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И\"/>
    </mc:Choice>
  </mc:AlternateContent>
  <bookViews>
    <workbookView xWindow="0" yWindow="0" windowWidth="19200" windowHeight="10632" tabRatio="883"/>
  </bookViews>
  <sheets>
    <sheet name="Титульний лист" sheetId="9" r:id="rId1"/>
    <sheet name="Таблиця 4.1" sheetId="1" r:id="rId2"/>
    <sheet name="Таблиця 4.2" sheetId="6" r:id="rId3"/>
    <sheet name="Таблиця 4.3" sheetId="8" r:id="rId4"/>
    <sheet name="Таблиця 4.4" sheetId="2" r:id="rId5"/>
    <sheet name="Таблиця 4.5" sheetId="3" r:id="rId6"/>
    <sheet name="Таблиця 4.6" sheetId="5" r:id="rId7"/>
    <sheet name="Таблиця 4.7" sheetId="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'Таблиця 4.1'!$2:$3</definedName>
    <definedName name="_xlnm.Print_Titles" localSheetId="2">'Таблиця 4.2'!$2:$5</definedName>
    <definedName name="_xlnm.Print_Titles" localSheetId="4">'Таблиця 4.4'!$2:$3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'Таблиця 4.1'!$A$1:$BB$95</definedName>
    <definedName name="_xlnm.Print_Area" localSheetId="4">'Таблиця 4.4'!$A$1:$W$48</definedName>
    <definedName name="_xlnm.Print_Area" localSheetId="6">'Таблиця 4.6'!$A$1:$R$18</definedName>
    <definedName name="_xlnm.Print_Area" localSheetId="7">'Таблиця 4.7'!$A$1:$N$42</definedName>
    <definedName name="_xlnm.Print_Area" localSheetId="0">'Титульний лист'!$A$1:$J$28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5" l="1"/>
  <c r="P6" i="5"/>
  <c r="P7" i="5"/>
  <c r="P8" i="5"/>
  <c r="P9" i="5"/>
  <c r="P10" i="5"/>
  <c r="N5" i="5"/>
  <c r="N6" i="5"/>
  <c r="N7" i="5"/>
  <c r="N8" i="5"/>
  <c r="N9" i="5"/>
  <c r="N10" i="5"/>
  <c r="L5" i="5"/>
  <c r="L6" i="5"/>
  <c r="L7" i="5"/>
  <c r="L8" i="5"/>
  <c r="L9" i="5"/>
  <c r="L10" i="5"/>
  <c r="J5" i="5"/>
  <c r="J6" i="5"/>
  <c r="J7" i="5"/>
  <c r="J8" i="5"/>
  <c r="J9" i="5"/>
  <c r="J10" i="5"/>
  <c r="D22" i="7"/>
  <c r="E22" i="7"/>
  <c r="F22" i="7"/>
  <c r="G22" i="7"/>
  <c r="H22" i="7"/>
  <c r="I22" i="7"/>
  <c r="J22" i="7"/>
  <c r="K22" i="7"/>
  <c r="L22" i="7"/>
  <c r="M22" i="7"/>
  <c r="N22" i="7"/>
  <c r="D18" i="7"/>
  <c r="E18" i="7"/>
  <c r="F18" i="7"/>
  <c r="G18" i="7"/>
  <c r="H18" i="7"/>
  <c r="I18" i="7"/>
  <c r="J18" i="7"/>
  <c r="K18" i="7"/>
  <c r="L18" i="7"/>
  <c r="M18" i="7"/>
  <c r="N18" i="7"/>
  <c r="H16" i="7"/>
  <c r="J16" i="7"/>
  <c r="L16" i="7"/>
  <c r="N16" i="7"/>
  <c r="N15" i="7"/>
  <c r="L15" i="7"/>
  <c r="J15" i="7"/>
  <c r="H15" i="7"/>
  <c r="D14" i="7"/>
  <c r="E14" i="7"/>
  <c r="F14" i="7"/>
  <c r="G14" i="7"/>
  <c r="H14" i="7"/>
  <c r="I14" i="7"/>
  <c r="J14" i="7"/>
  <c r="K14" i="7"/>
  <c r="L14" i="7"/>
  <c r="M14" i="7"/>
  <c r="N14" i="7"/>
  <c r="H6" i="7"/>
  <c r="I6" i="7"/>
  <c r="J6" i="7"/>
  <c r="K6" i="7"/>
  <c r="L6" i="7"/>
  <c r="M6" i="7"/>
  <c r="N6" i="7"/>
  <c r="D6" i="7"/>
  <c r="E6" i="7"/>
  <c r="F6" i="7"/>
  <c r="G6" i="7"/>
  <c r="C18" i="7" l="1"/>
  <c r="C22" i="7"/>
  <c r="F9" i="5" l="1"/>
  <c r="G9" i="5"/>
  <c r="H9" i="5"/>
  <c r="I9" i="5"/>
  <c r="K9" i="5"/>
  <c r="M9" i="5"/>
  <c r="O9" i="5"/>
  <c r="F10" i="5"/>
  <c r="G10" i="5"/>
  <c r="H10" i="5"/>
  <c r="I10" i="5"/>
  <c r="K10" i="5"/>
  <c r="M10" i="5"/>
  <c r="O10" i="5"/>
  <c r="E10" i="5"/>
  <c r="E9" i="5"/>
  <c r="M16" i="7" l="1"/>
  <c r="M15" i="7"/>
  <c r="O5" i="5" s="1"/>
  <c r="K16" i="7"/>
  <c r="K15" i="7"/>
  <c r="M5" i="5" s="1"/>
  <c r="I16" i="7"/>
  <c r="I15" i="7"/>
  <c r="K5" i="5" s="1"/>
  <c r="G16" i="7"/>
  <c r="D16" i="7"/>
  <c r="E16" i="7"/>
  <c r="F16" i="7"/>
  <c r="C16" i="7"/>
  <c r="G15" i="7"/>
  <c r="I5" i="5" s="1"/>
  <c r="D15" i="7"/>
  <c r="F5" i="5" s="1"/>
  <c r="E15" i="7"/>
  <c r="G5" i="5" s="1"/>
  <c r="F15" i="7"/>
  <c r="H5" i="5" s="1"/>
  <c r="K8" i="5" l="1"/>
  <c r="K7" i="5"/>
  <c r="K6" i="5"/>
  <c r="F8" i="5"/>
  <c r="F7" i="5"/>
  <c r="F6" i="5"/>
  <c r="E8" i="5"/>
  <c r="E6" i="5"/>
  <c r="E7" i="5"/>
  <c r="I8" i="5"/>
  <c r="I6" i="5"/>
  <c r="I7" i="5"/>
  <c r="M6" i="5"/>
  <c r="M8" i="5"/>
  <c r="M7" i="5"/>
  <c r="G6" i="5"/>
  <c r="G8" i="5"/>
  <c r="G7" i="5"/>
  <c r="O7" i="5"/>
  <c r="O6" i="5"/>
  <c r="O8" i="5"/>
  <c r="H7" i="5"/>
  <c r="H6" i="5"/>
  <c r="H8" i="5"/>
  <c r="C15" i="7"/>
  <c r="E5" i="5" s="1"/>
  <c r="C14" i="7"/>
  <c r="C6" i="7"/>
  <c r="U26" i="2" l="1"/>
  <c r="U28" i="2"/>
  <c r="U29" i="2"/>
  <c r="U32" i="2"/>
  <c r="U36" i="2"/>
  <c r="U35" i="2" s="1"/>
  <c r="U38" i="2"/>
  <c r="Q41" i="2" l="1"/>
  <c r="Q38" i="2"/>
  <c r="Q36" i="2"/>
  <c r="Q35" i="2" s="1"/>
  <c r="Q32" i="2"/>
  <c r="Q20" i="2"/>
  <c r="Q29" i="2"/>
  <c r="Q28" i="2" s="1"/>
  <c r="Q26" i="2"/>
  <c r="M41" i="2"/>
  <c r="M36" i="2"/>
  <c r="M35" i="2" s="1"/>
  <c r="M32" i="2"/>
  <c r="M29" i="2"/>
  <c r="M26" i="2"/>
  <c r="I41" i="2"/>
  <c r="I38" i="2"/>
  <c r="I36" i="2"/>
  <c r="I35" i="2"/>
  <c r="I32" i="2"/>
  <c r="I29" i="2"/>
  <c r="I26" i="2"/>
  <c r="U7" i="2"/>
  <c r="Q7" i="2"/>
  <c r="M7" i="2"/>
  <c r="M28" i="2" l="1"/>
  <c r="H7" i="2"/>
  <c r="G22" i="8"/>
  <c r="N22" i="8"/>
  <c r="P22" i="8" s="1"/>
  <c r="O22" i="8"/>
  <c r="X22" i="8"/>
  <c r="Z22" i="8" s="1"/>
  <c r="Y22" i="8"/>
  <c r="AH22" i="8"/>
  <c r="AJ22" i="8" s="1"/>
  <c r="AI22" i="8"/>
  <c r="AR22" i="8"/>
  <c r="AT22" i="8" s="1"/>
  <c r="AS22" i="8"/>
  <c r="AX22" i="8"/>
  <c r="AY22" i="8"/>
  <c r="AU22" i="8" l="1"/>
  <c r="AK22" i="8"/>
  <c r="AA22" i="8"/>
  <c r="Q22" i="8"/>
  <c r="BB5" i="1" l="1"/>
  <c r="AY5" i="1"/>
  <c r="H24" i="1" l="1"/>
  <c r="I24" i="1"/>
  <c r="J24" i="1"/>
  <c r="K24" i="1"/>
  <c r="L24" i="1"/>
  <c r="Q24" i="1"/>
  <c r="R24" i="1"/>
  <c r="S24" i="1"/>
  <c r="T24" i="1"/>
  <c r="U24" i="1"/>
  <c r="V24" i="1"/>
  <c r="AA24" i="1"/>
  <c r="AB24" i="1"/>
  <c r="AC24" i="1"/>
  <c r="AD24" i="1"/>
  <c r="AE24" i="1"/>
  <c r="AF24" i="1"/>
  <c r="AK24" i="1"/>
  <c r="AL24" i="1"/>
  <c r="AM24" i="1"/>
  <c r="AN24" i="1"/>
  <c r="AO24" i="1"/>
  <c r="AP24" i="1"/>
  <c r="H25" i="1"/>
  <c r="I25" i="1"/>
  <c r="J25" i="1"/>
  <c r="K25" i="1"/>
  <c r="L25" i="1"/>
  <c r="Q25" i="1"/>
  <c r="R25" i="1"/>
  <c r="S25" i="1"/>
  <c r="T25" i="1"/>
  <c r="U25" i="1"/>
  <c r="V25" i="1"/>
  <c r="AA25" i="1"/>
  <c r="AB25" i="1"/>
  <c r="AC25" i="1"/>
  <c r="AD25" i="1"/>
  <c r="AE25" i="1"/>
  <c r="AF25" i="1"/>
  <c r="AK25" i="1"/>
  <c r="AL25" i="1"/>
  <c r="AM25" i="1"/>
  <c r="AN25" i="1"/>
  <c r="AO25" i="1"/>
  <c r="AP25" i="1"/>
  <c r="H26" i="1"/>
  <c r="I26" i="1"/>
  <c r="J26" i="1"/>
  <c r="K26" i="1"/>
  <c r="L26" i="1"/>
  <c r="Q26" i="1"/>
  <c r="R26" i="1"/>
  <c r="S26" i="1"/>
  <c r="T26" i="1"/>
  <c r="U26" i="1"/>
  <c r="V26" i="1"/>
  <c r="AA26" i="1"/>
  <c r="AB26" i="1"/>
  <c r="AC26" i="1"/>
  <c r="AD26" i="1"/>
  <c r="AE26" i="1"/>
  <c r="AF26" i="1"/>
  <c r="AK26" i="1"/>
  <c r="AL26" i="1"/>
  <c r="AM26" i="1"/>
  <c r="AN26" i="1"/>
  <c r="AO26" i="1"/>
  <c r="AP26" i="1"/>
  <c r="G26" i="1"/>
  <c r="G25" i="1"/>
  <c r="G24" i="1"/>
  <c r="D24" i="1"/>
  <c r="E24" i="1"/>
  <c r="D25" i="1"/>
  <c r="E25" i="1"/>
  <c r="D26" i="1"/>
  <c r="E26" i="1"/>
  <c r="C26" i="1"/>
  <c r="C25" i="1"/>
  <c r="C24" i="1"/>
  <c r="BB25" i="1" l="1"/>
  <c r="BA25" i="1"/>
  <c r="AZ25" i="1"/>
  <c r="AY25" i="1"/>
  <c r="BB24" i="1"/>
  <c r="BB26" i="1"/>
  <c r="AY24" i="1"/>
  <c r="AZ24" i="1"/>
  <c r="BA24" i="1"/>
  <c r="AY26" i="1"/>
  <c r="AZ26" i="1"/>
  <c r="BA26" i="1"/>
  <c r="D38" i="2"/>
  <c r="D32" i="2"/>
  <c r="D20" i="2"/>
  <c r="D8" i="2"/>
  <c r="D4" i="3"/>
  <c r="C4" i="3"/>
  <c r="AW24" i="1" l="1"/>
  <c r="AW25" i="1"/>
  <c r="AW26" i="1"/>
  <c r="C70" i="1"/>
  <c r="C53" i="1"/>
  <c r="D53" i="1"/>
  <c r="C48" i="1"/>
  <c r="D48" i="1"/>
  <c r="C33" i="1"/>
  <c r="C36" i="1"/>
  <c r="C39" i="1"/>
  <c r="C40" i="1"/>
  <c r="C16" i="1"/>
  <c r="C15" i="1"/>
  <c r="C32" i="1" s="1"/>
  <c r="C9" i="1"/>
  <c r="C13" i="1" s="1"/>
  <c r="C84" i="1" s="1"/>
  <c r="C10" i="1"/>
  <c r="C31" i="1" l="1"/>
  <c r="D26" i="2" s="1"/>
  <c r="D19" i="2" s="1"/>
  <c r="C35" i="1"/>
  <c r="C34" i="1" s="1"/>
  <c r="C23" i="1"/>
  <c r="C38" i="1"/>
  <c r="C37" i="1" s="1"/>
  <c r="D36" i="2" s="1"/>
  <c r="D35" i="2" s="1"/>
  <c r="G9" i="2"/>
  <c r="G10" i="2"/>
  <c r="G11" i="2"/>
  <c r="G12" i="2"/>
  <c r="W40" i="2"/>
  <c r="V40" i="2"/>
  <c r="W39" i="2"/>
  <c r="V39" i="2"/>
  <c r="W37" i="2"/>
  <c r="V37" i="2"/>
  <c r="W34" i="2"/>
  <c r="V34" i="2"/>
  <c r="W33" i="2"/>
  <c r="V33" i="2"/>
  <c r="W31" i="2"/>
  <c r="V31" i="2"/>
  <c r="W30" i="2"/>
  <c r="V30" i="2"/>
  <c r="W27" i="2"/>
  <c r="V27" i="2"/>
  <c r="W25" i="2"/>
  <c r="V25" i="2"/>
  <c r="W24" i="2"/>
  <c r="V24" i="2"/>
  <c r="W23" i="2"/>
  <c r="V23" i="2"/>
  <c r="W22" i="2"/>
  <c r="V22" i="2"/>
  <c r="W21" i="2"/>
  <c r="V21" i="2"/>
  <c r="S40" i="2"/>
  <c r="R40" i="2"/>
  <c r="S39" i="2"/>
  <c r="R39" i="2"/>
  <c r="S37" i="2"/>
  <c r="R37" i="2"/>
  <c r="S34" i="2"/>
  <c r="R34" i="2"/>
  <c r="S33" i="2"/>
  <c r="R33" i="2"/>
  <c r="S31" i="2"/>
  <c r="R31" i="2"/>
  <c r="S30" i="2"/>
  <c r="R30" i="2"/>
  <c r="S27" i="2"/>
  <c r="R27" i="2"/>
  <c r="S25" i="2"/>
  <c r="R25" i="2"/>
  <c r="S24" i="2"/>
  <c r="R24" i="2"/>
  <c r="S23" i="2"/>
  <c r="R23" i="2"/>
  <c r="S22" i="2"/>
  <c r="R22" i="2"/>
  <c r="S21" i="2"/>
  <c r="R21" i="2"/>
  <c r="O40" i="2"/>
  <c r="N40" i="2"/>
  <c r="O39" i="2"/>
  <c r="N39" i="2"/>
  <c r="O37" i="2"/>
  <c r="N37" i="2"/>
  <c r="O34" i="2"/>
  <c r="N34" i="2"/>
  <c r="O33" i="2"/>
  <c r="N33" i="2"/>
  <c r="O31" i="2"/>
  <c r="N31" i="2"/>
  <c r="O30" i="2"/>
  <c r="N30" i="2"/>
  <c r="O27" i="2"/>
  <c r="N27" i="2"/>
  <c r="O25" i="2"/>
  <c r="N25" i="2"/>
  <c r="O24" i="2"/>
  <c r="N24" i="2"/>
  <c r="O23" i="2"/>
  <c r="N23" i="2"/>
  <c r="O22" i="2"/>
  <c r="N22" i="2"/>
  <c r="O21" i="2"/>
  <c r="N21" i="2"/>
  <c r="J21" i="2"/>
  <c r="K21" i="2"/>
  <c r="J22" i="2"/>
  <c r="K22" i="2"/>
  <c r="J23" i="2"/>
  <c r="K23" i="2"/>
  <c r="J24" i="2"/>
  <c r="K24" i="2"/>
  <c r="J25" i="2"/>
  <c r="K25" i="2"/>
  <c r="J27" i="2"/>
  <c r="K27" i="2"/>
  <c r="J30" i="2"/>
  <c r="K30" i="2"/>
  <c r="J31" i="2"/>
  <c r="K31" i="2"/>
  <c r="J33" i="2"/>
  <c r="K33" i="2"/>
  <c r="J34" i="2"/>
  <c r="K34" i="2"/>
  <c r="J37" i="2"/>
  <c r="K37" i="2"/>
  <c r="J39" i="2"/>
  <c r="K39" i="2"/>
  <c r="J40" i="2"/>
  <c r="K40" i="2"/>
  <c r="W12" i="2"/>
  <c r="V12" i="2"/>
  <c r="W11" i="2"/>
  <c r="V11" i="2"/>
  <c r="W10" i="2"/>
  <c r="V10" i="2"/>
  <c r="W9" i="2"/>
  <c r="V9" i="2"/>
  <c r="S12" i="2"/>
  <c r="R12" i="2"/>
  <c r="S11" i="2"/>
  <c r="R11" i="2"/>
  <c r="S10" i="2"/>
  <c r="R10" i="2"/>
  <c r="S9" i="2"/>
  <c r="R9" i="2"/>
  <c r="O12" i="2"/>
  <c r="N12" i="2"/>
  <c r="O11" i="2"/>
  <c r="N11" i="2"/>
  <c r="O10" i="2"/>
  <c r="N10" i="2"/>
  <c r="O9" i="2"/>
  <c r="N9" i="2"/>
  <c r="J9" i="2"/>
  <c r="K9" i="2"/>
  <c r="J10" i="2"/>
  <c r="K10" i="2"/>
  <c r="J11" i="2"/>
  <c r="K11" i="2"/>
  <c r="J12" i="2"/>
  <c r="K12" i="2"/>
  <c r="U8" i="2"/>
  <c r="T8" i="2"/>
  <c r="Q8" i="2"/>
  <c r="S8" i="2" s="1"/>
  <c r="P8" i="2"/>
  <c r="M8" i="2"/>
  <c r="L8" i="2"/>
  <c r="I8" i="2"/>
  <c r="H8" i="2"/>
  <c r="G33" i="2"/>
  <c r="F32" i="2"/>
  <c r="H32" i="2"/>
  <c r="J32" i="2" s="1"/>
  <c r="L32" i="2"/>
  <c r="O32" i="2" s="1"/>
  <c r="P32" i="2"/>
  <c r="S32" i="2" s="1"/>
  <c r="T32" i="2"/>
  <c r="W32" i="2" s="1"/>
  <c r="E32" i="2"/>
  <c r="G21" i="2"/>
  <c r="G22" i="2"/>
  <c r="G23" i="2"/>
  <c r="G24" i="2"/>
  <c r="G25" i="2"/>
  <c r="G27" i="2"/>
  <c r="G30" i="2"/>
  <c r="G31" i="2"/>
  <c r="G34" i="2"/>
  <c r="G37" i="2"/>
  <c r="G39" i="2"/>
  <c r="G40" i="2"/>
  <c r="J8" i="2" l="1"/>
  <c r="K32" i="2"/>
  <c r="R32" i="2"/>
  <c r="N32" i="2"/>
  <c r="V32" i="2"/>
  <c r="N8" i="2"/>
  <c r="D29" i="2"/>
  <c r="D28" i="2" s="1"/>
  <c r="D41" i="2" s="1"/>
  <c r="C45" i="1"/>
  <c r="K8" i="2"/>
  <c r="O8" i="2"/>
  <c r="G8" i="2"/>
  <c r="V8" i="2"/>
  <c r="W8" i="2"/>
  <c r="R8" i="2"/>
  <c r="G32" i="2"/>
  <c r="AY15" i="8"/>
  <c r="AR21" i="8"/>
  <c r="AS21" i="8"/>
  <c r="AR23" i="8"/>
  <c r="AS23" i="8"/>
  <c r="AR24" i="8"/>
  <c r="AS24" i="8"/>
  <c r="AR25" i="8"/>
  <c r="AS25" i="8"/>
  <c r="AS20" i="8"/>
  <c r="AR20" i="8"/>
  <c r="AR14" i="8"/>
  <c r="AS14" i="8"/>
  <c r="AR15" i="8"/>
  <c r="AS15" i="8"/>
  <c r="AR16" i="8"/>
  <c r="AS16" i="8"/>
  <c r="AR17" i="8"/>
  <c r="AS17" i="8"/>
  <c r="AR18" i="8"/>
  <c r="AS18" i="8"/>
  <c r="AS13" i="8"/>
  <c r="AR13" i="8"/>
  <c r="AH21" i="8"/>
  <c r="AI21" i="8"/>
  <c r="AH23" i="8"/>
  <c r="AI23" i="8"/>
  <c r="AH24" i="8"/>
  <c r="AI24" i="8"/>
  <c r="AH25" i="8"/>
  <c r="AI25" i="8"/>
  <c r="AI20" i="8"/>
  <c r="AH20" i="8"/>
  <c r="AH14" i="8"/>
  <c r="AI14" i="8"/>
  <c r="AH15" i="8"/>
  <c r="AI15" i="8"/>
  <c r="AH16" i="8"/>
  <c r="AI16" i="8"/>
  <c r="AH17" i="8"/>
  <c r="AI17" i="8"/>
  <c r="AH18" i="8"/>
  <c r="AI18" i="8"/>
  <c r="AI13" i="8"/>
  <c r="AH13" i="8"/>
  <c r="X21" i="8"/>
  <c r="Y21" i="8"/>
  <c r="X23" i="8"/>
  <c r="Y23" i="8"/>
  <c r="X24" i="8"/>
  <c r="Y24" i="8"/>
  <c r="X25" i="8"/>
  <c r="Y25" i="8"/>
  <c r="Y20" i="8"/>
  <c r="X20" i="8"/>
  <c r="X14" i="8"/>
  <c r="Y14" i="8"/>
  <c r="X15" i="8"/>
  <c r="Y15" i="8"/>
  <c r="X16" i="8"/>
  <c r="Y16" i="8"/>
  <c r="X17" i="8"/>
  <c r="Y17" i="8"/>
  <c r="X18" i="8"/>
  <c r="Y18" i="8"/>
  <c r="Y13" i="8"/>
  <c r="X13" i="8"/>
  <c r="G21" i="8"/>
  <c r="G23" i="8"/>
  <c r="G24" i="8"/>
  <c r="G25" i="8"/>
  <c r="G20" i="8"/>
  <c r="G14" i="8"/>
  <c r="G15" i="8"/>
  <c r="G16" i="8"/>
  <c r="G17" i="8"/>
  <c r="G18" i="8"/>
  <c r="G13" i="8"/>
  <c r="G7" i="8"/>
  <c r="G8" i="8"/>
  <c r="G9" i="8"/>
  <c r="G10" i="8"/>
  <c r="G11" i="8"/>
  <c r="AS11" i="8"/>
  <c r="AR11" i="8"/>
  <c r="AS10" i="8"/>
  <c r="AR10" i="8"/>
  <c r="AS9" i="8"/>
  <c r="AR9" i="8"/>
  <c r="AS8" i="8"/>
  <c r="AR8" i="8"/>
  <c r="AS7" i="8"/>
  <c r="AR7" i="8"/>
  <c r="AS6" i="8"/>
  <c r="AR6" i="8"/>
  <c r="AI11" i="8"/>
  <c r="AH11" i="8"/>
  <c r="AI10" i="8"/>
  <c r="AH10" i="8"/>
  <c r="AI9" i="8"/>
  <c r="AH9" i="8"/>
  <c r="AI8" i="8"/>
  <c r="AH8" i="8"/>
  <c r="AI7" i="8"/>
  <c r="AH7" i="8"/>
  <c r="AI6" i="8"/>
  <c r="AH6" i="8"/>
  <c r="Y11" i="8"/>
  <c r="X11" i="8"/>
  <c r="Y10" i="8"/>
  <c r="X10" i="8"/>
  <c r="Y9" i="8"/>
  <c r="X9" i="8"/>
  <c r="Y8" i="8"/>
  <c r="X8" i="8"/>
  <c r="Y7" i="8"/>
  <c r="X7" i="8"/>
  <c r="Y6" i="8"/>
  <c r="X6" i="8"/>
  <c r="N21" i="8"/>
  <c r="O21" i="8"/>
  <c r="N23" i="8"/>
  <c r="O23" i="8"/>
  <c r="N24" i="8"/>
  <c r="O24" i="8"/>
  <c r="N25" i="8"/>
  <c r="O25" i="8"/>
  <c r="O20" i="8"/>
  <c r="N20" i="8"/>
  <c r="N14" i="8"/>
  <c r="O14" i="8"/>
  <c r="N15" i="8"/>
  <c r="O15" i="8"/>
  <c r="N16" i="8"/>
  <c r="O16" i="8"/>
  <c r="N17" i="8"/>
  <c r="O17" i="8"/>
  <c r="N18" i="8"/>
  <c r="O18" i="8"/>
  <c r="O13" i="8"/>
  <c r="N13" i="8"/>
  <c r="N7" i="8"/>
  <c r="O7" i="8"/>
  <c r="N8" i="8"/>
  <c r="O8" i="8"/>
  <c r="N9" i="8"/>
  <c r="O9" i="8"/>
  <c r="N10" i="8"/>
  <c r="O10" i="8"/>
  <c r="N11" i="8"/>
  <c r="O11" i="8"/>
  <c r="G6" i="8"/>
  <c r="O6" i="8"/>
  <c r="N6" i="8"/>
  <c r="AY21" i="8" l="1"/>
  <c r="AX14" i="8"/>
  <c r="AY23" i="8"/>
  <c r="AJ25" i="8"/>
  <c r="AJ23" i="8"/>
  <c r="AT18" i="8"/>
  <c r="AT14" i="8"/>
  <c r="AT25" i="8"/>
  <c r="AX17" i="8"/>
  <c r="P11" i="8"/>
  <c r="AU17" i="8"/>
  <c r="AY18" i="8"/>
  <c r="AY16" i="8"/>
  <c r="AY14" i="8"/>
  <c r="AX21" i="8"/>
  <c r="AJ13" i="8"/>
  <c r="AX15" i="8"/>
  <c r="C71" i="1"/>
  <c r="C72" i="1" s="1"/>
  <c r="C85" i="1"/>
  <c r="C88" i="1" s="1"/>
  <c r="Q9" i="8"/>
  <c r="Q20" i="8"/>
  <c r="P24" i="8"/>
  <c r="Q21" i="8"/>
  <c r="AA7" i="8"/>
  <c r="AK7" i="8"/>
  <c r="AK9" i="8"/>
  <c r="AK11" i="8"/>
  <c r="AU7" i="8"/>
  <c r="AT16" i="8"/>
  <c r="AT23" i="8"/>
  <c r="AY9" i="8"/>
  <c r="Z17" i="8"/>
  <c r="Z15" i="8"/>
  <c r="Z24" i="8"/>
  <c r="Z21" i="8"/>
  <c r="AJ24" i="8"/>
  <c r="AJ21" i="8"/>
  <c r="AU15" i="8"/>
  <c r="AT24" i="8"/>
  <c r="AT21" i="8"/>
  <c r="AY10" i="8"/>
  <c r="AY8" i="8"/>
  <c r="P25" i="8"/>
  <c r="P23" i="8"/>
  <c r="AA6" i="8"/>
  <c r="AA8" i="8"/>
  <c r="AA10" i="8"/>
  <c r="AK6" i="8"/>
  <c r="AK8" i="8"/>
  <c r="AU6" i="8"/>
  <c r="AU8" i="8"/>
  <c r="AU9" i="8"/>
  <c r="AU11" i="8"/>
  <c r="Z25" i="8"/>
  <c r="Z23" i="8"/>
  <c r="AK20" i="8"/>
  <c r="AY11" i="8"/>
  <c r="AX18" i="8"/>
  <c r="P17" i="8"/>
  <c r="P15" i="8"/>
  <c r="AJ17" i="8"/>
  <c r="AJ15" i="8"/>
  <c r="AU13" i="8"/>
  <c r="AU16" i="8"/>
  <c r="AT15" i="8"/>
  <c r="AY13" i="8"/>
  <c r="AY25" i="8"/>
  <c r="AX23" i="8"/>
  <c r="Q10" i="8"/>
  <c r="P8" i="8"/>
  <c r="P18" i="8"/>
  <c r="P16" i="8"/>
  <c r="P14" i="8"/>
  <c r="AK13" i="8"/>
  <c r="AJ18" i="8"/>
  <c r="AJ16" i="8"/>
  <c r="AJ14" i="8"/>
  <c r="AJ20" i="8"/>
  <c r="AU18" i="8"/>
  <c r="AT17" i="8"/>
  <c r="AU14" i="8"/>
  <c r="AX7" i="8"/>
  <c r="AY17" i="8"/>
  <c r="AX16" i="8"/>
  <c r="AX24" i="8"/>
  <c r="P9" i="8"/>
  <c r="Q13" i="8"/>
  <c r="P21" i="8"/>
  <c r="AA20" i="8"/>
  <c r="AU20" i="8"/>
  <c r="AX9" i="8"/>
  <c r="AX8" i="8"/>
  <c r="AY20" i="8"/>
  <c r="AY24" i="8"/>
  <c r="P7" i="8"/>
  <c r="Q18" i="8"/>
  <c r="Q17" i="8"/>
  <c r="Q16" i="8"/>
  <c r="Q15" i="8"/>
  <c r="Z18" i="8"/>
  <c r="Z16" i="8"/>
  <c r="Z14" i="8"/>
  <c r="AA25" i="8"/>
  <c r="AA24" i="8"/>
  <c r="AA23" i="8"/>
  <c r="AA21" i="8"/>
  <c r="AK18" i="8"/>
  <c r="AK17" i="8"/>
  <c r="AK16" i="8"/>
  <c r="AK15" i="8"/>
  <c r="AK14" i="8"/>
  <c r="AK25" i="8"/>
  <c r="AK24" i="8"/>
  <c r="AK23" i="8"/>
  <c r="AK21" i="8"/>
  <c r="AU25" i="8"/>
  <c r="AU24" i="8"/>
  <c r="AU23" i="8"/>
  <c r="AU21" i="8"/>
  <c r="AX10" i="8"/>
  <c r="AY7" i="8"/>
  <c r="Q8" i="8"/>
  <c r="Q14" i="8"/>
  <c r="AX11" i="8"/>
  <c r="AX25" i="8"/>
  <c r="AX20" i="8"/>
  <c r="AX13" i="8"/>
  <c r="AT20" i="8"/>
  <c r="AT13" i="8"/>
  <c r="AU10" i="8"/>
  <c r="AK10" i="8"/>
  <c r="AA18" i="8"/>
  <c r="AA17" i="8"/>
  <c r="AA16" i="8"/>
  <c r="AA15" i="8"/>
  <c r="AA14" i="8"/>
  <c r="AA13" i="8"/>
  <c r="Z20" i="8"/>
  <c r="Z13" i="8"/>
  <c r="AA9" i="8"/>
  <c r="AA11" i="8"/>
  <c r="Q25" i="8"/>
  <c r="Q24" i="8"/>
  <c r="Q23" i="8"/>
  <c r="Q11" i="8"/>
  <c r="P10" i="8"/>
  <c r="Q7" i="8"/>
  <c r="AT6" i="8"/>
  <c r="AT7" i="8"/>
  <c r="AT8" i="8"/>
  <c r="AT9" i="8"/>
  <c r="AT10" i="8"/>
  <c r="AT11" i="8"/>
  <c r="AJ6" i="8"/>
  <c r="AJ7" i="8"/>
  <c r="AJ8" i="8"/>
  <c r="AJ9" i="8"/>
  <c r="AJ10" i="8"/>
  <c r="AJ11" i="8"/>
  <c r="Z6" i="8"/>
  <c r="Z7" i="8"/>
  <c r="Z8" i="8"/>
  <c r="Z9" i="8"/>
  <c r="Z10" i="8"/>
  <c r="Z11" i="8"/>
  <c r="P20" i="8"/>
  <c r="P13" i="8"/>
  <c r="AY6" i="8"/>
  <c r="Q6" i="8"/>
  <c r="P6" i="8"/>
  <c r="AX6" i="8"/>
  <c r="C77" i="1" l="1"/>
  <c r="C83" i="1" s="1"/>
  <c r="C87" i="1" s="1"/>
  <c r="AP36" i="1"/>
  <c r="AO36" i="1"/>
  <c r="AN36" i="1"/>
  <c r="AM36" i="1"/>
  <c r="AL36" i="1"/>
  <c r="AK36" i="1"/>
  <c r="AF36" i="1"/>
  <c r="AE36" i="1"/>
  <c r="AD36" i="1"/>
  <c r="AC36" i="1"/>
  <c r="AB36" i="1"/>
  <c r="AA36" i="1"/>
  <c r="V36" i="1"/>
  <c r="U36" i="1"/>
  <c r="T36" i="1"/>
  <c r="S36" i="1"/>
  <c r="R36" i="1"/>
  <c r="Q36" i="1"/>
  <c r="L36" i="1"/>
  <c r="K36" i="1"/>
  <c r="J36" i="1"/>
  <c r="I36" i="1"/>
  <c r="H36" i="1"/>
  <c r="G36" i="1"/>
  <c r="F36" i="1"/>
  <c r="E36" i="1"/>
  <c r="D36" i="1"/>
  <c r="Q15" i="1"/>
  <c r="R15" i="1"/>
  <c r="S15" i="1"/>
  <c r="T15" i="1"/>
  <c r="U15" i="1"/>
  <c r="V15" i="1"/>
  <c r="Q16" i="1"/>
  <c r="R16" i="1"/>
  <c r="S16" i="1"/>
  <c r="T16" i="1"/>
  <c r="U16" i="1"/>
  <c r="V16" i="1"/>
  <c r="W17" i="1"/>
  <c r="X17" i="1"/>
  <c r="W18" i="1"/>
  <c r="X18" i="1"/>
  <c r="W19" i="1"/>
  <c r="X19" i="1"/>
  <c r="W20" i="1"/>
  <c r="X20" i="1"/>
  <c r="W21" i="1"/>
  <c r="X21" i="1"/>
  <c r="W22" i="1"/>
  <c r="X22" i="1"/>
  <c r="AA15" i="1"/>
  <c r="AB15" i="1"/>
  <c r="AC15" i="1"/>
  <c r="AD15" i="1"/>
  <c r="AE15" i="1"/>
  <c r="AF15" i="1"/>
  <c r="AA16" i="1"/>
  <c r="AB16" i="1"/>
  <c r="AC16" i="1"/>
  <c r="AD16" i="1"/>
  <c r="AE16" i="1"/>
  <c r="AF16" i="1"/>
  <c r="AG17" i="1"/>
  <c r="AH17" i="1"/>
  <c r="AG18" i="1"/>
  <c r="AH18" i="1"/>
  <c r="AG19" i="1"/>
  <c r="AH19" i="1"/>
  <c r="AG20" i="1"/>
  <c r="AH20" i="1"/>
  <c r="AG21" i="1"/>
  <c r="AH21" i="1"/>
  <c r="AG22" i="1"/>
  <c r="AH22" i="1"/>
  <c r="BB22" i="1"/>
  <c r="BA22" i="1"/>
  <c r="AZ22" i="1"/>
  <c r="AY22" i="1"/>
  <c r="BB20" i="1"/>
  <c r="BA20" i="1"/>
  <c r="AZ20" i="1"/>
  <c r="AY20" i="1"/>
  <c r="BB18" i="1"/>
  <c r="BA18" i="1"/>
  <c r="AZ18" i="1"/>
  <c r="AY18" i="1"/>
  <c r="AP39" i="1"/>
  <c r="AO39" i="1"/>
  <c r="AN39" i="1"/>
  <c r="AM39" i="1"/>
  <c r="AL39" i="1"/>
  <c r="AK39" i="1"/>
  <c r="AB39" i="1"/>
  <c r="AC39" i="1"/>
  <c r="AD39" i="1"/>
  <c r="AE39" i="1"/>
  <c r="AF39" i="1"/>
  <c r="AA39" i="1"/>
  <c r="V39" i="1"/>
  <c r="U39" i="1"/>
  <c r="T39" i="1"/>
  <c r="S39" i="1"/>
  <c r="R39" i="1"/>
  <c r="Q39" i="1"/>
  <c r="L39" i="1"/>
  <c r="K39" i="1"/>
  <c r="J39" i="1"/>
  <c r="I39" i="1"/>
  <c r="H39" i="1"/>
  <c r="G39" i="1"/>
  <c r="F39" i="1"/>
  <c r="D39" i="1"/>
  <c r="AC23" i="1" l="1"/>
  <c r="AH26" i="1"/>
  <c r="AH25" i="1"/>
  <c r="AH24" i="1"/>
  <c r="AF23" i="1"/>
  <c r="AB23" i="1"/>
  <c r="X26" i="1"/>
  <c r="X25" i="1"/>
  <c r="V23" i="1"/>
  <c r="R23" i="1"/>
  <c r="Y17" i="1"/>
  <c r="X24" i="1"/>
  <c r="S35" i="1"/>
  <c r="S23" i="1"/>
  <c r="AG26" i="1"/>
  <c r="AG25" i="1"/>
  <c r="AG24" i="1"/>
  <c r="AE23" i="1"/>
  <c r="AA23" i="1"/>
  <c r="W26" i="1"/>
  <c r="W25" i="1"/>
  <c r="W24" i="1"/>
  <c r="U23" i="1"/>
  <c r="Q23" i="1"/>
  <c r="AD35" i="1"/>
  <c r="AD23" i="1"/>
  <c r="T35" i="1"/>
  <c r="T23" i="1"/>
  <c r="D6" i="2"/>
  <c r="D13" i="2" s="1"/>
  <c r="Q35" i="1"/>
  <c r="AA35" i="1"/>
  <c r="U35" i="1"/>
  <c r="AE35" i="1"/>
  <c r="AJ22" i="1"/>
  <c r="AI21" i="1"/>
  <c r="Y19" i="1"/>
  <c r="Y21" i="1"/>
  <c r="AI22" i="1"/>
  <c r="AI20" i="1"/>
  <c r="Y22" i="1"/>
  <c r="Y20" i="1"/>
  <c r="X16" i="1"/>
  <c r="AG15" i="1"/>
  <c r="W15" i="1"/>
  <c r="W16" i="1"/>
  <c r="R35" i="1"/>
  <c r="V35" i="1"/>
  <c r="AB35" i="1"/>
  <c r="AF35" i="1"/>
  <c r="X15" i="1"/>
  <c r="X23" i="1" s="1"/>
  <c r="AJ20" i="1"/>
  <c r="AJ19" i="1"/>
  <c r="AH16" i="1"/>
  <c r="Z22" i="1"/>
  <c r="Z21" i="1"/>
  <c r="Z20" i="1"/>
  <c r="Z19" i="1"/>
  <c r="Z18" i="1"/>
  <c r="Z17" i="1"/>
  <c r="AC35" i="1"/>
  <c r="AJ21" i="1"/>
  <c r="AI19" i="1"/>
  <c r="AG16" i="1"/>
  <c r="Y18" i="1"/>
  <c r="AI18" i="1"/>
  <c r="AJ18" i="1"/>
  <c r="AH15" i="1"/>
  <c r="AH23" i="1" s="1"/>
  <c r="AJ17" i="1"/>
  <c r="AI17" i="1"/>
  <c r="AI24" i="1" s="1"/>
  <c r="Z24" i="1" l="1"/>
  <c r="Z26" i="1"/>
  <c r="AJ24" i="1"/>
  <c r="AJ25" i="1"/>
  <c r="W23" i="1"/>
  <c r="Y25" i="1"/>
  <c r="AI25" i="1"/>
  <c r="AG23" i="1"/>
  <c r="AI26" i="1"/>
  <c r="Z15" i="1"/>
  <c r="AJ26" i="1"/>
  <c r="Z25" i="1"/>
  <c r="Y26" i="1"/>
  <c r="Y24" i="1"/>
  <c r="Y15" i="1"/>
  <c r="Z16" i="1"/>
  <c r="AJ16" i="1"/>
  <c r="AI16" i="1"/>
  <c r="Y16" i="1"/>
  <c r="AJ15" i="1"/>
  <c r="AI15" i="1"/>
  <c r="AJ23" i="1" l="1"/>
  <c r="Y23" i="1"/>
  <c r="Z23" i="1"/>
  <c r="AI23" i="1"/>
  <c r="AQ5" i="3" l="1"/>
  <c r="AR5" i="3"/>
  <c r="AS5" i="3" s="1"/>
  <c r="AQ6" i="3"/>
  <c r="AT6" i="3" s="1"/>
  <c r="AR6" i="3"/>
  <c r="AQ7" i="3"/>
  <c r="AR7" i="3"/>
  <c r="AS7" i="3" s="1"/>
  <c r="AQ8" i="3"/>
  <c r="AR8" i="3"/>
  <c r="AT8" i="3"/>
  <c r="AQ9" i="3"/>
  <c r="AR9" i="3"/>
  <c r="AS9" i="3" s="1"/>
  <c r="AQ10" i="3"/>
  <c r="AT10" i="3" s="1"/>
  <c r="AR10" i="3"/>
  <c r="AQ11" i="3"/>
  <c r="AR11" i="3"/>
  <c r="AS11" i="3" s="1"/>
  <c r="AG5" i="3"/>
  <c r="AH5" i="3"/>
  <c r="AJ5" i="3"/>
  <c r="AG6" i="3"/>
  <c r="AH6" i="3"/>
  <c r="AI6" i="3" s="1"/>
  <c r="AG7" i="3"/>
  <c r="AJ7" i="3" s="1"/>
  <c r="AH7" i="3"/>
  <c r="AG8" i="3"/>
  <c r="AH8" i="3"/>
  <c r="AI8" i="3" s="1"/>
  <c r="AG9" i="3"/>
  <c r="AH9" i="3"/>
  <c r="AJ9" i="3"/>
  <c r="AG10" i="3"/>
  <c r="AH10" i="3"/>
  <c r="AI10" i="3" s="1"/>
  <c r="AG11" i="3"/>
  <c r="AJ11" i="3" s="1"/>
  <c r="AH11" i="3"/>
  <c r="W5" i="3"/>
  <c r="X5" i="3"/>
  <c r="Y5" i="3" s="1"/>
  <c r="W6" i="3"/>
  <c r="X6" i="3"/>
  <c r="Z6" i="3"/>
  <c r="W7" i="3"/>
  <c r="X7" i="3"/>
  <c r="Y7" i="3" s="1"/>
  <c r="W8" i="3"/>
  <c r="Z8" i="3" s="1"/>
  <c r="X8" i="3"/>
  <c r="W9" i="3"/>
  <c r="X9" i="3"/>
  <c r="Y9" i="3" s="1"/>
  <c r="W10" i="3"/>
  <c r="X10" i="3"/>
  <c r="Z10" i="3"/>
  <c r="W11" i="3"/>
  <c r="X11" i="3"/>
  <c r="Y11" i="3" s="1"/>
  <c r="M5" i="3"/>
  <c r="P5" i="3" s="1"/>
  <c r="N5" i="3"/>
  <c r="M6" i="3"/>
  <c r="N6" i="3"/>
  <c r="O6" i="3" s="1"/>
  <c r="M7" i="3"/>
  <c r="N7" i="3"/>
  <c r="P7" i="3"/>
  <c r="M8" i="3"/>
  <c r="N8" i="3"/>
  <c r="O8" i="3" s="1"/>
  <c r="M9" i="3"/>
  <c r="P9" i="3" s="1"/>
  <c r="N9" i="3"/>
  <c r="M10" i="3"/>
  <c r="N10" i="3"/>
  <c r="O10" i="3" s="1"/>
  <c r="M11" i="3"/>
  <c r="N11" i="3"/>
  <c r="P11" i="3"/>
  <c r="AL4" i="3"/>
  <c r="AM4" i="3"/>
  <c r="AN4" i="3"/>
  <c r="AO4" i="3"/>
  <c r="AP4" i="3"/>
  <c r="AK4" i="3"/>
  <c r="AB4" i="3"/>
  <c r="AC4" i="3"/>
  <c r="AD4" i="3"/>
  <c r="AE4" i="3"/>
  <c r="AF4" i="3"/>
  <c r="AA4" i="3"/>
  <c r="R4" i="3"/>
  <c r="S4" i="3"/>
  <c r="T4" i="3"/>
  <c r="U4" i="3"/>
  <c r="V4" i="3"/>
  <c r="Q4" i="3"/>
  <c r="E4" i="3"/>
  <c r="G4" i="3"/>
  <c r="H4" i="3"/>
  <c r="I4" i="3"/>
  <c r="J4" i="3"/>
  <c r="K4" i="3"/>
  <c r="L4" i="3"/>
  <c r="AR4" i="3"/>
  <c r="O11" i="3" l="1"/>
  <c r="P8" i="3"/>
  <c r="O7" i="3"/>
  <c r="Z11" i="3"/>
  <c r="Y10" i="3"/>
  <c r="Z7" i="3"/>
  <c r="Y6" i="3"/>
  <c r="AJ10" i="3"/>
  <c r="AI9" i="3"/>
  <c r="AJ6" i="3"/>
  <c r="AI5" i="3"/>
  <c r="AT9" i="3"/>
  <c r="AS8" i="3"/>
  <c r="AT5" i="3"/>
  <c r="P10" i="3"/>
  <c r="O9" i="3"/>
  <c r="P6" i="3"/>
  <c r="O5" i="3"/>
  <c r="Z9" i="3"/>
  <c r="Y8" i="3"/>
  <c r="Z5" i="3"/>
  <c r="AI11" i="3"/>
  <c r="AJ8" i="3"/>
  <c r="AI7" i="3"/>
  <c r="AT11" i="3"/>
  <c r="AS10" i="3"/>
  <c r="AT7" i="3"/>
  <c r="AS6" i="3"/>
  <c r="AQ4" i="3"/>
  <c r="AT4" i="3" s="1"/>
  <c r="X4" i="3"/>
  <c r="N4" i="3"/>
  <c r="O4" i="3" s="1"/>
  <c r="AG4" i="3"/>
  <c r="M4" i="3"/>
  <c r="AH4" i="3"/>
  <c r="AS4" i="3"/>
  <c r="W4" i="3"/>
  <c r="D10" i="6"/>
  <c r="E10" i="6"/>
  <c r="F10" i="6"/>
  <c r="G10" i="6"/>
  <c r="H10" i="6"/>
  <c r="I10" i="6"/>
  <c r="J10" i="6"/>
  <c r="K10" i="6"/>
  <c r="L10" i="6"/>
  <c r="M10" i="6"/>
  <c r="N10" i="6"/>
  <c r="AJ4" i="3" l="1"/>
  <c r="P4" i="3"/>
  <c r="Z4" i="3"/>
  <c r="Y4" i="3"/>
  <c r="AI4" i="3"/>
  <c r="D17" i="6"/>
  <c r="E17" i="6"/>
  <c r="F17" i="6"/>
  <c r="G17" i="6"/>
  <c r="H17" i="6"/>
  <c r="I17" i="6"/>
  <c r="J17" i="6"/>
  <c r="K17" i="6"/>
  <c r="L17" i="6"/>
  <c r="M17" i="6"/>
  <c r="N17" i="6"/>
  <c r="C17" i="6"/>
  <c r="G6" i="6"/>
  <c r="F6" i="6"/>
  <c r="E6" i="6"/>
  <c r="C10" i="6"/>
  <c r="C6" i="6" s="1"/>
  <c r="N6" i="6"/>
  <c r="M6" i="6"/>
  <c r="L6" i="6"/>
  <c r="K6" i="6"/>
  <c r="J6" i="6"/>
  <c r="I6" i="6"/>
  <c r="H6" i="6"/>
  <c r="D6" i="6"/>
  <c r="F11" i="3" l="1"/>
  <c r="F10" i="3"/>
  <c r="F9" i="3"/>
  <c r="F8" i="3"/>
  <c r="F7" i="3"/>
  <c r="F6" i="3"/>
  <c r="F5" i="3"/>
  <c r="F4" i="3" l="1"/>
  <c r="F20" i="2"/>
  <c r="E20" i="2"/>
  <c r="F8" i="2"/>
  <c r="O54" i="1"/>
  <c r="P54" i="1"/>
  <c r="Y54" i="1"/>
  <c r="Z54" i="1"/>
  <c r="AI54" i="1"/>
  <c r="AJ54" i="1"/>
  <c r="AS54" i="1"/>
  <c r="AT54" i="1"/>
  <c r="AY54" i="1"/>
  <c r="AZ54" i="1"/>
  <c r="BA54" i="1"/>
  <c r="BB54" i="1"/>
  <c r="AW54" i="1" l="1"/>
  <c r="AX54" i="1"/>
  <c r="T38" i="2" l="1"/>
  <c r="P38" i="2"/>
  <c r="L38" i="2"/>
  <c r="H38" i="2"/>
  <c r="F38" i="2"/>
  <c r="E38" i="2"/>
  <c r="E8" i="2"/>
  <c r="O38" i="2" l="1"/>
  <c r="N38" i="2"/>
  <c r="S38" i="2"/>
  <c r="R38" i="2"/>
  <c r="G38" i="2"/>
  <c r="J38" i="2"/>
  <c r="K38" i="2"/>
  <c r="W38" i="2"/>
  <c r="V38" i="2"/>
  <c r="D70" i="1"/>
  <c r="D40" i="1"/>
  <c r="D33" i="1"/>
  <c r="D27" i="1"/>
  <c r="D16" i="1"/>
  <c r="D15" i="1"/>
  <c r="E15" i="1"/>
  <c r="D10" i="1"/>
  <c r="E10" i="1"/>
  <c r="D9" i="1"/>
  <c r="D13" i="1" s="1"/>
  <c r="E9" i="1"/>
  <c r="E13" i="1" s="1"/>
  <c r="E35" i="1" l="1"/>
  <c r="D35" i="1"/>
  <c r="D34" i="1" s="1"/>
  <c r="D23" i="1"/>
  <c r="E84" i="1"/>
  <c r="D84" i="1"/>
  <c r="D32" i="1"/>
  <c r="D31" i="1" s="1"/>
  <c r="D38" i="1"/>
  <c r="D37" i="1" s="1"/>
  <c r="E36" i="2" s="1"/>
  <c r="E35" i="2" s="1"/>
  <c r="AW44" i="1"/>
  <c r="AX44" i="1"/>
  <c r="D45" i="1" l="1"/>
  <c r="E26" i="2"/>
  <c r="E19" i="2" s="1"/>
  <c r="E29" i="2"/>
  <c r="E28" i="2" s="1"/>
  <c r="AQ36" i="1"/>
  <c r="AR36" i="1"/>
  <c r="AQ39" i="1"/>
  <c r="AR39" i="1"/>
  <c r="AQ41" i="1"/>
  <c r="AR41" i="1"/>
  <c r="AQ42" i="1"/>
  <c r="AR42" i="1"/>
  <c r="AQ43" i="1"/>
  <c r="AR43" i="1"/>
  <c r="AQ44" i="1"/>
  <c r="AR44" i="1"/>
  <c r="AQ18" i="1"/>
  <c r="AR18" i="1"/>
  <c r="AQ19" i="1"/>
  <c r="AR19" i="1"/>
  <c r="AQ20" i="1"/>
  <c r="AR20" i="1"/>
  <c r="AQ21" i="1"/>
  <c r="AR21" i="1"/>
  <c r="AQ22" i="1"/>
  <c r="AR22" i="1"/>
  <c r="AQ12" i="1"/>
  <c r="AR12" i="1"/>
  <c r="AQ6" i="1"/>
  <c r="AR6" i="1"/>
  <c r="AQ7" i="1"/>
  <c r="AR7" i="1"/>
  <c r="AQ8" i="1"/>
  <c r="AR8" i="1"/>
  <c r="AG35" i="1"/>
  <c r="AH35" i="1"/>
  <c r="AG36" i="1"/>
  <c r="AH36" i="1"/>
  <c r="AG39" i="1"/>
  <c r="AH39" i="1"/>
  <c r="AG41" i="1"/>
  <c r="AH41" i="1"/>
  <c r="AG42" i="1"/>
  <c r="AH42" i="1"/>
  <c r="AG43" i="1"/>
  <c r="AH43" i="1"/>
  <c r="AG44" i="1"/>
  <c r="AH44" i="1"/>
  <c r="AG6" i="1"/>
  <c r="AH6" i="1"/>
  <c r="AG7" i="1"/>
  <c r="AH7" i="1"/>
  <c r="AG8" i="1"/>
  <c r="AH8" i="1"/>
  <c r="W79" i="1"/>
  <c r="X79" i="1"/>
  <c r="W80" i="1"/>
  <c r="X80" i="1"/>
  <c r="W81" i="1"/>
  <c r="X81" i="1"/>
  <c r="W82" i="1"/>
  <c r="X82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W68" i="1"/>
  <c r="X68" i="1"/>
  <c r="W69" i="1"/>
  <c r="X69" i="1"/>
  <c r="W35" i="1"/>
  <c r="X35" i="1"/>
  <c r="W36" i="1"/>
  <c r="X36" i="1"/>
  <c r="W39" i="1"/>
  <c r="X39" i="1"/>
  <c r="W41" i="1"/>
  <c r="X41" i="1"/>
  <c r="W42" i="1"/>
  <c r="X42" i="1"/>
  <c r="W43" i="1"/>
  <c r="X43" i="1"/>
  <c r="W44" i="1"/>
  <c r="X44" i="1"/>
  <c r="M36" i="1"/>
  <c r="N36" i="1"/>
  <c r="M39" i="1"/>
  <c r="N39" i="1"/>
  <c r="M41" i="1"/>
  <c r="N41" i="1"/>
  <c r="M42" i="1"/>
  <c r="N42" i="1"/>
  <c r="M43" i="1"/>
  <c r="N43" i="1"/>
  <c r="M44" i="1"/>
  <c r="N44" i="1"/>
  <c r="AP33" i="1"/>
  <c r="AO33" i="1"/>
  <c r="AN33" i="1"/>
  <c r="AM33" i="1"/>
  <c r="AL33" i="1"/>
  <c r="AK33" i="1"/>
  <c r="AF33" i="1"/>
  <c r="AE33" i="1"/>
  <c r="AD33" i="1"/>
  <c r="AC33" i="1"/>
  <c r="AB33" i="1"/>
  <c r="AA33" i="1"/>
  <c r="V33" i="1"/>
  <c r="U33" i="1"/>
  <c r="T33" i="1"/>
  <c r="S33" i="1"/>
  <c r="R33" i="1"/>
  <c r="Q33" i="1"/>
  <c r="L33" i="1"/>
  <c r="K33" i="1"/>
  <c r="J33" i="1"/>
  <c r="I33" i="1"/>
  <c r="H33" i="1"/>
  <c r="G33" i="1"/>
  <c r="F33" i="1"/>
  <c r="E33" i="1"/>
  <c r="E39" i="1"/>
  <c r="P39" i="1" l="1"/>
  <c r="Z44" i="1"/>
  <c r="Z42" i="1"/>
  <c r="AR26" i="1"/>
  <c r="AR25" i="1"/>
  <c r="AH33" i="1"/>
  <c r="AQ26" i="1"/>
  <c r="AQ25" i="1"/>
  <c r="AS25" i="1" s="1"/>
  <c r="D71" i="1"/>
  <c r="D72" i="1" s="1"/>
  <c r="D85" i="1"/>
  <c r="D88" i="1" s="1"/>
  <c r="N33" i="1"/>
  <c r="Y80" i="1"/>
  <c r="AS41" i="1"/>
  <c r="E41" i="2"/>
  <c r="W33" i="1"/>
  <c r="AQ33" i="1"/>
  <c r="P43" i="1"/>
  <c r="P41" i="1"/>
  <c r="Z36" i="1"/>
  <c r="O43" i="1"/>
  <c r="AG33" i="1"/>
  <c r="Y42" i="1"/>
  <c r="M33" i="1"/>
  <c r="Z68" i="1"/>
  <c r="Z66" i="1"/>
  <c r="Z64" i="1"/>
  <c r="Z62" i="1"/>
  <c r="Z60" i="1"/>
  <c r="Z58" i="1"/>
  <c r="Z56" i="1"/>
  <c r="Y82" i="1"/>
  <c r="Y64" i="1"/>
  <c r="Y56" i="1"/>
  <c r="X33" i="1"/>
  <c r="AR33" i="1"/>
  <c r="Y81" i="1"/>
  <c r="Z81" i="1"/>
  <c r="Y79" i="1"/>
  <c r="Z79" i="1"/>
  <c r="AI7" i="1"/>
  <c r="AJ7" i="1"/>
  <c r="AI43" i="1"/>
  <c r="AJ43" i="1"/>
  <c r="AI41" i="1"/>
  <c r="AJ41" i="1"/>
  <c r="AI39" i="1"/>
  <c r="AJ39" i="1"/>
  <c r="AI35" i="1"/>
  <c r="AJ35" i="1"/>
  <c r="AS8" i="1"/>
  <c r="AT8" i="1"/>
  <c r="AS6" i="1"/>
  <c r="AT6" i="1"/>
  <c r="AS22" i="1"/>
  <c r="AT22" i="1"/>
  <c r="AS20" i="1"/>
  <c r="AT20" i="1"/>
  <c r="AS18" i="1"/>
  <c r="AT18" i="1"/>
  <c r="AS43" i="1"/>
  <c r="AT43" i="1"/>
  <c r="AS39" i="1"/>
  <c r="AT39" i="1"/>
  <c r="O41" i="1"/>
  <c r="Y62" i="1"/>
  <c r="AT41" i="1"/>
  <c r="O39" i="1"/>
  <c r="Y68" i="1"/>
  <c r="Y60" i="1"/>
  <c r="O44" i="1"/>
  <c r="P44" i="1"/>
  <c r="O42" i="1"/>
  <c r="P42" i="1"/>
  <c r="O36" i="1"/>
  <c r="P36" i="1"/>
  <c r="Y43" i="1"/>
  <c r="Z43" i="1"/>
  <c r="Y41" i="1"/>
  <c r="Z41" i="1"/>
  <c r="Y39" i="1"/>
  <c r="Z39" i="1"/>
  <c r="Y35" i="1"/>
  <c r="Z35" i="1"/>
  <c r="Y69" i="1"/>
  <c r="Z69" i="1"/>
  <c r="Y67" i="1"/>
  <c r="Z67" i="1"/>
  <c r="Y65" i="1"/>
  <c r="Z65" i="1"/>
  <c r="Y63" i="1"/>
  <c r="Z63" i="1"/>
  <c r="Y61" i="1"/>
  <c r="Z61" i="1"/>
  <c r="Y59" i="1"/>
  <c r="Z59" i="1"/>
  <c r="Y57" i="1"/>
  <c r="Z57" i="1"/>
  <c r="Z82" i="1"/>
  <c r="Z80" i="1"/>
  <c r="AI8" i="1"/>
  <c r="AJ8" i="1"/>
  <c r="AI6" i="1"/>
  <c r="AJ6" i="1"/>
  <c r="AI44" i="1"/>
  <c r="AJ44" i="1"/>
  <c r="AI42" i="1"/>
  <c r="AI36" i="1"/>
  <c r="AJ36" i="1"/>
  <c r="AS7" i="1"/>
  <c r="AT7" i="1"/>
  <c r="AS12" i="1"/>
  <c r="AT12" i="1"/>
  <c r="AS21" i="1"/>
  <c r="AT21" i="1"/>
  <c r="AS19" i="1"/>
  <c r="AT19" i="1"/>
  <c r="AS44" i="1"/>
  <c r="AT44" i="1"/>
  <c r="AS42" i="1"/>
  <c r="AT42" i="1"/>
  <c r="AS36" i="1"/>
  <c r="AT36" i="1"/>
  <c r="Y66" i="1"/>
  <c r="Y58" i="1"/>
  <c r="Y44" i="1"/>
  <c r="Y36" i="1"/>
  <c r="AJ42" i="1"/>
  <c r="AL40" i="1"/>
  <c r="AM40" i="1"/>
  <c r="AN40" i="1"/>
  <c r="AO40" i="1"/>
  <c r="AP40" i="1"/>
  <c r="AK40" i="1"/>
  <c r="AB40" i="1"/>
  <c r="AC40" i="1"/>
  <c r="AD40" i="1"/>
  <c r="AE40" i="1"/>
  <c r="AF40" i="1"/>
  <c r="AA40" i="1"/>
  <c r="V40" i="1"/>
  <c r="U40" i="1"/>
  <c r="T40" i="1"/>
  <c r="S40" i="1"/>
  <c r="R40" i="1"/>
  <c r="Q40" i="1"/>
  <c r="H40" i="1"/>
  <c r="I40" i="1"/>
  <c r="J40" i="1"/>
  <c r="K40" i="1"/>
  <c r="L40" i="1"/>
  <c r="G40" i="1"/>
  <c r="F40" i="1"/>
  <c r="E40" i="1"/>
  <c r="AY28" i="1"/>
  <c r="AZ28" i="1"/>
  <c r="BA28" i="1"/>
  <c r="BB28" i="1"/>
  <c r="AY29" i="1"/>
  <c r="AZ29" i="1"/>
  <c r="BA29" i="1"/>
  <c r="BB29" i="1"/>
  <c r="AY30" i="1"/>
  <c r="AZ30" i="1"/>
  <c r="BA30" i="1"/>
  <c r="BB30" i="1"/>
  <c r="AY33" i="1"/>
  <c r="AZ33" i="1"/>
  <c r="BA33" i="1"/>
  <c r="BB33" i="1"/>
  <c r="AY36" i="1"/>
  <c r="AZ36" i="1"/>
  <c r="BA36" i="1"/>
  <c r="BB36" i="1"/>
  <c r="AY39" i="1"/>
  <c r="AZ39" i="1"/>
  <c r="BA39" i="1"/>
  <c r="BB39" i="1"/>
  <c r="AY41" i="1"/>
  <c r="AZ41" i="1"/>
  <c r="BA41" i="1"/>
  <c r="BB41" i="1"/>
  <c r="AY42" i="1"/>
  <c r="AZ42" i="1"/>
  <c r="BA42" i="1"/>
  <c r="BB42" i="1"/>
  <c r="AY43" i="1"/>
  <c r="AZ43" i="1"/>
  <c r="BA43" i="1"/>
  <c r="BB43" i="1"/>
  <c r="AY46" i="1"/>
  <c r="AZ46" i="1"/>
  <c r="BA46" i="1"/>
  <c r="BB46" i="1"/>
  <c r="AY47" i="1"/>
  <c r="AZ47" i="1"/>
  <c r="BA47" i="1"/>
  <c r="BB47" i="1"/>
  <c r="AY49" i="1"/>
  <c r="AZ49" i="1"/>
  <c r="BA49" i="1"/>
  <c r="BB49" i="1"/>
  <c r="AY50" i="1"/>
  <c r="AZ50" i="1"/>
  <c r="BA50" i="1"/>
  <c r="BB50" i="1"/>
  <c r="AY51" i="1"/>
  <c r="AZ51" i="1"/>
  <c r="BA51" i="1"/>
  <c r="BB51" i="1"/>
  <c r="AY52" i="1"/>
  <c r="AZ52" i="1"/>
  <c r="BA52" i="1"/>
  <c r="BB52" i="1"/>
  <c r="AY55" i="1"/>
  <c r="AZ55" i="1"/>
  <c r="BA55" i="1"/>
  <c r="BB55" i="1"/>
  <c r="AY56" i="1"/>
  <c r="AZ56" i="1"/>
  <c r="BA56" i="1"/>
  <c r="BB56" i="1"/>
  <c r="AY57" i="1"/>
  <c r="AZ57" i="1"/>
  <c r="BA57" i="1"/>
  <c r="BB57" i="1"/>
  <c r="AY58" i="1"/>
  <c r="AZ58" i="1"/>
  <c r="BA58" i="1"/>
  <c r="BB58" i="1"/>
  <c r="AY59" i="1"/>
  <c r="AZ59" i="1"/>
  <c r="BA59" i="1"/>
  <c r="BB59" i="1"/>
  <c r="AY60" i="1"/>
  <c r="AZ60" i="1"/>
  <c r="BA60" i="1"/>
  <c r="BB60" i="1"/>
  <c r="AY61" i="1"/>
  <c r="AZ61" i="1"/>
  <c r="BA61" i="1"/>
  <c r="BB61" i="1"/>
  <c r="AY62" i="1"/>
  <c r="AZ62" i="1"/>
  <c r="BA62" i="1"/>
  <c r="BB62" i="1"/>
  <c r="AY63" i="1"/>
  <c r="AZ63" i="1"/>
  <c r="BA63" i="1"/>
  <c r="BB63" i="1"/>
  <c r="AY64" i="1"/>
  <c r="AZ64" i="1"/>
  <c r="BA64" i="1"/>
  <c r="BB64" i="1"/>
  <c r="AY65" i="1"/>
  <c r="AZ65" i="1"/>
  <c r="BA65" i="1"/>
  <c r="BB65" i="1"/>
  <c r="AY66" i="1"/>
  <c r="AZ66" i="1"/>
  <c r="BA66" i="1"/>
  <c r="BB66" i="1"/>
  <c r="AY67" i="1"/>
  <c r="AZ67" i="1"/>
  <c r="BA67" i="1"/>
  <c r="BB67" i="1"/>
  <c r="AY68" i="1"/>
  <c r="AZ68" i="1"/>
  <c r="BA68" i="1"/>
  <c r="BB68" i="1"/>
  <c r="AY69" i="1"/>
  <c r="AZ69" i="1"/>
  <c r="BA69" i="1"/>
  <c r="BB69" i="1"/>
  <c r="AY73" i="1"/>
  <c r="AZ73" i="1"/>
  <c r="BA73" i="1"/>
  <c r="BB73" i="1"/>
  <c r="AY74" i="1"/>
  <c r="AZ74" i="1"/>
  <c r="BA74" i="1"/>
  <c r="BB74" i="1"/>
  <c r="AY78" i="1"/>
  <c r="AZ78" i="1"/>
  <c r="BA78" i="1"/>
  <c r="BB78" i="1"/>
  <c r="AY79" i="1"/>
  <c r="AZ79" i="1"/>
  <c r="BA79" i="1"/>
  <c r="BB79" i="1"/>
  <c r="AY80" i="1"/>
  <c r="AZ80" i="1"/>
  <c r="BA80" i="1"/>
  <c r="BB80" i="1"/>
  <c r="AY81" i="1"/>
  <c r="AZ81" i="1"/>
  <c r="BA81" i="1"/>
  <c r="BB81" i="1"/>
  <c r="AY82" i="1"/>
  <c r="AZ82" i="1"/>
  <c r="BA82" i="1"/>
  <c r="BB82" i="1"/>
  <c r="AY86" i="1"/>
  <c r="AZ86" i="1"/>
  <c r="BA86" i="1"/>
  <c r="BB86" i="1"/>
  <c r="AB34" i="1"/>
  <c r="AC34" i="1"/>
  <c r="AD34" i="1"/>
  <c r="AE34" i="1"/>
  <c r="AF34" i="1"/>
  <c r="AA34" i="1"/>
  <c r="R34" i="1"/>
  <c r="S34" i="1"/>
  <c r="T34" i="1"/>
  <c r="U34" i="1"/>
  <c r="V34" i="1"/>
  <c r="Q34" i="1"/>
  <c r="E34" i="1"/>
  <c r="F80" i="1"/>
  <c r="F81" i="1"/>
  <c r="F82" i="1"/>
  <c r="M79" i="1"/>
  <c r="N79" i="1"/>
  <c r="M80" i="1"/>
  <c r="N80" i="1"/>
  <c r="M81" i="1"/>
  <c r="N81" i="1"/>
  <c r="M82" i="1"/>
  <c r="N82" i="1"/>
  <c r="W12" i="1"/>
  <c r="X12" i="1"/>
  <c r="X11" i="1"/>
  <c r="W11" i="1"/>
  <c r="W8" i="1"/>
  <c r="X8" i="1"/>
  <c r="AG79" i="1"/>
  <c r="AH79" i="1"/>
  <c r="AG80" i="1"/>
  <c r="AH80" i="1"/>
  <c r="AG81" i="1"/>
  <c r="AH81" i="1"/>
  <c r="AG82" i="1"/>
  <c r="AH82" i="1"/>
  <c r="AG12" i="1"/>
  <c r="AH12" i="1"/>
  <c r="AH11" i="1"/>
  <c r="AG11" i="1"/>
  <c r="AQ79" i="1"/>
  <c r="AR79" i="1"/>
  <c r="AQ80" i="1"/>
  <c r="AR80" i="1"/>
  <c r="AQ81" i="1"/>
  <c r="AR81" i="1"/>
  <c r="AQ82" i="1"/>
  <c r="AR82" i="1"/>
  <c r="AR11" i="1"/>
  <c r="AQ11" i="1"/>
  <c r="AS26" i="1" l="1"/>
  <c r="AI33" i="1"/>
  <c r="D77" i="1"/>
  <c r="D83" i="1" s="1"/>
  <c r="D87" i="1" s="1"/>
  <c r="O33" i="1"/>
  <c r="BB40" i="1"/>
  <c r="AG40" i="1"/>
  <c r="AJ33" i="1"/>
  <c r="W34" i="1"/>
  <c r="X40" i="1"/>
  <c r="AT25" i="1"/>
  <c r="P33" i="1"/>
  <c r="M40" i="1"/>
  <c r="AT26" i="1"/>
  <c r="AS11" i="1"/>
  <c r="AT11" i="1"/>
  <c r="AS82" i="1"/>
  <c r="AT82" i="1"/>
  <c r="AI82" i="1"/>
  <c r="AJ82" i="1"/>
  <c r="Y8" i="1"/>
  <c r="Z8" i="1"/>
  <c r="Y12" i="1"/>
  <c r="Z12" i="1"/>
  <c r="P81" i="1"/>
  <c r="O81" i="1"/>
  <c r="P79" i="1"/>
  <c r="O79" i="1"/>
  <c r="X34" i="1"/>
  <c r="AW86" i="1"/>
  <c r="AX86" i="1"/>
  <c r="AX81" i="1"/>
  <c r="AW81" i="1"/>
  <c r="AX79" i="1"/>
  <c r="AW79" i="1"/>
  <c r="AW74" i="1"/>
  <c r="AX74" i="1"/>
  <c r="AW69" i="1"/>
  <c r="AX69" i="1"/>
  <c r="AX67" i="1"/>
  <c r="AW67" i="1"/>
  <c r="AX65" i="1"/>
  <c r="AW65" i="1"/>
  <c r="AW63" i="1"/>
  <c r="AX63" i="1"/>
  <c r="AX61" i="1"/>
  <c r="AW61" i="1"/>
  <c r="AW59" i="1"/>
  <c r="AX59" i="1"/>
  <c r="AX57" i="1"/>
  <c r="AW57" i="1"/>
  <c r="AX55" i="1"/>
  <c r="AW55" i="1"/>
  <c r="AW52" i="1"/>
  <c r="AX52" i="1"/>
  <c r="AW50" i="1"/>
  <c r="AX50" i="1"/>
  <c r="AW47" i="1"/>
  <c r="AX47" i="1"/>
  <c r="AX43" i="1"/>
  <c r="AW43" i="1"/>
  <c r="AW41" i="1"/>
  <c r="AX41" i="1"/>
  <c r="AW36" i="1"/>
  <c r="AX36" i="1"/>
  <c r="AX33" i="1"/>
  <c r="AW33" i="1"/>
  <c r="AW30" i="1"/>
  <c r="AX30" i="1"/>
  <c r="AW28" i="1"/>
  <c r="AX28" i="1"/>
  <c r="Y11" i="1"/>
  <c r="Z11" i="1"/>
  <c r="AR40" i="1"/>
  <c r="AI11" i="1"/>
  <c r="AJ11" i="1"/>
  <c r="AG34" i="1"/>
  <c r="N40" i="1"/>
  <c r="AH40" i="1"/>
  <c r="AS33" i="1"/>
  <c r="AT33" i="1"/>
  <c r="AS80" i="1"/>
  <c r="AT80" i="1"/>
  <c r="AI80" i="1"/>
  <c r="AJ80" i="1"/>
  <c r="AS81" i="1"/>
  <c r="AT81" i="1"/>
  <c r="AS79" i="1"/>
  <c r="AT79" i="1"/>
  <c r="AI12" i="1"/>
  <c r="AJ12" i="1"/>
  <c r="AI81" i="1"/>
  <c r="AJ81" i="1"/>
  <c r="AI79" i="1"/>
  <c r="AJ79" i="1"/>
  <c r="O82" i="1"/>
  <c r="P82" i="1"/>
  <c r="O80" i="1"/>
  <c r="P80" i="1"/>
  <c r="AH34" i="1"/>
  <c r="AW82" i="1"/>
  <c r="AX82" i="1"/>
  <c r="AW80" i="1"/>
  <c r="AX80" i="1"/>
  <c r="AW78" i="1"/>
  <c r="AX78" i="1"/>
  <c r="AW73" i="1"/>
  <c r="AX73" i="1"/>
  <c r="AW68" i="1"/>
  <c r="AX68" i="1"/>
  <c r="AW66" i="1"/>
  <c r="AX66" i="1"/>
  <c r="AW64" i="1"/>
  <c r="AX64" i="1"/>
  <c r="AW62" i="1"/>
  <c r="AX62" i="1"/>
  <c r="AW60" i="1"/>
  <c r="AX60" i="1"/>
  <c r="AW58" i="1"/>
  <c r="AX58" i="1"/>
  <c r="AW56" i="1"/>
  <c r="AX56" i="1"/>
  <c r="AX51" i="1"/>
  <c r="AW51" i="1"/>
  <c r="AW49" i="1"/>
  <c r="AX49" i="1"/>
  <c r="AW46" i="1"/>
  <c r="AX46" i="1"/>
  <c r="AW42" i="1"/>
  <c r="AX42" i="1"/>
  <c r="AX39" i="1"/>
  <c r="AW39" i="1"/>
  <c r="AW29" i="1"/>
  <c r="AX29" i="1"/>
  <c r="W40" i="1"/>
  <c r="AQ40" i="1"/>
  <c r="Y33" i="1"/>
  <c r="Z33" i="1"/>
  <c r="AZ40" i="1"/>
  <c r="BA40" i="1"/>
  <c r="AY40" i="1"/>
  <c r="Z40" i="1" l="1"/>
  <c r="E6" i="2"/>
  <c r="E13" i="2" s="1"/>
  <c r="F7" i="2" s="1"/>
  <c r="Z34" i="1"/>
  <c r="Y34" i="1"/>
  <c r="AW40" i="1"/>
  <c r="AX40" i="1"/>
  <c r="AS40" i="1"/>
  <c r="AT40" i="1"/>
  <c r="AI34" i="1"/>
  <c r="AJ34" i="1"/>
  <c r="Y40" i="1"/>
  <c r="O40" i="1"/>
  <c r="P40" i="1"/>
  <c r="AI40" i="1"/>
  <c r="AJ40" i="1"/>
  <c r="AR30" i="1"/>
  <c r="AQ30" i="1"/>
  <c r="AR29" i="1"/>
  <c r="AQ29" i="1"/>
  <c r="AR28" i="1"/>
  <c r="AQ28" i="1"/>
  <c r="AH30" i="1"/>
  <c r="AG30" i="1"/>
  <c r="AH29" i="1"/>
  <c r="AG29" i="1"/>
  <c r="AH28" i="1"/>
  <c r="AG28" i="1"/>
  <c r="X30" i="1"/>
  <c r="W30" i="1"/>
  <c r="X29" i="1"/>
  <c r="W29" i="1"/>
  <c r="X28" i="1"/>
  <c r="W28" i="1"/>
  <c r="M29" i="1"/>
  <c r="N29" i="1"/>
  <c r="M30" i="1"/>
  <c r="N30" i="1"/>
  <c r="N28" i="1"/>
  <c r="AL27" i="1"/>
  <c r="AM27" i="1"/>
  <c r="AN27" i="1"/>
  <c r="AO27" i="1"/>
  <c r="AP27" i="1"/>
  <c r="AK27" i="1"/>
  <c r="AB27" i="1"/>
  <c r="AC27" i="1"/>
  <c r="AD27" i="1"/>
  <c r="AE27" i="1"/>
  <c r="AF27" i="1"/>
  <c r="AA27" i="1"/>
  <c r="R27" i="1"/>
  <c r="S27" i="1"/>
  <c r="T27" i="1"/>
  <c r="U27" i="1"/>
  <c r="V27" i="1"/>
  <c r="Q27" i="1"/>
  <c r="F27" i="1"/>
  <c r="G27" i="1"/>
  <c r="H27" i="1"/>
  <c r="I27" i="1"/>
  <c r="J27" i="1"/>
  <c r="K27" i="1"/>
  <c r="L27" i="1"/>
  <c r="AR17" i="1"/>
  <c r="AR24" i="1" s="1"/>
  <c r="AQ17" i="1"/>
  <c r="AQ24" i="1" s="1"/>
  <c r="M18" i="1"/>
  <c r="N18" i="1"/>
  <c r="M19" i="1"/>
  <c r="N19" i="1"/>
  <c r="M20" i="1"/>
  <c r="N20" i="1"/>
  <c r="M21" i="1"/>
  <c r="N21" i="1"/>
  <c r="M22" i="1"/>
  <c r="N22" i="1"/>
  <c r="N17" i="1"/>
  <c r="M17" i="1"/>
  <c r="F22" i="1"/>
  <c r="F20" i="1"/>
  <c r="F21" i="1"/>
  <c r="F19" i="1"/>
  <c r="F17" i="1"/>
  <c r="F18" i="1"/>
  <c r="E16" i="1"/>
  <c r="E23" i="1" s="1"/>
  <c r="AL16" i="1"/>
  <c r="AM16" i="1"/>
  <c r="AN16" i="1"/>
  <c r="AO16" i="1"/>
  <c r="AP16" i="1"/>
  <c r="AK16" i="1"/>
  <c r="H16" i="1"/>
  <c r="I16" i="1"/>
  <c r="J16" i="1"/>
  <c r="K16" i="1"/>
  <c r="L16" i="1"/>
  <c r="G16" i="1"/>
  <c r="AY6" i="1"/>
  <c r="AZ6" i="1"/>
  <c r="BA6" i="1"/>
  <c r="BB6" i="1"/>
  <c r="AY7" i="1"/>
  <c r="AZ7" i="1"/>
  <c r="BA7" i="1"/>
  <c r="BB7" i="1"/>
  <c r="AY8" i="1"/>
  <c r="AZ8" i="1"/>
  <c r="BA8" i="1"/>
  <c r="BB8" i="1"/>
  <c r="AY11" i="1"/>
  <c r="AZ11" i="1"/>
  <c r="BA11" i="1"/>
  <c r="BB11" i="1"/>
  <c r="AY12" i="1"/>
  <c r="AZ12" i="1"/>
  <c r="BA12" i="1"/>
  <c r="BB12" i="1"/>
  <c r="AY14" i="1"/>
  <c r="AZ14" i="1"/>
  <c r="BA14" i="1"/>
  <c r="BB14" i="1"/>
  <c r="AY17" i="1"/>
  <c r="AZ17" i="1"/>
  <c r="BA17" i="1"/>
  <c r="BB17" i="1"/>
  <c r="AY19" i="1"/>
  <c r="AZ19" i="1"/>
  <c r="BA19" i="1"/>
  <c r="BB19" i="1"/>
  <c r="AY21" i="1"/>
  <c r="AZ21" i="1"/>
  <c r="BA21" i="1"/>
  <c r="BB21" i="1"/>
  <c r="AL15" i="1"/>
  <c r="AL23" i="1" s="1"/>
  <c r="AM15" i="1"/>
  <c r="AM23" i="1" s="1"/>
  <c r="AN15" i="1"/>
  <c r="AN23" i="1" s="1"/>
  <c r="AO15" i="1"/>
  <c r="AO23" i="1" s="1"/>
  <c r="AP15" i="1"/>
  <c r="AP23" i="1" s="1"/>
  <c r="AK15" i="1"/>
  <c r="AK23" i="1" s="1"/>
  <c r="G15" i="1"/>
  <c r="H15" i="1"/>
  <c r="I15" i="1"/>
  <c r="J15" i="1"/>
  <c r="K15" i="1"/>
  <c r="K23" i="1" s="1"/>
  <c r="L15" i="1"/>
  <c r="J23" i="1" l="1"/>
  <c r="I23" i="1"/>
  <c r="G23" i="1"/>
  <c r="F16" i="1"/>
  <c r="M24" i="1"/>
  <c r="F24" i="1"/>
  <c r="F25" i="1"/>
  <c r="N26" i="1"/>
  <c r="N25" i="1"/>
  <c r="L23" i="1"/>
  <c r="H23" i="1"/>
  <c r="F26" i="1"/>
  <c r="N24" i="1"/>
  <c r="M26" i="1"/>
  <c r="M25" i="1"/>
  <c r="AS24" i="1"/>
  <c r="AN35" i="1"/>
  <c r="AN34" i="1" s="1"/>
  <c r="J35" i="1"/>
  <c r="J34" i="1" s="1"/>
  <c r="AK35" i="1"/>
  <c r="AM35" i="1"/>
  <c r="AM34" i="1" s="1"/>
  <c r="K35" i="1"/>
  <c r="K34" i="1" s="1"/>
  <c r="AP35" i="1"/>
  <c r="AP34" i="1" s="1"/>
  <c r="AT24" i="1"/>
  <c r="G35" i="1"/>
  <c r="AY16" i="1"/>
  <c r="BB16" i="1"/>
  <c r="BA16" i="1"/>
  <c r="AZ16" i="1"/>
  <c r="I35" i="1"/>
  <c r="I34" i="1" s="1"/>
  <c r="AL35" i="1"/>
  <c r="L35" i="1"/>
  <c r="L34" i="1" s="1"/>
  <c r="H35" i="1"/>
  <c r="AO35" i="1"/>
  <c r="AO34" i="1" s="1"/>
  <c r="E38" i="1"/>
  <c r="E37" i="1" s="1"/>
  <c r="F36" i="2" s="1"/>
  <c r="F35" i="2" s="1"/>
  <c r="E32" i="1"/>
  <c r="E31" i="1" s="1"/>
  <c r="V32" i="1"/>
  <c r="V31" i="1" s="1"/>
  <c r="AD32" i="1"/>
  <c r="AD31" i="1" s="1"/>
  <c r="AL32" i="1"/>
  <c r="P17" i="1"/>
  <c r="O17" i="1"/>
  <c r="AI28" i="1"/>
  <c r="AJ28" i="1"/>
  <c r="AS29" i="1"/>
  <c r="AT29" i="1"/>
  <c r="H32" i="1"/>
  <c r="AA32" i="1"/>
  <c r="AO38" i="1"/>
  <c r="AO37" i="1" s="1"/>
  <c r="AO45" i="1" s="1"/>
  <c r="AO32" i="1"/>
  <c r="AO31" i="1" s="1"/>
  <c r="AW22" i="1"/>
  <c r="AX22" i="1"/>
  <c r="AW18" i="1"/>
  <c r="AX18" i="1"/>
  <c r="AW11" i="1"/>
  <c r="AX11" i="1"/>
  <c r="O22" i="1"/>
  <c r="P22" i="1"/>
  <c r="O18" i="1"/>
  <c r="P18" i="1"/>
  <c r="O30" i="1"/>
  <c r="P30" i="1"/>
  <c r="K38" i="1"/>
  <c r="K37" i="1" s="1"/>
  <c r="K45" i="1" s="1"/>
  <c r="K32" i="1"/>
  <c r="K31" i="1" s="1"/>
  <c r="G38" i="1"/>
  <c r="G32" i="1"/>
  <c r="T32" i="1"/>
  <c r="T31" i="1" s="1"/>
  <c r="AF32" i="1"/>
  <c r="AF31" i="1" s="1"/>
  <c r="AB32" i="1"/>
  <c r="AN32" i="1"/>
  <c r="AN31" i="1" s="1"/>
  <c r="AS17" i="1"/>
  <c r="AT17" i="1"/>
  <c r="Z28" i="1"/>
  <c r="Y28" i="1"/>
  <c r="Z30" i="1"/>
  <c r="Y30" i="1"/>
  <c r="AI29" i="1"/>
  <c r="AJ29" i="1"/>
  <c r="AS28" i="1"/>
  <c r="AT28" i="1"/>
  <c r="AS30" i="1"/>
  <c r="AT30" i="1"/>
  <c r="I38" i="1"/>
  <c r="I37" i="1" s="1"/>
  <c r="I45" i="1" s="1"/>
  <c r="I32" i="1"/>
  <c r="I31" i="1" s="1"/>
  <c r="R32" i="1"/>
  <c r="AP32" i="1"/>
  <c r="AP31" i="1" s="1"/>
  <c r="Y29" i="1"/>
  <c r="Z29" i="1"/>
  <c r="AI30" i="1"/>
  <c r="AJ30" i="1"/>
  <c r="L32" i="1"/>
  <c r="L31" i="1" s="1"/>
  <c r="U32" i="1"/>
  <c r="U31" i="1" s="1"/>
  <c r="AC32" i="1"/>
  <c r="AC31" i="1" s="1"/>
  <c r="AW20" i="1"/>
  <c r="AX20" i="1"/>
  <c r="AW14" i="1"/>
  <c r="AX14" i="1"/>
  <c r="AW7" i="1"/>
  <c r="AX7" i="1"/>
  <c r="O20" i="1"/>
  <c r="P20" i="1"/>
  <c r="J38" i="1"/>
  <c r="J37" i="1" s="1"/>
  <c r="J45" i="1" s="1"/>
  <c r="J32" i="1"/>
  <c r="J31" i="1" s="1"/>
  <c r="Q32" i="1"/>
  <c r="S32" i="1"/>
  <c r="S31" i="1" s="1"/>
  <c r="AE32" i="1"/>
  <c r="AE31" i="1" s="1"/>
  <c r="AK32" i="1"/>
  <c r="AM32" i="1"/>
  <c r="AM31" i="1" s="1"/>
  <c r="AW21" i="1"/>
  <c r="AX21" i="1"/>
  <c r="AW19" i="1"/>
  <c r="AX19" i="1"/>
  <c r="AW17" i="1"/>
  <c r="AX17" i="1"/>
  <c r="AW12" i="1"/>
  <c r="AX12" i="1"/>
  <c r="AW8" i="1"/>
  <c r="AX8" i="1"/>
  <c r="AW6" i="1"/>
  <c r="AX6" i="1"/>
  <c r="P21" i="1"/>
  <c r="O21" i="1"/>
  <c r="P19" i="1"/>
  <c r="O19" i="1"/>
  <c r="O25" i="1" s="1"/>
  <c r="P29" i="1"/>
  <c r="O29" i="1"/>
  <c r="L38" i="1"/>
  <c r="L37" i="1" s="1"/>
  <c r="L45" i="1" s="1"/>
  <c r="Q38" i="1"/>
  <c r="S38" i="1"/>
  <c r="S37" i="1" s="1"/>
  <c r="S45" i="1" s="1"/>
  <c r="AE38" i="1"/>
  <c r="AE37" i="1" s="1"/>
  <c r="AE45" i="1" s="1"/>
  <c r="AK38" i="1"/>
  <c r="AM38" i="1"/>
  <c r="AM37" i="1" s="1"/>
  <c r="AM45" i="1" s="1"/>
  <c r="V38" i="1"/>
  <c r="V37" i="1" s="1"/>
  <c r="V45" i="1" s="1"/>
  <c r="R38" i="1"/>
  <c r="AD38" i="1"/>
  <c r="AD37" i="1" s="1"/>
  <c r="AD45" i="1" s="1"/>
  <c r="AP38" i="1"/>
  <c r="AP37" i="1" s="1"/>
  <c r="AP45" i="1" s="1"/>
  <c r="AL38" i="1"/>
  <c r="U38" i="1"/>
  <c r="U37" i="1" s="1"/>
  <c r="U45" i="1" s="1"/>
  <c r="AA38" i="1"/>
  <c r="AC38" i="1"/>
  <c r="AC37" i="1" s="1"/>
  <c r="AC45" i="1" s="1"/>
  <c r="W27" i="1"/>
  <c r="H38" i="1"/>
  <c r="T38" i="1"/>
  <c r="T37" i="1" s="1"/>
  <c r="T45" i="1" s="1"/>
  <c r="AF38" i="1"/>
  <c r="AF37" i="1" s="1"/>
  <c r="AF45" i="1" s="1"/>
  <c r="AB38" i="1"/>
  <c r="AN38" i="1"/>
  <c r="AN37" i="1" s="1"/>
  <c r="AN45" i="1" s="1"/>
  <c r="AY15" i="1"/>
  <c r="F15" i="1"/>
  <c r="AY27" i="1"/>
  <c r="BA15" i="1"/>
  <c r="BA27" i="1"/>
  <c r="AZ27" i="1"/>
  <c r="BB27" i="1"/>
  <c r="AH27" i="1"/>
  <c r="AQ27" i="1"/>
  <c r="AG27" i="1"/>
  <c r="X27" i="1"/>
  <c r="N27" i="1"/>
  <c r="AR27" i="1"/>
  <c r="AZ15" i="1"/>
  <c r="BB15" i="1"/>
  <c r="P24" i="1" l="1"/>
  <c r="O26" i="1"/>
  <c r="P26" i="1"/>
  <c r="P25" i="1"/>
  <c r="F35" i="1"/>
  <c r="F34" i="1" s="1"/>
  <c r="F23" i="1"/>
  <c r="BB23" i="1"/>
  <c r="BA23" i="1"/>
  <c r="AZ23" i="1"/>
  <c r="AY23" i="1"/>
  <c r="AW23" i="1"/>
  <c r="O24" i="1"/>
  <c r="N35" i="1"/>
  <c r="BB35" i="1"/>
  <c r="H34" i="1"/>
  <c r="AY35" i="1"/>
  <c r="BA35" i="1"/>
  <c r="AZ35" i="1"/>
  <c r="M35" i="1"/>
  <c r="G34" i="1"/>
  <c r="AK34" i="1"/>
  <c r="AQ34" i="1" s="1"/>
  <c r="AQ35" i="1"/>
  <c r="F26" i="2"/>
  <c r="F19" i="2" s="1"/>
  <c r="F29" i="2"/>
  <c r="F28" i="2" s="1"/>
  <c r="N38" i="1"/>
  <c r="E45" i="1"/>
  <c r="AR35" i="1"/>
  <c r="AL34" i="1"/>
  <c r="AR34" i="1" s="1"/>
  <c r="AB37" i="1"/>
  <c r="AH38" i="1"/>
  <c r="Q37" i="1"/>
  <c r="W38" i="1"/>
  <c r="AQ32" i="1"/>
  <c r="AK31" i="1"/>
  <c r="AQ31" i="1" s="1"/>
  <c r="W32" i="1"/>
  <c r="Q31" i="1"/>
  <c r="AA37" i="1"/>
  <c r="AG38" i="1"/>
  <c r="AR38" i="1"/>
  <c r="AQ38" i="1"/>
  <c r="X32" i="1"/>
  <c r="R31" i="1"/>
  <c r="X31" i="1" s="1"/>
  <c r="AH32" i="1"/>
  <c r="AB31" i="1"/>
  <c r="AH31" i="1" s="1"/>
  <c r="AG32" i="1"/>
  <c r="AA31" i="1"/>
  <c r="AG31" i="1" s="1"/>
  <c r="AX24" i="1"/>
  <c r="R37" i="1"/>
  <c r="X38" i="1"/>
  <c r="Y27" i="1"/>
  <c r="Z27" i="1"/>
  <c r="AW27" i="1"/>
  <c r="AX27" i="1"/>
  <c r="M38" i="1"/>
  <c r="N32" i="1"/>
  <c r="AZ32" i="1"/>
  <c r="H31" i="1"/>
  <c r="BA32" i="1"/>
  <c r="AY32" i="1"/>
  <c r="BB32" i="1"/>
  <c r="AW16" i="1"/>
  <c r="AX16" i="1"/>
  <c r="AI27" i="1"/>
  <c r="AJ27" i="1"/>
  <c r="AX26" i="1"/>
  <c r="AW15" i="1"/>
  <c r="AX15" i="1"/>
  <c r="AS27" i="1"/>
  <c r="AT27" i="1"/>
  <c r="AX25" i="1"/>
  <c r="F32" i="1"/>
  <c r="F31" i="1" s="1"/>
  <c r="G37" i="1"/>
  <c r="M32" i="1"/>
  <c r="G31" i="1"/>
  <c r="AR32" i="1"/>
  <c r="AL31" i="1"/>
  <c r="AR31" i="1" s="1"/>
  <c r="F38" i="1"/>
  <c r="F37" i="1" s="1"/>
  <c r="F45" i="1" s="1"/>
  <c r="BB38" i="1"/>
  <c r="H37" i="1"/>
  <c r="AY38" i="1"/>
  <c r="AZ38" i="1"/>
  <c r="BA38" i="1"/>
  <c r="AL37" i="1"/>
  <c r="AK37" i="1"/>
  <c r="P38" i="1" l="1"/>
  <c r="F41" i="2"/>
  <c r="O38" i="1"/>
  <c r="AS34" i="1"/>
  <c r="AT34" i="1"/>
  <c r="P26" i="2"/>
  <c r="P29" i="2"/>
  <c r="T26" i="2"/>
  <c r="T29" i="2"/>
  <c r="BA34" i="1"/>
  <c r="AZ34" i="1"/>
  <c r="BB34" i="1"/>
  <c r="N34" i="1"/>
  <c r="AY34" i="1"/>
  <c r="AT35" i="1"/>
  <c r="AS35" i="1"/>
  <c r="M34" i="1"/>
  <c r="AX35" i="1"/>
  <c r="AW35" i="1"/>
  <c r="O35" i="1"/>
  <c r="P35" i="1"/>
  <c r="W31" i="1"/>
  <c r="Y31" i="1" s="1"/>
  <c r="AS31" i="1"/>
  <c r="AT31" i="1"/>
  <c r="AW38" i="1"/>
  <c r="AX38" i="1"/>
  <c r="X37" i="1"/>
  <c r="R45" i="1"/>
  <c r="Z32" i="1"/>
  <c r="Y32" i="1"/>
  <c r="AG37" i="1"/>
  <c r="AA45" i="1"/>
  <c r="AH37" i="1"/>
  <c r="AB45" i="1"/>
  <c r="AQ37" i="1"/>
  <c r="AK45" i="1"/>
  <c r="O32" i="1"/>
  <c r="P32" i="1"/>
  <c r="AX23" i="1"/>
  <c r="AI31" i="1"/>
  <c r="AJ31" i="1"/>
  <c r="Z38" i="1"/>
  <c r="Y38" i="1"/>
  <c r="AI38" i="1"/>
  <c r="AJ38" i="1"/>
  <c r="AS32" i="1"/>
  <c r="AT32" i="1"/>
  <c r="AW32" i="1"/>
  <c r="AX32" i="1"/>
  <c r="W37" i="1"/>
  <c r="Q45" i="1"/>
  <c r="AR37" i="1"/>
  <c r="AL45" i="1"/>
  <c r="N37" i="1"/>
  <c r="H45" i="1"/>
  <c r="M37" i="1"/>
  <c r="H36" i="2" s="1"/>
  <c r="G45" i="1"/>
  <c r="AZ31" i="1"/>
  <c r="AY31" i="1"/>
  <c r="BA31" i="1"/>
  <c r="BB31" i="1"/>
  <c r="AI32" i="1"/>
  <c r="AJ32" i="1"/>
  <c r="AS38" i="1"/>
  <c r="AT38" i="1"/>
  <c r="BB37" i="1"/>
  <c r="AZ37" i="1"/>
  <c r="BA37" i="1"/>
  <c r="AY37" i="1"/>
  <c r="M12" i="1"/>
  <c r="N12" i="1"/>
  <c r="N11" i="1"/>
  <c r="M11" i="1"/>
  <c r="M6" i="1"/>
  <c r="N6" i="1"/>
  <c r="M7" i="1"/>
  <c r="N7" i="1"/>
  <c r="M8" i="1"/>
  <c r="N8" i="1"/>
  <c r="T28" i="2" l="1"/>
  <c r="W29" i="2"/>
  <c r="V29" i="2"/>
  <c r="K36" i="2"/>
  <c r="J36" i="2"/>
  <c r="P28" i="2"/>
  <c r="S29" i="2"/>
  <c r="R29" i="2"/>
  <c r="V26" i="2"/>
  <c r="W26" i="2"/>
  <c r="R26" i="2"/>
  <c r="S26" i="2"/>
  <c r="T36" i="2"/>
  <c r="P36" i="2"/>
  <c r="O34" i="1"/>
  <c r="P34" i="1"/>
  <c r="L36" i="2"/>
  <c r="L26" i="2"/>
  <c r="L29" i="2"/>
  <c r="Z31" i="1"/>
  <c r="AW34" i="1"/>
  <c r="AX34" i="1"/>
  <c r="H35" i="2"/>
  <c r="AX37" i="1"/>
  <c r="AW37" i="1"/>
  <c r="O8" i="1"/>
  <c r="P8" i="1"/>
  <c r="O12" i="1"/>
  <c r="P12" i="1"/>
  <c r="AW31" i="1"/>
  <c r="AX31" i="1"/>
  <c r="P11" i="1"/>
  <c r="O11" i="1"/>
  <c r="O6" i="1"/>
  <c r="P6" i="1"/>
  <c r="P37" i="1"/>
  <c r="O37" i="1"/>
  <c r="AI37" i="1"/>
  <c r="AJ37" i="1"/>
  <c r="P7" i="1"/>
  <c r="O7" i="1"/>
  <c r="AS37" i="1"/>
  <c r="AT37" i="1"/>
  <c r="Y37" i="1"/>
  <c r="Z37" i="1"/>
  <c r="F12" i="1"/>
  <c r="J35" i="2" l="1"/>
  <c r="K35" i="2"/>
  <c r="L28" i="2"/>
  <c r="O29" i="2"/>
  <c r="N29" i="2"/>
  <c r="N26" i="2"/>
  <c r="O26" i="2"/>
  <c r="P35" i="2"/>
  <c r="R36" i="2"/>
  <c r="S36" i="2"/>
  <c r="R28" i="2"/>
  <c r="S28" i="2"/>
  <c r="N36" i="2"/>
  <c r="O36" i="2"/>
  <c r="T35" i="2"/>
  <c r="V36" i="2"/>
  <c r="W36" i="2"/>
  <c r="V28" i="2"/>
  <c r="W28" i="2"/>
  <c r="G36" i="2"/>
  <c r="L35" i="2"/>
  <c r="AL10" i="1"/>
  <c r="AM10" i="1"/>
  <c r="AN10" i="1"/>
  <c r="AO10" i="1"/>
  <c r="AP10" i="1"/>
  <c r="AQ10" i="1"/>
  <c r="AR10" i="1"/>
  <c r="AK10" i="1"/>
  <c r="AB10" i="1"/>
  <c r="AC10" i="1"/>
  <c r="AD10" i="1"/>
  <c r="AE10" i="1"/>
  <c r="AF10" i="1"/>
  <c r="AG10" i="1"/>
  <c r="AH10" i="1"/>
  <c r="AA10" i="1"/>
  <c r="R10" i="1"/>
  <c r="S10" i="1"/>
  <c r="T10" i="1"/>
  <c r="U10" i="1"/>
  <c r="V10" i="1"/>
  <c r="W10" i="1"/>
  <c r="X10" i="1"/>
  <c r="Q10" i="1"/>
  <c r="G10" i="1"/>
  <c r="H10" i="1"/>
  <c r="I10" i="1"/>
  <c r="J10" i="1"/>
  <c r="K10" i="1"/>
  <c r="L10" i="1"/>
  <c r="M10" i="1"/>
  <c r="N10" i="1"/>
  <c r="BA5" i="1"/>
  <c r="AZ5" i="1"/>
  <c r="F8" i="1"/>
  <c r="AB9" i="1"/>
  <c r="AB13" i="1" s="1"/>
  <c r="AB84" i="1" s="1"/>
  <c r="AC9" i="1"/>
  <c r="AC13" i="1" s="1"/>
  <c r="AC84" i="1" s="1"/>
  <c r="AD9" i="1"/>
  <c r="AD13" i="1" s="1"/>
  <c r="AD84" i="1" s="1"/>
  <c r="AE9" i="1"/>
  <c r="AE13" i="1" s="1"/>
  <c r="AE84" i="1" s="1"/>
  <c r="AF9" i="1"/>
  <c r="AF13" i="1" s="1"/>
  <c r="AF84" i="1" s="1"/>
  <c r="AK9" i="1"/>
  <c r="AK13" i="1" s="1"/>
  <c r="AK84" i="1" s="1"/>
  <c r="AL9" i="1"/>
  <c r="AL13" i="1" s="1"/>
  <c r="AL84" i="1" s="1"/>
  <c r="AM9" i="1"/>
  <c r="AM13" i="1" s="1"/>
  <c r="AM84" i="1" s="1"/>
  <c r="AN9" i="1"/>
  <c r="AO9" i="1"/>
  <c r="AO13" i="1" s="1"/>
  <c r="AO84" i="1" s="1"/>
  <c r="AP9" i="1"/>
  <c r="AP13" i="1" s="1"/>
  <c r="AP84" i="1" s="1"/>
  <c r="AA9" i="1"/>
  <c r="AA13" i="1" s="1"/>
  <c r="AA84" i="1" s="1"/>
  <c r="R9" i="1"/>
  <c r="R13" i="1" s="1"/>
  <c r="S9" i="1"/>
  <c r="S13" i="1" s="1"/>
  <c r="T9" i="1"/>
  <c r="T13" i="1" s="1"/>
  <c r="U9" i="1"/>
  <c r="U13" i="1" s="1"/>
  <c r="V9" i="1"/>
  <c r="Q9" i="1"/>
  <c r="H9" i="1"/>
  <c r="I9" i="1"/>
  <c r="I13" i="1" s="1"/>
  <c r="J9" i="1"/>
  <c r="J13" i="1" s="1"/>
  <c r="K9" i="1"/>
  <c r="K13" i="1" s="1"/>
  <c r="L9" i="1"/>
  <c r="L13" i="1" s="1"/>
  <c r="G9" i="1"/>
  <c r="AR86" i="1"/>
  <c r="U20" i="2" s="1"/>
  <c r="U19" i="2" s="1"/>
  <c r="U41" i="2" s="1"/>
  <c r="AQ86" i="1"/>
  <c r="T20" i="2" s="1"/>
  <c r="AH86" i="1"/>
  <c r="Q19" i="2" s="1"/>
  <c r="AG86" i="1"/>
  <c r="P20" i="2" s="1"/>
  <c r="X86" i="1"/>
  <c r="M20" i="2" s="1"/>
  <c r="M19" i="2" s="1"/>
  <c r="W86" i="1"/>
  <c r="L20" i="2" s="1"/>
  <c r="N86" i="1"/>
  <c r="I20" i="2" s="1"/>
  <c r="I19" i="2" s="1"/>
  <c r="M86" i="1"/>
  <c r="H20" i="2" s="1"/>
  <c r="F86" i="1"/>
  <c r="F79" i="1"/>
  <c r="AR78" i="1"/>
  <c r="AQ78" i="1"/>
  <c r="AH78" i="1"/>
  <c r="AG78" i="1"/>
  <c r="X78" i="1"/>
  <c r="W78" i="1"/>
  <c r="N78" i="1"/>
  <c r="M78" i="1"/>
  <c r="F78" i="1"/>
  <c r="AR74" i="1"/>
  <c r="AQ74" i="1"/>
  <c r="AH74" i="1"/>
  <c r="AG74" i="1"/>
  <c r="X74" i="1"/>
  <c r="W74" i="1"/>
  <c r="N74" i="1"/>
  <c r="M74" i="1"/>
  <c r="F74" i="1"/>
  <c r="AR73" i="1"/>
  <c r="AQ73" i="1"/>
  <c r="AH73" i="1"/>
  <c r="AG73" i="1"/>
  <c r="X73" i="1"/>
  <c r="W73" i="1"/>
  <c r="N73" i="1"/>
  <c r="M73" i="1"/>
  <c r="F73" i="1"/>
  <c r="AP70" i="1"/>
  <c r="AO70" i="1"/>
  <c r="AN70" i="1"/>
  <c r="AM70" i="1"/>
  <c r="AL70" i="1"/>
  <c r="AK70" i="1"/>
  <c r="AF70" i="1"/>
  <c r="AE70" i="1"/>
  <c r="AD70" i="1"/>
  <c r="AC70" i="1"/>
  <c r="AB70" i="1"/>
  <c r="AA70" i="1"/>
  <c r="V70" i="1"/>
  <c r="U70" i="1"/>
  <c r="T70" i="1"/>
  <c r="S70" i="1"/>
  <c r="R70" i="1"/>
  <c r="Q70" i="1"/>
  <c r="L70" i="1"/>
  <c r="K70" i="1"/>
  <c r="J70" i="1"/>
  <c r="I70" i="1"/>
  <c r="H70" i="1"/>
  <c r="G70" i="1"/>
  <c r="E70" i="1"/>
  <c r="AR69" i="1"/>
  <c r="AQ69" i="1"/>
  <c r="AH69" i="1"/>
  <c r="AG69" i="1"/>
  <c r="N69" i="1"/>
  <c r="M69" i="1"/>
  <c r="F69" i="1"/>
  <c r="AR68" i="1"/>
  <c r="AQ68" i="1"/>
  <c r="AH68" i="1"/>
  <c r="AG68" i="1"/>
  <c r="N68" i="1"/>
  <c r="M68" i="1"/>
  <c r="F68" i="1"/>
  <c r="AR67" i="1"/>
  <c r="AQ67" i="1"/>
  <c r="AH67" i="1"/>
  <c r="AG67" i="1"/>
  <c r="N67" i="1"/>
  <c r="M67" i="1"/>
  <c r="F67" i="1"/>
  <c r="AR66" i="1"/>
  <c r="AQ66" i="1"/>
  <c r="AH66" i="1"/>
  <c r="AG66" i="1"/>
  <c r="N66" i="1"/>
  <c r="M66" i="1"/>
  <c r="F66" i="1"/>
  <c r="AR65" i="1"/>
  <c r="AQ65" i="1"/>
  <c r="AH65" i="1"/>
  <c r="AG65" i="1"/>
  <c r="N65" i="1"/>
  <c r="M65" i="1"/>
  <c r="F65" i="1"/>
  <c r="AR64" i="1"/>
  <c r="AQ64" i="1"/>
  <c r="AH64" i="1"/>
  <c r="AG64" i="1"/>
  <c r="N64" i="1"/>
  <c r="M64" i="1"/>
  <c r="F64" i="1"/>
  <c r="AR63" i="1"/>
  <c r="AQ63" i="1"/>
  <c r="AH63" i="1"/>
  <c r="AG63" i="1"/>
  <c r="N63" i="1"/>
  <c r="M63" i="1"/>
  <c r="F63" i="1"/>
  <c r="AR62" i="1"/>
  <c r="AQ62" i="1"/>
  <c r="AH62" i="1"/>
  <c r="AG62" i="1"/>
  <c r="N62" i="1"/>
  <c r="M62" i="1"/>
  <c r="F62" i="1"/>
  <c r="AR61" i="1"/>
  <c r="AQ61" i="1"/>
  <c r="AH61" i="1"/>
  <c r="AG61" i="1"/>
  <c r="N61" i="1"/>
  <c r="M61" i="1"/>
  <c r="F61" i="1"/>
  <c r="AR60" i="1"/>
  <c r="AQ60" i="1"/>
  <c r="AH60" i="1"/>
  <c r="AG60" i="1"/>
  <c r="N60" i="1"/>
  <c r="M60" i="1"/>
  <c r="F60" i="1"/>
  <c r="AR59" i="1"/>
  <c r="AQ59" i="1"/>
  <c r="AH59" i="1"/>
  <c r="AG59" i="1"/>
  <c r="N59" i="1"/>
  <c r="M59" i="1"/>
  <c r="F59" i="1"/>
  <c r="AR58" i="1"/>
  <c r="AQ58" i="1"/>
  <c r="AH58" i="1"/>
  <c r="AG58" i="1"/>
  <c r="N58" i="1"/>
  <c r="M58" i="1"/>
  <c r="F58" i="1"/>
  <c r="AR57" i="1"/>
  <c r="AQ57" i="1"/>
  <c r="AH57" i="1"/>
  <c r="AG57" i="1"/>
  <c r="N57" i="1"/>
  <c r="M57" i="1"/>
  <c r="F57" i="1"/>
  <c r="AR56" i="1"/>
  <c r="AQ56" i="1"/>
  <c r="AH56" i="1"/>
  <c r="AG56" i="1"/>
  <c r="N56" i="1"/>
  <c r="M56" i="1"/>
  <c r="F56" i="1"/>
  <c r="AR55" i="1"/>
  <c r="AQ55" i="1"/>
  <c r="AH55" i="1"/>
  <c r="AG55" i="1"/>
  <c r="X55" i="1"/>
  <c r="W55" i="1"/>
  <c r="N55" i="1"/>
  <c r="M55" i="1"/>
  <c r="F55" i="1"/>
  <c r="AP53" i="1"/>
  <c r="AO53" i="1"/>
  <c r="AN53" i="1"/>
  <c r="AM53" i="1"/>
  <c r="AL53" i="1"/>
  <c r="AK53" i="1"/>
  <c r="AF53" i="1"/>
  <c r="AE53" i="1"/>
  <c r="AD53" i="1"/>
  <c r="AC53" i="1"/>
  <c r="AB53" i="1"/>
  <c r="AA53" i="1"/>
  <c r="V53" i="1"/>
  <c r="U53" i="1"/>
  <c r="T53" i="1"/>
  <c r="S53" i="1"/>
  <c r="R53" i="1"/>
  <c r="Q53" i="1"/>
  <c r="L53" i="1"/>
  <c r="K53" i="1"/>
  <c r="J53" i="1"/>
  <c r="I53" i="1"/>
  <c r="H53" i="1"/>
  <c r="G53" i="1"/>
  <c r="E53" i="1"/>
  <c r="AR52" i="1"/>
  <c r="AQ52" i="1"/>
  <c r="AH52" i="1"/>
  <c r="AG52" i="1"/>
  <c r="X52" i="1"/>
  <c r="W52" i="1"/>
  <c r="N52" i="1"/>
  <c r="M52" i="1"/>
  <c r="F52" i="1"/>
  <c r="AR51" i="1"/>
  <c r="AQ51" i="1"/>
  <c r="AH51" i="1"/>
  <c r="AG51" i="1"/>
  <c r="X51" i="1"/>
  <c r="W51" i="1"/>
  <c r="N51" i="1"/>
  <c r="M51" i="1"/>
  <c r="F51" i="1"/>
  <c r="AR50" i="1"/>
  <c r="AQ50" i="1"/>
  <c r="AH50" i="1"/>
  <c r="AG50" i="1"/>
  <c r="X50" i="1"/>
  <c r="W50" i="1"/>
  <c r="N50" i="1"/>
  <c r="M50" i="1"/>
  <c r="F50" i="1"/>
  <c r="AR49" i="1"/>
  <c r="AQ49" i="1"/>
  <c r="AH49" i="1"/>
  <c r="AG49" i="1"/>
  <c r="X49" i="1"/>
  <c r="W49" i="1"/>
  <c r="N49" i="1"/>
  <c r="M49" i="1"/>
  <c r="F49" i="1"/>
  <c r="AP48" i="1"/>
  <c r="AO48" i="1"/>
  <c r="AN48" i="1"/>
  <c r="AM48" i="1"/>
  <c r="AL48" i="1"/>
  <c r="AK48" i="1"/>
  <c r="AF48" i="1"/>
  <c r="AE48" i="1"/>
  <c r="AD48" i="1"/>
  <c r="AC48" i="1"/>
  <c r="AB48" i="1"/>
  <c r="AA48" i="1"/>
  <c r="V48" i="1"/>
  <c r="U48" i="1"/>
  <c r="T48" i="1"/>
  <c r="S48" i="1"/>
  <c r="R48" i="1"/>
  <c r="Q48" i="1"/>
  <c r="L48" i="1"/>
  <c r="K48" i="1"/>
  <c r="J48" i="1"/>
  <c r="I48" i="1"/>
  <c r="H48" i="1"/>
  <c r="G48" i="1"/>
  <c r="E48" i="1"/>
  <c r="AR47" i="1"/>
  <c r="AQ47" i="1"/>
  <c r="AH47" i="1"/>
  <c r="AG47" i="1"/>
  <c r="X47" i="1"/>
  <c r="W47" i="1"/>
  <c r="N47" i="1"/>
  <c r="M47" i="1"/>
  <c r="F47" i="1"/>
  <c r="AR46" i="1"/>
  <c r="AQ46" i="1"/>
  <c r="AH46" i="1"/>
  <c r="AG46" i="1"/>
  <c r="X46" i="1"/>
  <c r="W46" i="1"/>
  <c r="N46" i="1"/>
  <c r="M46" i="1"/>
  <c r="F46" i="1"/>
  <c r="N31" i="1"/>
  <c r="M31" i="1"/>
  <c r="M28" i="1"/>
  <c r="E27" i="1"/>
  <c r="AR15" i="1"/>
  <c r="AQ15" i="1"/>
  <c r="AG45" i="1"/>
  <c r="W45" i="1"/>
  <c r="M15" i="1"/>
  <c r="AR16" i="1"/>
  <c r="N16" i="1"/>
  <c r="M16" i="1"/>
  <c r="AN13" i="1"/>
  <c r="AN84" i="1" s="1"/>
  <c r="V13" i="1"/>
  <c r="F11" i="1"/>
  <c r="F10" i="1" s="1"/>
  <c r="X7" i="1"/>
  <c r="W7" i="1"/>
  <c r="F7" i="1"/>
  <c r="X6" i="1"/>
  <c r="W6" i="1"/>
  <c r="F6" i="1"/>
  <c r="AR5" i="1"/>
  <c r="AQ5" i="1"/>
  <c r="AH5" i="1"/>
  <c r="AG5" i="1"/>
  <c r="X5" i="1"/>
  <c r="W5" i="1"/>
  <c r="N5" i="1"/>
  <c r="M5" i="1"/>
  <c r="F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Y9" i="1" l="1"/>
  <c r="H85" i="1"/>
  <c r="L85" i="1"/>
  <c r="T85" i="1"/>
  <c r="AB85" i="1"/>
  <c r="AF85" i="1"/>
  <c r="AN85" i="1"/>
  <c r="AN88" i="1" s="1"/>
  <c r="G13" i="1"/>
  <c r="G84" i="1" s="1"/>
  <c r="M23" i="1"/>
  <c r="AR23" i="1"/>
  <c r="G85" i="1"/>
  <c r="K85" i="1"/>
  <c r="S85" i="1"/>
  <c r="AA85" i="1"/>
  <c r="AA88" i="1" s="1"/>
  <c r="AE85" i="1"/>
  <c r="AE88" i="1" s="1"/>
  <c r="AM85" i="1"/>
  <c r="AM88" i="1" s="1"/>
  <c r="I85" i="1"/>
  <c r="Q85" i="1"/>
  <c r="U85" i="1"/>
  <c r="AC85" i="1"/>
  <c r="AC88" i="1" s="1"/>
  <c r="AK85" i="1"/>
  <c r="AK88" i="1" s="1"/>
  <c r="AO85" i="1"/>
  <c r="S35" i="2"/>
  <c r="R35" i="2"/>
  <c r="N20" i="2"/>
  <c r="L19" i="2"/>
  <c r="L41" i="2" s="1"/>
  <c r="O20" i="2"/>
  <c r="V20" i="2"/>
  <c r="T19" i="2"/>
  <c r="T41" i="2" s="1"/>
  <c r="W20" i="2"/>
  <c r="W35" i="2"/>
  <c r="V35" i="2"/>
  <c r="N28" i="2"/>
  <c r="O28" i="2"/>
  <c r="K20" i="2"/>
  <c r="J20" i="2"/>
  <c r="R20" i="2"/>
  <c r="P19" i="2"/>
  <c r="P41" i="2" s="1"/>
  <c r="S20" i="2"/>
  <c r="G35" i="2"/>
  <c r="O35" i="2"/>
  <c r="N35" i="2"/>
  <c r="G20" i="2"/>
  <c r="K84" i="1"/>
  <c r="K88" i="1" s="1"/>
  <c r="S84" i="1"/>
  <c r="S88" i="1" s="1"/>
  <c r="AO88" i="1"/>
  <c r="J84" i="1"/>
  <c r="R84" i="1"/>
  <c r="AF88" i="1"/>
  <c r="AB88" i="1"/>
  <c r="I84" i="1"/>
  <c r="U84" i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V84" i="1"/>
  <c r="E85" i="1"/>
  <c r="E88" i="1" s="1"/>
  <c r="J85" i="1"/>
  <c r="R85" i="1"/>
  <c r="V85" i="1"/>
  <c r="AD85" i="1"/>
  <c r="AD88" i="1" s="1"/>
  <c r="AL85" i="1"/>
  <c r="AL88" i="1" s="1"/>
  <c r="AP85" i="1"/>
  <c r="AP88" i="1" s="1"/>
  <c r="L84" i="1"/>
  <c r="L88" i="1" s="1"/>
  <c r="T84" i="1"/>
  <c r="AQ45" i="1"/>
  <c r="H26" i="2"/>
  <c r="H29" i="2"/>
  <c r="Q13" i="1"/>
  <c r="P31" i="1"/>
  <c r="O31" i="1"/>
  <c r="P47" i="1"/>
  <c r="O47" i="1"/>
  <c r="AI47" i="1"/>
  <c r="AJ47" i="1"/>
  <c r="AS49" i="1"/>
  <c r="AT49" i="1"/>
  <c r="AI51" i="1"/>
  <c r="AJ51" i="1"/>
  <c r="O60" i="1"/>
  <c r="P60" i="1"/>
  <c r="AS60" i="1"/>
  <c r="AT60" i="1"/>
  <c r="AI62" i="1"/>
  <c r="AJ62" i="1"/>
  <c r="O68" i="1"/>
  <c r="P68" i="1"/>
  <c r="P74" i="1"/>
  <c r="O74" i="1"/>
  <c r="O10" i="1"/>
  <c r="P10" i="1"/>
  <c r="AS46" i="1"/>
  <c r="AT46" i="1"/>
  <c r="AS50" i="1"/>
  <c r="AT50" i="1"/>
  <c r="AI52" i="1"/>
  <c r="AJ52" i="1"/>
  <c r="Y55" i="1"/>
  <c r="Z55" i="1"/>
  <c r="AS55" i="1"/>
  <c r="AT55" i="1"/>
  <c r="AI57" i="1"/>
  <c r="AJ57" i="1"/>
  <c r="AS63" i="1"/>
  <c r="AT63" i="1"/>
  <c r="AI65" i="1"/>
  <c r="AJ65" i="1"/>
  <c r="AS67" i="1"/>
  <c r="AT67" i="1"/>
  <c r="AI69" i="1"/>
  <c r="AJ69" i="1"/>
  <c r="Y73" i="1"/>
  <c r="Z73" i="1"/>
  <c r="Y7" i="1"/>
  <c r="Z7" i="1"/>
  <c r="O16" i="1"/>
  <c r="P16" i="1"/>
  <c r="O28" i="1"/>
  <c r="P28" i="1"/>
  <c r="Y47" i="1"/>
  <c r="Z47" i="1"/>
  <c r="AS47" i="1"/>
  <c r="AT47" i="1"/>
  <c r="P49" i="1"/>
  <c r="O49" i="1"/>
  <c r="AI49" i="1"/>
  <c r="AJ49" i="1"/>
  <c r="Y51" i="1"/>
  <c r="Z51" i="1"/>
  <c r="AS51" i="1"/>
  <c r="AT51" i="1"/>
  <c r="AI56" i="1"/>
  <c r="AJ56" i="1"/>
  <c r="O58" i="1"/>
  <c r="P58" i="1"/>
  <c r="AS58" i="1"/>
  <c r="AT58" i="1"/>
  <c r="AI60" i="1"/>
  <c r="AJ60" i="1"/>
  <c r="O62" i="1"/>
  <c r="P62" i="1"/>
  <c r="AS62" i="1"/>
  <c r="AT62" i="1"/>
  <c r="AI64" i="1"/>
  <c r="AJ64" i="1"/>
  <c r="O66" i="1"/>
  <c r="P66" i="1"/>
  <c r="AS66" i="1"/>
  <c r="AT66" i="1"/>
  <c r="AI68" i="1"/>
  <c r="AJ68" i="1"/>
  <c r="Z74" i="1"/>
  <c r="Y74" i="1"/>
  <c r="AS74" i="1"/>
  <c r="AT74" i="1"/>
  <c r="AR45" i="1"/>
  <c r="AS15" i="1"/>
  <c r="AT15" i="1"/>
  <c r="Y49" i="1"/>
  <c r="Z49" i="1"/>
  <c r="P51" i="1"/>
  <c r="O51" i="1"/>
  <c r="O56" i="1"/>
  <c r="P56" i="1"/>
  <c r="AS56" i="1"/>
  <c r="AT56" i="1"/>
  <c r="AI58" i="1"/>
  <c r="AJ58" i="1"/>
  <c r="O64" i="1"/>
  <c r="P64" i="1"/>
  <c r="AS64" i="1"/>
  <c r="AT64" i="1"/>
  <c r="AI66" i="1"/>
  <c r="AJ66" i="1"/>
  <c r="AS68" i="1"/>
  <c r="AT68" i="1"/>
  <c r="AI74" i="1"/>
  <c r="AJ74" i="1"/>
  <c r="X45" i="1"/>
  <c r="Z46" i="1"/>
  <c r="Y46" i="1"/>
  <c r="Z50" i="1"/>
  <c r="Y50" i="1"/>
  <c r="O52" i="1"/>
  <c r="P52" i="1"/>
  <c r="O59" i="1"/>
  <c r="P59" i="1"/>
  <c r="AS59" i="1"/>
  <c r="AT59" i="1"/>
  <c r="AI61" i="1"/>
  <c r="AJ61" i="1"/>
  <c r="O63" i="1"/>
  <c r="P63" i="1"/>
  <c r="O67" i="1"/>
  <c r="P67" i="1"/>
  <c r="AS73" i="1"/>
  <c r="AT73" i="1"/>
  <c r="O78" i="1"/>
  <c r="P78" i="1"/>
  <c r="AI78" i="1"/>
  <c r="AJ78" i="1"/>
  <c r="Z86" i="1"/>
  <c r="Y86" i="1"/>
  <c r="AS86" i="1"/>
  <c r="AT86" i="1"/>
  <c r="Y10" i="1"/>
  <c r="Z10" i="1"/>
  <c r="AI10" i="1"/>
  <c r="AJ10" i="1"/>
  <c r="AS10" i="1"/>
  <c r="AT10" i="1"/>
  <c r="AW5" i="1"/>
  <c r="AX5" i="1"/>
  <c r="Y6" i="1"/>
  <c r="Z6" i="1"/>
  <c r="M45" i="1"/>
  <c r="O46" i="1"/>
  <c r="P46" i="1"/>
  <c r="AI46" i="1"/>
  <c r="AJ46" i="1"/>
  <c r="O50" i="1"/>
  <c r="P50" i="1"/>
  <c r="AI50" i="1"/>
  <c r="AJ50" i="1"/>
  <c r="Z52" i="1"/>
  <c r="Y52" i="1"/>
  <c r="AS52" i="1"/>
  <c r="AT52" i="1"/>
  <c r="P55" i="1"/>
  <c r="O55" i="1"/>
  <c r="AI55" i="1"/>
  <c r="AJ55" i="1"/>
  <c r="P57" i="1"/>
  <c r="O57" i="1"/>
  <c r="AS57" i="1"/>
  <c r="AT57" i="1"/>
  <c r="AI59" i="1"/>
  <c r="AJ59" i="1"/>
  <c r="P61" i="1"/>
  <c r="O61" i="1"/>
  <c r="AS61" i="1"/>
  <c r="AT61" i="1"/>
  <c r="AI63" i="1"/>
  <c r="AJ63" i="1"/>
  <c r="P65" i="1"/>
  <c r="O65" i="1"/>
  <c r="AS65" i="1"/>
  <c r="AT65" i="1"/>
  <c r="AI67" i="1"/>
  <c r="AJ67" i="1"/>
  <c r="P69" i="1"/>
  <c r="O69" i="1"/>
  <c r="AS69" i="1"/>
  <c r="AT69" i="1"/>
  <c r="O73" i="1"/>
  <c r="P73" i="1"/>
  <c r="AI73" i="1"/>
  <c r="AJ73" i="1"/>
  <c r="Z78" i="1"/>
  <c r="Y78" i="1"/>
  <c r="AS78" i="1"/>
  <c r="AT78" i="1"/>
  <c r="O86" i="1"/>
  <c r="P86" i="1"/>
  <c r="AI86" i="1"/>
  <c r="AJ86" i="1"/>
  <c r="AZ48" i="1"/>
  <c r="AY48" i="1"/>
  <c r="BA48" i="1"/>
  <c r="BB48" i="1"/>
  <c r="M27" i="1"/>
  <c r="AZ53" i="1"/>
  <c r="BA53" i="1"/>
  <c r="AY53" i="1"/>
  <c r="BB53" i="1"/>
  <c r="AZ70" i="1"/>
  <c r="BA70" i="1"/>
  <c r="BB70" i="1"/>
  <c r="AY70" i="1"/>
  <c r="AZ9" i="1"/>
  <c r="BA9" i="1"/>
  <c r="BB9" i="1"/>
  <c r="H13" i="1"/>
  <c r="AZ10" i="1"/>
  <c r="BA10" i="1"/>
  <c r="AY10" i="1"/>
  <c r="BB10" i="1"/>
  <c r="AQ16" i="1"/>
  <c r="AQ23" i="1" s="1"/>
  <c r="N15" i="1"/>
  <c r="N23" i="1" s="1"/>
  <c r="AT5" i="1"/>
  <c r="AI5" i="1"/>
  <c r="AJ5" i="1"/>
  <c r="Z5" i="1"/>
  <c r="AS5" i="1"/>
  <c r="P5" i="1"/>
  <c r="F9" i="1"/>
  <c r="F13" i="1" s="1"/>
  <c r="F70" i="1"/>
  <c r="M9" i="1"/>
  <c r="M13" i="1" s="1"/>
  <c r="AG9" i="1"/>
  <c r="AG13" i="1" s="1"/>
  <c r="AG84" i="1" s="1"/>
  <c r="AG53" i="1"/>
  <c r="AR9" i="1"/>
  <c r="W48" i="1"/>
  <c r="AQ48" i="1"/>
  <c r="M53" i="1"/>
  <c r="AH9" i="1"/>
  <c r="M48" i="1"/>
  <c r="W53" i="1"/>
  <c r="AQ53" i="1"/>
  <c r="AG70" i="1"/>
  <c r="W9" i="1"/>
  <c r="W13" i="1" s="1"/>
  <c r="N9" i="1"/>
  <c r="X9" i="1"/>
  <c r="AQ9" i="1"/>
  <c r="Y5" i="1"/>
  <c r="O5" i="1"/>
  <c r="AG48" i="1"/>
  <c r="T71" i="1"/>
  <c r="T72" i="1" s="1"/>
  <c r="T77" i="1" s="1"/>
  <c r="T83" i="1" s="1"/>
  <c r="T87" i="1" s="1"/>
  <c r="F48" i="1"/>
  <c r="X48" i="1"/>
  <c r="AR48" i="1"/>
  <c r="X53" i="1"/>
  <c r="AR53" i="1"/>
  <c r="AR70" i="1"/>
  <c r="AH70" i="1"/>
  <c r="N48" i="1"/>
  <c r="AH48" i="1"/>
  <c r="N53" i="1"/>
  <c r="AH53" i="1"/>
  <c r="W70" i="1"/>
  <c r="X70" i="1"/>
  <c r="M70" i="1"/>
  <c r="F53" i="1"/>
  <c r="N70" i="1"/>
  <c r="AQ70" i="1"/>
  <c r="T88" i="1" l="1"/>
  <c r="U88" i="1"/>
  <c r="I88" i="1"/>
  <c r="V88" i="1"/>
  <c r="W85" i="1"/>
  <c r="AS23" i="1"/>
  <c r="AG85" i="1"/>
  <c r="AG88" i="1" s="1"/>
  <c r="G88" i="1"/>
  <c r="G29" i="2"/>
  <c r="J29" i="2"/>
  <c r="K29" i="2"/>
  <c r="O19" i="2"/>
  <c r="N19" i="2"/>
  <c r="G26" i="2"/>
  <c r="K26" i="2"/>
  <c r="J26" i="2"/>
  <c r="W41" i="2"/>
  <c r="V41" i="2"/>
  <c r="W19" i="2"/>
  <c r="V19" i="2"/>
  <c r="O41" i="2"/>
  <c r="N41" i="2"/>
  <c r="H19" i="2"/>
  <c r="G19" i="2" s="1"/>
  <c r="S41" i="2"/>
  <c r="R41" i="2"/>
  <c r="S19" i="2"/>
  <c r="R19" i="2"/>
  <c r="F84" i="1"/>
  <c r="Q84" i="1"/>
  <c r="Q88" i="1" s="1"/>
  <c r="F85" i="1"/>
  <c r="W84" i="1"/>
  <c r="AQ85" i="1"/>
  <c r="R88" i="1"/>
  <c r="M84" i="1"/>
  <c r="M85" i="1"/>
  <c r="AR85" i="1"/>
  <c r="H84" i="1"/>
  <c r="H88" i="1" s="1"/>
  <c r="X85" i="1"/>
  <c r="J88" i="1"/>
  <c r="H28" i="2"/>
  <c r="AT23" i="1"/>
  <c r="Y53" i="1"/>
  <c r="Z53" i="1"/>
  <c r="AI53" i="1"/>
  <c r="AJ53" i="1"/>
  <c r="AI70" i="1"/>
  <c r="AJ70" i="1"/>
  <c r="AS48" i="1"/>
  <c r="AT48" i="1"/>
  <c r="Y9" i="1"/>
  <c r="Z9" i="1"/>
  <c r="AW53" i="1"/>
  <c r="AX53" i="1"/>
  <c r="O27" i="1"/>
  <c r="P27" i="1"/>
  <c r="O70" i="1"/>
  <c r="P70" i="1"/>
  <c r="O48" i="1"/>
  <c r="P48" i="1"/>
  <c r="AI9" i="1"/>
  <c r="AJ9" i="1"/>
  <c r="P15" i="1"/>
  <c r="P23" i="1" s="1"/>
  <c r="O15" i="1"/>
  <c r="O23" i="1" s="1"/>
  <c r="N45" i="1"/>
  <c r="N85" i="1" s="1"/>
  <c r="Y45" i="1"/>
  <c r="Z45" i="1"/>
  <c r="P53" i="1"/>
  <c r="O53" i="1"/>
  <c r="AW9" i="1"/>
  <c r="AX9" i="1"/>
  <c r="AW48" i="1"/>
  <c r="AX48" i="1"/>
  <c r="AT16" i="1"/>
  <c r="AS9" i="1"/>
  <c r="AT9" i="1"/>
  <c r="AS70" i="1"/>
  <c r="AT70" i="1"/>
  <c r="Z48" i="1"/>
  <c r="Y48" i="1"/>
  <c r="P9" i="1"/>
  <c r="O9" i="1"/>
  <c r="Z70" i="1"/>
  <c r="Y70" i="1"/>
  <c r="AI48" i="1"/>
  <c r="AJ48" i="1"/>
  <c r="AS53" i="1"/>
  <c r="AT53" i="1"/>
  <c r="AH45" i="1"/>
  <c r="AH85" i="1" s="1"/>
  <c r="AW10" i="1"/>
  <c r="AX10" i="1"/>
  <c r="AW70" i="1"/>
  <c r="AX70" i="1"/>
  <c r="AS45" i="1"/>
  <c r="AT45" i="1"/>
  <c r="AS16" i="1"/>
  <c r="AZ13" i="1"/>
  <c r="BA13" i="1"/>
  <c r="AY13" i="1"/>
  <c r="BB13" i="1"/>
  <c r="AH13" i="1"/>
  <c r="AH84" i="1" s="1"/>
  <c r="AR13" i="1"/>
  <c r="AR84" i="1" s="1"/>
  <c r="AZ45" i="1"/>
  <c r="AY45" i="1"/>
  <c r="BA45" i="1"/>
  <c r="BB45" i="1"/>
  <c r="X13" i="1"/>
  <c r="E71" i="1"/>
  <c r="E72" i="1" s="1"/>
  <c r="E77" i="1" s="1"/>
  <c r="E83" i="1" s="1"/>
  <c r="E87" i="1" s="1"/>
  <c r="AE71" i="1"/>
  <c r="AE72" i="1" s="1"/>
  <c r="AE77" i="1" s="1"/>
  <c r="AE83" i="1" s="1"/>
  <c r="AE87" i="1" s="1"/>
  <c r="AM71" i="1"/>
  <c r="AM72" i="1" s="1"/>
  <c r="AM77" i="1" s="1"/>
  <c r="AM83" i="1" s="1"/>
  <c r="AM87" i="1" s="1"/>
  <c r="AL71" i="1"/>
  <c r="AL72" i="1" s="1"/>
  <c r="AL77" i="1" s="1"/>
  <c r="AL83" i="1" s="1"/>
  <c r="AL87" i="1" s="1"/>
  <c r="L71" i="1"/>
  <c r="L72" i="1" s="1"/>
  <c r="L77" i="1" s="1"/>
  <c r="L83" i="1" s="1"/>
  <c r="L87" i="1" s="1"/>
  <c r="R71" i="1"/>
  <c r="R72" i="1" s="1"/>
  <c r="R77" i="1" s="1"/>
  <c r="R83" i="1" s="1"/>
  <c r="R87" i="1" s="1"/>
  <c r="AK71" i="1"/>
  <c r="AK72" i="1" s="1"/>
  <c r="AK77" i="1" s="1"/>
  <c r="AK83" i="1" s="1"/>
  <c r="AK87" i="1" s="1"/>
  <c r="U71" i="1"/>
  <c r="U72" i="1" s="1"/>
  <c r="U77" i="1" s="1"/>
  <c r="U83" i="1" s="1"/>
  <c r="U87" i="1" s="1"/>
  <c r="S71" i="1"/>
  <c r="S72" i="1" s="1"/>
  <c r="S77" i="1" s="1"/>
  <c r="S83" i="1" s="1"/>
  <c r="S87" i="1" s="1"/>
  <c r="K71" i="1"/>
  <c r="K72" i="1" s="1"/>
  <c r="K77" i="1" s="1"/>
  <c r="K83" i="1" s="1"/>
  <c r="K87" i="1" s="1"/>
  <c r="AO71" i="1"/>
  <c r="AO72" i="1" s="1"/>
  <c r="AO77" i="1" s="1"/>
  <c r="AO83" i="1" s="1"/>
  <c r="AO87" i="1" s="1"/>
  <c r="AC71" i="1"/>
  <c r="AC72" i="1" s="1"/>
  <c r="AC77" i="1" s="1"/>
  <c r="AC83" i="1" s="1"/>
  <c r="AC87" i="1" s="1"/>
  <c r="H71" i="1"/>
  <c r="H72" i="1" s="1"/>
  <c r="H77" i="1" s="1"/>
  <c r="H83" i="1" s="1"/>
  <c r="H87" i="1" s="1"/>
  <c r="AA71" i="1"/>
  <c r="AA72" i="1" s="1"/>
  <c r="AA77" i="1" s="1"/>
  <c r="AA83" i="1" s="1"/>
  <c r="AA87" i="1" s="1"/>
  <c r="J71" i="1"/>
  <c r="J72" i="1" s="1"/>
  <c r="J77" i="1" s="1"/>
  <c r="J83" i="1" s="1"/>
  <c r="J87" i="1" s="1"/>
  <c r="AD71" i="1"/>
  <c r="AD72" i="1" s="1"/>
  <c r="AD77" i="1" s="1"/>
  <c r="AD83" i="1" s="1"/>
  <c r="AD87" i="1" s="1"/>
  <c r="AN71" i="1"/>
  <c r="AN72" i="1" s="1"/>
  <c r="AN77" i="1" s="1"/>
  <c r="AN83" i="1" s="1"/>
  <c r="AN87" i="1" s="1"/>
  <c r="I71" i="1"/>
  <c r="I72" i="1" s="1"/>
  <c r="I77" i="1" s="1"/>
  <c r="I83" i="1" s="1"/>
  <c r="I87" i="1" s="1"/>
  <c r="V71" i="1"/>
  <c r="V72" i="1" s="1"/>
  <c r="V77" i="1" s="1"/>
  <c r="V83" i="1" s="1"/>
  <c r="V87" i="1" s="1"/>
  <c r="AF71" i="1"/>
  <c r="AF72" i="1" s="1"/>
  <c r="AF77" i="1" s="1"/>
  <c r="AF83" i="1" s="1"/>
  <c r="AF87" i="1" s="1"/>
  <c r="Q71" i="1"/>
  <c r="Q72" i="1" s="1"/>
  <c r="Q77" i="1" s="1"/>
  <c r="Q83" i="1" s="1"/>
  <c r="Q87" i="1" s="1"/>
  <c r="AP71" i="1"/>
  <c r="AP72" i="1" s="1"/>
  <c r="AP77" i="1" s="1"/>
  <c r="AP83" i="1" s="1"/>
  <c r="AP87" i="1" s="1"/>
  <c r="AB71" i="1"/>
  <c r="AB72" i="1" s="1"/>
  <c r="AB77" i="1" s="1"/>
  <c r="AB83" i="1" s="1"/>
  <c r="AB87" i="1" s="1"/>
  <c r="AQ13" i="1"/>
  <c r="AQ84" i="1" s="1"/>
  <c r="N13" i="1"/>
  <c r="G71" i="1"/>
  <c r="W71" i="1"/>
  <c r="W72" i="1" s="1"/>
  <c r="W77" i="1" s="1"/>
  <c r="W83" i="1" s="1"/>
  <c r="W87" i="1" s="1"/>
  <c r="AQ71" i="1"/>
  <c r="AR88" i="1" l="1"/>
  <c r="AH71" i="1"/>
  <c r="AQ88" i="1"/>
  <c r="G72" i="1"/>
  <c r="AH88" i="1"/>
  <c r="W88" i="1"/>
  <c r="J19" i="2"/>
  <c r="K19" i="2"/>
  <c r="G28" i="2"/>
  <c r="K28" i="2"/>
  <c r="J28" i="2"/>
  <c r="N84" i="1"/>
  <c r="N88" i="1" s="1"/>
  <c r="M88" i="1"/>
  <c r="X84" i="1"/>
  <c r="X88" i="1" s="1"/>
  <c r="F88" i="1"/>
  <c r="H41" i="2"/>
  <c r="AS13" i="1"/>
  <c r="AT13" i="1"/>
  <c r="AI13" i="1"/>
  <c r="AJ13" i="1"/>
  <c r="AI45" i="1"/>
  <c r="AJ45" i="1"/>
  <c r="Y13" i="1"/>
  <c r="Z13" i="1"/>
  <c r="P13" i="1"/>
  <c r="O13" i="1"/>
  <c r="AX45" i="1"/>
  <c r="AW45" i="1"/>
  <c r="AW13" i="1"/>
  <c r="AX13" i="1"/>
  <c r="P45" i="1"/>
  <c r="O45" i="1"/>
  <c r="AZ84" i="1"/>
  <c r="BA84" i="1"/>
  <c r="AY84" i="1"/>
  <c r="BB84" i="1"/>
  <c r="N71" i="1"/>
  <c r="N72" i="1" s="1"/>
  <c r="N77" i="1" s="1"/>
  <c r="N83" i="1" s="1"/>
  <c r="N87" i="1" s="1"/>
  <c r="AZ72" i="1"/>
  <c r="BA72" i="1"/>
  <c r="BB72" i="1"/>
  <c r="AY72" i="1"/>
  <c r="AZ71" i="1"/>
  <c r="BB71" i="1"/>
  <c r="AY71" i="1"/>
  <c r="BA71" i="1"/>
  <c r="AZ85" i="1"/>
  <c r="BB85" i="1"/>
  <c r="BA85" i="1"/>
  <c r="AY85" i="1"/>
  <c r="AI85" i="1"/>
  <c r="M71" i="1"/>
  <c r="M72" i="1" s="1"/>
  <c r="M77" i="1" s="1"/>
  <c r="M83" i="1" s="1"/>
  <c r="M87" i="1" s="1"/>
  <c r="AQ72" i="1"/>
  <c r="AQ77" i="1" s="1"/>
  <c r="AQ83" i="1" s="1"/>
  <c r="AQ87" i="1" s="1"/>
  <c r="AG71" i="1"/>
  <c r="AI71" i="1" s="1"/>
  <c r="F71" i="1"/>
  <c r="AR71" i="1"/>
  <c r="X71" i="1"/>
  <c r="X72" i="1" s="1"/>
  <c r="X77" i="1" s="1"/>
  <c r="X83" i="1" s="1"/>
  <c r="X87" i="1" s="1"/>
  <c r="AH72" i="1"/>
  <c r="AH77" i="1" s="1"/>
  <c r="AH83" i="1" s="1"/>
  <c r="AH87" i="1" s="1"/>
  <c r="Q6" i="2" s="1"/>
  <c r="Q13" i="2" s="1"/>
  <c r="G77" i="1" l="1"/>
  <c r="M6" i="2"/>
  <c r="M13" i="2"/>
  <c r="I6" i="2"/>
  <c r="I13" i="2" s="1"/>
  <c r="G41" i="2"/>
  <c r="J41" i="2"/>
  <c r="K41" i="2"/>
  <c r="F72" i="1"/>
  <c r="F77" i="1" s="1"/>
  <c r="F83" i="1" s="1"/>
  <c r="F87" i="1" s="1"/>
  <c r="O88" i="1"/>
  <c r="P88" i="1"/>
  <c r="P85" i="1"/>
  <c r="F6" i="2"/>
  <c r="F13" i="2" s="1"/>
  <c r="AJ85" i="1"/>
  <c r="AX72" i="1"/>
  <c r="AX71" i="1"/>
  <c r="AW71" i="1"/>
  <c r="AS71" i="1"/>
  <c r="AT71" i="1"/>
  <c r="Z84" i="1"/>
  <c r="Y84" i="1"/>
  <c r="O85" i="1"/>
  <c r="AJ71" i="1"/>
  <c r="Y71" i="1"/>
  <c r="Z71" i="1"/>
  <c r="Y85" i="1"/>
  <c r="Z85" i="1"/>
  <c r="AS84" i="1"/>
  <c r="AT84" i="1"/>
  <c r="AS85" i="1"/>
  <c r="AT85" i="1"/>
  <c r="AW85" i="1"/>
  <c r="AX85" i="1"/>
  <c r="P71" i="1"/>
  <c r="O71" i="1"/>
  <c r="AI84" i="1"/>
  <c r="AJ84" i="1"/>
  <c r="P84" i="1"/>
  <c r="O84" i="1"/>
  <c r="AW84" i="1"/>
  <c r="AX84" i="1"/>
  <c r="AG72" i="1"/>
  <c r="AZ77" i="1"/>
  <c r="BA77" i="1"/>
  <c r="BB77" i="1"/>
  <c r="AY77" i="1"/>
  <c r="AZ88" i="1"/>
  <c r="BA88" i="1"/>
  <c r="AY88" i="1"/>
  <c r="BB88" i="1"/>
  <c r="O72" i="1"/>
  <c r="AR72" i="1"/>
  <c r="AR77" i="1" s="1"/>
  <c r="AR83" i="1" s="1"/>
  <c r="AR87" i="1" s="1"/>
  <c r="U6" i="2" s="1"/>
  <c r="U13" i="2" s="1"/>
  <c r="G83" i="1" l="1"/>
  <c r="G7" i="2"/>
  <c r="AJ72" i="1"/>
  <c r="AG77" i="1"/>
  <c r="AG83" i="1" s="1"/>
  <c r="AG87" i="1" s="1"/>
  <c r="AW72" i="1"/>
  <c r="AX77" i="1"/>
  <c r="Z72" i="1"/>
  <c r="Y72" i="1"/>
  <c r="AI72" i="1"/>
  <c r="AI88" i="1"/>
  <c r="AJ88" i="1"/>
  <c r="P72" i="1"/>
  <c r="AS88" i="1"/>
  <c r="AT88" i="1"/>
  <c r="AS72" i="1"/>
  <c r="AT72" i="1"/>
  <c r="Z88" i="1"/>
  <c r="Y88" i="1"/>
  <c r="AW88" i="1"/>
  <c r="AX88" i="1"/>
  <c r="L6" i="2"/>
  <c r="AZ83" i="1"/>
  <c r="BB83" i="1"/>
  <c r="BA83" i="1"/>
  <c r="AY83" i="1"/>
  <c r="O77" i="1"/>
  <c r="AI77" i="1" l="1"/>
  <c r="G87" i="1"/>
  <c r="J7" i="2"/>
  <c r="K7" i="2"/>
  <c r="N6" i="2"/>
  <c r="O6" i="2"/>
  <c r="AJ77" i="1"/>
  <c r="AW77" i="1"/>
  <c r="AW83" i="1"/>
  <c r="AS77" i="1"/>
  <c r="AT77" i="1"/>
  <c r="AI83" i="1"/>
  <c r="AJ83" i="1"/>
  <c r="Y77" i="1"/>
  <c r="Z77" i="1"/>
  <c r="P77" i="1"/>
  <c r="T6" i="2"/>
  <c r="AZ87" i="1"/>
  <c r="AY87" i="1"/>
  <c r="BA87" i="1"/>
  <c r="BB87" i="1"/>
  <c r="P6" i="2"/>
  <c r="R6" i="2" l="1"/>
  <c r="S6" i="2"/>
  <c r="V6" i="2"/>
  <c r="W6" i="2"/>
  <c r="O83" i="1"/>
  <c r="AX83" i="1"/>
  <c r="AX87" i="1"/>
  <c r="Y83" i="1"/>
  <c r="Z83" i="1"/>
  <c r="AI87" i="1"/>
  <c r="AJ87" i="1"/>
  <c r="AS83" i="1"/>
  <c r="AT83" i="1"/>
  <c r="P83" i="1"/>
  <c r="O87" i="1" l="1"/>
  <c r="H6" i="2"/>
  <c r="AW87" i="1"/>
  <c r="AS87" i="1"/>
  <c r="AT87" i="1"/>
  <c r="Y87" i="1"/>
  <c r="Z87" i="1"/>
  <c r="P87" i="1"/>
  <c r="C52" i="6"/>
  <c r="D4" i="6" s="1"/>
  <c r="D52" i="6" s="1"/>
  <c r="E4" i="6" s="1"/>
  <c r="E52" i="6" s="1"/>
  <c r="F4" i="6" s="1"/>
  <c r="F52" i="6" s="1"/>
  <c r="G4" i="6" s="1"/>
  <c r="G52" i="6" s="1"/>
  <c r="H4" i="6" s="1"/>
  <c r="H52" i="6" s="1"/>
  <c r="I4" i="6" s="1"/>
  <c r="I52" i="6" s="1"/>
  <c r="J4" i="6" s="1"/>
  <c r="J52" i="6" s="1"/>
  <c r="K4" i="6" s="1"/>
  <c r="K52" i="6" s="1"/>
  <c r="L4" i="6" s="1"/>
  <c r="L52" i="6" s="1"/>
  <c r="M4" i="6" s="1"/>
  <c r="M52" i="6" s="1"/>
  <c r="N4" i="6" s="1"/>
  <c r="N52" i="6" s="1"/>
  <c r="G6" i="2" l="1"/>
  <c r="H13" i="2"/>
  <c r="J6" i="2"/>
  <c r="K6" i="2"/>
  <c r="L7" i="2" l="1"/>
  <c r="K13" i="2"/>
  <c r="J13" i="2"/>
  <c r="O7" i="2" l="1"/>
  <c r="N7" i="2"/>
  <c r="L13" i="2"/>
  <c r="P7" i="2" l="1"/>
  <c r="N13" i="2"/>
  <c r="O13" i="2"/>
  <c r="S7" i="2" l="1"/>
  <c r="R7" i="2"/>
  <c r="P13" i="2"/>
  <c r="T7" i="2" l="1"/>
  <c r="R13" i="2"/>
  <c r="S13" i="2"/>
  <c r="W7" i="2" l="1"/>
  <c r="V7" i="2"/>
  <c r="T13" i="2"/>
  <c r="W13" i="2" l="1"/>
  <c r="V13" i="2"/>
  <c r="G13" i="2"/>
</calcChain>
</file>

<file path=xl/comments1.xml><?xml version="1.0" encoding="utf-8"?>
<comments xmlns="http://schemas.openxmlformats.org/spreadsheetml/2006/main">
  <authors>
    <author>Заброцька Олена</author>
  </authors>
  <commentList>
    <comment ref="B6" authorId="0" shapeId="0">
      <text>
        <r>
          <rPr>
            <b/>
            <sz val="12"/>
            <color indexed="81"/>
            <rFont val="Tahoma"/>
            <family val="2"/>
            <charset val="204"/>
          </rPr>
          <t>Заброцька Олена:</t>
        </r>
        <r>
          <rPr>
            <sz val="12"/>
            <color indexed="81"/>
            <rFont val="Tahoma"/>
            <family val="2"/>
            <charset val="204"/>
          </rPr>
          <t xml:space="preserve">
замість стандартних 20% ставите норматив відрахування саме для Вашого ЛКП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Вкладка заповнюється автоматично</t>
        </r>
      </text>
    </comment>
  </commentList>
</comments>
</file>

<file path=xl/sharedStrings.xml><?xml version="1.0" encoding="utf-8"?>
<sst xmlns="http://schemas.openxmlformats.org/spreadsheetml/2006/main" count="692" uniqueCount="359">
  <si>
    <t>№</t>
  </si>
  <si>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</si>
  <si>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</si>
  <si>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</si>
  <si>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</si>
  <si>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</si>
  <si>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</si>
  <si>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</si>
  <si>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</si>
  <si>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</si>
  <si>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</si>
  <si>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</si>
  <si>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</si>
  <si>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</si>
  <si>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</si>
  <si>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</si>
  <si>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</si>
  <si>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</si>
  <si>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факт</t>
  </si>
  <si>
    <t>сума</t>
  </si>
  <si>
    <t>%</t>
  </si>
  <si>
    <t>дохід від 1 виду діяльності</t>
  </si>
  <si>
    <t>дохід від 2 виду діяльності</t>
  </si>
  <si>
    <t>дохід від 3 виду діяльності</t>
  </si>
  <si>
    <t>Доходи від основної діяльності</t>
  </si>
  <si>
    <t>Операційні витрати</t>
  </si>
  <si>
    <t>- ФОП АУП</t>
  </si>
  <si>
    <t>Середньомісячна з/п всього</t>
  </si>
  <si>
    <t>Середньомісячна з/п АУП</t>
  </si>
  <si>
    <t>Вакансії всього</t>
  </si>
  <si>
    <t>Вакансії АУП</t>
  </si>
  <si>
    <t>Військовий збір</t>
  </si>
  <si>
    <t>ЄСВ</t>
  </si>
  <si>
    <t>Фонд оплати праці, включаючи всі податки</t>
  </si>
  <si>
    <t>Паливо</t>
  </si>
  <si>
    <t>Електроенергія</t>
  </si>
  <si>
    <t>Видатки на паливо та енергію</t>
  </si>
  <si>
    <t>…</t>
  </si>
  <si>
    <t xml:space="preserve">Сировина і матеріали </t>
  </si>
  <si>
    <t>Запасні частини</t>
  </si>
  <si>
    <t>Витрати МШП</t>
  </si>
  <si>
    <t>Видатки на обслуговування</t>
  </si>
  <si>
    <t>Інші витрати</t>
  </si>
  <si>
    <t>Газ, вода-комун послуги</t>
  </si>
  <si>
    <t>Інші  місцеві податки</t>
  </si>
  <si>
    <t>Придбання НМА, МШП, спецодягу</t>
  </si>
  <si>
    <t>Банківське обслуговування</t>
  </si>
  <si>
    <t>Медогляд працівників</t>
  </si>
  <si>
    <t>Вивіз ТПВ</t>
  </si>
  <si>
    <t>Укртелеком, мобіл.зв'язок</t>
  </si>
  <si>
    <t>Послуги охорони</t>
  </si>
  <si>
    <t>Відрядження, госпвитрати</t>
  </si>
  <si>
    <t>Придбання і зарядка вогнегасників</t>
  </si>
  <si>
    <t>Заправка картріджів</t>
  </si>
  <si>
    <t>Страхування майна та працівників</t>
  </si>
  <si>
    <t>Платежі до бюджету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</si>
  <si>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</si>
  <si>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</si>
  <si>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</si>
  <si>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</si>
  <si>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</si>
  <si>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</si>
  <si>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Податок на прибуток</t>
  </si>
  <si>
    <t>Фінансовий результат (Чистий прибуток/збиток)</t>
  </si>
  <si>
    <t>Одиниці
виміру</t>
  </si>
  <si>
    <t>Доходи (без ПДВ)</t>
  </si>
  <si>
    <t xml:space="preserve">Загальний дохід від операційної діяльності </t>
  </si>
  <si>
    <t>Усього доходи ЛКП</t>
  </si>
  <si>
    <t>Всього операційних витрат</t>
  </si>
  <si>
    <t>Усього витрати ЛКП</t>
  </si>
  <si>
    <t>Інші операційні витрати</t>
  </si>
  <si>
    <t>Доходи від безоплатно отриманих активів</t>
  </si>
  <si>
    <t xml:space="preserve"> - Загальна чисельність, осіб</t>
  </si>
  <si>
    <t>- чисельність АУП, осіб</t>
  </si>
  <si>
    <t xml:space="preserve"> - ФОП для ІТП, тис. грн.</t>
  </si>
  <si>
    <t>- чисельність ІТП, осіб</t>
  </si>
  <si>
    <t>Середньомісячна з/п ІТП</t>
  </si>
  <si>
    <t>- чисельність виробничого персоналу, осіб</t>
  </si>
  <si>
    <t>Середньомісячна з/п виробничого персоналу</t>
  </si>
  <si>
    <t>- ФОП виробничого персоналу</t>
  </si>
  <si>
    <t>Вакансії ІТП</t>
  </si>
  <si>
    <t>Вакансії виробничого персоналу</t>
  </si>
  <si>
    <t>ПДФО з ФОП без відпускних</t>
  </si>
  <si>
    <t>ПДФО (вкл.в зп.і відп. )</t>
  </si>
  <si>
    <t>ПДФО з використання резерву відпусток</t>
  </si>
  <si>
    <t>військовий збір без відпускних</t>
  </si>
  <si>
    <t>військовий збір з використання резерву відпусток</t>
  </si>
  <si>
    <t>ЄСВ з ФОП без відпускних</t>
  </si>
  <si>
    <t>ЄСВ з використання резерву відпусток</t>
  </si>
  <si>
    <t>Використання резерву відпусток</t>
  </si>
  <si>
    <t>Резерв відпусток, в т.ч.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</si>
  <si>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</si>
  <si>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</si>
  <si>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</si>
  <si>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Фонд оплати праці без відпускних, 
в т. ч.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</si>
  <si>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</si>
  <si>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</si>
  <si>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</si>
  <si>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</si>
  <si>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</si>
  <si>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</si>
  <si>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</si>
  <si>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</si>
  <si>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</si>
  <si>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т. ч.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</si>
  <si>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</si>
  <si>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</si>
  <si>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</si>
  <si>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</si>
  <si>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</si>
  <si>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</si>
  <si>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</si>
  <si>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</si>
  <si>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податок на доходи фізичних осіб</t>
  </si>
  <si>
    <t>земельний податок</t>
  </si>
  <si>
    <t>орендна плата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</si>
  <si>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</si>
  <si>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</si>
  <si>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</si>
  <si>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</si>
  <si>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Усього виплат на користь держави</t>
  </si>
  <si>
    <t>Код рядка</t>
  </si>
  <si>
    <t>Капітальні інвестиції,  усього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</si>
  <si>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</si>
  <si>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</si>
  <si>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</si>
  <si>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</si>
  <si>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</si>
  <si>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придбання (створення)  оборотних активів</t>
  </si>
  <si>
    <t>капітальний ремонт</t>
  </si>
  <si>
    <t>_____________________________</t>
  </si>
  <si>
    <t>Оптимальне значення</t>
  </si>
  <si>
    <t>Тлумачення коефіцієнтів</t>
  </si>
  <si>
    <t>4000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</si>
  <si>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</si>
  <si>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</si>
  <si>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</si>
  <si>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</si>
  <si>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</si>
  <si>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</si>
  <si>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</si>
  <si>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</si>
  <si>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</si>
  <si>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</si>
  <si>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Залишок на  рахунку на початок періоду</t>
  </si>
  <si>
    <t>Період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</si>
  <si>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</si>
  <si>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</si>
  <si>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</si>
  <si>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</si>
  <si>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</si>
  <si>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</si>
  <si>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</si>
  <si>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</si>
  <si>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</si>
  <si>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</si>
  <si>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</si>
  <si>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</si>
  <si>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Доходи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</si>
  <si>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</si>
  <si>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</si>
  <si>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</si>
  <si>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</si>
  <si>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</si>
  <si>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</si>
  <si>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</si>
  <si>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Збір за спецвикорист.вод.ресурс.</t>
  </si>
  <si>
    <t>Екологічний податок</t>
  </si>
  <si>
    <t>Податок на нерухоме майно</t>
  </si>
  <si>
    <t>Податки, збори, платежі до бюджетів</t>
  </si>
  <si>
    <t>Газ</t>
  </si>
  <si>
    <t>Тепло</t>
  </si>
  <si>
    <t>Вода</t>
  </si>
  <si>
    <t>Оплата сировини і матеріалів</t>
  </si>
  <si>
    <t>Оплата робіт підрядних організацій</t>
  </si>
  <si>
    <t>Оплата запчастин</t>
  </si>
  <si>
    <t>Обладнання</t>
  </si>
  <si>
    <t>Оплата паливо-мастильних матеріалів</t>
  </si>
  <si>
    <t>Оплата за обслуговування ПЗ, Інтернет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</si>
  <si>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</si>
  <si>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</si>
  <si>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</si>
  <si>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</si>
  <si>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</si>
  <si>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Відрахування профспілці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</si>
  <si>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</si>
  <si>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</si>
  <si>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</si>
  <si>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</si>
  <si>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 xml:space="preserve"> Переатестація, навчання кадрів</t>
  </si>
  <si>
    <t>Залишок коштів на рахунку на кінець періоду</t>
  </si>
  <si>
    <t>Внески органу місцевого самоврядування у статутний капітал</t>
  </si>
  <si>
    <t>надходження від операційної діяльності 1</t>
  </si>
  <si>
    <t>надходження від операційної діяльності 2</t>
  </si>
  <si>
    <t xml:space="preserve">інші надходження від фінансової діяльності </t>
  </si>
  <si>
    <t xml:space="preserve">інші надходження від інвестиційної діяльності </t>
  </si>
  <si>
    <t xml:space="preserve">інші надходження </t>
  </si>
  <si>
    <t>Відрахування господарськими організаціями, що належать до комунальної власності Львівської міської територіальної громади частки прибутку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</si>
  <si>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</si>
  <si>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</si>
  <si>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</si>
  <si>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</si>
  <si>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</si>
  <si>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</si>
  <si>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</si>
  <si>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</si>
  <si>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</si>
  <si>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</si>
  <si>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</si>
  <si>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</si>
  <si>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</si>
  <si>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</si>
  <si>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</si>
  <si>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</si>
  <si>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</si>
  <si>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</si>
  <si>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</si>
  <si>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Факт минулого року</t>
  </si>
  <si>
    <t>Фінансо_x001F__x001F_вий план поточного року</t>
  </si>
  <si>
    <t>Фінансо_x001F_вий план планового року</t>
  </si>
  <si>
    <t>Основні засоби</t>
  </si>
  <si>
    <t>Контроль: Фінансовий результат (Чистий прибуток/збиток)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</si>
  <si>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</si>
  <si>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</si>
  <si>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</si>
  <si>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</si>
  <si>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</si>
  <si>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</si>
  <si>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</si>
  <si>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</si>
  <si>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</si>
  <si>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збитки (в т.ч. від неопераційної курсової різниці)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</si>
  <si>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</si>
  <si>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</si>
  <si>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</si>
  <si>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</si>
  <si>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I квартал,
темп приросту виконання плану</t>
  </si>
  <si>
    <t>II квартал,
темп приросту виконання плану</t>
  </si>
  <si>
    <t>III квартал,
темп приросту виконання плану</t>
  </si>
  <si>
    <t>IV квартал,
темп приросту виконання плану</t>
  </si>
  <si>
    <t>Фінансо_x001F__x001F_вий план
поточного
року</t>
  </si>
  <si>
    <t>Фінансо_x001F_вий
план
планового
року</t>
  </si>
  <si>
    <t>Факт
минулого
року</t>
  </si>
  <si>
    <t>(тис. грн)</t>
  </si>
  <si>
    <t>Показник</t>
  </si>
  <si>
    <t>Директор</t>
  </si>
  <si>
    <t>Бухгалтер</t>
  </si>
  <si>
    <t>4021</t>
  </si>
  <si>
    <t>4022</t>
  </si>
  <si>
    <t>4111</t>
  </si>
  <si>
    <t>4112</t>
  </si>
  <si>
    <t>4113</t>
  </si>
  <si>
    <t>4114</t>
  </si>
  <si>
    <t>4115</t>
  </si>
  <si>
    <t>4116</t>
  </si>
  <si>
    <t>4117</t>
  </si>
  <si>
    <t>4118</t>
  </si>
  <si>
    <t>4120</t>
  </si>
  <si>
    <t>4121</t>
  </si>
  <si>
    <t>4122</t>
  </si>
  <si>
    <t>4123</t>
  </si>
  <si>
    <t>4130</t>
  </si>
  <si>
    <t>4140</t>
  </si>
  <si>
    <t>4141</t>
  </si>
  <si>
    <t>4142</t>
  </si>
  <si>
    <t>4150</t>
  </si>
  <si>
    <t>Оплата господарського інвентарю, спецодягу,канцтоварів, МШП</t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</si>
  <si>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</si>
  <si>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t>інші податки, збори та платежі (розшифрувати)</t>
  </si>
  <si>
    <t>інші (штрафи, пені, неустойки) (розшифрувати)</t>
  </si>
  <si>
    <t>Інші податки, збори, платежі на користь місцевого бюджету, усього, у т. ч.</t>
  </si>
  <si>
    <t>4160</t>
  </si>
  <si>
    <t>4135</t>
  </si>
  <si>
    <t>4136</t>
  </si>
  <si>
    <t>4151</t>
  </si>
  <si>
    <t>4152</t>
  </si>
  <si>
    <t>5050</t>
  </si>
  <si>
    <t>5040</t>
  </si>
  <si>
    <r>
      <rPr>
        <b/>
        <sz val="10"/>
        <rFont val="Arial"/>
        <family val="2"/>
        <charset val="204"/>
      </rPr>
      <t>Рентабельність активів</t>
    </r>
    <r>
      <rPr>
        <sz val="10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</si>
  <si>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0"/>
        <rFont val="Arial"/>
        <family val="2"/>
        <charset val="204"/>
      </rPr>
      <t>Рентабельність власного капіталу</t>
    </r>
    <r>
      <rPr>
        <sz val="10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</si>
  <si>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0"/>
        <rFont val="Arial"/>
        <family val="2"/>
        <charset val="204"/>
      </rPr>
      <t>Рентабельність EBITDA</t>
    </r>
    <r>
      <rPr>
        <sz val="10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</si>
  <si>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Рентабельність діяльності</t>
    </r>
    <r>
      <rPr>
        <sz val="10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</si>
  <si>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Коефіцієнт фінансової стійкості</t>
    </r>
    <r>
      <rPr>
        <sz val="10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</si>
  <si>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rPr>
        <b/>
        <sz val="10"/>
        <rFont val="Arial"/>
        <family val="2"/>
        <charset val="204"/>
      </rPr>
      <t>Коефіцієнт зносу основних засобів</t>
    </r>
    <r>
      <rPr>
        <sz val="10"/>
        <rFont val="Arial"/>
        <family val="2"/>
        <charset val="204"/>
      </rPr>
      <t xml:space="preserve"> 
(сума зносу, рядок 7012 / первісна вартість основних засобів, рядок 7011)</t>
    </r>
  </si>
  <si>
    <t xml:space="preserve">Власне ім'я ПРІЗВИЩЕ </t>
  </si>
  <si>
    <r>
      <t xml:space="preserve">          </t>
    </r>
    <r>
      <rPr>
        <sz val="11"/>
        <rFont val="Arial"/>
        <family val="2"/>
        <charset val="204"/>
      </rPr>
      <t>(підпис)</t>
    </r>
  </si>
  <si>
    <r>
      <t xml:space="preserve">         </t>
    </r>
    <r>
      <rPr>
        <sz val="11"/>
        <rFont val="Arial"/>
        <family val="2"/>
        <charset val="204"/>
      </rPr>
      <t xml:space="preserve"> (підпис)</t>
    </r>
  </si>
  <si>
    <r>
      <t xml:space="preserve">        </t>
    </r>
    <r>
      <rPr>
        <sz val="11"/>
        <rFont val="Arial"/>
        <family val="2"/>
        <charset val="204"/>
      </rPr>
      <t xml:space="preserve">  (підпис)</t>
    </r>
  </si>
  <si>
    <t>(тис грн)</t>
  </si>
  <si>
    <t>Планові показники минулого року</t>
  </si>
  <si>
    <t>План
минулого року</t>
  </si>
  <si>
    <t>Таблиця 4.2. Рух коштів  за ________ рік по ЛКП "Назва"</t>
  </si>
  <si>
    <t>Таблиця 4.3. Показники ефективності фінансово-господарської діяльності комунального підприємства „Назва” на _________ рік</t>
  </si>
  <si>
    <t>Таблиця 4.4. Розрахунки з бюджетом
комунального підприємства „Назва” на _________ рік</t>
  </si>
  <si>
    <t>Таблиця 4.5. Капітальні інвестиції 
комунального підприємства „Назва” на _________ рік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</si>
  <si>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</si>
  <si>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</si>
  <si>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</si>
  <si>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</si>
  <si>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</si>
  <si>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</si>
  <si>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</si>
  <si>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</si>
  <si>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</si>
  <si>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</si>
  <si>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</si>
  <si>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</si>
  <si>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</si>
  <si>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</si>
  <si>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тис. грн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</si>
  <si>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</si>
  <si>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</si>
  <si>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</si>
  <si>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</si>
  <si>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період, який розглядається
(місяць кварталу) планового року</t>
  </si>
  <si>
    <t>Очікуваний рік з врахуванням факту</t>
  </si>
  <si>
    <t>3 кварталу</t>
  </si>
  <si>
    <t>1 
кварталу</t>
  </si>
  <si>
    <t>2 
кварталу</t>
  </si>
  <si>
    <t>4 
кварталу</t>
  </si>
  <si>
    <t>1.1.</t>
  </si>
  <si>
    <t>1.2.</t>
  </si>
  <si>
    <t>1.3.</t>
  </si>
  <si>
    <t>1.4.</t>
  </si>
  <si>
    <t>1.5.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</si>
  <si>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</si>
  <si>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</si>
  <si>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</si>
  <si>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</si>
  <si>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</si>
  <si>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</si>
  <si>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</si>
  <si>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</si>
  <si>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</si>
  <si>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</si>
  <si>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 xml:space="preserve">
Факт минулого року</t>
  </si>
  <si>
    <t xml:space="preserve">
План поточного року</t>
  </si>
  <si>
    <t>Фінансовий план
поточного
року</t>
  </si>
  <si>
    <t xml:space="preserve">Прізвище та власне ім'я керівника  </t>
  </si>
  <si>
    <r>
      <t xml:space="preserve">ЗВІТ
 ПРО ВИКОНАННЯ ФІНАНСОВОГО ПЛАНУ  ____________________
ЗА ____________________________________ 20___року 
</t>
    </r>
    <r>
      <rPr>
        <sz val="14"/>
        <rFont val="Times New Roman"/>
        <family val="1"/>
        <charset val="204"/>
      </rPr>
      <t>(місяць, квартал, півріччя, 9 місяців, рік)</t>
    </r>
  </si>
  <si>
    <t>Фінансовий план
планового
року</t>
  </si>
  <si>
    <t>Наталія АЛЄКСЄЄВА</t>
  </si>
  <si>
    <t>рішенням виконкому</t>
  </si>
  <si>
    <t xml:space="preserve">     Затверджено</t>
  </si>
  <si>
    <t xml:space="preserve">                 Додаток 4</t>
  </si>
  <si>
    <r>
      <t xml:space="preserve">Інші цілі </t>
    </r>
    <r>
      <rPr>
        <i/>
        <sz val="12"/>
        <rFont val="Arial"/>
        <family val="2"/>
        <charset val="204"/>
      </rPr>
      <t xml:space="preserve">(розшифрувати) </t>
    </r>
  </si>
  <si>
    <t xml:space="preserve">          (підпис)</t>
  </si>
  <si>
    <t xml:space="preserve">     Віза:</t>
  </si>
  <si>
    <t>Галина ЗАЯЦЬ</t>
  </si>
  <si>
    <t>Керуючий справами виконкому</t>
  </si>
  <si>
    <t>                                                                                 </t>
  </si>
  <si>
    <t>В. о. начальника управління економіки</t>
  </si>
  <si>
    <t>                                                                                  </t>
  </si>
  <si>
    <t>Надходження від супутньої діяльності</t>
  </si>
  <si>
    <r>
      <t xml:space="preserve">              </t>
    </r>
    <r>
      <rPr>
        <sz val="11"/>
        <rFont val="Arial"/>
        <family val="2"/>
        <charset val="204"/>
      </rPr>
      <t>(підпис)</t>
    </r>
  </si>
  <si>
    <t>Таблиця 4.1. Управлінський звіт про виконання 
фінансового плану комунального підприємства „Назва” на _________ рік</t>
  </si>
  <si>
    <t>Таблиця 4.6. Коефіцієнтний аналіз
комунального підприємства „Назва” на _________ рік</t>
  </si>
  <si>
    <t>Таблиця 4.7. Показники фінансового стану
комунального підприємства „Назва” на _________ рік</t>
  </si>
  <si>
    <t>від 03.12.2021 № 1080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</si>
</sst>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,"/>
    <numFmt numFmtId="166" formatCode="#,##0,"/>
    <numFmt numFmtId="167" formatCode="#,##0.0"/>
    <numFmt numFmtId="168" formatCode="_(* #,##0_);_(* \(#,##0\);_(* &quot;-&quot;_);_(@_)"/>
    <numFmt numFmtId="169" formatCode="_-* #,##0.00_₴_-;\-* #,##0.00_₴_-;_-* &quot;-&quot;??_₴_-;_-@_-"/>
    <numFmt numFmtId="170" formatCode="#,##0&quot;р.&quot;;[Red]\-#,##0&quot;р.&quot;"/>
    <numFmt numFmtId="171" formatCode="#,##0.00&quot;р.&quot;;\-#,##0.00&quot;р.&quot;"/>
    <numFmt numFmtId="172" formatCode="_-* #,##0.00_р_._-;\-* #,##0.00_р_._-;_-* &quot;-&quot;??_р_._-;_-@_-"/>
    <numFmt numFmtId="173" formatCode="_-* #,##0.00\ _г_р_н_._-;\-* #,##0.00\ _г_р_н_._-;_-* &quot;-&quot;??\ _г_р_н_._-;_-@_-"/>
    <numFmt numFmtId="174" formatCode="###\ ##0.000"/>
    <numFmt numFmtId="175" formatCode="_(&quot;$&quot;* #,##0.00_);_(&quot;$&quot;* \(#,##0.00\);_(&quot;$&quot;* &quot;-&quot;??_);_(@_)"/>
    <numFmt numFmtId="176" formatCode="#,##0.0_ ;[Red]\-#,##0.0\ "/>
    <numFmt numFmtId="177" formatCode="0.0;\(0.0\);\ ;\-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  <font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3"/>
      <name val="Arial"/>
      <family val="2"/>
      <charset val="204"/>
    </font>
    <font>
      <b/>
      <sz val="10.5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color indexed="9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sz val="12"/>
      <color rgb="FF000000"/>
      <name val="Arial"/>
      <family val="2"/>
      <charset val="204"/>
    </font>
    <font>
      <sz val="14"/>
      <color rgb="FF000000"/>
      <name val="Arial Cyr"/>
    </font>
    <font>
      <b/>
      <sz val="18"/>
      <name val="Arial"/>
      <family val="2"/>
      <charset val="204"/>
    </font>
    <font>
      <sz val="18"/>
      <color theme="1"/>
      <name val="Arial"/>
      <family val="2"/>
      <charset val="204"/>
    </font>
    <font>
      <sz val="18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0" fontId="6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51" fillId="4" borderId="0" applyNumberFormat="0" applyBorder="0" applyAlignment="0" applyProtection="0"/>
    <xf numFmtId="0" fontId="32" fillId="4" borderId="0" applyNumberFormat="0" applyBorder="0" applyAlignment="0" applyProtection="0"/>
    <xf numFmtId="0" fontId="51" fillId="5" borderId="0" applyNumberFormat="0" applyBorder="0" applyAlignment="0" applyProtection="0"/>
    <xf numFmtId="0" fontId="32" fillId="5" borderId="0" applyNumberFormat="0" applyBorder="0" applyAlignment="0" applyProtection="0"/>
    <xf numFmtId="0" fontId="51" fillId="6" borderId="0" applyNumberFormat="0" applyBorder="0" applyAlignment="0" applyProtection="0"/>
    <xf numFmtId="0" fontId="32" fillId="6" borderId="0" applyNumberFormat="0" applyBorder="0" applyAlignment="0" applyProtection="0"/>
    <xf numFmtId="0" fontId="51" fillId="7" borderId="0" applyNumberFormat="0" applyBorder="0" applyAlignment="0" applyProtection="0"/>
    <xf numFmtId="0" fontId="32" fillId="7" borderId="0" applyNumberFormat="0" applyBorder="0" applyAlignment="0" applyProtection="0"/>
    <xf numFmtId="0" fontId="51" fillId="8" borderId="0" applyNumberFormat="0" applyBorder="0" applyAlignment="0" applyProtection="0"/>
    <xf numFmtId="0" fontId="32" fillId="8" borderId="0" applyNumberFormat="0" applyBorder="0" applyAlignment="0" applyProtection="0"/>
    <xf numFmtId="0" fontId="5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7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51" fillId="10" borderId="0" applyNumberFormat="0" applyBorder="0" applyAlignment="0" applyProtection="0"/>
    <xf numFmtId="0" fontId="32" fillId="10" borderId="0" applyNumberFormat="0" applyBorder="0" applyAlignment="0" applyProtection="0"/>
    <xf numFmtId="0" fontId="51" fillId="11" borderId="0" applyNumberFormat="0" applyBorder="0" applyAlignment="0" applyProtection="0"/>
    <xf numFmtId="0" fontId="32" fillId="11" borderId="0" applyNumberFormat="0" applyBorder="0" applyAlignment="0" applyProtection="0"/>
    <xf numFmtId="0" fontId="51" fillId="12" borderId="0" applyNumberFormat="0" applyBorder="0" applyAlignment="0" applyProtection="0"/>
    <xf numFmtId="0" fontId="32" fillId="12" borderId="0" applyNumberFormat="0" applyBorder="0" applyAlignment="0" applyProtection="0"/>
    <xf numFmtId="0" fontId="51" fillId="7" borderId="0" applyNumberFormat="0" applyBorder="0" applyAlignment="0" applyProtection="0"/>
    <xf numFmtId="0" fontId="32" fillId="7" borderId="0" applyNumberFormat="0" applyBorder="0" applyAlignment="0" applyProtection="0"/>
    <xf numFmtId="0" fontId="51" fillId="10" borderId="0" applyNumberFormat="0" applyBorder="0" applyAlignment="0" applyProtection="0"/>
    <xf numFmtId="0" fontId="32" fillId="10" borderId="0" applyNumberFormat="0" applyBorder="0" applyAlignment="0" applyProtection="0"/>
    <xf numFmtId="0" fontId="51" fillId="13" borderId="0" applyNumberFormat="0" applyBorder="0" applyAlignment="0" applyProtection="0"/>
    <xf numFmtId="0" fontId="32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52" fillId="14" borderId="0" applyNumberFormat="0" applyBorder="0" applyAlignment="0" applyProtection="0"/>
    <xf numFmtId="0" fontId="34" fillId="14" borderId="0" applyNumberFormat="0" applyBorder="0" applyAlignment="0" applyProtection="0"/>
    <xf numFmtId="0" fontId="52" fillId="11" borderId="0" applyNumberFormat="0" applyBorder="0" applyAlignment="0" applyProtection="0"/>
    <xf numFmtId="0" fontId="34" fillId="11" borderId="0" applyNumberFormat="0" applyBorder="0" applyAlignment="0" applyProtection="0"/>
    <xf numFmtId="0" fontId="52" fillId="12" borderId="0" applyNumberFormat="0" applyBorder="0" applyAlignment="0" applyProtection="0"/>
    <xf numFmtId="0" fontId="34" fillId="12" borderId="0" applyNumberFormat="0" applyBorder="0" applyAlignment="0" applyProtection="0"/>
    <xf numFmtId="0" fontId="52" fillId="15" borderId="0" applyNumberFormat="0" applyBorder="0" applyAlignment="0" applyProtection="0"/>
    <xf numFmtId="0" fontId="34" fillId="15" borderId="0" applyNumberFormat="0" applyBorder="0" applyAlignment="0" applyProtection="0"/>
    <xf numFmtId="0" fontId="52" fillId="16" borderId="0" applyNumberFormat="0" applyBorder="0" applyAlignment="0" applyProtection="0"/>
    <xf numFmtId="0" fontId="34" fillId="16" borderId="0" applyNumberFormat="0" applyBorder="0" applyAlignment="0" applyProtection="0"/>
    <xf numFmtId="0" fontId="52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21" borderId="0" applyNumberFormat="0" applyBorder="0" applyAlignment="0" applyProtection="0"/>
    <xf numFmtId="0" fontId="45" fillId="5" borderId="0" applyNumberFormat="0" applyBorder="0" applyAlignment="0" applyProtection="0"/>
    <xf numFmtId="0" fontId="37" fillId="22" borderId="11" applyNumberFormat="0" applyAlignment="0" applyProtection="0"/>
    <xf numFmtId="0" fontId="42" fillId="23" borderId="12" applyNumberFormat="0" applyAlignment="0" applyProtection="0"/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49" fontId="9" fillId="0" borderId="2">
      <alignment horizontal="center" vertical="center"/>
      <protection locked="0"/>
    </xf>
    <xf numFmtId="173" fontId="11" fillId="0" borderId="0" applyFont="0" applyFill="0" applyBorder="0" applyAlignment="0" applyProtection="0"/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49" fontId="11" fillId="0" borderId="2">
      <alignment horizontal="left" vertical="center"/>
      <protection locked="0"/>
    </xf>
    <xf numFmtId="0" fontId="46" fillId="0" borderId="0" applyNumberFormat="0" applyFill="0" applyBorder="0" applyAlignment="0" applyProtection="0"/>
    <xf numFmtId="174" fontId="53" fillId="0" borderId="0" applyAlignment="0">
      <alignment wrapText="1"/>
    </xf>
    <xf numFmtId="0" fontId="49" fillId="6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5" fillId="9" borderId="11" applyNumberFormat="0" applyAlignment="0" applyProtection="0"/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8" fillId="24" borderId="16">
      <alignment horizontal="left" vertical="center"/>
      <protection locked="0"/>
    </xf>
    <xf numFmtId="49" fontId="18" fillId="24" borderId="16">
      <alignment horizontal="left" vertical="center"/>
    </xf>
    <xf numFmtId="4" fontId="18" fillId="24" borderId="16">
      <alignment horizontal="right" vertical="center"/>
      <protection locked="0"/>
    </xf>
    <xf numFmtId="4" fontId="18" fillId="24" borderId="16">
      <alignment horizontal="right" vertical="center"/>
    </xf>
    <xf numFmtId="4" fontId="55" fillId="24" borderId="16">
      <alignment horizontal="right" vertical="center"/>
      <protection locked="0"/>
    </xf>
    <xf numFmtId="49" fontId="56" fillId="24" borderId="2">
      <alignment horizontal="left" vertical="center"/>
      <protection locked="0"/>
    </xf>
    <xf numFmtId="49" fontId="56" fillId="24" borderId="2">
      <alignment horizontal="left" vertical="center"/>
    </xf>
    <xf numFmtId="49" fontId="57" fillId="24" borderId="2">
      <alignment horizontal="left" vertical="center"/>
      <protection locked="0"/>
    </xf>
    <xf numFmtId="49" fontId="57" fillId="24" borderId="2">
      <alignment horizontal="left" vertical="center"/>
    </xf>
    <xf numFmtId="4" fontId="56" fillId="24" borderId="2">
      <alignment horizontal="right" vertical="center"/>
      <protection locked="0"/>
    </xf>
    <xf numFmtId="4" fontId="56" fillId="24" borderId="2">
      <alignment horizontal="right" vertical="center"/>
    </xf>
    <xf numFmtId="4" fontId="58" fillId="24" borderId="2">
      <alignment horizontal="right" vertical="center"/>
      <protection locked="0"/>
    </xf>
    <xf numFmtId="49" fontId="9" fillId="24" borderId="2">
      <alignment horizontal="left" vertical="center"/>
      <protection locked="0"/>
    </xf>
    <xf numFmtId="49" fontId="9" fillId="24" borderId="2">
      <alignment horizontal="left" vertical="center"/>
      <protection locked="0"/>
    </xf>
    <xf numFmtId="49" fontId="9" fillId="24" borderId="2">
      <alignment horizontal="left" vertical="center"/>
    </xf>
    <xf numFmtId="49" fontId="9" fillId="24" borderId="2">
      <alignment horizontal="left" vertical="center"/>
    </xf>
    <xf numFmtId="49" fontId="55" fillId="24" borderId="2">
      <alignment horizontal="left" vertical="center"/>
      <protection locked="0"/>
    </xf>
    <xf numFmtId="49" fontId="55" fillId="24" borderId="2">
      <alignment horizontal="left" vertical="center"/>
    </xf>
    <xf numFmtId="4" fontId="9" fillId="24" borderId="2">
      <alignment horizontal="right" vertical="center"/>
      <protection locked="0"/>
    </xf>
    <xf numFmtId="4" fontId="9" fillId="24" borderId="2">
      <alignment horizontal="right" vertical="center"/>
      <protection locked="0"/>
    </xf>
    <xf numFmtId="4" fontId="9" fillId="24" borderId="2">
      <alignment horizontal="right" vertical="center"/>
    </xf>
    <xf numFmtId="4" fontId="9" fillId="24" borderId="2">
      <alignment horizontal="right" vertical="center"/>
    </xf>
    <xf numFmtId="4" fontId="55" fillId="24" borderId="2">
      <alignment horizontal="right" vertical="center"/>
      <protection locked="0"/>
    </xf>
    <xf numFmtId="49" fontId="10" fillId="24" borderId="2">
      <alignment horizontal="left" vertical="center"/>
      <protection locked="0"/>
    </xf>
    <xf numFmtId="49" fontId="10" fillId="24" borderId="2">
      <alignment horizontal="left" vertical="center"/>
    </xf>
    <xf numFmtId="49" fontId="59" fillId="24" borderId="2">
      <alignment horizontal="left" vertical="center"/>
      <protection locked="0"/>
    </xf>
    <xf numFmtId="49" fontId="59" fillId="24" borderId="2">
      <alignment horizontal="left" vertical="center"/>
    </xf>
    <xf numFmtId="4" fontId="10" fillId="24" borderId="2">
      <alignment horizontal="right" vertical="center"/>
      <protection locked="0"/>
    </xf>
    <xf numFmtId="4" fontId="10" fillId="24" borderId="2">
      <alignment horizontal="right" vertical="center"/>
    </xf>
    <xf numFmtId="4" fontId="60" fillId="24" borderId="2">
      <alignment horizontal="right" vertical="center"/>
      <protection locked="0"/>
    </xf>
    <xf numFmtId="49" fontId="14" fillId="0" borderId="2">
      <alignment horizontal="left" vertical="center"/>
      <protection locked="0"/>
    </xf>
    <xf numFmtId="49" fontId="14" fillId="0" borderId="2">
      <alignment horizontal="left" vertical="center"/>
    </xf>
    <xf numFmtId="49" fontId="61" fillId="0" borderId="2">
      <alignment horizontal="left" vertical="center"/>
      <protection locked="0"/>
    </xf>
    <xf numFmtId="49" fontId="61" fillId="0" borderId="2">
      <alignment horizontal="left" vertical="center"/>
    </xf>
    <xf numFmtId="4" fontId="14" fillId="0" borderId="2">
      <alignment horizontal="right" vertical="center"/>
      <protection locked="0"/>
    </xf>
    <xf numFmtId="4" fontId="14" fillId="0" borderId="2">
      <alignment horizontal="right" vertical="center"/>
    </xf>
    <xf numFmtId="4" fontId="61" fillId="0" borderId="2">
      <alignment horizontal="right" vertical="center"/>
      <protection locked="0"/>
    </xf>
    <xf numFmtId="49" fontId="12" fillId="0" borderId="2">
      <alignment horizontal="left" vertical="center"/>
      <protection locked="0"/>
    </xf>
    <xf numFmtId="49" fontId="12" fillId="0" borderId="2">
      <alignment horizontal="left" vertical="center"/>
    </xf>
    <xf numFmtId="49" fontId="62" fillId="0" borderId="2">
      <alignment horizontal="left" vertical="center"/>
      <protection locked="0"/>
    </xf>
    <xf numFmtId="49" fontId="62" fillId="0" borderId="2">
      <alignment horizontal="left" vertical="center"/>
    </xf>
    <xf numFmtId="4" fontId="12" fillId="0" borderId="2">
      <alignment horizontal="right" vertical="center"/>
      <protection locked="0"/>
    </xf>
    <xf numFmtId="4" fontId="12" fillId="0" borderId="2">
      <alignment horizontal="right" vertical="center"/>
    </xf>
    <xf numFmtId="49" fontId="14" fillId="0" borderId="2">
      <alignment horizontal="left" vertical="center"/>
      <protection locked="0"/>
    </xf>
    <xf numFmtId="49" fontId="61" fillId="0" borderId="2">
      <alignment horizontal="left" vertical="center"/>
      <protection locked="0"/>
    </xf>
    <xf numFmtId="4" fontId="14" fillId="0" borderId="2">
      <alignment horizontal="right" vertical="center"/>
      <protection locked="0"/>
    </xf>
    <xf numFmtId="0" fontId="47" fillId="0" borderId="17" applyNumberFormat="0" applyFill="0" applyAlignment="0" applyProtection="0"/>
    <xf numFmtId="0" fontId="44" fillId="25" borderId="0" applyNumberFormat="0" applyBorder="0" applyAlignment="0" applyProtection="0"/>
    <xf numFmtId="0" fontId="11" fillId="0" borderId="0"/>
    <xf numFmtId="0" fontId="11" fillId="0" borderId="0"/>
    <xf numFmtId="0" fontId="6" fillId="26" borderId="18" applyNumberFormat="0" applyFont="0" applyAlignment="0" applyProtection="0"/>
    <xf numFmtId="4" fontId="7" fillId="27" borderId="2">
      <alignment horizontal="right" vertical="center"/>
      <protection locked="0"/>
    </xf>
    <xf numFmtId="4" fontId="7" fillId="28" borderId="2">
      <alignment horizontal="right" vertical="center"/>
      <protection locked="0"/>
    </xf>
    <xf numFmtId="4" fontId="7" fillId="29" borderId="2">
      <alignment horizontal="right" vertical="center"/>
      <protection locked="0"/>
    </xf>
    <xf numFmtId="0" fontId="36" fillId="22" borderId="19" applyNumberFormat="0" applyAlignment="0" applyProtection="0"/>
    <xf numFmtId="49" fontId="9" fillId="0" borderId="2">
      <alignment horizontal="left" vertical="center" wrapText="1"/>
      <protection locked="0"/>
    </xf>
    <xf numFmtId="49" fontId="9" fillId="0" borderId="2">
      <alignment horizontal="left" vertical="center" wrapText="1"/>
      <protection locked="0"/>
    </xf>
    <xf numFmtId="0" fontId="43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52" fillId="18" borderId="0" applyNumberFormat="0" applyBorder="0" applyAlignment="0" applyProtection="0"/>
    <xf numFmtId="0" fontId="34" fillId="18" borderId="0" applyNumberFormat="0" applyBorder="0" applyAlignment="0" applyProtection="0"/>
    <xf numFmtId="0" fontId="52" fillId="19" borderId="0" applyNumberFormat="0" applyBorder="0" applyAlignment="0" applyProtection="0"/>
    <xf numFmtId="0" fontId="34" fillId="19" borderId="0" applyNumberFormat="0" applyBorder="0" applyAlignment="0" applyProtection="0"/>
    <xf numFmtId="0" fontId="52" fillId="20" borderId="0" applyNumberFormat="0" applyBorder="0" applyAlignment="0" applyProtection="0"/>
    <xf numFmtId="0" fontId="34" fillId="20" borderId="0" applyNumberFormat="0" applyBorder="0" applyAlignment="0" applyProtection="0"/>
    <xf numFmtId="0" fontId="52" fillId="15" borderId="0" applyNumberFormat="0" applyBorder="0" applyAlignment="0" applyProtection="0"/>
    <xf numFmtId="0" fontId="34" fillId="15" borderId="0" applyNumberFormat="0" applyBorder="0" applyAlignment="0" applyProtection="0"/>
    <xf numFmtId="0" fontId="52" fillId="16" borderId="0" applyNumberFormat="0" applyBorder="0" applyAlignment="0" applyProtection="0"/>
    <xf numFmtId="0" fontId="34" fillId="16" borderId="0" applyNumberFormat="0" applyBorder="0" applyAlignment="0" applyProtection="0"/>
    <xf numFmtId="0" fontId="52" fillId="21" borderId="0" applyNumberFormat="0" applyBorder="0" applyAlignment="0" applyProtection="0"/>
    <xf numFmtId="0" fontId="34" fillId="21" borderId="0" applyNumberFormat="0" applyBorder="0" applyAlignment="0" applyProtection="0"/>
    <xf numFmtId="0" fontId="63" fillId="9" borderId="11" applyNumberFormat="0" applyAlignment="0" applyProtection="0"/>
    <xf numFmtId="0" fontId="35" fillId="9" borderId="11" applyNumberFormat="0" applyAlignment="0" applyProtection="0"/>
    <xf numFmtId="9" fontId="6" fillId="0" borderId="0" applyFont="0" applyFill="0" applyBorder="0" applyAlignment="0" applyProtection="0"/>
    <xf numFmtId="0" fontId="64" fillId="22" borderId="19" applyNumberFormat="0" applyAlignment="0" applyProtection="0"/>
    <xf numFmtId="0" fontId="36" fillId="22" borderId="19" applyNumberFormat="0" applyAlignment="0" applyProtection="0"/>
    <xf numFmtId="0" fontId="65" fillId="22" borderId="11" applyNumberFormat="0" applyAlignment="0" applyProtection="0"/>
    <xf numFmtId="0" fontId="37" fillId="22" borderId="11" applyNumberFormat="0" applyAlignment="0" applyProtection="0"/>
    <xf numFmtId="175" fontId="11" fillId="0" borderId="0" applyFont="0" applyFill="0" applyBorder="0" applyAlignment="0" applyProtection="0"/>
    <xf numFmtId="0" fontId="66" fillId="0" borderId="13" applyNumberFormat="0" applyFill="0" applyAlignment="0" applyProtection="0"/>
    <xf numFmtId="0" fontId="38" fillId="0" borderId="13" applyNumberFormat="0" applyFill="0" applyAlignment="0" applyProtection="0"/>
    <xf numFmtId="0" fontId="67" fillId="0" borderId="14" applyNumberFormat="0" applyFill="0" applyAlignment="0" applyProtection="0"/>
    <xf numFmtId="0" fontId="39" fillId="0" borderId="14" applyNumberFormat="0" applyFill="0" applyAlignment="0" applyProtection="0"/>
    <xf numFmtId="0" fontId="68" fillId="0" borderId="15" applyNumberFormat="0" applyFill="0" applyAlignment="0" applyProtection="0"/>
    <xf numFmtId="0" fontId="40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9" fillId="0" borderId="20" applyNumberFormat="0" applyFill="0" applyAlignment="0" applyProtection="0"/>
    <xf numFmtId="0" fontId="41" fillId="0" borderId="20" applyNumberFormat="0" applyFill="0" applyAlignment="0" applyProtection="0"/>
    <xf numFmtId="0" fontId="70" fillId="23" borderId="12" applyNumberFormat="0" applyAlignment="0" applyProtection="0"/>
    <xf numFmtId="0" fontId="42" fillId="23" borderId="12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1" fillId="25" borderId="0" applyNumberFormat="0" applyBorder="0" applyAlignment="0" applyProtection="0"/>
    <xf numFmtId="0" fontId="44" fillId="2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1" fillId="0" borderId="0"/>
    <xf numFmtId="0" fontId="6" fillId="0" borderId="0"/>
    <xf numFmtId="0" fontId="11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72" fillId="5" borderId="0" applyNumberFormat="0" applyBorder="0" applyAlignment="0" applyProtection="0"/>
    <xf numFmtId="0" fontId="45" fillId="5" borderId="0" applyNumberFormat="0" applyBorder="0" applyAlignment="0" applyProtection="0"/>
    <xf numFmtId="0" fontId="7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4" fillId="26" borderId="18" applyNumberFormat="0" applyFont="0" applyAlignment="0" applyProtection="0"/>
    <xf numFmtId="0" fontId="11" fillId="26" borderId="18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75" fillId="0" borderId="17" applyNumberFormat="0" applyFill="0" applyAlignment="0" applyProtection="0"/>
    <xf numFmtId="0" fontId="47" fillId="0" borderId="17" applyNumberFormat="0" applyFill="0" applyAlignment="0" applyProtection="0"/>
    <xf numFmtId="0" fontId="50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41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79" fillId="6" borderId="0" applyNumberFormat="0" applyBorder="0" applyAlignment="0" applyProtection="0"/>
    <xf numFmtId="0" fontId="49" fillId="6" borderId="0" applyNumberFormat="0" applyBorder="0" applyAlignment="0" applyProtection="0"/>
    <xf numFmtId="177" fontId="80" fillId="24" borderId="21" applyFill="0" applyBorder="0">
      <alignment horizontal="center" vertical="center" wrapText="1"/>
      <protection locked="0"/>
    </xf>
    <xf numFmtId="174" fontId="81" fillId="0" borderId="0">
      <alignment wrapText="1"/>
    </xf>
    <xf numFmtId="174" fontId="53" fillId="0" borderId="0">
      <alignment wrapText="1"/>
    </xf>
  </cellStyleXfs>
  <cellXfs count="272">
    <xf numFmtId="0" fontId="0" fillId="0" borderId="0" xfId="0"/>
    <xf numFmtId="1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49" fontId="10" fillId="0" borderId="2" xfId="3" applyNumberFormat="1" applyFont="1" applyFill="1" applyBorder="1" applyAlignment="1">
      <alignment horizontal="left" vertical="center" wrapText="1"/>
    </xf>
    <xf numFmtId="2" fontId="8" fillId="0" borderId="2" xfId="3" applyNumberFormat="1" applyFont="1" applyFill="1" applyBorder="1" applyAlignment="1">
      <alignment horizontal="left" vertical="center" wrapText="1"/>
    </xf>
    <xf numFmtId="2" fontId="13" fillId="0" borderId="2" xfId="3" applyNumberFormat="1" applyFont="1" applyFill="1" applyBorder="1" applyAlignment="1">
      <alignment horizontal="left" vertical="center" wrapText="1"/>
    </xf>
    <xf numFmtId="0" fontId="15" fillId="0" borderId="0" xfId="0" applyFont="1"/>
    <xf numFmtId="167" fontId="9" fillId="0" borderId="0" xfId="0" applyNumberFormat="1" applyFont="1" applyFill="1" applyBorder="1" applyAlignment="1" applyProtection="1">
      <alignment horizontal="center" vertical="center"/>
      <protection locked="0"/>
    </xf>
    <xf numFmtId="167" fontId="10" fillId="0" borderId="2" xfId="0" applyNumberFormat="1" applyFont="1" applyFill="1" applyBorder="1" applyAlignment="1">
      <alignment vertical="center" wrapText="1"/>
    </xf>
    <xf numFmtId="167" fontId="14" fillId="0" borderId="0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horizontal="center" vertical="center"/>
    </xf>
    <xf numFmtId="167" fontId="14" fillId="0" borderId="0" xfId="6" applyNumberFormat="1" applyFont="1" applyFill="1" applyBorder="1" applyAlignment="1" applyProtection="1">
      <alignment horizontal="right"/>
      <protection locked="0"/>
    </xf>
    <xf numFmtId="167" fontId="14" fillId="0" borderId="0" xfId="0" applyNumberFormat="1" applyFont="1" applyFill="1" applyBorder="1" applyAlignment="1" applyProtection="1">
      <alignment horizontal="right"/>
      <protection locked="0"/>
    </xf>
    <xf numFmtId="168" fontId="16" fillId="0" borderId="2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1" fillId="0" borderId="0" xfId="9" applyFont="1"/>
    <xf numFmtId="0" fontId="8" fillId="0" borderId="2" xfId="9" applyFont="1" applyFill="1" applyBorder="1" applyAlignment="1">
      <alignment horizontal="left" vertical="center" wrapText="1"/>
    </xf>
    <xf numFmtId="0" fontId="9" fillId="0" borderId="2" xfId="9" applyFont="1" applyFill="1" applyBorder="1" applyAlignment="1">
      <alignment horizontal="left" vertical="center" wrapText="1"/>
    </xf>
    <xf numFmtId="0" fontId="8" fillId="0" borderId="2" xfId="10" applyFont="1" applyFill="1" applyBorder="1" applyAlignment="1">
      <alignment horizontal="left" vertical="center" wrapText="1"/>
    </xf>
    <xf numFmtId="0" fontId="8" fillId="0" borderId="0" xfId="10" applyFont="1"/>
    <xf numFmtId="0" fontId="9" fillId="0" borderId="0" xfId="9" applyFont="1"/>
    <xf numFmtId="0" fontId="14" fillId="0" borderId="2" xfId="9" applyFont="1" applyFill="1" applyBorder="1" applyAlignment="1">
      <alignment horizontal="left" vertical="center" wrapText="1"/>
    </xf>
    <xf numFmtId="0" fontId="8" fillId="0" borderId="0" xfId="9" applyFont="1" applyFill="1"/>
    <xf numFmtId="49" fontId="10" fillId="0" borderId="2" xfId="0" applyNumberFormat="1" applyFont="1" applyFill="1" applyBorder="1" applyAlignment="1">
      <alignment horizontal="center" vertical="center" wrapText="1"/>
    </xf>
    <xf numFmtId="167" fontId="14" fillId="0" borderId="2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/>
    <xf numFmtId="167" fontId="8" fillId="0" borderId="2" xfId="0" applyNumberFormat="1" applyFont="1" applyFill="1" applyBorder="1" applyAlignment="1">
      <alignment vertical="center" wrapText="1"/>
    </xf>
    <xf numFmtId="167" fontId="18" fillId="0" borderId="2" xfId="0" applyNumberFormat="1" applyFont="1" applyFill="1" applyBorder="1" applyAlignment="1">
      <alignment vertical="center" wrapText="1"/>
    </xf>
    <xf numFmtId="167" fontId="16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 applyProtection="1">
      <alignment horizontal="right"/>
    </xf>
    <xf numFmtId="167" fontId="8" fillId="0" borderId="2" xfId="12" applyNumberFormat="1" applyFont="1" applyFill="1" applyBorder="1" applyAlignment="1" applyProtection="1">
      <alignment horizontal="right"/>
      <protection locked="0"/>
    </xf>
    <xf numFmtId="167" fontId="8" fillId="0" borderId="2" xfId="0" applyNumberFormat="1" applyFont="1" applyFill="1" applyBorder="1" applyAlignment="1">
      <alignment horizontal="left" vertical="center" wrapText="1" indent="1"/>
    </xf>
    <xf numFmtId="3" fontId="9" fillId="0" borderId="2" xfId="1" applyNumberFormat="1" applyFont="1" applyFill="1" applyBorder="1" applyAlignment="1">
      <alignment horizontal="right" wrapText="1"/>
    </xf>
    <xf numFmtId="167" fontId="9" fillId="0" borderId="2" xfId="0" applyNumberFormat="1" applyFont="1" applyFill="1" applyBorder="1" applyAlignment="1" applyProtection="1">
      <alignment horizontal="left"/>
    </xf>
    <xf numFmtId="167" fontId="8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1" applyNumberFormat="1" applyFont="1" applyFill="1" applyBorder="1" applyAlignment="1">
      <alignment horizontal="right" wrapText="1"/>
    </xf>
    <xf numFmtId="2" fontId="12" fillId="0" borderId="2" xfId="3" applyNumberFormat="1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horizontal="left" vertical="center" wrapText="1"/>
    </xf>
    <xf numFmtId="0" fontId="8" fillId="0" borderId="2" xfId="9" applyFont="1" applyBorder="1" applyAlignment="1">
      <alignment horizontal="center" vertical="center"/>
    </xf>
    <xf numFmtId="167" fontId="8" fillId="0" borderId="2" xfId="9" applyNumberFormat="1" applyFont="1" applyBorder="1" applyAlignment="1">
      <alignment vertical="center"/>
    </xf>
    <xf numFmtId="167" fontId="8" fillId="2" borderId="2" xfId="9" applyNumberFormat="1" applyFont="1" applyFill="1" applyBorder="1" applyAlignment="1">
      <alignment vertical="center"/>
    </xf>
    <xf numFmtId="167" fontId="8" fillId="0" borderId="2" xfId="10" applyNumberFormat="1" applyFont="1" applyBorder="1" applyAlignment="1">
      <alignment vertical="center"/>
    </xf>
    <xf numFmtId="167" fontId="8" fillId="2" borderId="2" xfId="10" applyNumberFormat="1" applyFont="1" applyFill="1" applyBorder="1" applyAlignment="1">
      <alignment vertical="center"/>
    </xf>
    <xf numFmtId="167" fontId="9" fillId="0" borderId="2" xfId="9" applyNumberFormat="1" applyFont="1" applyBorder="1" applyAlignment="1">
      <alignment vertical="center"/>
    </xf>
    <xf numFmtId="167" fontId="9" fillId="3" borderId="2" xfId="9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167" fontId="16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left" vertical="top"/>
    </xf>
    <xf numFmtId="167" fontId="8" fillId="0" borderId="0" xfId="0" applyNumberFormat="1" applyFont="1" applyFill="1" applyBorder="1" applyAlignment="1">
      <alignment horizontal="left" vertical="center" wrapText="1" indent="1"/>
    </xf>
    <xf numFmtId="49" fontId="8" fillId="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 applyProtection="1">
      <alignment horizontal="right"/>
    </xf>
    <xf numFmtId="167" fontId="8" fillId="0" borderId="0" xfId="12" applyNumberFormat="1" applyFont="1" applyFill="1" applyBorder="1" applyAlignment="1" applyProtection="1">
      <alignment horizontal="right"/>
      <protection locked="0"/>
    </xf>
    <xf numFmtId="0" fontId="24" fillId="0" borderId="0" xfId="0" applyFont="1" applyFill="1"/>
    <xf numFmtId="167" fontId="8" fillId="0" borderId="2" xfId="0" applyNumberFormat="1" applyFont="1" applyFill="1" applyBorder="1" applyAlignment="1">
      <alignment horizontal="left" vertical="center" wrapText="1"/>
    </xf>
    <xf numFmtId="167" fontId="9" fillId="0" borderId="2" xfId="0" applyNumberFormat="1" applyFont="1" applyFill="1" applyBorder="1" applyAlignment="1">
      <alignment vertical="center" wrapText="1"/>
    </xf>
    <xf numFmtId="167" fontId="9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67" fontId="11" fillId="0" borderId="2" xfId="0" applyNumberFormat="1" applyFont="1" applyFill="1" applyBorder="1" applyAlignment="1" applyProtection="1">
      <alignment horizontal="right" wrapText="1"/>
      <protection locked="0"/>
    </xf>
    <xf numFmtId="167" fontId="7" fillId="0" borderId="2" xfId="0" applyNumberFormat="1" applyFont="1" applyFill="1" applyBorder="1" applyAlignment="1">
      <alignment horizontal="right" wrapText="1"/>
    </xf>
    <xf numFmtId="167" fontId="7" fillId="0" borderId="2" xfId="0" applyNumberFormat="1" applyFont="1" applyFill="1" applyBorder="1" applyAlignment="1" applyProtection="1">
      <alignment horizontal="right" wrapText="1"/>
      <protection locked="0"/>
    </xf>
    <xf numFmtId="167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Fill="1" applyBorder="1" applyAlignment="1">
      <alignment horizontal="center" vertical="center" wrapText="1"/>
    </xf>
    <xf numFmtId="167" fontId="14" fillId="0" borderId="2" xfId="6" applyNumberFormat="1" applyFont="1" applyFill="1" applyBorder="1" applyAlignment="1" applyProtection="1">
      <alignment wrapText="1"/>
      <protection locked="0"/>
    </xf>
    <xf numFmtId="167" fontId="14" fillId="0" borderId="2" xfId="0" applyNumberFormat="1" applyFont="1" applyFill="1" applyBorder="1" applyAlignment="1" applyProtection="1">
      <alignment wrapText="1"/>
      <protection locked="0"/>
    </xf>
    <xf numFmtId="167" fontId="14" fillId="0" borderId="2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vertical="top" indent="3"/>
    </xf>
    <xf numFmtId="167" fontId="25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wrapText="1"/>
    </xf>
    <xf numFmtId="167" fontId="9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wrapText="1"/>
    </xf>
    <xf numFmtId="0" fontId="29" fillId="0" borderId="0" xfId="8" applyFont="1" applyFill="1" applyBorder="1" applyAlignment="1">
      <alignment vertical="center"/>
    </xf>
    <xf numFmtId="0" fontId="29" fillId="0" borderId="0" xfId="8" applyFont="1" applyFill="1" applyBorder="1" applyAlignment="1">
      <alignment horizontal="right" vertical="center"/>
    </xf>
    <xf numFmtId="0" fontId="29" fillId="0" borderId="0" xfId="8" applyFont="1" applyFill="1" applyBorder="1" applyAlignment="1">
      <alignment horizontal="center" vertical="center"/>
    </xf>
    <xf numFmtId="0" fontId="29" fillId="0" borderId="0" xfId="8" applyFont="1" applyFill="1" applyBorder="1" applyAlignment="1">
      <alignment horizontal="center" vertical="center" wrapText="1"/>
    </xf>
    <xf numFmtId="0" fontId="29" fillId="0" borderId="0" xfId="8" applyFont="1" applyFill="1" applyBorder="1" applyAlignment="1">
      <alignment horizontal="left" vertical="center"/>
    </xf>
    <xf numFmtId="0" fontId="29" fillId="0" borderId="0" xfId="8" applyFont="1" applyFill="1" applyAlignment="1">
      <alignment horizontal="center" vertical="center"/>
    </xf>
    <xf numFmtId="0" fontId="29" fillId="0" borderId="0" xfId="8" applyFont="1" applyFill="1" applyAlignment="1">
      <alignment vertical="center"/>
    </xf>
    <xf numFmtId="0" fontId="29" fillId="0" borderId="0" xfId="8" applyFont="1" applyFill="1" applyBorder="1" applyAlignment="1">
      <alignment horizontal="right" vertical="center" wrapText="1"/>
    </xf>
    <xf numFmtId="0" fontId="29" fillId="0" borderId="6" xfId="8" applyFont="1" applyFill="1" applyBorder="1" applyAlignment="1">
      <alignment vertical="center"/>
    </xf>
    <xf numFmtId="0" fontId="29" fillId="0" borderId="7" xfId="8" applyFont="1" applyFill="1" applyBorder="1" applyAlignment="1">
      <alignment vertical="center"/>
    </xf>
    <xf numFmtId="0" fontId="29" fillId="0" borderId="8" xfId="8" applyFont="1" applyFill="1" applyBorder="1" applyAlignment="1">
      <alignment vertical="center"/>
    </xf>
    <xf numFmtId="0" fontId="29" fillId="0" borderId="2" xfId="8" applyFont="1" applyFill="1" applyBorder="1" applyAlignment="1">
      <alignment horizontal="left" vertical="center"/>
    </xf>
    <xf numFmtId="0" fontId="29" fillId="0" borderId="2" xfId="8" applyFont="1" applyFill="1" applyBorder="1" applyAlignment="1">
      <alignment horizontal="center" vertical="center"/>
    </xf>
    <xf numFmtId="0" fontId="29" fillId="0" borderId="6" xfId="8" applyFont="1" applyFill="1" applyBorder="1" applyAlignment="1">
      <alignment horizontal="left" vertical="center" wrapText="1"/>
    </xf>
    <xf numFmtId="0" fontId="29" fillId="0" borderId="7" xfId="8" applyFont="1" applyFill="1" applyBorder="1" applyAlignment="1">
      <alignment vertical="center" wrapText="1"/>
    </xf>
    <xf numFmtId="0" fontId="29" fillId="0" borderId="8" xfId="8" applyFont="1" applyFill="1" applyBorder="1" applyAlignment="1">
      <alignment vertical="center" wrapText="1"/>
    </xf>
    <xf numFmtId="0" fontId="29" fillId="0" borderId="2" xfId="8" applyFont="1" applyFill="1" applyBorder="1" applyAlignment="1">
      <alignment vertical="center"/>
    </xf>
    <xf numFmtId="0" fontId="29" fillId="0" borderId="10" xfId="8" applyFont="1" applyFill="1" applyBorder="1" applyAlignment="1">
      <alignment vertical="center" wrapText="1"/>
    </xf>
    <xf numFmtId="0" fontId="29" fillId="0" borderId="3" xfId="8" applyFont="1" applyFill="1" applyBorder="1" applyAlignment="1">
      <alignment vertical="center"/>
    </xf>
    <xf numFmtId="0" fontId="29" fillId="0" borderId="2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/>
    </xf>
    <xf numFmtId="0" fontId="29" fillId="0" borderId="0" xfId="8" applyFont="1" applyFill="1" applyBorder="1" applyAlignment="1">
      <alignment vertical="center" wrapText="1"/>
    </xf>
    <xf numFmtId="1" fontId="9" fillId="0" borderId="2" xfId="3" applyNumberFormat="1" applyFont="1" applyFill="1" applyBorder="1" applyAlignment="1">
      <alignment horizontal="center" vertical="center" wrapText="1"/>
    </xf>
    <xf numFmtId="0" fontId="29" fillId="0" borderId="0" xfId="8" applyFont="1" applyFill="1" applyBorder="1" applyAlignment="1">
      <alignment horizontal="center" vertical="center"/>
    </xf>
    <xf numFmtId="167" fontId="16" fillId="0" borderId="0" xfId="0" applyNumberFormat="1" applyFont="1" applyFill="1" applyBorder="1" applyAlignment="1">
      <alignment horizont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0" fontId="29" fillId="0" borderId="0" xfId="8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9" fontId="4" fillId="0" borderId="2" xfId="2" applyFont="1" applyFill="1" applyBorder="1" applyAlignment="1">
      <alignment horizontal="right" wrapText="1"/>
    </xf>
    <xf numFmtId="167" fontId="19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164" fontId="8" fillId="0" borderId="2" xfId="3" applyNumberFormat="1" applyFont="1" applyFill="1" applyBorder="1" applyAlignment="1">
      <alignment horizontal="center" vertical="center" wrapText="1"/>
    </xf>
    <xf numFmtId="167" fontId="9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167" fontId="9" fillId="0" borderId="2" xfId="1" applyNumberFormat="1" applyFont="1" applyFill="1" applyBorder="1" applyAlignment="1">
      <alignment horizontal="right" wrapText="1"/>
    </xf>
    <xf numFmtId="164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167" fontId="9" fillId="0" borderId="2" xfId="1" applyNumberFormat="1" applyFont="1" applyFill="1" applyBorder="1" applyAlignment="1" applyProtection="1">
      <alignment horizontal="right" wrapText="1"/>
      <protection locked="0"/>
    </xf>
    <xf numFmtId="167" fontId="10" fillId="0" borderId="2" xfId="0" applyNumberFormat="1" applyFont="1" applyFill="1" applyBorder="1" applyAlignment="1">
      <alignment horizontal="right"/>
    </xf>
    <xf numFmtId="167" fontId="4" fillId="0" borderId="2" xfId="0" applyNumberFormat="1" applyFont="1" applyFill="1" applyBorder="1" applyAlignment="1">
      <alignment horizontal="right" wrapText="1"/>
    </xf>
    <xf numFmtId="0" fontId="15" fillId="0" borderId="0" xfId="0" applyFont="1" applyFill="1"/>
    <xf numFmtId="167" fontId="10" fillId="0" borderId="2" xfId="0" applyNumberFormat="1" applyFont="1" applyFill="1" applyBorder="1" applyAlignment="1">
      <alignment horizontal="right" wrapText="1"/>
    </xf>
    <xf numFmtId="167" fontId="4" fillId="0" borderId="2" xfId="2" applyNumberFormat="1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vertical="center"/>
    </xf>
    <xf numFmtId="1" fontId="8" fillId="0" borderId="2" xfId="3" applyNumberFormat="1" applyFont="1" applyFill="1" applyBorder="1" applyAlignment="1">
      <alignment horizontal="center" vertical="center" wrapText="1"/>
    </xf>
    <xf numFmtId="3" fontId="8" fillId="0" borderId="2" xfId="4" applyNumberFormat="1" applyFont="1" applyFill="1" applyBorder="1" applyAlignment="1" applyProtection="1">
      <alignment horizontal="center" vertical="center" wrapText="1"/>
      <protection locked="0"/>
    </xf>
    <xf numFmtId="3" fontId="8" fillId="0" borderId="2" xfId="4" applyNumberFormat="1" applyFont="1" applyFill="1" applyBorder="1" applyAlignment="1" applyProtection="1">
      <alignment horizontal="center" wrapText="1"/>
      <protection locked="0"/>
    </xf>
    <xf numFmtId="0" fontId="25" fillId="0" borderId="1" xfId="9" applyFont="1" applyFill="1" applyBorder="1" applyAlignment="1">
      <alignment horizontal="center" vertical="center"/>
    </xf>
    <xf numFmtId="0" fontId="9" fillId="0" borderId="2" xfId="9" applyFont="1" applyFill="1" applyBorder="1" applyAlignment="1">
      <alignment horizontal="center" vertical="center"/>
    </xf>
    <xf numFmtId="0" fontId="9" fillId="0" borderId="2" xfId="9" applyFont="1" applyFill="1" applyBorder="1" applyAlignment="1">
      <alignment horizontal="right" vertical="center"/>
    </xf>
    <xf numFmtId="167" fontId="10" fillId="0" borderId="2" xfId="0" applyNumberFormat="1" applyFont="1" applyFill="1" applyBorder="1" applyAlignment="1">
      <alignment horizontal="right" vertical="center"/>
    </xf>
    <xf numFmtId="0" fontId="7" fillId="0" borderId="2" xfId="9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wrapText="1"/>
    </xf>
    <xf numFmtId="0" fontId="14" fillId="0" borderId="2" xfId="9" applyFont="1" applyFill="1" applyBorder="1" applyAlignment="1">
      <alignment horizontal="center" vertical="center"/>
    </xf>
    <xf numFmtId="0" fontId="11" fillId="0" borderId="0" xfId="9" applyFont="1" applyFill="1"/>
    <xf numFmtId="0" fontId="8" fillId="0" borderId="2" xfId="9" applyFont="1" applyFill="1" applyBorder="1" applyAlignment="1">
      <alignment horizontal="center" vertical="center"/>
    </xf>
    <xf numFmtId="167" fontId="8" fillId="0" borderId="2" xfId="9" applyNumberFormat="1" applyFont="1" applyFill="1" applyBorder="1" applyAlignment="1">
      <alignment vertical="center"/>
    </xf>
    <xf numFmtId="2" fontId="9" fillId="0" borderId="2" xfId="3" applyNumberFormat="1" applyFont="1" applyFill="1" applyBorder="1" applyAlignment="1">
      <alignment horizontal="left" vertical="center" wrapText="1"/>
    </xf>
    <xf numFmtId="2" fontId="10" fillId="0" borderId="2" xfId="3" applyNumberFormat="1" applyFont="1" applyFill="1" applyBorder="1" applyAlignment="1">
      <alignment horizontal="left" vertical="center" wrapText="1"/>
    </xf>
    <xf numFmtId="165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166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9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3" applyNumberFormat="1" applyFont="1" applyFill="1" applyBorder="1" applyAlignment="1" applyProtection="1">
      <alignment horizontal="right" wrapText="1"/>
      <protection locked="0"/>
    </xf>
    <xf numFmtId="3" fontId="9" fillId="0" borderId="2" xfId="3" applyNumberFormat="1" applyFont="1" applyFill="1" applyBorder="1" applyAlignment="1">
      <alignment horizontal="left" wrapText="1"/>
    </xf>
    <xf numFmtId="3" fontId="9" fillId="0" borderId="2" xfId="3" applyNumberFormat="1" applyFont="1" applyFill="1" applyBorder="1" applyAlignment="1" applyProtection="1">
      <alignment horizontal="right" wrapText="1"/>
      <protection locked="0"/>
    </xf>
    <xf numFmtId="0" fontId="8" fillId="0" borderId="2" xfId="4" applyFont="1" applyFill="1" applyBorder="1" applyAlignment="1" applyProtection="1">
      <alignment horizontal="center" vertical="center" wrapText="1"/>
      <protection locked="0"/>
    </xf>
    <xf numFmtId="1" fontId="9" fillId="0" borderId="2" xfId="3" applyNumberFormat="1" applyFont="1" applyFill="1" applyBorder="1" applyAlignment="1">
      <alignment horizontal="center" wrapText="1"/>
    </xf>
    <xf numFmtId="49" fontId="10" fillId="0" borderId="2" xfId="3" applyNumberFormat="1" applyFont="1" applyFill="1" applyBorder="1" applyAlignment="1">
      <alignment horizontal="left" wrapText="1"/>
    </xf>
    <xf numFmtId="3" fontId="10" fillId="0" borderId="2" xfId="1" applyNumberFormat="1" applyFont="1" applyFill="1" applyBorder="1" applyAlignment="1">
      <alignment horizontal="right" wrapText="1"/>
    </xf>
    <xf numFmtId="3" fontId="10" fillId="0" borderId="2" xfId="3" applyNumberFormat="1" applyFont="1" applyFill="1" applyBorder="1" applyAlignment="1">
      <alignment horizontal="left" wrapText="1"/>
    </xf>
    <xf numFmtId="2" fontId="8" fillId="0" borderId="2" xfId="3" applyNumberFormat="1" applyFont="1" applyFill="1" applyBorder="1" applyAlignment="1">
      <alignment vertical="center" wrapText="1"/>
    </xf>
    <xf numFmtId="2" fontId="11" fillId="0" borderId="2" xfId="3" applyNumberFormat="1" applyFont="1" applyFill="1" applyBorder="1" applyAlignment="1">
      <alignment horizontal="left" vertical="center" wrapText="1" indent="1"/>
    </xf>
    <xf numFmtId="3" fontId="8" fillId="0" borderId="2" xfId="3" applyNumberFormat="1" applyFont="1" applyFill="1" applyBorder="1" applyAlignment="1">
      <alignment horizontal="left" wrapText="1"/>
    </xf>
    <xf numFmtId="2" fontId="14" fillId="0" borderId="2" xfId="3" applyNumberFormat="1" applyFont="1" applyFill="1" applyBorder="1" applyAlignment="1">
      <alignment horizontal="left" vertical="center" wrapText="1" indent="1"/>
    </xf>
    <xf numFmtId="3" fontId="8" fillId="0" borderId="2" xfId="3" applyNumberFormat="1" applyFont="1" applyFill="1" applyBorder="1" applyAlignment="1">
      <alignment wrapText="1"/>
    </xf>
    <xf numFmtId="2" fontId="8" fillId="0" borderId="2" xfId="3" applyNumberFormat="1" applyFont="1" applyFill="1" applyBorder="1" applyAlignment="1">
      <alignment horizontal="right" vertical="center" wrapText="1"/>
    </xf>
    <xf numFmtId="0" fontId="22" fillId="0" borderId="2" xfId="4" applyNumberFormat="1" applyFont="1" applyFill="1" applyBorder="1" applyAlignment="1" applyProtection="1">
      <alignment horizontal="left" vertical="center" wrapText="1"/>
      <protection locked="0"/>
    </xf>
    <xf numFmtId="2" fontId="9" fillId="0" borderId="2" xfId="0" applyNumberFormat="1" applyFont="1" applyFill="1" applyBorder="1" applyAlignment="1">
      <alignment wrapText="1"/>
    </xf>
    <xf numFmtId="1" fontId="10" fillId="0" borderId="2" xfId="3" applyNumberFormat="1" applyFont="1" applyFill="1" applyBorder="1" applyAlignment="1">
      <alignment horizontal="center" vertical="center" wrapText="1"/>
    </xf>
    <xf numFmtId="3" fontId="14" fillId="0" borderId="2" xfId="1" applyNumberFormat="1" applyFont="1" applyFill="1" applyBorder="1" applyAlignment="1" applyProtection="1">
      <alignment horizontal="right" wrapText="1"/>
      <protection locked="0"/>
    </xf>
    <xf numFmtId="3" fontId="14" fillId="0" borderId="2" xfId="3" applyNumberFormat="1" applyFont="1" applyFill="1" applyBorder="1" applyAlignment="1" applyProtection="1">
      <alignment horizontal="right" wrapText="1"/>
      <protection locked="0"/>
    </xf>
    <xf numFmtId="3" fontId="8" fillId="0" borderId="2" xfId="0" applyNumberFormat="1" applyFont="1" applyFill="1" applyBorder="1" applyAlignment="1">
      <alignment horizontal="right" wrapText="1"/>
    </xf>
    <xf numFmtId="9" fontId="8" fillId="0" borderId="2" xfId="2" applyFont="1" applyFill="1" applyBorder="1" applyAlignment="1">
      <alignment horizontal="right" wrapText="1"/>
    </xf>
    <xf numFmtId="0" fontId="8" fillId="0" borderId="0" xfId="0" applyFont="1" applyFill="1"/>
    <xf numFmtId="2" fontId="10" fillId="0" borderId="2" xfId="0" applyNumberFormat="1" applyFont="1" applyFill="1" applyBorder="1" applyAlignment="1">
      <alignment wrapText="1"/>
    </xf>
    <xf numFmtId="3" fontId="14" fillId="0" borderId="2" xfId="0" applyNumberFormat="1" applyFont="1" applyFill="1" applyBorder="1" applyAlignment="1">
      <alignment horizontal="right" wrapText="1"/>
    </xf>
    <xf numFmtId="9" fontId="14" fillId="0" borderId="2" xfId="2" applyFont="1" applyFill="1" applyBorder="1" applyAlignment="1">
      <alignment horizontal="right" wrapText="1"/>
    </xf>
    <xf numFmtId="0" fontId="14" fillId="0" borderId="0" xfId="0" applyFont="1" applyFill="1"/>
    <xf numFmtId="0" fontId="14" fillId="0" borderId="0" xfId="0" applyFont="1" applyFill="1" applyAlignment="1"/>
    <xf numFmtId="0" fontId="15" fillId="0" borderId="0" xfId="0" applyFont="1" applyFill="1" applyAlignment="1">
      <alignment horizontal="left" indent="3"/>
    </xf>
    <xf numFmtId="0" fontId="82" fillId="0" borderId="0" xfId="0" applyFont="1" applyAlignment="1">
      <alignment horizontal="justify" vertical="center"/>
    </xf>
    <xf numFmtId="0" fontId="83" fillId="0" borderId="0" xfId="0" applyFont="1"/>
    <xf numFmtId="0" fontId="7" fillId="0" borderId="1" xfId="9" applyFont="1" applyFill="1" applyBorder="1" applyAlignment="1">
      <alignment horizontal="center"/>
    </xf>
    <xf numFmtId="0" fontId="84" fillId="0" borderId="0" xfId="0" applyFont="1" applyFill="1" applyBorder="1" applyAlignment="1">
      <alignment horizontal="left" wrapText="1" indent="2"/>
    </xf>
    <xf numFmtId="0" fontId="85" fillId="0" borderId="0" xfId="0" applyFont="1" applyFill="1"/>
    <xf numFmtId="0" fontId="86" fillId="0" borderId="0" xfId="0" applyFont="1" applyFill="1" applyAlignment="1"/>
    <xf numFmtId="0" fontId="85" fillId="0" borderId="0" xfId="0" applyFont="1" applyFill="1" applyAlignment="1">
      <alignment horizontal="left" indent="2"/>
    </xf>
    <xf numFmtId="0" fontId="86" fillId="0" borderId="0" xfId="0" applyFont="1" applyFill="1" applyBorder="1" applyAlignment="1">
      <alignment horizontal="left" vertical="top" indent="2"/>
    </xf>
    <xf numFmtId="0" fontId="86" fillId="0" borderId="0" xfId="0" applyFont="1" applyFill="1" applyBorder="1" applyAlignment="1">
      <alignment vertical="top"/>
    </xf>
    <xf numFmtId="0" fontId="86" fillId="0" borderId="0" xfId="0" applyFont="1" applyFill="1" applyBorder="1" applyAlignment="1">
      <alignment horizontal="left" vertical="center"/>
    </xf>
    <xf numFmtId="0" fontId="85" fillId="0" borderId="0" xfId="0" applyFont="1" applyFill="1" applyAlignment="1">
      <alignment vertical="top"/>
    </xf>
    <xf numFmtId="167" fontId="9" fillId="0" borderId="0" xfId="0" applyNumberFormat="1" applyFont="1" applyFill="1" applyBorder="1" applyAlignment="1">
      <alignment horizontal="right"/>
    </xf>
    <xf numFmtId="0" fontId="87" fillId="0" borderId="0" xfId="0" applyFont="1" applyAlignment="1">
      <alignment horizontal="justify" vertical="center"/>
    </xf>
    <xf numFmtId="0" fontId="88" fillId="0" borderId="0" xfId="0" applyFont="1" applyFill="1"/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 indent="3"/>
    </xf>
    <xf numFmtId="0" fontId="16" fillId="0" borderId="0" xfId="0" applyFont="1" applyFill="1"/>
    <xf numFmtId="0" fontId="16" fillId="0" borderId="0" xfId="0" applyFont="1" applyFill="1" applyBorder="1" applyAlignment="1">
      <alignment horizontal="left" wrapText="1"/>
    </xf>
    <xf numFmtId="0" fontId="14" fillId="0" borderId="0" xfId="0" applyFont="1"/>
    <xf numFmtId="0" fontId="29" fillId="0" borderId="22" xfId="8" applyFont="1" applyFill="1" applyBorder="1" applyAlignment="1">
      <alignment vertical="center" wrapText="1"/>
    </xf>
    <xf numFmtId="0" fontId="29" fillId="0" borderId="7" xfId="8" applyFont="1" applyFill="1" applyBorder="1" applyAlignment="1">
      <alignment horizontal="left" vertical="center" wrapText="1"/>
    </xf>
    <xf numFmtId="0" fontId="29" fillId="0" borderId="22" xfId="8" applyFont="1" applyFill="1" applyBorder="1" applyAlignment="1">
      <alignment horizontal="left" vertical="center" wrapText="1"/>
    </xf>
    <xf numFmtId="0" fontId="83" fillId="0" borderId="0" xfId="0" applyFont="1" applyAlignment="1">
      <alignment horizontal="left"/>
    </xf>
    <xf numFmtId="0" fontId="6" fillId="0" borderId="7" xfId="8" applyFill="1" applyBorder="1" applyAlignment="1">
      <alignment horizontal="left" vertical="center" wrapText="1"/>
    </xf>
    <xf numFmtId="0" fontId="6" fillId="0" borderId="8" xfId="8" applyFill="1" applyBorder="1" applyAlignment="1">
      <alignment horizontal="left" vertical="center" wrapText="1"/>
    </xf>
    <xf numFmtId="0" fontId="29" fillId="0" borderId="0" xfId="8" applyFont="1" applyFill="1" applyBorder="1" applyAlignment="1">
      <alignment horizontal="center" vertical="center"/>
    </xf>
    <xf numFmtId="0" fontId="29" fillId="0" borderId="0" xfId="8" applyFont="1" applyFill="1" applyBorder="1" applyAlignment="1">
      <alignment horizontal="left"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horizontal="center" vertical="center"/>
    </xf>
    <xf numFmtId="164" fontId="10" fillId="0" borderId="4" xfId="4" applyNumberFormat="1" applyFont="1" applyFill="1" applyBorder="1" applyAlignment="1" applyProtection="1">
      <alignment horizontal="center" vertical="center" wrapText="1"/>
      <protection locked="0"/>
    </xf>
    <xf numFmtId="164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167" fontId="16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horizontal="center"/>
    </xf>
    <xf numFmtId="2" fontId="10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23" fillId="0" borderId="4" xfId="3" applyNumberFormat="1" applyFont="1" applyFill="1" applyBorder="1" applyAlignment="1">
      <alignment horizontal="center" vertical="center" wrapText="1"/>
    </xf>
    <xf numFmtId="2" fontId="23" fillId="0" borderId="2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25" fillId="0" borderId="1" xfId="0" applyFont="1" applyFill="1" applyBorder="1" applyAlignment="1">
      <alignment horizontal="center" vertical="top" wrapText="1"/>
    </xf>
    <xf numFmtId="164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3" applyNumberFormat="1" applyFont="1" applyFill="1" applyBorder="1" applyAlignment="1">
      <alignment horizontal="center" vertical="center" wrapText="1"/>
    </xf>
    <xf numFmtId="1" fontId="9" fillId="0" borderId="2" xfId="3" applyNumberFormat="1" applyFont="1" applyFill="1" applyBorder="1" applyAlignment="1">
      <alignment horizontal="center" vertical="center" wrapText="1"/>
    </xf>
    <xf numFmtId="2" fontId="9" fillId="0" borderId="4" xfId="3" applyNumberFormat="1" applyFont="1" applyFill="1" applyBorder="1" applyAlignment="1">
      <alignment horizontal="center" vertical="center" wrapText="1"/>
    </xf>
    <xf numFmtId="2" fontId="9" fillId="0" borderId="2" xfId="3" applyNumberFormat="1" applyFont="1" applyFill="1" applyBorder="1" applyAlignment="1">
      <alignment horizontal="center" vertical="center" wrapText="1"/>
    </xf>
    <xf numFmtId="164" fontId="23" fillId="0" borderId="4" xfId="3" applyNumberFormat="1" applyFont="1" applyFill="1" applyBorder="1" applyAlignment="1">
      <alignment horizontal="center" vertical="center" wrapText="1"/>
    </xf>
    <xf numFmtId="164" fontId="23" fillId="0" borderId="2" xfId="3" applyNumberFormat="1" applyFont="1" applyFill="1" applyBorder="1" applyAlignment="1">
      <alignment horizontal="center" vertical="center" wrapText="1"/>
    </xf>
    <xf numFmtId="0" fontId="23" fillId="0" borderId="4" xfId="4" applyNumberFormat="1" applyFont="1" applyFill="1" applyBorder="1" applyAlignment="1">
      <alignment horizontal="center" vertical="center" wrapText="1"/>
    </xf>
    <xf numFmtId="0" fontId="23" fillId="0" borderId="2" xfId="4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/>
    </xf>
    <xf numFmtId="0" fontId="18" fillId="0" borderId="0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164" fontId="7" fillId="0" borderId="2" xfId="4" applyNumberFormat="1" applyFont="1" applyFill="1" applyBorder="1" applyAlignment="1" applyProtection="1">
      <alignment horizontal="center" vertical="center" wrapText="1"/>
      <protection locked="0"/>
    </xf>
    <xf numFmtId="2" fontId="7" fillId="0" borderId="2" xfId="3" applyNumberFormat="1" applyFont="1" applyFill="1" applyBorder="1" applyAlignment="1">
      <alignment horizontal="center" vertical="center" wrapText="1"/>
    </xf>
    <xf numFmtId="0" fontId="7" fillId="0" borderId="2" xfId="4" applyNumberFormat="1" applyFont="1" applyFill="1" applyBorder="1" applyAlignment="1">
      <alignment horizontal="center" vertical="center" wrapText="1"/>
    </xf>
    <xf numFmtId="164" fontId="7" fillId="0" borderId="2" xfId="3" applyNumberFormat="1" applyFont="1" applyFill="1" applyBorder="1" applyAlignment="1">
      <alignment horizontal="center" vertical="center" wrapText="1"/>
    </xf>
    <xf numFmtId="2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>
      <alignment horizontal="center" vertical="center" wrapText="1"/>
    </xf>
    <xf numFmtId="167" fontId="1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164" fontId="11" fillId="0" borderId="4" xfId="4" applyNumberFormat="1" applyFont="1" applyFill="1" applyBorder="1" applyAlignment="1" applyProtection="1">
      <alignment horizontal="center" vertical="center" wrapText="1"/>
      <protection locked="0"/>
    </xf>
    <xf numFmtId="164" fontId="11" fillId="0" borderId="2" xfId="4" applyNumberFormat="1" applyFont="1" applyFill="1" applyBorder="1" applyAlignment="1" applyProtection="1">
      <alignment horizontal="center" vertical="center" wrapText="1"/>
      <protection locked="0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0" borderId="9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167" fontId="11" fillId="0" borderId="3" xfId="0" applyNumberFormat="1" applyFont="1" applyFill="1" applyBorder="1" applyAlignment="1">
      <alignment horizontal="center" vertical="center" wrapText="1"/>
    </xf>
    <xf numFmtId="167" fontId="11" fillId="0" borderId="9" xfId="0" applyNumberFormat="1" applyFont="1" applyFill="1" applyBorder="1" applyAlignment="1">
      <alignment horizontal="center" vertical="center" wrapText="1"/>
    </xf>
    <xf numFmtId="167" fontId="11" fillId="0" borderId="4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9" xfId="0" applyNumberFormat="1" applyFont="1" applyFill="1" applyBorder="1" applyAlignment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 wrapText="1"/>
    </xf>
    <xf numFmtId="0" fontId="7" fillId="0" borderId="3" xfId="4" applyNumberFormat="1" applyFont="1" applyFill="1" applyBorder="1" applyAlignment="1">
      <alignment horizontal="center" vertical="center" wrapText="1"/>
    </xf>
    <xf numFmtId="0" fontId="7" fillId="0" borderId="9" xfId="4" applyNumberFormat="1" applyFont="1" applyFill="1" applyBorder="1" applyAlignment="1">
      <alignment horizontal="center" vertical="center" wrapText="1"/>
    </xf>
    <xf numFmtId="0" fontId="7" fillId="0" borderId="4" xfId="4" applyNumberFormat="1" applyFont="1" applyFill="1" applyBorder="1" applyAlignment="1">
      <alignment horizontal="center" vertical="center" wrapText="1"/>
    </xf>
    <xf numFmtId="164" fontId="7" fillId="0" borderId="3" xfId="3" applyNumberFormat="1" applyFont="1" applyFill="1" applyBorder="1" applyAlignment="1">
      <alignment horizontal="center" vertical="center" wrapText="1"/>
    </xf>
    <xf numFmtId="164" fontId="7" fillId="0" borderId="9" xfId="3" applyNumberFormat="1" applyFont="1" applyFill="1" applyBorder="1" applyAlignment="1">
      <alignment horizontal="center" vertical="center" wrapText="1"/>
    </xf>
    <xf numFmtId="164" fontId="7" fillId="0" borderId="4" xfId="3" applyNumberFormat="1" applyFont="1" applyFill="1" applyBorder="1" applyAlignment="1">
      <alignment horizontal="center" vertical="center" wrapText="1"/>
    </xf>
    <xf numFmtId="0" fontId="11" fillId="0" borderId="9" xfId="4" applyNumberFormat="1" applyFont="1" applyFill="1" applyBorder="1" applyAlignment="1">
      <alignment horizontal="center" vertical="center" wrapText="1"/>
    </xf>
    <xf numFmtId="0" fontId="11" fillId="0" borderId="4" xfId="4" applyNumberFormat="1" applyFont="1" applyFill="1" applyBorder="1" applyAlignment="1">
      <alignment horizontal="center" vertical="center" wrapText="1"/>
    </xf>
    <xf numFmtId="164" fontId="11" fillId="0" borderId="9" xfId="3" applyNumberFormat="1" applyFont="1" applyFill="1" applyBorder="1" applyAlignment="1">
      <alignment horizontal="center" vertical="center" wrapText="1"/>
    </xf>
    <xf numFmtId="164" fontId="11" fillId="0" borderId="4" xfId="3" applyNumberFormat="1" applyFont="1" applyFill="1" applyBorder="1" applyAlignment="1">
      <alignment horizontal="center" vertical="center" wrapText="1"/>
    </xf>
    <xf numFmtId="167" fontId="84" fillId="0" borderId="1" xfId="0" applyNumberFormat="1" applyFont="1" applyFill="1" applyBorder="1" applyAlignment="1">
      <alignment horizontal="center" vertical="top" wrapText="1"/>
    </xf>
    <xf numFmtId="167" fontId="84" fillId="0" borderId="1" xfId="0" applyNumberFormat="1" applyFont="1" applyFill="1" applyBorder="1" applyAlignment="1">
      <alignment horizontal="center" vertical="top"/>
    </xf>
    <xf numFmtId="2" fontId="23" fillId="0" borderId="9" xfId="3" applyNumberFormat="1" applyFont="1" applyFill="1" applyBorder="1" applyAlignment="1">
      <alignment horizontal="center" vertical="center" wrapText="1"/>
    </xf>
    <xf numFmtId="167" fontId="16" fillId="0" borderId="4" xfId="0" applyNumberFormat="1" applyFont="1" applyFill="1" applyBorder="1" applyAlignment="1">
      <alignment horizontal="center" vertical="center" wrapText="1"/>
    </xf>
    <xf numFmtId="167" fontId="16" fillId="0" borderId="2" xfId="0" applyNumberFormat="1" applyFont="1" applyFill="1" applyBorder="1" applyAlignment="1">
      <alignment horizontal="center" vertical="center" wrapText="1"/>
    </xf>
    <xf numFmtId="0" fontId="86" fillId="0" borderId="0" xfId="0" applyFont="1" applyFill="1" applyAlignment="1">
      <alignment horizontal="center"/>
    </xf>
    <xf numFmtId="167" fontId="86" fillId="0" borderId="0" xfId="0" applyNumberFormat="1" applyFont="1" applyFill="1" applyBorder="1" applyAlignment="1">
      <alignment horizontal="center" wrapText="1"/>
    </xf>
    <xf numFmtId="0" fontId="86" fillId="0" borderId="0" xfId="0" applyFont="1" applyFill="1" applyBorder="1" applyAlignment="1">
      <alignment horizontal="left" wrapText="1" indent="2"/>
    </xf>
    <xf numFmtId="164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167" fontId="14" fillId="0" borderId="4" xfId="0" applyNumberFormat="1" applyFont="1" applyFill="1" applyBorder="1" applyAlignment="1">
      <alignment horizontal="center" vertical="center" wrapText="1"/>
    </xf>
    <xf numFmtId="167" fontId="14" fillId="0" borderId="2" xfId="0" applyNumberFormat="1" applyFont="1" applyFill="1" applyBorder="1" applyAlignment="1">
      <alignment horizontal="center" vertic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top" wrapText="1"/>
    </xf>
    <xf numFmtId="167" fontId="18" fillId="0" borderId="0" xfId="0" applyNumberFormat="1" applyFont="1" applyFill="1" applyBorder="1" applyAlignment="1">
      <alignment horizontal="center" vertical="top"/>
    </xf>
    <xf numFmtId="167" fontId="7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164" fontId="7" fillId="0" borderId="6" xfId="4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4" applyNumberFormat="1" applyFont="1" applyFill="1" applyBorder="1" applyAlignment="1">
      <alignment horizontal="center" vertical="center" wrapText="1"/>
    </xf>
    <xf numFmtId="0" fontId="7" fillId="0" borderId="8" xfId="4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horizontal="center" wrapText="1"/>
    </xf>
    <xf numFmtId="167" fontId="24" fillId="0" borderId="1" xfId="0" applyNumberFormat="1" applyFont="1" applyFill="1" applyBorder="1" applyAlignment="1">
      <alignment horizontal="center" vertical="top" wrapText="1"/>
    </xf>
    <xf numFmtId="167" fontId="13" fillId="0" borderId="2" xfId="0" applyNumberFormat="1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>
      <alignment horizontal="center" vertical="center" wrapText="1"/>
    </xf>
  </cellXfs>
  <cellStyles count="364">
    <cellStyle name="_Fakt_2" xfId="13"/>
    <cellStyle name="_rozhufrovka 2009" xfId="14"/>
    <cellStyle name="_АТиСТ 5а МТР липень 2008" xfId="15"/>
    <cellStyle name="_ПРГК сводний_" xfId="16"/>
    <cellStyle name="_УТГ" xfId="17"/>
    <cellStyle name="_Феодосия 5а МТР липень 2008" xfId="18"/>
    <cellStyle name="_ХТГ довідка." xfId="19"/>
    <cellStyle name="_Шебелинка 5а МТР липень 2008" xfId="20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20% - Акцент1 2" xfId="27"/>
    <cellStyle name="20% - Акцент1 3" xfId="28"/>
    <cellStyle name="20% - Акцент2 2" xfId="29"/>
    <cellStyle name="20% - Акцент2 3" xfId="30"/>
    <cellStyle name="20% - Акцент3 2" xfId="31"/>
    <cellStyle name="20% - Акцент3 3" xfId="32"/>
    <cellStyle name="20% - Акцент4 2" xfId="33"/>
    <cellStyle name="20% - Акцент4 3" xfId="34"/>
    <cellStyle name="20% - Акцент5 2" xfId="35"/>
    <cellStyle name="20% - Акцент5 3" xfId="36"/>
    <cellStyle name="20% - Акцент6 2" xfId="37"/>
    <cellStyle name="20% - Акцент6 3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40% - Акцент1 2" xfId="45"/>
    <cellStyle name="40% - Акцент1 3" xfId="46"/>
    <cellStyle name="40% - Акцент2 2" xfId="47"/>
    <cellStyle name="40% - Акцент2 3" xfId="48"/>
    <cellStyle name="40% - Акцент3 2" xfId="49"/>
    <cellStyle name="40% - Акцент3 3" xfId="50"/>
    <cellStyle name="40% - Акцент4 2" xfId="51"/>
    <cellStyle name="40% - Акцент4 3" xfId="52"/>
    <cellStyle name="40% - Акцент5 2" xfId="53"/>
    <cellStyle name="40% - Акцент5 3" xfId="54"/>
    <cellStyle name="40% - Акцент6 2" xfId="55"/>
    <cellStyle name="40% - Акцент6 3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60% - Акцент1 2" xfId="63"/>
    <cellStyle name="60% - Акцент1 3" xfId="64"/>
    <cellStyle name="60% - Акцент2 2" xfId="65"/>
    <cellStyle name="60% - Акцент2 3" xfId="66"/>
    <cellStyle name="60% - Акцент3 2" xfId="67"/>
    <cellStyle name="60% - Акцент3 3" xfId="68"/>
    <cellStyle name="60% - Акцент4 2" xfId="69"/>
    <cellStyle name="60% - Акцент4 3" xfId="70"/>
    <cellStyle name="60% - Акцент5 2" xfId="71"/>
    <cellStyle name="60% - Акцент5 3" xfId="72"/>
    <cellStyle name="60% - Акцент6 2" xfId="73"/>
    <cellStyle name="60% - Акцент6 3" xfId="74"/>
    <cellStyle name="Accent1" xfId="75"/>
    <cellStyle name="Accent2" xfId="76"/>
    <cellStyle name="Accent3" xfId="77"/>
    <cellStyle name="Accent4" xfId="78"/>
    <cellStyle name="Accent5" xfId="79"/>
    <cellStyle name="Accent6" xfId="80"/>
    <cellStyle name="Bad" xfId="81"/>
    <cellStyle name="Calculation" xfId="82"/>
    <cellStyle name="Check Cell" xfId="83"/>
    <cellStyle name="Column-Header" xfId="84"/>
    <cellStyle name="Column-Header 2" xfId="85"/>
    <cellStyle name="Column-Header 3" xfId="86"/>
    <cellStyle name="Column-Header 4" xfId="87"/>
    <cellStyle name="Column-Header 5" xfId="88"/>
    <cellStyle name="Column-Header 6" xfId="89"/>
    <cellStyle name="Column-Header 7" xfId="90"/>
    <cellStyle name="Column-Header 7 2" xfId="91"/>
    <cellStyle name="Column-Header 8" xfId="92"/>
    <cellStyle name="Column-Header 8 2" xfId="93"/>
    <cellStyle name="Column-Header 9" xfId="94"/>
    <cellStyle name="Column-Header 9 2" xfId="95"/>
    <cellStyle name="Column-Header_Zvit rux-koshtiv 2010 Департамент " xfId="96"/>
    <cellStyle name="Comma_2005_03_15-Финансовый_БГ" xfId="97"/>
    <cellStyle name="Define-Column" xfId="98"/>
    <cellStyle name="Define-Column 10" xfId="99"/>
    <cellStyle name="Define-Column 2" xfId="100"/>
    <cellStyle name="Define-Column 3" xfId="101"/>
    <cellStyle name="Define-Column 4" xfId="102"/>
    <cellStyle name="Define-Column 5" xfId="103"/>
    <cellStyle name="Define-Column 6" xfId="104"/>
    <cellStyle name="Define-Column 7" xfId="105"/>
    <cellStyle name="Define-Column 7 2" xfId="106"/>
    <cellStyle name="Define-Column 7 3" xfId="107"/>
    <cellStyle name="Define-Column 8" xfId="108"/>
    <cellStyle name="Define-Column 8 2" xfId="109"/>
    <cellStyle name="Define-Column 8 3" xfId="110"/>
    <cellStyle name="Define-Column 9" xfId="111"/>
    <cellStyle name="Define-Column 9 2" xfId="112"/>
    <cellStyle name="Define-Column 9 3" xfId="113"/>
    <cellStyle name="Define-Column_Zvit rux-koshtiv 2010 Департамент " xfId="114"/>
    <cellStyle name="Explanatory Text" xfId="115"/>
    <cellStyle name="FS10" xfId="116"/>
    <cellStyle name="Good" xfId="117"/>
    <cellStyle name="Heading 1" xfId="118"/>
    <cellStyle name="Heading 2" xfId="119"/>
    <cellStyle name="Heading 3" xfId="120"/>
    <cellStyle name="Heading 4" xfId="121"/>
    <cellStyle name="Hyperlink 2" xfId="122"/>
    <cellStyle name="Input" xfId="123"/>
    <cellStyle name="Level0" xfId="124"/>
    <cellStyle name="Level0 10" xfId="125"/>
    <cellStyle name="Level0 2" xfId="126"/>
    <cellStyle name="Level0 2 2" xfId="127"/>
    <cellStyle name="Level0 3" xfId="128"/>
    <cellStyle name="Level0 3 2" xfId="129"/>
    <cellStyle name="Level0 4" xfId="130"/>
    <cellStyle name="Level0 4 2" xfId="131"/>
    <cellStyle name="Level0 5" xfId="132"/>
    <cellStyle name="Level0 6" xfId="133"/>
    <cellStyle name="Level0 7" xfId="134"/>
    <cellStyle name="Level0 7 2" xfId="135"/>
    <cellStyle name="Level0 7 3" xfId="136"/>
    <cellStyle name="Level0 8" xfId="137"/>
    <cellStyle name="Level0 8 2" xfId="138"/>
    <cellStyle name="Level0 8 3" xfId="139"/>
    <cellStyle name="Level0 9" xfId="140"/>
    <cellStyle name="Level0 9 2" xfId="141"/>
    <cellStyle name="Level0 9 3" xfId="142"/>
    <cellStyle name="Level0_Zvit rux-koshtiv 2010 Департамент " xfId="143"/>
    <cellStyle name="Level1" xfId="144"/>
    <cellStyle name="Level1 2" xfId="145"/>
    <cellStyle name="Level1-Numbers" xfId="146"/>
    <cellStyle name="Level1-Numbers 2" xfId="147"/>
    <cellStyle name="Level1-Numbers-Hide" xfId="148"/>
    <cellStyle name="Level2" xfId="149"/>
    <cellStyle name="Level2 2" xfId="150"/>
    <cellStyle name="Level2-Hide" xfId="151"/>
    <cellStyle name="Level2-Hide 2" xfId="152"/>
    <cellStyle name="Level2-Numbers" xfId="153"/>
    <cellStyle name="Level2-Numbers 2" xfId="154"/>
    <cellStyle name="Level2-Numbers-Hide" xfId="155"/>
    <cellStyle name="Level3" xfId="156"/>
    <cellStyle name="Level3 2" xfId="157"/>
    <cellStyle name="Level3 3" xfId="158"/>
    <cellStyle name="Level3_План департамент_2010_1207" xfId="159"/>
    <cellStyle name="Level3-Hide" xfId="160"/>
    <cellStyle name="Level3-Hide 2" xfId="161"/>
    <cellStyle name="Level3-Numbers" xfId="162"/>
    <cellStyle name="Level3-Numbers 2" xfId="163"/>
    <cellStyle name="Level3-Numbers 3" xfId="164"/>
    <cellStyle name="Level3-Numbers_План департамент_2010_1207" xfId="165"/>
    <cellStyle name="Level3-Numbers-Hide" xfId="166"/>
    <cellStyle name="Level4" xfId="167"/>
    <cellStyle name="Level4 2" xfId="168"/>
    <cellStyle name="Level4-Hide" xfId="169"/>
    <cellStyle name="Level4-Hide 2" xfId="170"/>
    <cellStyle name="Level4-Numbers" xfId="171"/>
    <cellStyle name="Level4-Numbers 2" xfId="172"/>
    <cellStyle name="Level4-Numbers-Hide" xfId="173"/>
    <cellStyle name="Level5" xfId="174"/>
    <cellStyle name="Level5 2" xfId="175"/>
    <cellStyle name="Level5-Hide" xfId="176"/>
    <cellStyle name="Level5-Hide 2" xfId="177"/>
    <cellStyle name="Level5-Numbers" xfId="178"/>
    <cellStyle name="Level5-Numbers 2" xfId="179"/>
    <cellStyle name="Level5-Numbers-Hide" xfId="180"/>
    <cellStyle name="Level6" xfId="181"/>
    <cellStyle name="Level6 2" xfId="182"/>
    <cellStyle name="Level6-Hide" xfId="183"/>
    <cellStyle name="Level6-Hide 2" xfId="184"/>
    <cellStyle name="Level6-Numbers" xfId="185"/>
    <cellStyle name="Level6-Numbers 2" xfId="186"/>
    <cellStyle name="Level7" xfId="187"/>
    <cellStyle name="Level7-Hide" xfId="188"/>
    <cellStyle name="Level7-Numbers" xfId="189"/>
    <cellStyle name="Linked Cell" xfId="190"/>
    <cellStyle name="Neutral" xfId="191"/>
    <cellStyle name="Normal 2" xfId="192"/>
    <cellStyle name="Normal_2005_03_15-Финансовый_БГ" xfId="193"/>
    <cellStyle name="Note" xfId="194"/>
    <cellStyle name="Number-Cells" xfId="195"/>
    <cellStyle name="Number-Cells-Column2" xfId="196"/>
    <cellStyle name="Number-Cells-Column5" xfId="197"/>
    <cellStyle name="Output" xfId="198"/>
    <cellStyle name="Row-Header" xfId="199"/>
    <cellStyle name="Row-Header 2" xfId="200"/>
    <cellStyle name="Title" xfId="201"/>
    <cellStyle name="Total" xfId="202"/>
    <cellStyle name="Warning Text" xfId="203"/>
    <cellStyle name="Акцент1 2" xfId="204"/>
    <cellStyle name="Акцент1 3" xfId="205"/>
    <cellStyle name="Акцент2 2" xfId="206"/>
    <cellStyle name="Акцент2 3" xfId="207"/>
    <cellStyle name="Акцент3 2" xfId="208"/>
    <cellStyle name="Акцент3 3" xfId="209"/>
    <cellStyle name="Акцент4 2" xfId="210"/>
    <cellStyle name="Акцент4 3" xfId="211"/>
    <cellStyle name="Акцент5 2" xfId="212"/>
    <cellStyle name="Акцент5 3" xfId="213"/>
    <cellStyle name="Акцент6 2" xfId="214"/>
    <cellStyle name="Акцент6 3" xfId="215"/>
    <cellStyle name="Ввод  2" xfId="216"/>
    <cellStyle name="Ввод  3" xfId="217"/>
    <cellStyle name="Відсотковий" xfId="2" builtinId="5"/>
    <cellStyle name="Вывод 2" xfId="219"/>
    <cellStyle name="Вывод 3" xfId="220"/>
    <cellStyle name="Вычисление 2" xfId="221"/>
    <cellStyle name="Вычисление 3" xfId="222"/>
    <cellStyle name="Денежный 2" xfId="223"/>
    <cellStyle name="Заголовок 1 2" xfId="224"/>
    <cellStyle name="Заголовок 1 3" xfId="225"/>
    <cellStyle name="Заголовок 2 2" xfId="226"/>
    <cellStyle name="Заголовок 2 3" xfId="227"/>
    <cellStyle name="Заголовок 3 2" xfId="228"/>
    <cellStyle name="Заголовок 3 3" xfId="229"/>
    <cellStyle name="Заголовок 4 2" xfId="230"/>
    <cellStyle name="Заголовок 4 3" xfId="231"/>
    <cellStyle name="Звичайний" xfId="0" builtinId="0"/>
    <cellStyle name="Звичайний 2" xfId="3"/>
    <cellStyle name="Звичайний 2 56" xfId="4"/>
    <cellStyle name="Итог 2" xfId="232"/>
    <cellStyle name="Итог 3" xfId="233"/>
    <cellStyle name="Контрольная ячейка 2" xfId="234"/>
    <cellStyle name="Контрольная ячейка 3" xfId="235"/>
    <cellStyle name="Название 2" xfId="236"/>
    <cellStyle name="Название 3" xfId="237"/>
    <cellStyle name="Нейтральный 2" xfId="238"/>
    <cellStyle name="Нейтральный 3" xfId="239"/>
    <cellStyle name="Обычный 10" xfId="11"/>
    <cellStyle name="Обычный 10 2" xfId="240"/>
    <cellStyle name="Обычный 11" xfId="12"/>
    <cellStyle name="Обычный 11 2" xfId="241"/>
    <cellStyle name="Обычный 12" xfId="242"/>
    <cellStyle name="Обычный 13" xfId="243"/>
    <cellStyle name="Обычный 14" xfId="244"/>
    <cellStyle name="Обычный 15" xfId="245"/>
    <cellStyle name="Обычный 16" xfId="246"/>
    <cellStyle name="Обычный 17" xfId="247"/>
    <cellStyle name="Обычный 18" xfId="248"/>
    <cellStyle name="Обычный 2" xfId="249"/>
    <cellStyle name="Обычный 2 10" xfId="250"/>
    <cellStyle name="Обычный 2 11" xfId="251"/>
    <cellStyle name="Обычный 2 12" xfId="252"/>
    <cellStyle name="Обычный 2 13" xfId="253"/>
    <cellStyle name="Обычный 2 14" xfId="254"/>
    <cellStyle name="Обычный 2 15" xfId="255"/>
    <cellStyle name="Обычный 2 16" xfId="256"/>
    <cellStyle name="Обычный 2 2" xfId="8"/>
    <cellStyle name="Обычный 2 2 2" xfId="257"/>
    <cellStyle name="Обычный 2 2 3" xfId="258"/>
    <cellStyle name="Обычный 2 2_Расшифровка прочих" xfId="259"/>
    <cellStyle name="Обычный 2 3" xfId="260"/>
    <cellStyle name="Обычный 2 4" xfId="261"/>
    <cellStyle name="Обычный 2 5" xfId="262"/>
    <cellStyle name="Обычный 2 6" xfId="263"/>
    <cellStyle name="Обычный 2 7" xfId="264"/>
    <cellStyle name="Обычный 2 8" xfId="265"/>
    <cellStyle name="Обычный 2 9" xfId="266"/>
    <cellStyle name="Обычный 2_2604-2010" xfId="267"/>
    <cellStyle name="Обычный 3" xfId="268"/>
    <cellStyle name="Обычный 3 10" xfId="269"/>
    <cellStyle name="Обычный 3 11" xfId="270"/>
    <cellStyle name="Обычный 3 12" xfId="271"/>
    <cellStyle name="Обычный 3 13" xfId="272"/>
    <cellStyle name="Обычный 3 14" xfId="273"/>
    <cellStyle name="Обычный 3 2" xfId="274"/>
    <cellStyle name="Обычный 3 3" xfId="275"/>
    <cellStyle name="Обычный 3 4" xfId="276"/>
    <cellStyle name="Обычный 3 5" xfId="277"/>
    <cellStyle name="Обычный 3 6" xfId="278"/>
    <cellStyle name="Обычный 3 7" xfId="279"/>
    <cellStyle name="Обычный 3 8" xfId="280"/>
    <cellStyle name="Обычный 3 9" xfId="281"/>
    <cellStyle name="Обычный 3_Дефицит_7 млрд_0608_бс" xfId="282"/>
    <cellStyle name="Обычный 4" xfId="5"/>
    <cellStyle name="Обычный 4 2" xfId="283"/>
    <cellStyle name="Обычный 5" xfId="284"/>
    <cellStyle name="Обычный 5 2" xfId="285"/>
    <cellStyle name="Обычный 6" xfId="286"/>
    <cellStyle name="Обычный 6 2" xfId="287"/>
    <cellStyle name="Обычный 6 3" xfId="288"/>
    <cellStyle name="Обычный 6 4" xfId="289"/>
    <cellStyle name="Обычный 6_Дефицит_7 млрд_0608_бс" xfId="290"/>
    <cellStyle name="Обычный 7" xfId="6"/>
    <cellStyle name="Обычный 7 2" xfId="292"/>
    <cellStyle name="Обычный 7 3" xfId="291"/>
    <cellStyle name="Обычный 8" xfId="7"/>
    <cellStyle name="Обычный 8 2" xfId="293"/>
    <cellStyle name="Обычный 9" xfId="294"/>
    <cellStyle name="Обычный 9 2" xfId="295"/>
    <cellStyle name="Обычный_!Каменяр Центр" xfId="9"/>
    <cellStyle name="Обычный_!Каменяр Центр 2" xfId="10"/>
    <cellStyle name="Плохой 2" xfId="296"/>
    <cellStyle name="Плохой 3" xfId="297"/>
    <cellStyle name="Пояснение 2" xfId="298"/>
    <cellStyle name="Пояснение 3" xfId="299"/>
    <cellStyle name="Примечание 2" xfId="300"/>
    <cellStyle name="Примечание 3" xfId="301"/>
    <cellStyle name="Процентный 2" xfId="302"/>
    <cellStyle name="Процентный 2 10" xfId="303"/>
    <cellStyle name="Процентный 2 11" xfId="304"/>
    <cellStyle name="Процентный 2 12" xfId="305"/>
    <cellStyle name="Процентный 2 13" xfId="306"/>
    <cellStyle name="Процентный 2 14" xfId="307"/>
    <cellStyle name="Процентный 2 15" xfId="308"/>
    <cellStyle name="Процентный 2 16" xfId="309"/>
    <cellStyle name="Процентный 2 2" xfId="310"/>
    <cellStyle name="Процентный 2 3" xfId="311"/>
    <cellStyle name="Процентный 2 4" xfId="312"/>
    <cellStyle name="Процентный 2 5" xfId="313"/>
    <cellStyle name="Процентный 2 6" xfId="314"/>
    <cellStyle name="Процентный 2 7" xfId="315"/>
    <cellStyle name="Процентный 2 8" xfId="316"/>
    <cellStyle name="Процентный 2 9" xfId="317"/>
    <cellStyle name="Процентный 3" xfId="318"/>
    <cellStyle name="Процентный 4" xfId="319"/>
    <cellStyle name="Процентный 4 2" xfId="320"/>
    <cellStyle name="Процентный 5" xfId="218"/>
    <cellStyle name="Связанная ячейка 2" xfId="321"/>
    <cellStyle name="Связанная ячейка 3" xfId="322"/>
    <cellStyle name="Стиль 1" xfId="323"/>
    <cellStyle name="Стиль 1 2" xfId="324"/>
    <cellStyle name="Стиль 1 3" xfId="325"/>
    <cellStyle name="Стиль 1 4" xfId="326"/>
    <cellStyle name="Стиль 1 5" xfId="327"/>
    <cellStyle name="Стиль 1 6" xfId="328"/>
    <cellStyle name="Стиль 1 7" xfId="329"/>
    <cellStyle name="Текст предупреждения 2" xfId="330"/>
    <cellStyle name="Текст предупреждения 3" xfId="331"/>
    <cellStyle name="Тысячи [0]_1.62" xfId="332"/>
    <cellStyle name="Тысячи_1.62" xfId="333"/>
    <cellStyle name="Финансовый 2" xfId="334"/>
    <cellStyle name="Финансовый 2 10" xfId="335"/>
    <cellStyle name="Финансовый 2 11" xfId="336"/>
    <cellStyle name="Финансовый 2 12" xfId="337"/>
    <cellStyle name="Финансовый 2 13" xfId="338"/>
    <cellStyle name="Финансовый 2 14" xfId="339"/>
    <cellStyle name="Финансовый 2 15" xfId="340"/>
    <cellStyle name="Финансовый 2 16" xfId="341"/>
    <cellStyle name="Финансовый 2 17" xfId="342"/>
    <cellStyle name="Финансовый 2 2" xfId="343"/>
    <cellStyle name="Финансовый 2 3" xfId="344"/>
    <cellStyle name="Финансовый 2 4" xfId="345"/>
    <cellStyle name="Финансовый 2 5" xfId="346"/>
    <cellStyle name="Финансовый 2 6" xfId="347"/>
    <cellStyle name="Финансовый 2 7" xfId="348"/>
    <cellStyle name="Финансовый 2 8" xfId="349"/>
    <cellStyle name="Финансовый 2 9" xfId="350"/>
    <cellStyle name="Финансовый 3" xfId="351"/>
    <cellStyle name="Финансовый 3 2" xfId="352"/>
    <cellStyle name="Финансовый 4" xfId="353"/>
    <cellStyle name="Финансовый 4 2" xfId="354"/>
    <cellStyle name="Финансовый 4 3" xfId="355"/>
    <cellStyle name="Финансовый 5" xfId="356"/>
    <cellStyle name="Финансовый 6" xfId="357"/>
    <cellStyle name="Финансовый 7" xfId="358"/>
    <cellStyle name="Фінансовий" xfId="1" builtinId="3"/>
    <cellStyle name="Хороший 2" xfId="359"/>
    <cellStyle name="Хороший 3" xfId="360"/>
    <cellStyle name="числовой" xfId="361"/>
    <cellStyle name="Ю" xfId="362"/>
    <cellStyle name="Ю-FreeSet_10" xfId="363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36"/>
  <sheetViews>
    <sheetView tabSelected="1" view="pageBreakPreview" zoomScale="69" zoomScaleNormal="75" zoomScaleSheetLayoutView="69" workbookViewId="0"/>
  </sheetViews>
  <sheetFormatPr defaultRowHeight="18"/>
  <cols>
    <col min="1" max="1" width="73.33203125" style="76" customWidth="1"/>
    <col min="2" max="2" width="15.33203125" style="78" customWidth="1"/>
    <col min="3" max="5" width="18" style="78" customWidth="1"/>
    <col min="6" max="9" width="16.6640625" style="76" customWidth="1"/>
    <col min="10" max="10" width="18.109375" style="76" customWidth="1"/>
    <col min="11" max="11" width="10" style="76" customWidth="1"/>
    <col min="12" max="12" width="9.5546875" style="76" customWidth="1"/>
    <col min="13" max="14" width="9.109375" style="76" customWidth="1"/>
    <col min="15" max="15" width="10.5546875" style="76" customWidth="1"/>
    <col min="16" max="256" width="9.109375" style="76"/>
    <col min="257" max="257" width="73.33203125" style="76" customWidth="1"/>
    <col min="258" max="258" width="15.33203125" style="76" customWidth="1"/>
    <col min="259" max="261" width="18" style="76" customWidth="1"/>
    <col min="262" max="265" width="16.6640625" style="76" customWidth="1"/>
    <col min="266" max="266" width="18.109375" style="76" customWidth="1"/>
    <col min="267" max="267" width="10" style="76" customWidth="1"/>
    <col min="268" max="268" width="9.5546875" style="76" customWidth="1"/>
    <col min="269" max="270" width="9.109375" style="76" customWidth="1"/>
    <col min="271" max="271" width="10.5546875" style="76" customWidth="1"/>
    <col min="272" max="512" width="9.109375" style="76"/>
    <col min="513" max="513" width="73.33203125" style="76" customWidth="1"/>
    <col min="514" max="514" width="15.33203125" style="76" customWidth="1"/>
    <col min="515" max="517" width="18" style="76" customWidth="1"/>
    <col min="518" max="521" width="16.6640625" style="76" customWidth="1"/>
    <col min="522" max="522" width="18.109375" style="76" customWidth="1"/>
    <col min="523" max="523" width="10" style="76" customWidth="1"/>
    <col min="524" max="524" width="9.5546875" style="76" customWidth="1"/>
    <col min="525" max="526" width="9.109375" style="76" customWidth="1"/>
    <col min="527" max="527" width="10.5546875" style="76" customWidth="1"/>
    <col min="528" max="768" width="9.109375" style="76"/>
    <col min="769" max="769" width="73.33203125" style="76" customWidth="1"/>
    <col min="770" max="770" width="15.33203125" style="76" customWidth="1"/>
    <col min="771" max="773" width="18" style="76" customWidth="1"/>
    <col min="774" max="777" width="16.6640625" style="76" customWidth="1"/>
    <col min="778" max="778" width="18.109375" style="76" customWidth="1"/>
    <col min="779" max="779" width="10" style="76" customWidth="1"/>
    <col min="780" max="780" width="9.5546875" style="76" customWidth="1"/>
    <col min="781" max="782" width="9.109375" style="76" customWidth="1"/>
    <col min="783" max="783" width="10.5546875" style="76" customWidth="1"/>
    <col min="784" max="1024" width="9.109375" style="76"/>
    <col min="1025" max="1025" width="73.33203125" style="76" customWidth="1"/>
    <col min="1026" max="1026" width="15.33203125" style="76" customWidth="1"/>
    <col min="1027" max="1029" width="18" style="76" customWidth="1"/>
    <col min="1030" max="1033" width="16.6640625" style="76" customWidth="1"/>
    <col min="1034" max="1034" width="18.109375" style="76" customWidth="1"/>
    <col min="1035" max="1035" width="10" style="76" customWidth="1"/>
    <col min="1036" max="1036" width="9.5546875" style="76" customWidth="1"/>
    <col min="1037" max="1038" width="9.109375" style="76" customWidth="1"/>
    <col min="1039" max="1039" width="10.5546875" style="76" customWidth="1"/>
    <col min="1040" max="1280" width="9.109375" style="76"/>
    <col min="1281" max="1281" width="73.33203125" style="76" customWidth="1"/>
    <col min="1282" max="1282" width="15.33203125" style="76" customWidth="1"/>
    <col min="1283" max="1285" width="18" style="76" customWidth="1"/>
    <col min="1286" max="1289" width="16.6640625" style="76" customWidth="1"/>
    <col min="1290" max="1290" width="18.109375" style="76" customWidth="1"/>
    <col min="1291" max="1291" width="10" style="76" customWidth="1"/>
    <col min="1292" max="1292" width="9.5546875" style="76" customWidth="1"/>
    <col min="1293" max="1294" width="9.109375" style="76" customWidth="1"/>
    <col min="1295" max="1295" width="10.5546875" style="76" customWidth="1"/>
    <col min="1296" max="1536" width="9.109375" style="76"/>
    <col min="1537" max="1537" width="73.33203125" style="76" customWidth="1"/>
    <col min="1538" max="1538" width="15.33203125" style="76" customWidth="1"/>
    <col min="1539" max="1541" width="18" style="76" customWidth="1"/>
    <col min="1542" max="1545" width="16.6640625" style="76" customWidth="1"/>
    <col min="1546" max="1546" width="18.109375" style="76" customWidth="1"/>
    <col min="1547" max="1547" width="10" style="76" customWidth="1"/>
    <col min="1548" max="1548" width="9.5546875" style="76" customWidth="1"/>
    <col min="1549" max="1550" width="9.109375" style="76" customWidth="1"/>
    <col min="1551" max="1551" width="10.5546875" style="76" customWidth="1"/>
    <col min="1552" max="1792" width="9.109375" style="76"/>
    <col min="1793" max="1793" width="73.33203125" style="76" customWidth="1"/>
    <col min="1794" max="1794" width="15.33203125" style="76" customWidth="1"/>
    <col min="1795" max="1797" width="18" style="76" customWidth="1"/>
    <col min="1798" max="1801" width="16.6640625" style="76" customWidth="1"/>
    <col min="1802" max="1802" width="18.109375" style="76" customWidth="1"/>
    <col min="1803" max="1803" width="10" style="76" customWidth="1"/>
    <col min="1804" max="1804" width="9.5546875" style="76" customWidth="1"/>
    <col min="1805" max="1806" width="9.109375" style="76" customWidth="1"/>
    <col min="1807" max="1807" width="10.5546875" style="76" customWidth="1"/>
    <col min="1808" max="2048" width="9.109375" style="76"/>
    <col min="2049" max="2049" width="73.33203125" style="76" customWidth="1"/>
    <col min="2050" max="2050" width="15.33203125" style="76" customWidth="1"/>
    <col min="2051" max="2053" width="18" style="76" customWidth="1"/>
    <col min="2054" max="2057" width="16.6640625" style="76" customWidth="1"/>
    <col min="2058" max="2058" width="18.109375" style="76" customWidth="1"/>
    <col min="2059" max="2059" width="10" style="76" customWidth="1"/>
    <col min="2060" max="2060" width="9.5546875" style="76" customWidth="1"/>
    <col min="2061" max="2062" width="9.109375" style="76" customWidth="1"/>
    <col min="2063" max="2063" width="10.5546875" style="76" customWidth="1"/>
    <col min="2064" max="2304" width="9.109375" style="76"/>
    <col min="2305" max="2305" width="73.33203125" style="76" customWidth="1"/>
    <col min="2306" max="2306" width="15.33203125" style="76" customWidth="1"/>
    <col min="2307" max="2309" width="18" style="76" customWidth="1"/>
    <col min="2310" max="2313" width="16.6640625" style="76" customWidth="1"/>
    <col min="2314" max="2314" width="18.109375" style="76" customWidth="1"/>
    <col min="2315" max="2315" width="10" style="76" customWidth="1"/>
    <col min="2316" max="2316" width="9.5546875" style="76" customWidth="1"/>
    <col min="2317" max="2318" width="9.109375" style="76" customWidth="1"/>
    <col min="2319" max="2319" width="10.5546875" style="76" customWidth="1"/>
    <col min="2320" max="2560" width="9.109375" style="76"/>
    <col min="2561" max="2561" width="73.33203125" style="76" customWidth="1"/>
    <col min="2562" max="2562" width="15.33203125" style="76" customWidth="1"/>
    <col min="2563" max="2565" width="18" style="76" customWidth="1"/>
    <col min="2566" max="2569" width="16.6640625" style="76" customWidth="1"/>
    <col min="2570" max="2570" width="18.109375" style="76" customWidth="1"/>
    <col min="2571" max="2571" width="10" style="76" customWidth="1"/>
    <col min="2572" max="2572" width="9.5546875" style="76" customWidth="1"/>
    <col min="2573" max="2574" width="9.109375" style="76" customWidth="1"/>
    <col min="2575" max="2575" width="10.5546875" style="76" customWidth="1"/>
    <col min="2576" max="2816" width="9.109375" style="76"/>
    <col min="2817" max="2817" width="73.33203125" style="76" customWidth="1"/>
    <col min="2818" max="2818" width="15.33203125" style="76" customWidth="1"/>
    <col min="2819" max="2821" width="18" style="76" customWidth="1"/>
    <col min="2822" max="2825" width="16.6640625" style="76" customWidth="1"/>
    <col min="2826" max="2826" width="18.109375" style="76" customWidth="1"/>
    <col min="2827" max="2827" width="10" style="76" customWidth="1"/>
    <col min="2828" max="2828" width="9.5546875" style="76" customWidth="1"/>
    <col min="2829" max="2830" width="9.109375" style="76" customWidth="1"/>
    <col min="2831" max="2831" width="10.5546875" style="76" customWidth="1"/>
    <col min="2832" max="3072" width="9.109375" style="76"/>
    <col min="3073" max="3073" width="73.33203125" style="76" customWidth="1"/>
    <col min="3074" max="3074" width="15.33203125" style="76" customWidth="1"/>
    <col min="3075" max="3077" width="18" style="76" customWidth="1"/>
    <col min="3078" max="3081" width="16.6640625" style="76" customWidth="1"/>
    <col min="3082" max="3082" width="18.109375" style="76" customWidth="1"/>
    <col min="3083" max="3083" width="10" style="76" customWidth="1"/>
    <col min="3084" max="3084" width="9.5546875" style="76" customWidth="1"/>
    <col min="3085" max="3086" width="9.109375" style="76" customWidth="1"/>
    <col min="3087" max="3087" width="10.5546875" style="76" customWidth="1"/>
    <col min="3088" max="3328" width="9.109375" style="76"/>
    <col min="3329" max="3329" width="73.33203125" style="76" customWidth="1"/>
    <col min="3330" max="3330" width="15.33203125" style="76" customWidth="1"/>
    <col min="3331" max="3333" width="18" style="76" customWidth="1"/>
    <col min="3334" max="3337" width="16.6640625" style="76" customWidth="1"/>
    <col min="3338" max="3338" width="18.109375" style="76" customWidth="1"/>
    <col min="3339" max="3339" width="10" style="76" customWidth="1"/>
    <col min="3340" max="3340" width="9.5546875" style="76" customWidth="1"/>
    <col min="3341" max="3342" width="9.109375" style="76" customWidth="1"/>
    <col min="3343" max="3343" width="10.5546875" style="76" customWidth="1"/>
    <col min="3344" max="3584" width="9.109375" style="76"/>
    <col min="3585" max="3585" width="73.33203125" style="76" customWidth="1"/>
    <col min="3586" max="3586" width="15.33203125" style="76" customWidth="1"/>
    <col min="3587" max="3589" width="18" style="76" customWidth="1"/>
    <col min="3590" max="3593" width="16.6640625" style="76" customWidth="1"/>
    <col min="3594" max="3594" width="18.109375" style="76" customWidth="1"/>
    <col min="3595" max="3595" width="10" style="76" customWidth="1"/>
    <col min="3596" max="3596" width="9.5546875" style="76" customWidth="1"/>
    <col min="3597" max="3598" width="9.109375" style="76" customWidth="1"/>
    <col min="3599" max="3599" width="10.5546875" style="76" customWidth="1"/>
    <col min="3600" max="3840" width="9.109375" style="76"/>
    <col min="3841" max="3841" width="73.33203125" style="76" customWidth="1"/>
    <col min="3842" max="3842" width="15.33203125" style="76" customWidth="1"/>
    <col min="3843" max="3845" width="18" style="76" customWidth="1"/>
    <col min="3846" max="3849" width="16.6640625" style="76" customWidth="1"/>
    <col min="3850" max="3850" width="18.109375" style="76" customWidth="1"/>
    <col min="3851" max="3851" width="10" style="76" customWidth="1"/>
    <col min="3852" max="3852" width="9.5546875" style="76" customWidth="1"/>
    <col min="3853" max="3854" width="9.109375" style="76" customWidth="1"/>
    <col min="3855" max="3855" width="10.5546875" style="76" customWidth="1"/>
    <col min="3856" max="4096" width="9.109375" style="76"/>
    <col min="4097" max="4097" width="73.33203125" style="76" customWidth="1"/>
    <col min="4098" max="4098" width="15.33203125" style="76" customWidth="1"/>
    <col min="4099" max="4101" width="18" style="76" customWidth="1"/>
    <col min="4102" max="4105" width="16.6640625" style="76" customWidth="1"/>
    <col min="4106" max="4106" width="18.109375" style="76" customWidth="1"/>
    <col min="4107" max="4107" width="10" style="76" customWidth="1"/>
    <col min="4108" max="4108" width="9.5546875" style="76" customWidth="1"/>
    <col min="4109" max="4110" width="9.109375" style="76" customWidth="1"/>
    <col min="4111" max="4111" width="10.5546875" style="76" customWidth="1"/>
    <col min="4112" max="4352" width="9.109375" style="76"/>
    <col min="4353" max="4353" width="73.33203125" style="76" customWidth="1"/>
    <col min="4354" max="4354" width="15.33203125" style="76" customWidth="1"/>
    <col min="4355" max="4357" width="18" style="76" customWidth="1"/>
    <col min="4358" max="4361" width="16.6640625" style="76" customWidth="1"/>
    <col min="4362" max="4362" width="18.109375" style="76" customWidth="1"/>
    <col min="4363" max="4363" width="10" style="76" customWidth="1"/>
    <col min="4364" max="4364" width="9.5546875" style="76" customWidth="1"/>
    <col min="4365" max="4366" width="9.109375" style="76" customWidth="1"/>
    <col min="4367" max="4367" width="10.5546875" style="76" customWidth="1"/>
    <col min="4368" max="4608" width="9.109375" style="76"/>
    <col min="4609" max="4609" width="73.33203125" style="76" customWidth="1"/>
    <col min="4610" max="4610" width="15.33203125" style="76" customWidth="1"/>
    <col min="4611" max="4613" width="18" style="76" customWidth="1"/>
    <col min="4614" max="4617" width="16.6640625" style="76" customWidth="1"/>
    <col min="4618" max="4618" width="18.109375" style="76" customWidth="1"/>
    <col min="4619" max="4619" width="10" style="76" customWidth="1"/>
    <col min="4620" max="4620" width="9.5546875" style="76" customWidth="1"/>
    <col min="4621" max="4622" width="9.109375" style="76" customWidth="1"/>
    <col min="4623" max="4623" width="10.5546875" style="76" customWidth="1"/>
    <col min="4624" max="4864" width="9.109375" style="76"/>
    <col min="4865" max="4865" width="73.33203125" style="76" customWidth="1"/>
    <col min="4866" max="4866" width="15.33203125" style="76" customWidth="1"/>
    <col min="4867" max="4869" width="18" style="76" customWidth="1"/>
    <col min="4870" max="4873" width="16.6640625" style="76" customWidth="1"/>
    <col min="4874" max="4874" width="18.109375" style="76" customWidth="1"/>
    <col min="4875" max="4875" width="10" style="76" customWidth="1"/>
    <col min="4876" max="4876" width="9.5546875" style="76" customWidth="1"/>
    <col min="4877" max="4878" width="9.109375" style="76" customWidth="1"/>
    <col min="4879" max="4879" width="10.5546875" style="76" customWidth="1"/>
    <col min="4880" max="5120" width="9.109375" style="76"/>
    <col min="5121" max="5121" width="73.33203125" style="76" customWidth="1"/>
    <col min="5122" max="5122" width="15.33203125" style="76" customWidth="1"/>
    <col min="5123" max="5125" width="18" style="76" customWidth="1"/>
    <col min="5126" max="5129" width="16.6640625" style="76" customWidth="1"/>
    <col min="5130" max="5130" width="18.109375" style="76" customWidth="1"/>
    <col min="5131" max="5131" width="10" style="76" customWidth="1"/>
    <col min="5132" max="5132" width="9.5546875" style="76" customWidth="1"/>
    <col min="5133" max="5134" width="9.109375" style="76" customWidth="1"/>
    <col min="5135" max="5135" width="10.5546875" style="76" customWidth="1"/>
    <col min="5136" max="5376" width="9.109375" style="76"/>
    <col min="5377" max="5377" width="73.33203125" style="76" customWidth="1"/>
    <col min="5378" max="5378" width="15.33203125" style="76" customWidth="1"/>
    <col min="5379" max="5381" width="18" style="76" customWidth="1"/>
    <col min="5382" max="5385" width="16.6640625" style="76" customWidth="1"/>
    <col min="5386" max="5386" width="18.109375" style="76" customWidth="1"/>
    <col min="5387" max="5387" width="10" style="76" customWidth="1"/>
    <col min="5388" max="5388" width="9.5546875" style="76" customWidth="1"/>
    <col min="5389" max="5390" width="9.109375" style="76" customWidth="1"/>
    <col min="5391" max="5391" width="10.5546875" style="76" customWidth="1"/>
    <col min="5392" max="5632" width="9.109375" style="76"/>
    <col min="5633" max="5633" width="73.33203125" style="76" customWidth="1"/>
    <col min="5634" max="5634" width="15.33203125" style="76" customWidth="1"/>
    <col min="5635" max="5637" width="18" style="76" customWidth="1"/>
    <col min="5638" max="5641" width="16.6640625" style="76" customWidth="1"/>
    <col min="5642" max="5642" width="18.109375" style="76" customWidth="1"/>
    <col min="5643" max="5643" width="10" style="76" customWidth="1"/>
    <col min="5644" max="5644" width="9.5546875" style="76" customWidth="1"/>
    <col min="5645" max="5646" width="9.109375" style="76" customWidth="1"/>
    <col min="5647" max="5647" width="10.5546875" style="76" customWidth="1"/>
    <col min="5648" max="5888" width="9.109375" style="76"/>
    <col min="5889" max="5889" width="73.33203125" style="76" customWidth="1"/>
    <col min="5890" max="5890" width="15.33203125" style="76" customWidth="1"/>
    <col min="5891" max="5893" width="18" style="76" customWidth="1"/>
    <col min="5894" max="5897" width="16.6640625" style="76" customWidth="1"/>
    <col min="5898" max="5898" width="18.109375" style="76" customWidth="1"/>
    <col min="5899" max="5899" width="10" style="76" customWidth="1"/>
    <col min="5900" max="5900" width="9.5546875" style="76" customWidth="1"/>
    <col min="5901" max="5902" width="9.109375" style="76" customWidth="1"/>
    <col min="5903" max="5903" width="10.5546875" style="76" customWidth="1"/>
    <col min="5904" max="6144" width="9.109375" style="76"/>
    <col min="6145" max="6145" width="73.33203125" style="76" customWidth="1"/>
    <col min="6146" max="6146" width="15.33203125" style="76" customWidth="1"/>
    <col min="6147" max="6149" width="18" style="76" customWidth="1"/>
    <col min="6150" max="6153" width="16.6640625" style="76" customWidth="1"/>
    <col min="6154" max="6154" width="18.109375" style="76" customWidth="1"/>
    <col min="6155" max="6155" width="10" style="76" customWidth="1"/>
    <col min="6156" max="6156" width="9.5546875" style="76" customWidth="1"/>
    <col min="6157" max="6158" width="9.109375" style="76" customWidth="1"/>
    <col min="6159" max="6159" width="10.5546875" style="76" customWidth="1"/>
    <col min="6160" max="6400" width="9.109375" style="76"/>
    <col min="6401" max="6401" width="73.33203125" style="76" customWidth="1"/>
    <col min="6402" max="6402" width="15.33203125" style="76" customWidth="1"/>
    <col min="6403" max="6405" width="18" style="76" customWidth="1"/>
    <col min="6406" max="6409" width="16.6640625" style="76" customWidth="1"/>
    <col min="6410" max="6410" width="18.109375" style="76" customWidth="1"/>
    <col min="6411" max="6411" width="10" style="76" customWidth="1"/>
    <col min="6412" max="6412" width="9.5546875" style="76" customWidth="1"/>
    <col min="6413" max="6414" width="9.109375" style="76" customWidth="1"/>
    <col min="6415" max="6415" width="10.5546875" style="76" customWidth="1"/>
    <col min="6416" max="6656" width="9.109375" style="76"/>
    <col min="6657" max="6657" width="73.33203125" style="76" customWidth="1"/>
    <col min="6658" max="6658" width="15.33203125" style="76" customWidth="1"/>
    <col min="6659" max="6661" width="18" style="76" customWidth="1"/>
    <col min="6662" max="6665" width="16.6640625" style="76" customWidth="1"/>
    <col min="6666" max="6666" width="18.109375" style="76" customWidth="1"/>
    <col min="6667" max="6667" width="10" style="76" customWidth="1"/>
    <col min="6668" max="6668" width="9.5546875" style="76" customWidth="1"/>
    <col min="6669" max="6670" width="9.109375" style="76" customWidth="1"/>
    <col min="6671" max="6671" width="10.5546875" style="76" customWidth="1"/>
    <col min="6672" max="6912" width="9.109375" style="76"/>
    <col min="6913" max="6913" width="73.33203125" style="76" customWidth="1"/>
    <col min="6914" max="6914" width="15.33203125" style="76" customWidth="1"/>
    <col min="6915" max="6917" width="18" style="76" customWidth="1"/>
    <col min="6918" max="6921" width="16.6640625" style="76" customWidth="1"/>
    <col min="6922" max="6922" width="18.109375" style="76" customWidth="1"/>
    <col min="6923" max="6923" width="10" style="76" customWidth="1"/>
    <col min="6924" max="6924" width="9.5546875" style="76" customWidth="1"/>
    <col min="6925" max="6926" width="9.109375" style="76" customWidth="1"/>
    <col min="6927" max="6927" width="10.5546875" style="76" customWidth="1"/>
    <col min="6928" max="7168" width="9.109375" style="76"/>
    <col min="7169" max="7169" width="73.33203125" style="76" customWidth="1"/>
    <col min="7170" max="7170" width="15.33203125" style="76" customWidth="1"/>
    <col min="7171" max="7173" width="18" style="76" customWidth="1"/>
    <col min="7174" max="7177" width="16.6640625" style="76" customWidth="1"/>
    <col min="7178" max="7178" width="18.109375" style="76" customWidth="1"/>
    <col min="7179" max="7179" width="10" style="76" customWidth="1"/>
    <col min="7180" max="7180" width="9.5546875" style="76" customWidth="1"/>
    <col min="7181" max="7182" width="9.109375" style="76" customWidth="1"/>
    <col min="7183" max="7183" width="10.5546875" style="76" customWidth="1"/>
    <col min="7184" max="7424" width="9.109375" style="76"/>
    <col min="7425" max="7425" width="73.33203125" style="76" customWidth="1"/>
    <col min="7426" max="7426" width="15.33203125" style="76" customWidth="1"/>
    <col min="7427" max="7429" width="18" style="76" customWidth="1"/>
    <col min="7430" max="7433" width="16.6640625" style="76" customWidth="1"/>
    <col min="7434" max="7434" width="18.109375" style="76" customWidth="1"/>
    <col min="7435" max="7435" width="10" style="76" customWidth="1"/>
    <col min="7436" max="7436" width="9.5546875" style="76" customWidth="1"/>
    <col min="7437" max="7438" width="9.109375" style="76" customWidth="1"/>
    <col min="7439" max="7439" width="10.5546875" style="76" customWidth="1"/>
    <col min="7440" max="7680" width="9.109375" style="76"/>
    <col min="7681" max="7681" width="73.33203125" style="76" customWidth="1"/>
    <col min="7682" max="7682" width="15.33203125" style="76" customWidth="1"/>
    <col min="7683" max="7685" width="18" style="76" customWidth="1"/>
    <col min="7686" max="7689" width="16.6640625" style="76" customWidth="1"/>
    <col min="7690" max="7690" width="18.109375" style="76" customWidth="1"/>
    <col min="7691" max="7691" width="10" style="76" customWidth="1"/>
    <col min="7692" max="7692" width="9.5546875" style="76" customWidth="1"/>
    <col min="7693" max="7694" width="9.109375" style="76" customWidth="1"/>
    <col min="7695" max="7695" width="10.5546875" style="76" customWidth="1"/>
    <col min="7696" max="7936" width="9.109375" style="76"/>
    <col min="7937" max="7937" width="73.33203125" style="76" customWidth="1"/>
    <col min="7938" max="7938" width="15.33203125" style="76" customWidth="1"/>
    <col min="7939" max="7941" width="18" style="76" customWidth="1"/>
    <col min="7942" max="7945" width="16.6640625" style="76" customWidth="1"/>
    <col min="7946" max="7946" width="18.109375" style="76" customWidth="1"/>
    <col min="7947" max="7947" width="10" style="76" customWidth="1"/>
    <col min="7948" max="7948" width="9.5546875" style="76" customWidth="1"/>
    <col min="7949" max="7950" width="9.109375" style="76" customWidth="1"/>
    <col min="7951" max="7951" width="10.5546875" style="76" customWidth="1"/>
    <col min="7952" max="8192" width="9.109375" style="76"/>
    <col min="8193" max="8193" width="73.33203125" style="76" customWidth="1"/>
    <col min="8194" max="8194" width="15.33203125" style="76" customWidth="1"/>
    <col min="8195" max="8197" width="18" style="76" customWidth="1"/>
    <col min="8198" max="8201" width="16.6640625" style="76" customWidth="1"/>
    <col min="8202" max="8202" width="18.109375" style="76" customWidth="1"/>
    <col min="8203" max="8203" width="10" style="76" customWidth="1"/>
    <col min="8204" max="8204" width="9.5546875" style="76" customWidth="1"/>
    <col min="8205" max="8206" width="9.109375" style="76" customWidth="1"/>
    <col min="8207" max="8207" width="10.5546875" style="76" customWidth="1"/>
    <col min="8208" max="8448" width="9.109375" style="76"/>
    <col min="8449" max="8449" width="73.33203125" style="76" customWidth="1"/>
    <col min="8450" max="8450" width="15.33203125" style="76" customWidth="1"/>
    <col min="8451" max="8453" width="18" style="76" customWidth="1"/>
    <col min="8454" max="8457" width="16.6640625" style="76" customWidth="1"/>
    <col min="8458" max="8458" width="18.109375" style="76" customWidth="1"/>
    <col min="8459" max="8459" width="10" style="76" customWidth="1"/>
    <col min="8460" max="8460" width="9.5546875" style="76" customWidth="1"/>
    <col min="8461" max="8462" width="9.109375" style="76" customWidth="1"/>
    <col min="8463" max="8463" width="10.5546875" style="76" customWidth="1"/>
    <col min="8464" max="8704" width="9.109375" style="76"/>
    <col min="8705" max="8705" width="73.33203125" style="76" customWidth="1"/>
    <col min="8706" max="8706" width="15.33203125" style="76" customWidth="1"/>
    <col min="8707" max="8709" width="18" style="76" customWidth="1"/>
    <col min="8710" max="8713" width="16.6640625" style="76" customWidth="1"/>
    <col min="8714" max="8714" width="18.109375" style="76" customWidth="1"/>
    <col min="8715" max="8715" width="10" style="76" customWidth="1"/>
    <col min="8716" max="8716" width="9.5546875" style="76" customWidth="1"/>
    <col min="8717" max="8718" width="9.109375" style="76" customWidth="1"/>
    <col min="8719" max="8719" width="10.5546875" style="76" customWidth="1"/>
    <col min="8720" max="8960" width="9.109375" style="76"/>
    <col min="8961" max="8961" width="73.33203125" style="76" customWidth="1"/>
    <col min="8962" max="8962" width="15.33203125" style="76" customWidth="1"/>
    <col min="8963" max="8965" width="18" style="76" customWidth="1"/>
    <col min="8966" max="8969" width="16.6640625" style="76" customWidth="1"/>
    <col min="8970" max="8970" width="18.109375" style="76" customWidth="1"/>
    <col min="8971" max="8971" width="10" style="76" customWidth="1"/>
    <col min="8972" max="8972" width="9.5546875" style="76" customWidth="1"/>
    <col min="8973" max="8974" width="9.109375" style="76" customWidth="1"/>
    <col min="8975" max="8975" width="10.5546875" style="76" customWidth="1"/>
    <col min="8976" max="9216" width="9.109375" style="76"/>
    <col min="9217" max="9217" width="73.33203125" style="76" customWidth="1"/>
    <col min="9218" max="9218" width="15.33203125" style="76" customWidth="1"/>
    <col min="9219" max="9221" width="18" style="76" customWidth="1"/>
    <col min="9222" max="9225" width="16.6640625" style="76" customWidth="1"/>
    <col min="9226" max="9226" width="18.109375" style="76" customWidth="1"/>
    <col min="9227" max="9227" width="10" style="76" customWidth="1"/>
    <col min="9228" max="9228" width="9.5546875" style="76" customWidth="1"/>
    <col min="9229" max="9230" width="9.109375" style="76" customWidth="1"/>
    <col min="9231" max="9231" width="10.5546875" style="76" customWidth="1"/>
    <col min="9232" max="9472" width="9.109375" style="76"/>
    <col min="9473" max="9473" width="73.33203125" style="76" customWidth="1"/>
    <col min="9474" max="9474" width="15.33203125" style="76" customWidth="1"/>
    <col min="9475" max="9477" width="18" style="76" customWidth="1"/>
    <col min="9478" max="9481" width="16.6640625" style="76" customWidth="1"/>
    <col min="9482" max="9482" width="18.109375" style="76" customWidth="1"/>
    <col min="9483" max="9483" width="10" style="76" customWidth="1"/>
    <col min="9484" max="9484" width="9.5546875" style="76" customWidth="1"/>
    <col min="9485" max="9486" width="9.109375" style="76" customWidth="1"/>
    <col min="9487" max="9487" width="10.5546875" style="76" customWidth="1"/>
    <col min="9488" max="9728" width="9.109375" style="76"/>
    <col min="9729" max="9729" width="73.33203125" style="76" customWidth="1"/>
    <col min="9730" max="9730" width="15.33203125" style="76" customWidth="1"/>
    <col min="9731" max="9733" width="18" style="76" customWidth="1"/>
    <col min="9734" max="9737" width="16.6640625" style="76" customWidth="1"/>
    <col min="9738" max="9738" width="18.109375" style="76" customWidth="1"/>
    <col min="9739" max="9739" width="10" style="76" customWidth="1"/>
    <col min="9740" max="9740" width="9.5546875" style="76" customWidth="1"/>
    <col min="9741" max="9742" width="9.109375" style="76" customWidth="1"/>
    <col min="9743" max="9743" width="10.5546875" style="76" customWidth="1"/>
    <col min="9744" max="9984" width="9.109375" style="76"/>
    <col min="9985" max="9985" width="73.33203125" style="76" customWidth="1"/>
    <col min="9986" max="9986" width="15.33203125" style="76" customWidth="1"/>
    <col min="9987" max="9989" width="18" style="76" customWidth="1"/>
    <col min="9990" max="9993" width="16.6640625" style="76" customWidth="1"/>
    <col min="9994" max="9994" width="18.109375" style="76" customWidth="1"/>
    <col min="9995" max="9995" width="10" style="76" customWidth="1"/>
    <col min="9996" max="9996" width="9.5546875" style="76" customWidth="1"/>
    <col min="9997" max="9998" width="9.109375" style="76" customWidth="1"/>
    <col min="9999" max="9999" width="10.5546875" style="76" customWidth="1"/>
    <col min="10000" max="10240" width="9.109375" style="76"/>
    <col min="10241" max="10241" width="73.33203125" style="76" customWidth="1"/>
    <col min="10242" max="10242" width="15.33203125" style="76" customWidth="1"/>
    <col min="10243" max="10245" width="18" style="76" customWidth="1"/>
    <col min="10246" max="10249" width="16.6640625" style="76" customWidth="1"/>
    <col min="10250" max="10250" width="18.109375" style="76" customWidth="1"/>
    <col min="10251" max="10251" width="10" style="76" customWidth="1"/>
    <col min="10252" max="10252" width="9.5546875" style="76" customWidth="1"/>
    <col min="10253" max="10254" width="9.109375" style="76" customWidth="1"/>
    <col min="10255" max="10255" width="10.5546875" style="76" customWidth="1"/>
    <col min="10256" max="10496" width="9.109375" style="76"/>
    <col min="10497" max="10497" width="73.33203125" style="76" customWidth="1"/>
    <col min="10498" max="10498" width="15.33203125" style="76" customWidth="1"/>
    <col min="10499" max="10501" width="18" style="76" customWidth="1"/>
    <col min="10502" max="10505" width="16.6640625" style="76" customWidth="1"/>
    <col min="10506" max="10506" width="18.109375" style="76" customWidth="1"/>
    <col min="10507" max="10507" width="10" style="76" customWidth="1"/>
    <col min="10508" max="10508" width="9.5546875" style="76" customWidth="1"/>
    <col min="10509" max="10510" width="9.109375" style="76" customWidth="1"/>
    <col min="10511" max="10511" width="10.5546875" style="76" customWidth="1"/>
    <col min="10512" max="10752" width="9.109375" style="76"/>
    <col min="10753" max="10753" width="73.33203125" style="76" customWidth="1"/>
    <col min="10754" max="10754" width="15.33203125" style="76" customWidth="1"/>
    <col min="10755" max="10757" width="18" style="76" customWidth="1"/>
    <col min="10758" max="10761" width="16.6640625" style="76" customWidth="1"/>
    <col min="10762" max="10762" width="18.109375" style="76" customWidth="1"/>
    <col min="10763" max="10763" width="10" style="76" customWidth="1"/>
    <col min="10764" max="10764" width="9.5546875" style="76" customWidth="1"/>
    <col min="10765" max="10766" width="9.109375" style="76" customWidth="1"/>
    <col min="10767" max="10767" width="10.5546875" style="76" customWidth="1"/>
    <col min="10768" max="11008" width="9.109375" style="76"/>
    <col min="11009" max="11009" width="73.33203125" style="76" customWidth="1"/>
    <col min="11010" max="11010" width="15.33203125" style="76" customWidth="1"/>
    <col min="11011" max="11013" width="18" style="76" customWidth="1"/>
    <col min="11014" max="11017" width="16.6640625" style="76" customWidth="1"/>
    <col min="11018" max="11018" width="18.109375" style="76" customWidth="1"/>
    <col min="11019" max="11019" width="10" style="76" customWidth="1"/>
    <col min="11020" max="11020" width="9.5546875" style="76" customWidth="1"/>
    <col min="11021" max="11022" width="9.109375" style="76" customWidth="1"/>
    <col min="11023" max="11023" width="10.5546875" style="76" customWidth="1"/>
    <col min="11024" max="11264" width="9.109375" style="76"/>
    <col min="11265" max="11265" width="73.33203125" style="76" customWidth="1"/>
    <col min="11266" max="11266" width="15.33203125" style="76" customWidth="1"/>
    <col min="11267" max="11269" width="18" style="76" customWidth="1"/>
    <col min="11270" max="11273" width="16.6640625" style="76" customWidth="1"/>
    <col min="11274" max="11274" width="18.109375" style="76" customWidth="1"/>
    <col min="11275" max="11275" width="10" style="76" customWidth="1"/>
    <col min="11276" max="11276" width="9.5546875" style="76" customWidth="1"/>
    <col min="11277" max="11278" width="9.109375" style="76" customWidth="1"/>
    <col min="11279" max="11279" width="10.5546875" style="76" customWidth="1"/>
    <col min="11280" max="11520" width="9.109375" style="76"/>
    <col min="11521" max="11521" width="73.33203125" style="76" customWidth="1"/>
    <col min="11522" max="11522" width="15.33203125" style="76" customWidth="1"/>
    <col min="11523" max="11525" width="18" style="76" customWidth="1"/>
    <col min="11526" max="11529" width="16.6640625" style="76" customWidth="1"/>
    <col min="11530" max="11530" width="18.109375" style="76" customWidth="1"/>
    <col min="11531" max="11531" width="10" style="76" customWidth="1"/>
    <col min="11532" max="11532" width="9.5546875" style="76" customWidth="1"/>
    <col min="11533" max="11534" width="9.109375" style="76" customWidth="1"/>
    <col min="11535" max="11535" width="10.5546875" style="76" customWidth="1"/>
    <col min="11536" max="11776" width="9.109375" style="76"/>
    <col min="11777" max="11777" width="73.33203125" style="76" customWidth="1"/>
    <col min="11778" max="11778" width="15.33203125" style="76" customWidth="1"/>
    <col min="11779" max="11781" width="18" style="76" customWidth="1"/>
    <col min="11782" max="11785" width="16.6640625" style="76" customWidth="1"/>
    <col min="11786" max="11786" width="18.109375" style="76" customWidth="1"/>
    <col min="11787" max="11787" width="10" style="76" customWidth="1"/>
    <col min="11788" max="11788" width="9.5546875" style="76" customWidth="1"/>
    <col min="11789" max="11790" width="9.109375" style="76" customWidth="1"/>
    <col min="11791" max="11791" width="10.5546875" style="76" customWidth="1"/>
    <col min="11792" max="12032" width="9.109375" style="76"/>
    <col min="12033" max="12033" width="73.33203125" style="76" customWidth="1"/>
    <col min="12034" max="12034" width="15.33203125" style="76" customWidth="1"/>
    <col min="12035" max="12037" width="18" style="76" customWidth="1"/>
    <col min="12038" max="12041" width="16.6640625" style="76" customWidth="1"/>
    <col min="12042" max="12042" width="18.109375" style="76" customWidth="1"/>
    <col min="12043" max="12043" width="10" style="76" customWidth="1"/>
    <col min="12044" max="12044" width="9.5546875" style="76" customWidth="1"/>
    <col min="12045" max="12046" width="9.109375" style="76" customWidth="1"/>
    <col min="12047" max="12047" width="10.5546875" style="76" customWidth="1"/>
    <col min="12048" max="12288" width="9.109375" style="76"/>
    <col min="12289" max="12289" width="73.33203125" style="76" customWidth="1"/>
    <col min="12290" max="12290" width="15.33203125" style="76" customWidth="1"/>
    <col min="12291" max="12293" width="18" style="76" customWidth="1"/>
    <col min="12294" max="12297" width="16.6640625" style="76" customWidth="1"/>
    <col min="12298" max="12298" width="18.109375" style="76" customWidth="1"/>
    <col min="12299" max="12299" width="10" style="76" customWidth="1"/>
    <col min="12300" max="12300" width="9.5546875" style="76" customWidth="1"/>
    <col min="12301" max="12302" width="9.109375" style="76" customWidth="1"/>
    <col min="12303" max="12303" width="10.5546875" style="76" customWidth="1"/>
    <col min="12304" max="12544" width="9.109375" style="76"/>
    <col min="12545" max="12545" width="73.33203125" style="76" customWidth="1"/>
    <col min="12546" max="12546" width="15.33203125" style="76" customWidth="1"/>
    <col min="12547" max="12549" width="18" style="76" customWidth="1"/>
    <col min="12550" max="12553" width="16.6640625" style="76" customWidth="1"/>
    <col min="12554" max="12554" width="18.109375" style="76" customWidth="1"/>
    <col min="12555" max="12555" width="10" style="76" customWidth="1"/>
    <col min="12556" max="12556" width="9.5546875" style="76" customWidth="1"/>
    <col min="12557" max="12558" width="9.109375" style="76" customWidth="1"/>
    <col min="12559" max="12559" width="10.5546875" style="76" customWidth="1"/>
    <col min="12560" max="12800" width="9.109375" style="76"/>
    <col min="12801" max="12801" width="73.33203125" style="76" customWidth="1"/>
    <col min="12802" max="12802" width="15.33203125" style="76" customWidth="1"/>
    <col min="12803" max="12805" width="18" style="76" customWidth="1"/>
    <col min="12806" max="12809" width="16.6640625" style="76" customWidth="1"/>
    <col min="12810" max="12810" width="18.109375" style="76" customWidth="1"/>
    <col min="12811" max="12811" width="10" style="76" customWidth="1"/>
    <col min="12812" max="12812" width="9.5546875" style="76" customWidth="1"/>
    <col min="12813" max="12814" width="9.109375" style="76" customWidth="1"/>
    <col min="12815" max="12815" width="10.5546875" style="76" customWidth="1"/>
    <col min="12816" max="13056" width="9.109375" style="76"/>
    <col min="13057" max="13057" width="73.33203125" style="76" customWidth="1"/>
    <col min="13058" max="13058" width="15.33203125" style="76" customWidth="1"/>
    <col min="13059" max="13061" width="18" style="76" customWidth="1"/>
    <col min="13062" max="13065" width="16.6640625" style="76" customWidth="1"/>
    <col min="13066" max="13066" width="18.109375" style="76" customWidth="1"/>
    <col min="13067" max="13067" width="10" style="76" customWidth="1"/>
    <col min="13068" max="13068" width="9.5546875" style="76" customWidth="1"/>
    <col min="13069" max="13070" width="9.109375" style="76" customWidth="1"/>
    <col min="13071" max="13071" width="10.5546875" style="76" customWidth="1"/>
    <col min="13072" max="13312" width="9.109375" style="76"/>
    <col min="13313" max="13313" width="73.33203125" style="76" customWidth="1"/>
    <col min="13314" max="13314" width="15.33203125" style="76" customWidth="1"/>
    <col min="13315" max="13317" width="18" style="76" customWidth="1"/>
    <col min="13318" max="13321" width="16.6640625" style="76" customWidth="1"/>
    <col min="13322" max="13322" width="18.109375" style="76" customWidth="1"/>
    <col min="13323" max="13323" width="10" style="76" customWidth="1"/>
    <col min="13324" max="13324" width="9.5546875" style="76" customWidth="1"/>
    <col min="13325" max="13326" width="9.109375" style="76" customWidth="1"/>
    <col min="13327" max="13327" width="10.5546875" style="76" customWidth="1"/>
    <col min="13328" max="13568" width="9.109375" style="76"/>
    <col min="13569" max="13569" width="73.33203125" style="76" customWidth="1"/>
    <col min="13570" max="13570" width="15.33203125" style="76" customWidth="1"/>
    <col min="13571" max="13573" width="18" style="76" customWidth="1"/>
    <col min="13574" max="13577" width="16.6640625" style="76" customWidth="1"/>
    <col min="13578" max="13578" width="18.109375" style="76" customWidth="1"/>
    <col min="13579" max="13579" width="10" style="76" customWidth="1"/>
    <col min="13580" max="13580" width="9.5546875" style="76" customWidth="1"/>
    <col min="13581" max="13582" width="9.109375" style="76" customWidth="1"/>
    <col min="13583" max="13583" width="10.5546875" style="76" customWidth="1"/>
    <col min="13584" max="13824" width="9.109375" style="76"/>
    <col min="13825" max="13825" width="73.33203125" style="76" customWidth="1"/>
    <col min="13826" max="13826" width="15.33203125" style="76" customWidth="1"/>
    <col min="13827" max="13829" width="18" style="76" customWidth="1"/>
    <col min="13830" max="13833" width="16.6640625" style="76" customWidth="1"/>
    <col min="13834" max="13834" width="18.109375" style="76" customWidth="1"/>
    <col min="13835" max="13835" width="10" style="76" customWidth="1"/>
    <col min="13836" max="13836" width="9.5546875" style="76" customWidth="1"/>
    <col min="13837" max="13838" width="9.109375" style="76" customWidth="1"/>
    <col min="13839" max="13839" width="10.5546875" style="76" customWidth="1"/>
    <col min="13840" max="14080" width="9.109375" style="76"/>
    <col min="14081" max="14081" width="73.33203125" style="76" customWidth="1"/>
    <col min="14082" max="14082" width="15.33203125" style="76" customWidth="1"/>
    <col min="14083" max="14085" width="18" style="76" customWidth="1"/>
    <col min="14086" max="14089" width="16.6640625" style="76" customWidth="1"/>
    <col min="14090" max="14090" width="18.109375" style="76" customWidth="1"/>
    <col min="14091" max="14091" width="10" style="76" customWidth="1"/>
    <col min="14092" max="14092" width="9.5546875" style="76" customWidth="1"/>
    <col min="14093" max="14094" width="9.109375" style="76" customWidth="1"/>
    <col min="14095" max="14095" width="10.5546875" style="76" customWidth="1"/>
    <col min="14096" max="14336" width="9.109375" style="76"/>
    <col min="14337" max="14337" width="73.33203125" style="76" customWidth="1"/>
    <col min="14338" max="14338" width="15.33203125" style="76" customWidth="1"/>
    <col min="14339" max="14341" width="18" style="76" customWidth="1"/>
    <col min="14342" max="14345" width="16.6640625" style="76" customWidth="1"/>
    <col min="14346" max="14346" width="18.109375" style="76" customWidth="1"/>
    <col min="14347" max="14347" width="10" style="76" customWidth="1"/>
    <col min="14348" max="14348" width="9.5546875" style="76" customWidth="1"/>
    <col min="14349" max="14350" width="9.109375" style="76" customWidth="1"/>
    <col min="14351" max="14351" width="10.5546875" style="76" customWidth="1"/>
    <col min="14352" max="14592" width="9.109375" style="76"/>
    <col min="14593" max="14593" width="73.33203125" style="76" customWidth="1"/>
    <col min="14594" max="14594" width="15.33203125" style="76" customWidth="1"/>
    <col min="14595" max="14597" width="18" style="76" customWidth="1"/>
    <col min="14598" max="14601" width="16.6640625" style="76" customWidth="1"/>
    <col min="14602" max="14602" width="18.109375" style="76" customWidth="1"/>
    <col min="14603" max="14603" width="10" style="76" customWidth="1"/>
    <col min="14604" max="14604" width="9.5546875" style="76" customWidth="1"/>
    <col min="14605" max="14606" width="9.109375" style="76" customWidth="1"/>
    <col min="14607" max="14607" width="10.5546875" style="76" customWidth="1"/>
    <col min="14608" max="14848" width="9.109375" style="76"/>
    <col min="14849" max="14849" width="73.33203125" style="76" customWidth="1"/>
    <col min="14850" max="14850" width="15.33203125" style="76" customWidth="1"/>
    <col min="14851" max="14853" width="18" style="76" customWidth="1"/>
    <col min="14854" max="14857" width="16.6640625" style="76" customWidth="1"/>
    <col min="14858" max="14858" width="18.109375" style="76" customWidth="1"/>
    <col min="14859" max="14859" width="10" style="76" customWidth="1"/>
    <col min="14860" max="14860" width="9.5546875" style="76" customWidth="1"/>
    <col min="14861" max="14862" width="9.109375" style="76" customWidth="1"/>
    <col min="14863" max="14863" width="10.5546875" style="76" customWidth="1"/>
    <col min="14864" max="15104" width="9.109375" style="76"/>
    <col min="15105" max="15105" width="73.33203125" style="76" customWidth="1"/>
    <col min="15106" max="15106" width="15.33203125" style="76" customWidth="1"/>
    <col min="15107" max="15109" width="18" style="76" customWidth="1"/>
    <col min="15110" max="15113" width="16.6640625" style="76" customWidth="1"/>
    <col min="15114" max="15114" width="18.109375" style="76" customWidth="1"/>
    <col min="15115" max="15115" width="10" style="76" customWidth="1"/>
    <col min="15116" max="15116" width="9.5546875" style="76" customWidth="1"/>
    <col min="15117" max="15118" width="9.109375" style="76" customWidth="1"/>
    <col min="15119" max="15119" width="10.5546875" style="76" customWidth="1"/>
    <col min="15120" max="15360" width="9.109375" style="76"/>
    <col min="15361" max="15361" width="73.33203125" style="76" customWidth="1"/>
    <col min="15362" max="15362" width="15.33203125" style="76" customWidth="1"/>
    <col min="15363" max="15365" width="18" style="76" customWidth="1"/>
    <col min="15366" max="15369" width="16.6640625" style="76" customWidth="1"/>
    <col min="15370" max="15370" width="18.109375" style="76" customWidth="1"/>
    <col min="15371" max="15371" width="10" style="76" customWidth="1"/>
    <col min="15372" max="15372" width="9.5546875" style="76" customWidth="1"/>
    <col min="15373" max="15374" width="9.109375" style="76" customWidth="1"/>
    <col min="15375" max="15375" width="10.5546875" style="76" customWidth="1"/>
    <col min="15376" max="15616" width="9.109375" style="76"/>
    <col min="15617" max="15617" width="73.33203125" style="76" customWidth="1"/>
    <col min="15618" max="15618" width="15.33203125" style="76" customWidth="1"/>
    <col min="15619" max="15621" width="18" style="76" customWidth="1"/>
    <col min="15622" max="15625" width="16.6640625" style="76" customWidth="1"/>
    <col min="15626" max="15626" width="18.109375" style="76" customWidth="1"/>
    <col min="15627" max="15627" width="10" style="76" customWidth="1"/>
    <col min="15628" max="15628" width="9.5546875" style="76" customWidth="1"/>
    <col min="15629" max="15630" width="9.109375" style="76" customWidth="1"/>
    <col min="15631" max="15631" width="10.5546875" style="76" customWidth="1"/>
    <col min="15632" max="15872" width="9.109375" style="76"/>
    <col min="15873" max="15873" width="73.33203125" style="76" customWidth="1"/>
    <col min="15874" max="15874" width="15.33203125" style="76" customWidth="1"/>
    <col min="15875" max="15877" width="18" style="76" customWidth="1"/>
    <col min="15878" max="15881" width="16.6640625" style="76" customWidth="1"/>
    <col min="15882" max="15882" width="18.109375" style="76" customWidth="1"/>
    <col min="15883" max="15883" width="10" style="76" customWidth="1"/>
    <col min="15884" max="15884" width="9.5546875" style="76" customWidth="1"/>
    <col min="15885" max="15886" width="9.109375" style="76" customWidth="1"/>
    <col min="15887" max="15887" width="10.5546875" style="76" customWidth="1"/>
    <col min="15888" max="16128" width="9.109375" style="76"/>
    <col min="16129" max="16129" width="73.33203125" style="76" customWidth="1"/>
    <col min="16130" max="16130" width="15.33203125" style="76" customWidth="1"/>
    <col min="16131" max="16133" width="18" style="76" customWidth="1"/>
    <col min="16134" max="16137" width="16.6640625" style="76" customWidth="1"/>
    <col min="16138" max="16138" width="18.109375" style="76" customWidth="1"/>
    <col min="16139" max="16139" width="10" style="76" customWidth="1"/>
    <col min="16140" max="16140" width="9.5546875" style="76" customWidth="1"/>
    <col min="16141" max="16142" width="9.109375" style="76" customWidth="1"/>
    <col min="16143" max="16143" width="10.5546875" style="76" customWidth="1"/>
    <col min="16144" max="16384" width="9.109375" style="76"/>
  </cols>
  <sheetData>
    <row r="1" spans="1:10" ht="19.8" customHeight="1">
      <c r="B1" s="99"/>
      <c r="C1" s="99"/>
      <c r="D1" s="99"/>
      <c r="E1" s="99"/>
      <c r="H1" s="189" t="s">
        <v>344</v>
      </c>
      <c r="I1" s="189"/>
    </row>
    <row r="2" spans="1:10">
      <c r="B2" s="99"/>
      <c r="C2" s="99"/>
      <c r="D2" s="99"/>
      <c r="E2" s="99"/>
      <c r="H2" s="167" t="s">
        <v>343</v>
      </c>
    </row>
    <row r="3" spans="1:10">
      <c r="B3" s="102"/>
      <c r="C3" s="102"/>
      <c r="D3" s="102"/>
      <c r="E3" s="102"/>
      <c r="H3" s="167" t="s">
        <v>342</v>
      </c>
    </row>
    <row r="4" spans="1:10">
      <c r="B4" s="99"/>
      <c r="C4" s="99"/>
      <c r="D4" s="99"/>
      <c r="E4" s="99"/>
      <c r="H4" s="167" t="s">
        <v>358</v>
      </c>
    </row>
    <row r="5" spans="1:10" ht="16.5" customHeight="1">
      <c r="A5" s="192"/>
      <c r="B5" s="192"/>
      <c r="D5" s="77"/>
      <c r="E5" s="77"/>
      <c r="F5" s="77"/>
      <c r="G5" s="80"/>
      <c r="H5" s="80"/>
      <c r="I5" s="80"/>
      <c r="J5" s="80"/>
    </row>
    <row r="6" spans="1:10" ht="16.5" customHeight="1">
      <c r="A6" s="99"/>
      <c r="B6" s="99"/>
      <c r="C6" s="99"/>
      <c r="D6" s="77"/>
      <c r="E6" s="77"/>
      <c r="F6" s="77"/>
      <c r="G6" s="80"/>
      <c r="H6" s="80"/>
      <c r="I6" s="80"/>
      <c r="J6" s="80"/>
    </row>
    <row r="7" spans="1:10" ht="18.75" customHeight="1">
      <c r="A7" s="192"/>
      <c r="B7" s="192"/>
      <c r="C7" s="99"/>
      <c r="D7" s="77"/>
      <c r="E7" s="77"/>
      <c r="F7" s="77"/>
    </row>
    <row r="8" spans="1:10" ht="15.75" customHeight="1">
      <c r="B8" s="99"/>
      <c r="C8" s="99"/>
      <c r="D8" s="77"/>
      <c r="E8" s="77"/>
      <c r="F8" s="77"/>
      <c r="I8" s="99"/>
      <c r="J8" s="99"/>
    </row>
    <row r="9" spans="1:10" ht="15.75" customHeight="1">
      <c r="A9" s="193"/>
      <c r="B9" s="193"/>
      <c r="C9" s="99"/>
      <c r="D9" s="99"/>
      <c r="E9" s="99"/>
      <c r="F9" s="82"/>
      <c r="G9" s="99"/>
      <c r="H9" s="99"/>
      <c r="I9" s="99"/>
      <c r="J9" s="99"/>
    </row>
    <row r="10" spans="1:10">
      <c r="A10" s="192"/>
      <c r="B10" s="192"/>
      <c r="C10" s="99"/>
      <c r="D10" s="99"/>
      <c r="E10" s="99"/>
      <c r="F10" s="82"/>
    </row>
    <row r="11" spans="1:10" ht="75" customHeight="1">
      <c r="A11" s="194" t="s">
        <v>339</v>
      </c>
      <c r="B11" s="195"/>
      <c r="C11" s="195"/>
      <c r="D11" s="195"/>
      <c r="E11" s="195"/>
      <c r="F11" s="195"/>
      <c r="G11" s="195"/>
      <c r="H11" s="195"/>
      <c r="I11" s="195"/>
      <c r="J11" s="195"/>
    </row>
    <row r="12" spans="1:10" ht="21" customHeight="1">
      <c r="B12" s="76"/>
      <c r="C12" s="81"/>
      <c r="D12" s="83"/>
      <c r="E12" s="83"/>
      <c r="F12" s="83"/>
    </row>
    <row r="13" spans="1:10" ht="21" customHeight="1">
      <c r="B13" s="76"/>
      <c r="C13" s="81"/>
      <c r="D13" s="83"/>
      <c r="E13" s="83"/>
      <c r="F13" s="83"/>
      <c r="H13" s="79"/>
      <c r="I13" s="79"/>
      <c r="J13" s="79"/>
    </row>
    <row r="14" spans="1:10">
      <c r="B14" s="81"/>
      <c r="C14" s="81"/>
      <c r="D14" s="81"/>
      <c r="E14" s="81"/>
      <c r="F14" s="81"/>
      <c r="G14" s="99"/>
      <c r="H14" s="99"/>
      <c r="I14" s="99"/>
      <c r="J14" s="99"/>
    </row>
    <row r="15" spans="1:10" ht="20.100000000000001" customHeight="1">
      <c r="A15" s="84"/>
      <c r="B15" s="187"/>
      <c r="C15" s="187"/>
      <c r="D15" s="187"/>
      <c r="E15" s="187"/>
      <c r="F15" s="187"/>
      <c r="G15" s="85"/>
      <c r="H15" s="86"/>
      <c r="I15" s="87" t="s">
        <v>295</v>
      </c>
      <c r="J15" s="88" t="s">
        <v>296</v>
      </c>
    </row>
    <row r="16" spans="1:10" ht="20.100000000000001" customHeight="1">
      <c r="A16" s="89" t="s">
        <v>297</v>
      </c>
      <c r="B16" s="187"/>
      <c r="C16" s="187"/>
      <c r="D16" s="187"/>
      <c r="E16" s="187"/>
      <c r="F16" s="187"/>
      <c r="G16" s="90"/>
      <c r="H16" s="91"/>
      <c r="I16" s="92" t="s">
        <v>298</v>
      </c>
      <c r="J16" s="88"/>
    </row>
    <row r="17" spans="1:10" ht="20.100000000000001" customHeight="1">
      <c r="A17" s="89" t="s">
        <v>299</v>
      </c>
      <c r="B17" s="187"/>
      <c r="C17" s="187"/>
      <c r="D17" s="187"/>
      <c r="E17" s="187"/>
      <c r="F17" s="187"/>
      <c r="G17" s="85"/>
      <c r="H17" s="86"/>
      <c r="I17" s="92" t="s">
        <v>300</v>
      </c>
      <c r="J17" s="88"/>
    </row>
    <row r="18" spans="1:10" ht="20.100000000000001" customHeight="1">
      <c r="A18" s="89" t="s">
        <v>301</v>
      </c>
      <c r="B18" s="187"/>
      <c r="C18" s="187"/>
      <c r="D18" s="187"/>
      <c r="E18" s="187"/>
      <c r="F18" s="187"/>
      <c r="G18" s="85"/>
      <c r="H18" s="86"/>
      <c r="I18" s="92" t="s">
        <v>302</v>
      </c>
      <c r="J18" s="88"/>
    </row>
    <row r="19" spans="1:10" ht="20.100000000000001" customHeight="1">
      <c r="A19" s="89" t="s">
        <v>303</v>
      </c>
      <c r="B19" s="187"/>
      <c r="C19" s="187"/>
      <c r="D19" s="187"/>
      <c r="E19" s="187"/>
      <c r="F19" s="187"/>
      <c r="G19" s="90"/>
      <c r="H19" s="91"/>
      <c r="I19" s="92" t="s">
        <v>304</v>
      </c>
      <c r="J19" s="88"/>
    </row>
    <row r="20" spans="1:10" ht="20.100000000000001" customHeight="1">
      <c r="A20" s="89" t="s">
        <v>305</v>
      </c>
      <c r="B20" s="187"/>
      <c r="C20" s="187"/>
      <c r="D20" s="187"/>
      <c r="E20" s="187"/>
      <c r="F20" s="187"/>
      <c r="G20" s="90"/>
      <c r="H20" s="91"/>
      <c r="I20" s="92" t="s">
        <v>306</v>
      </c>
      <c r="J20" s="88"/>
    </row>
    <row r="21" spans="1:10" ht="20.100000000000001" customHeight="1">
      <c r="A21" s="89" t="s">
        <v>307</v>
      </c>
      <c r="B21" s="187"/>
      <c r="C21" s="187"/>
      <c r="D21" s="187"/>
      <c r="E21" s="187"/>
      <c r="F21" s="187"/>
      <c r="G21" s="90"/>
      <c r="H21" s="93"/>
      <c r="I21" s="94" t="s">
        <v>308</v>
      </c>
      <c r="J21" s="88"/>
    </row>
    <row r="22" spans="1:10" ht="20.100000000000001" customHeight="1">
      <c r="A22" s="89" t="s">
        <v>309</v>
      </c>
      <c r="B22" s="187"/>
      <c r="C22" s="187"/>
      <c r="D22" s="187"/>
      <c r="E22" s="187"/>
      <c r="F22" s="187"/>
      <c r="G22" s="187"/>
      <c r="H22" s="190"/>
      <c r="I22" s="191"/>
      <c r="J22" s="95"/>
    </row>
    <row r="23" spans="1:10" ht="20.100000000000001" customHeight="1">
      <c r="A23" s="89" t="s">
        <v>310</v>
      </c>
      <c r="B23" s="187"/>
      <c r="C23" s="187"/>
      <c r="D23" s="187"/>
      <c r="E23" s="187"/>
      <c r="F23" s="187"/>
      <c r="G23" s="187"/>
      <c r="H23" s="190"/>
      <c r="I23" s="191"/>
      <c r="J23" s="95"/>
    </row>
    <row r="24" spans="1:10" ht="20.100000000000001" customHeight="1">
      <c r="A24" s="89" t="s">
        <v>311</v>
      </c>
      <c r="B24" s="187"/>
      <c r="C24" s="187"/>
      <c r="D24" s="187"/>
      <c r="E24" s="187"/>
      <c r="F24" s="187"/>
      <c r="G24" s="90"/>
      <c r="H24" s="90"/>
      <c r="I24" s="90"/>
      <c r="J24" s="91"/>
    </row>
    <row r="25" spans="1:10" ht="20.100000000000001" customHeight="1">
      <c r="A25" s="89" t="s">
        <v>312</v>
      </c>
      <c r="B25" s="187"/>
      <c r="C25" s="187"/>
      <c r="D25" s="187"/>
      <c r="E25" s="187"/>
      <c r="F25" s="187"/>
      <c r="G25" s="85"/>
      <c r="H25" s="85"/>
      <c r="I25" s="85"/>
      <c r="J25" s="86"/>
    </row>
    <row r="26" spans="1:10" ht="20.100000000000001" customHeight="1">
      <c r="A26" s="89" t="s">
        <v>313</v>
      </c>
      <c r="B26" s="188"/>
      <c r="C26" s="187"/>
      <c r="D26" s="187"/>
      <c r="E26" s="187"/>
      <c r="F26" s="187"/>
      <c r="G26" s="90"/>
      <c r="H26" s="90"/>
      <c r="I26" s="90"/>
      <c r="J26" s="91"/>
    </row>
    <row r="27" spans="1:10" ht="20.100000000000001" customHeight="1">
      <c r="A27" s="84" t="s">
        <v>338</v>
      </c>
      <c r="B27" s="186"/>
      <c r="C27" s="90"/>
      <c r="D27" s="90"/>
      <c r="E27" s="90"/>
      <c r="F27" s="90"/>
      <c r="G27" s="85"/>
      <c r="H27" s="85"/>
      <c r="I27" s="85"/>
      <c r="J27" s="86"/>
    </row>
    <row r="28" spans="1:10" ht="9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</row>
    <row r="29" spans="1:10" s="78" customFormat="1">
      <c r="A29" s="97"/>
      <c r="F29" s="76"/>
      <c r="G29" s="76"/>
      <c r="H29" s="76"/>
      <c r="I29" s="76"/>
      <c r="J29" s="76"/>
    </row>
    <row r="30" spans="1:10" s="78" customFormat="1">
      <c r="A30" s="97"/>
      <c r="F30" s="76"/>
      <c r="G30" s="76"/>
      <c r="H30" s="76"/>
      <c r="I30" s="76"/>
      <c r="J30" s="76"/>
    </row>
    <row r="31" spans="1:10" s="78" customFormat="1">
      <c r="A31" s="97"/>
      <c r="F31" s="76"/>
      <c r="G31" s="76"/>
      <c r="H31" s="76"/>
      <c r="I31" s="76"/>
      <c r="J31" s="76"/>
    </row>
    <row r="32" spans="1:10" s="78" customFormat="1">
      <c r="A32" s="97"/>
      <c r="F32" s="76"/>
      <c r="G32" s="76"/>
      <c r="H32" s="76"/>
      <c r="I32" s="76"/>
      <c r="J32" s="76"/>
    </row>
    <row r="33" spans="1:10" s="78" customFormat="1">
      <c r="A33" s="97"/>
      <c r="F33" s="76"/>
      <c r="G33" s="76"/>
      <c r="H33" s="76"/>
      <c r="I33" s="76"/>
      <c r="J33" s="76"/>
    </row>
    <row r="34" spans="1:10" s="78" customFormat="1">
      <c r="A34" s="97"/>
      <c r="F34" s="76"/>
      <c r="G34" s="76"/>
      <c r="H34" s="76"/>
      <c r="I34" s="76"/>
      <c r="J34" s="76"/>
    </row>
    <row r="35" spans="1:10" s="78" customFormat="1">
      <c r="A35" s="97"/>
      <c r="F35" s="76"/>
      <c r="G35" s="76"/>
      <c r="H35" s="76"/>
      <c r="I35" s="76"/>
      <c r="J35" s="76"/>
    </row>
    <row r="36" spans="1:10" s="78" customFormat="1">
      <c r="A36" s="97"/>
      <c r="F36" s="76"/>
      <c r="G36" s="76"/>
      <c r="H36" s="76"/>
      <c r="I36" s="76"/>
      <c r="J36" s="76"/>
    </row>
  </sheetData>
  <mergeCells count="20">
    <mergeCell ref="H1:I1"/>
    <mergeCell ref="G22:I22"/>
    <mergeCell ref="B23:F23"/>
    <mergeCell ref="G23:I23"/>
    <mergeCell ref="B24:F24"/>
    <mergeCell ref="B16:F16"/>
    <mergeCell ref="A5:B5"/>
    <mergeCell ref="A7:B7"/>
    <mergeCell ref="A9:B9"/>
    <mergeCell ref="A10:B10"/>
    <mergeCell ref="A11:J11"/>
    <mergeCell ref="B15:F15"/>
    <mergeCell ref="B25:F25"/>
    <mergeCell ref="B26:F26"/>
    <mergeCell ref="B22:F22"/>
    <mergeCell ref="B17:F17"/>
    <mergeCell ref="B18:F18"/>
    <mergeCell ref="B19:F19"/>
    <mergeCell ref="B20:F20"/>
    <mergeCell ref="B21:F21"/>
  </mergeCells>
  <printOptions horizontalCentered="1"/>
  <pageMargins left="0.39370078740157483" right="0.39370078740157483" top="0.78740157480314965" bottom="0.35433070866141736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96"/>
  <sheetViews>
    <sheetView zoomScale="40" zoomScaleNormal="40" zoomScaleSheetLayoutView="75" workbookViewId="0">
      <pane xSplit="2" ySplit="3" topLeftCell="C69" activePane="bottomRight" state="frozen"/>
      <selection activeCell="J6" sqref="A2:R10"/>
      <selection pane="topRight" activeCell="J6" sqref="A2:R10"/>
      <selection pane="bottomLeft" activeCell="J6" sqref="A2:R10"/>
      <selection pane="bottomRight" activeCell="L80" sqref="L80"/>
    </sheetView>
  </sheetViews>
  <sheetFormatPr defaultColWidth="9.109375" defaultRowHeight="13.8"/>
  <cols>
    <col min="1" max="1" width="4.44140625" style="163" bestFit="1" customWidth="1"/>
    <col min="2" max="2" width="23.6640625" style="163" customWidth="1"/>
    <col min="3" max="3" width="12.44140625" style="163" customWidth="1"/>
    <col min="4" max="4" width="12.6640625" style="163" customWidth="1"/>
    <col min="5" max="5" width="13.6640625" style="163" customWidth="1"/>
    <col min="6" max="6" width="13.5546875" style="163" customWidth="1"/>
    <col min="7" max="44" width="8.6640625" style="163" customWidth="1"/>
    <col min="45" max="50" width="9.5546875" style="163" customWidth="1"/>
    <col min="51" max="54" width="11.33203125" style="163" customWidth="1"/>
    <col min="55" max="16384" width="9.109375" style="163"/>
  </cols>
  <sheetData>
    <row r="1" spans="1:54" ht="118.8" customHeight="1">
      <c r="A1" s="204" t="s">
        <v>355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Z1" s="203" t="s">
        <v>288</v>
      </c>
      <c r="BA1" s="203"/>
    </row>
    <row r="2" spans="1:54" ht="43.5" customHeight="1">
      <c r="A2" s="206" t="s">
        <v>0</v>
      </c>
      <c r="B2" s="208" t="s">
        <v>1</v>
      </c>
      <c r="C2" s="201" t="s">
        <v>289</v>
      </c>
      <c r="D2" s="212" t="s">
        <v>217</v>
      </c>
      <c r="E2" s="210" t="s">
        <v>218</v>
      </c>
      <c r="F2" s="212" t="s">
        <v>219</v>
      </c>
      <c r="G2" s="196" t="s">
        <v>2</v>
      </c>
      <c r="H2" s="196"/>
      <c r="I2" s="200" t="s">
        <v>3</v>
      </c>
      <c r="J2" s="200"/>
      <c r="K2" s="196" t="s">
        <v>4</v>
      </c>
      <c r="L2" s="196"/>
      <c r="M2" s="205" t="s">
        <v>235</v>
      </c>
      <c r="N2" s="205"/>
      <c r="O2" s="205" t="s">
        <v>236</v>
      </c>
      <c r="P2" s="205"/>
      <c r="Q2" s="196" t="s">
        <v>5</v>
      </c>
      <c r="R2" s="196"/>
      <c r="S2" s="200" t="s">
        <v>6</v>
      </c>
      <c r="T2" s="200"/>
      <c r="U2" s="196" t="s">
        <v>7</v>
      </c>
      <c r="V2" s="196"/>
      <c r="W2" s="205" t="s">
        <v>8</v>
      </c>
      <c r="X2" s="205"/>
      <c r="Y2" s="205" t="s">
        <v>237</v>
      </c>
      <c r="Z2" s="205"/>
      <c r="AA2" s="196" t="s">
        <v>9</v>
      </c>
      <c r="AB2" s="196"/>
      <c r="AC2" s="196" t="s">
        <v>10</v>
      </c>
      <c r="AD2" s="196"/>
      <c r="AE2" s="196" t="s">
        <v>11</v>
      </c>
      <c r="AF2" s="196"/>
      <c r="AG2" s="205" t="s">
        <v>12</v>
      </c>
      <c r="AH2" s="205"/>
      <c r="AI2" s="205" t="s">
        <v>238</v>
      </c>
      <c r="AJ2" s="205"/>
      <c r="AK2" s="196" t="s">
        <v>13</v>
      </c>
      <c r="AL2" s="196"/>
      <c r="AM2" s="196" t="s">
        <v>14</v>
      </c>
      <c r="AN2" s="196"/>
      <c r="AO2" s="196" t="s">
        <v>15</v>
      </c>
      <c r="AP2" s="196"/>
      <c r="AQ2" s="205" t="s">
        <v>16</v>
      </c>
      <c r="AR2" s="205"/>
      <c r="AS2" s="205" t="s">
        <v>239</v>
      </c>
      <c r="AT2" s="205"/>
      <c r="AU2" s="196" t="s">
        <v>314</v>
      </c>
      <c r="AV2" s="196"/>
      <c r="AW2" s="197"/>
      <c r="AX2" s="197"/>
      <c r="AY2" s="197" t="s">
        <v>315</v>
      </c>
      <c r="AZ2" s="197"/>
      <c r="BA2" s="197"/>
      <c r="BB2" s="197"/>
    </row>
    <row r="3" spans="1:54" ht="41.25" customHeight="1">
      <c r="A3" s="207"/>
      <c r="B3" s="209"/>
      <c r="C3" s="202"/>
      <c r="D3" s="213"/>
      <c r="E3" s="211"/>
      <c r="F3" s="213"/>
      <c r="G3" s="112" t="s">
        <v>17</v>
      </c>
      <c r="H3" s="112" t="s">
        <v>18</v>
      </c>
      <c r="I3" s="112" t="s">
        <v>17</v>
      </c>
      <c r="J3" s="112" t="s">
        <v>18</v>
      </c>
      <c r="K3" s="112" t="s">
        <v>17</v>
      </c>
      <c r="L3" s="112" t="s">
        <v>18</v>
      </c>
      <c r="M3" s="108" t="s">
        <v>17</v>
      </c>
      <c r="N3" s="108" t="s">
        <v>18</v>
      </c>
      <c r="O3" s="108" t="s">
        <v>19</v>
      </c>
      <c r="P3" s="108" t="s">
        <v>20</v>
      </c>
      <c r="Q3" s="112" t="s">
        <v>17</v>
      </c>
      <c r="R3" s="112" t="s">
        <v>18</v>
      </c>
      <c r="S3" s="112" t="s">
        <v>17</v>
      </c>
      <c r="T3" s="112" t="s">
        <v>18</v>
      </c>
      <c r="U3" s="112" t="s">
        <v>17</v>
      </c>
      <c r="V3" s="112" t="s">
        <v>18</v>
      </c>
      <c r="W3" s="108" t="s">
        <v>17</v>
      </c>
      <c r="X3" s="108" t="s">
        <v>18</v>
      </c>
      <c r="Y3" s="108" t="s">
        <v>19</v>
      </c>
      <c r="Z3" s="108" t="s">
        <v>20</v>
      </c>
      <c r="AA3" s="112" t="s">
        <v>17</v>
      </c>
      <c r="AB3" s="112" t="s">
        <v>18</v>
      </c>
      <c r="AC3" s="112" t="s">
        <v>17</v>
      </c>
      <c r="AD3" s="112" t="s">
        <v>18</v>
      </c>
      <c r="AE3" s="112" t="s">
        <v>17</v>
      </c>
      <c r="AF3" s="112" t="s">
        <v>18</v>
      </c>
      <c r="AG3" s="108" t="s">
        <v>17</v>
      </c>
      <c r="AH3" s="108" t="s">
        <v>18</v>
      </c>
      <c r="AI3" s="108" t="s">
        <v>19</v>
      </c>
      <c r="AJ3" s="108" t="s">
        <v>20</v>
      </c>
      <c r="AK3" s="112" t="s">
        <v>17</v>
      </c>
      <c r="AL3" s="112" t="s">
        <v>18</v>
      </c>
      <c r="AM3" s="112" t="s">
        <v>17</v>
      </c>
      <c r="AN3" s="112" t="s">
        <v>18</v>
      </c>
      <c r="AO3" s="112" t="s">
        <v>17</v>
      </c>
      <c r="AP3" s="112" t="s">
        <v>18</v>
      </c>
      <c r="AQ3" s="108" t="s">
        <v>17</v>
      </c>
      <c r="AR3" s="108" t="s">
        <v>18</v>
      </c>
      <c r="AS3" s="108" t="s">
        <v>19</v>
      </c>
      <c r="AT3" s="108" t="s">
        <v>20</v>
      </c>
      <c r="AU3" s="112" t="s">
        <v>17</v>
      </c>
      <c r="AV3" s="112" t="s">
        <v>18</v>
      </c>
      <c r="AW3" s="112" t="s">
        <v>19</v>
      </c>
      <c r="AX3" s="112" t="s">
        <v>20</v>
      </c>
      <c r="AY3" s="112" t="s">
        <v>317</v>
      </c>
      <c r="AZ3" s="112" t="s">
        <v>318</v>
      </c>
      <c r="BA3" s="112" t="s">
        <v>316</v>
      </c>
      <c r="BB3" s="112" t="s">
        <v>319</v>
      </c>
    </row>
    <row r="4" spans="1:54" ht="15.6">
      <c r="A4" s="98">
        <v>1</v>
      </c>
      <c r="B4" s="133" t="s">
        <v>65</v>
      </c>
      <c r="C4" s="134"/>
      <c r="D4" s="135"/>
      <c r="E4" s="135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</row>
    <row r="5" spans="1:54" ht="30">
      <c r="A5" s="98">
        <f>A4+1</f>
        <v>2</v>
      </c>
      <c r="B5" s="6" t="s">
        <v>21</v>
      </c>
      <c r="C5" s="121"/>
      <c r="D5" s="122"/>
      <c r="E5" s="40"/>
      <c r="F5" s="40">
        <f>G5+I5+K5+Q5+S5+U5+AA5+AC5+AE5+AK5+AM5+AO5</f>
        <v>0</v>
      </c>
      <c r="G5" s="40"/>
      <c r="H5" s="40"/>
      <c r="I5" s="40"/>
      <c r="J5" s="40"/>
      <c r="K5" s="40"/>
      <c r="L5" s="40"/>
      <c r="M5" s="157">
        <f>G5+I5+K5</f>
        <v>0</v>
      </c>
      <c r="N5" s="157">
        <f>H5+J5+L5</f>
        <v>0</v>
      </c>
      <c r="O5" s="157">
        <f>N5-M5</f>
        <v>0</v>
      </c>
      <c r="P5" s="158" t="str">
        <f>IFERROR((N5-M5)/M5,"−")</f>
        <v>−</v>
      </c>
      <c r="Q5" s="40"/>
      <c r="R5" s="40"/>
      <c r="S5" s="40"/>
      <c r="T5" s="40"/>
      <c r="U5" s="40"/>
      <c r="V5" s="40"/>
      <c r="W5" s="157">
        <f>Q5+S5+U5</f>
        <v>0</v>
      </c>
      <c r="X5" s="157">
        <f>R5+T5+V5</f>
        <v>0</v>
      </c>
      <c r="Y5" s="157">
        <f>X5-W5</f>
        <v>0</v>
      </c>
      <c r="Z5" s="158" t="str">
        <f>IFERROR((X5-W5)/W5,"−")</f>
        <v>−</v>
      </c>
      <c r="AA5" s="40"/>
      <c r="AB5" s="40"/>
      <c r="AC5" s="40"/>
      <c r="AD5" s="40"/>
      <c r="AE5" s="40"/>
      <c r="AF5" s="40"/>
      <c r="AG5" s="157">
        <f>AA5+AC5+AE5</f>
        <v>0</v>
      </c>
      <c r="AH5" s="157">
        <f>AB5+AD5+AF5</f>
        <v>0</v>
      </c>
      <c r="AI5" s="157">
        <f>AH5-AG5</f>
        <v>0</v>
      </c>
      <c r="AJ5" s="158" t="str">
        <f>IFERROR((AH5-AG5)/AG5,"−")</f>
        <v>−</v>
      </c>
      <c r="AK5" s="40"/>
      <c r="AL5" s="40"/>
      <c r="AM5" s="40"/>
      <c r="AN5" s="40"/>
      <c r="AO5" s="40"/>
      <c r="AP5" s="40"/>
      <c r="AQ5" s="157">
        <f>AK5+AM5+AO5</f>
        <v>0</v>
      </c>
      <c r="AR5" s="157">
        <f>AL5+AN5+AP5</f>
        <v>0</v>
      </c>
      <c r="AS5" s="157">
        <f>AR5-AQ5</f>
        <v>0</v>
      </c>
      <c r="AT5" s="158" t="str">
        <f>IFERROR((AR5-AQ5)/AQ5,"−")</f>
        <v>−</v>
      </c>
      <c r="AU5" s="40"/>
      <c r="AV5" s="40"/>
      <c r="AW5" s="157">
        <f t="shared" ref="AW5:AW22" si="0">AV5-AU5</f>
        <v>0</v>
      </c>
      <c r="AX5" s="158" t="str">
        <f t="shared" ref="AX5:AX36" si="1">IFERROR((AV5-AU5)/AU5,"−")</f>
        <v>−</v>
      </c>
      <c r="AY5" s="138">
        <f>H5+J5+L5+Q5+S5+U5+AA5+AC5+AE5+AK5+AM5+AO5</f>
        <v>0</v>
      </c>
      <c r="AZ5" s="138">
        <f>H5+J5+L5+R5+T5+V5+AA5+AC5+AE5+AK5+AM5+AO5</f>
        <v>0</v>
      </c>
      <c r="BA5" s="138">
        <f>H5+J5+L5+R5+T5+V5+AB5+AD5+AF5+AK5+AM5+AO5</f>
        <v>0</v>
      </c>
      <c r="BB5" s="138">
        <f>H5+J5+L5+R5+T5+V5+AB5+AD5+AF5+AL5+AN5+AP5</f>
        <v>0</v>
      </c>
    </row>
    <row r="6" spans="1:54" ht="30">
      <c r="A6" s="98">
        <f t="shared" ref="A6:A69" si="2">A5+1</f>
        <v>3</v>
      </c>
      <c r="B6" s="6" t="s">
        <v>22</v>
      </c>
      <c r="C6" s="121"/>
      <c r="D6" s="122"/>
      <c r="E6" s="40"/>
      <c r="F6" s="40">
        <f>G6+I6+K6+Q6+S6+U6+AA6+AC6+AE6+AK6+AM6+AO6</f>
        <v>0</v>
      </c>
      <c r="G6" s="40"/>
      <c r="H6" s="40"/>
      <c r="I6" s="40"/>
      <c r="J6" s="40"/>
      <c r="K6" s="40"/>
      <c r="L6" s="40"/>
      <c r="M6" s="157">
        <f t="shared" ref="M6:M8" si="3">G6+I6+K6</f>
        <v>0</v>
      </c>
      <c r="N6" s="157">
        <f t="shared" ref="N6:N8" si="4">H6+J6+L6</f>
        <v>0</v>
      </c>
      <c r="O6" s="157">
        <f t="shared" ref="O6:O69" si="5">N6-M6</f>
        <v>0</v>
      </c>
      <c r="P6" s="158" t="str">
        <f t="shared" ref="P6:P69" si="6">IFERROR((N6-M6)/M6,"−")</f>
        <v>−</v>
      </c>
      <c r="Q6" s="40"/>
      <c r="R6" s="40"/>
      <c r="S6" s="40"/>
      <c r="T6" s="40"/>
      <c r="U6" s="40"/>
      <c r="V6" s="40"/>
      <c r="W6" s="157">
        <f t="shared" ref="W6:X7" si="7">Q6+S6+U6</f>
        <v>0</v>
      </c>
      <c r="X6" s="157">
        <f t="shared" si="7"/>
        <v>0</v>
      </c>
      <c r="Y6" s="157">
        <f t="shared" ref="Y6:Y69" si="8">X6-W6</f>
        <v>0</v>
      </c>
      <c r="Z6" s="158" t="str">
        <f t="shared" ref="Z6:Z69" si="9">IFERROR((X6-W6)/W6,"−")</f>
        <v>−</v>
      </c>
      <c r="AA6" s="40"/>
      <c r="AB6" s="40"/>
      <c r="AC6" s="40"/>
      <c r="AD6" s="40"/>
      <c r="AE6" s="40"/>
      <c r="AF6" s="40"/>
      <c r="AG6" s="157">
        <f t="shared" ref="AG6:AG8" si="10">AA6+AC6+AE6</f>
        <v>0</v>
      </c>
      <c r="AH6" s="157">
        <f t="shared" ref="AH6:AH8" si="11">AB6+AD6+AF6</f>
        <v>0</v>
      </c>
      <c r="AI6" s="157">
        <f t="shared" ref="AI6:AI69" si="12">AH6-AG6</f>
        <v>0</v>
      </c>
      <c r="AJ6" s="158" t="str">
        <f t="shared" ref="AJ6:AJ69" si="13">IFERROR((AH6-AG6)/AG6,"−")</f>
        <v>−</v>
      </c>
      <c r="AK6" s="40"/>
      <c r="AL6" s="40"/>
      <c r="AM6" s="40"/>
      <c r="AN6" s="40"/>
      <c r="AO6" s="40"/>
      <c r="AP6" s="40"/>
      <c r="AQ6" s="157">
        <f t="shared" ref="AQ6:AQ8" si="14">AK6+AM6+AO6</f>
        <v>0</v>
      </c>
      <c r="AR6" s="157">
        <f t="shared" ref="AR6:AR8" si="15">AL6+AN6+AP6</f>
        <v>0</v>
      </c>
      <c r="AS6" s="157">
        <f t="shared" ref="AS6:AS69" si="16">AR6-AQ6</f>
        <v>0</v>
      </c>
      <c r="AT6" s="158" t="str">
        <f t="shared" ref="AT6:AT69" si="17">IFERROR((AR6-AQ6)/AQ6,"−")</f>
        <v>−</v>
      </c>
      <c r="AU6" s="40"/>
      <c r="AV6" s="40"/>
      <c r="AW6" s="157">
        <f t="shared" si="0"/>
        <v>0</v>
      </c>
      <c r="AX6" s="158" t="str">
        <f t="shared" si="1"/>
        <v>−</v>
      </c>
      <c r="AY6" s="138">
        <f t="shared" ref="AY6:AY21" si="18">H6+J6+L6+Q6+S6+U6+AA6+AC6+AE6+AK6+AM6+AO6</f>
        <v>0</v>
      </c>
      <c r="AZ6" s="138">
        <f t="shared" ref="AZ6:AZ21" si="19">H6+J6+L6+R6+T6+V6+AA6+AC6+AE6+AK6+AM6+AO6</f>
        <v>0</v>
      </c>
      <c r="BA6" s="138">
        <f t="shared" ref="BA6:BA21" si="20">H6+J6+L6+R6+T6+V6+AB6+AD6+AF6+AK6+AM6+AO6</f>
        <v>0</v>
      </c>
      <c r="BB6" s="138">
        <f t="shared" ref="BB6:BB21" si="21">H6+J6+L6+R6+T6+V6+AB6+AD6+AF6+AL6+AN6+AP6</f>
        <v>0</v>
      </c>
    </row>
    <row r="7" spans="1:54" ht="30">
      <c r="A7" s="98">
        <f t="shared" si="2"/>
        <v>4</v>
      </c>
      <c r="B7" s="6" t="s">
        <v>23</v>
      </c>
      <c r="C7" s="121"/>
      <c r="D7" s="122"/>
      <c r="E7" s="40"/>
      <c r="F7" s="40">
        <f>G7+I7+K7+Q7+S7+U7+AA7+AC7+AE7+AK7+AM7+AO7</f>
        <v>0</v>
      </c>
      <c r="G7" s="40"/>
      <c r="H7" s="40"/>
      <c r="I7" s="40"/>
      <c r="J7" s="40"/>
      <c r="K7" s="40"/>
      <c r="L7" s="40"/>
      <c r="M7" s="157">
        <f t="shared" si="3"/>
        <v>0</v>
      </c>
      <c r="N7" s="157">
        <f t="shared" si="4"/>
        <v>0</v>
      </c>
      <c r="O7" s="157">
        <f t="shared" si="5"/>
        <v>0</v>
      </c>
      <c r="P7" s="158" t="str">
        <f t="shared" si="6"/>
        <v>−</v>
      </c>
      <c r="Q7" s="40"/>
      <c r="R7" s="40"/>
      <c r="S7" s="40"/>
      <c r="T7" s="40"/>
      <c r="U7" s="40"/>
      <c r="V7" s="40"/>
      <c r="W7" s="157">
        <f t="shared" si="7"/>
        <v>0</v>
      </c>
      <c r="X7" s="157">
        <f t="shared" si="7"/>
        <v>0</v>
      </c>
      <c r="Y7" s="157">
        <f t="shared" si="8"/>
        <v>0</v>
      </c>
      <c r="Z7" s="158" t="str">
        <f t="shared" si="9"/>
        <v>−</v>
      </c>
      <c r="AA7" s="40"/>
      <c r="AB7" s="40"/>
      <c r="AC7" s="40"/>
      <c r="AD7" s="40"/>
      <c r="AE7" s="40"/>
      <c r="AF7" s="40"/>
      <c r="AG7" s="157">
        <f t="shared" si="10"/>
        <v>0</v>
      </c>
      <c r="AH7" s="157">
        <f t="shared" si="11"/>
        <v>0</v>
      </c>
      <c r="AI7" s="157">
        <f t="shared" si="12"/>
        <v>0</v>
      </c>
      <c r="AJ7" s="158" t="str">
        <f t="shared" si="13"/>
        <v>−</v>
      </c>
      <c r="AK7" s="40"/>
      <c r="AL7" s="40"/>
      <c r="AM7" s="40"/>
      <c r="AN7" s="40"/>
      <c r="AO7" s="40"/>
      <c r="AP7" s="40"/>
      <c r="AQ7" s="157">
        <f t="shared" si="14"/>
        <v>0</v>
      </c>
      <c r="AR7" s="157">
        <f t="shared" si="15"/>
        <v>0</v>
      </c>
      <c r="AS7" s="157">
        <f t="shared" si="16"/>
        <v>0</v>
      </c>
      <c r="AT7" s="158" t="str">
        <f t="shared" si="17"/>
        <v>−</v>
      </c>
      <c r="AU7" s="40"/>
      <c r="AV7" s="40"/>
      <c r="AW7" s="157">
        <f t="shared" si="0"/>
        <v>0</v>
      </c>
      <c r="AX7" s="158" t="str">
        <f t="shared" si="1"/>
        <v>−</v>
      </c>
      <c r="AY7" s="138">
        <f t="shared" si="18"/>
        <v>0</v>
      </c>
      <c r="AZ7" s="138">
        <f t="shared" si="19"/>
        <v>0</v>
      </c>
      <c r="BA7" s="138">
        <f t="shared" si="20"/>
        <v>0</v>
      </c>
      <c r="BB7" s="138">
        <f t="shared" si="21"/>
        <v>0</v>
      </c>
    </row>
    <row r="8" spans="1:54" ht="15.6">
      <c r="A8" s="98">
        <f t="shared" si="2"/>
        <v>5</v>
      </c>
      <c r="B8" s="6" t="s">
        <v>37</v>
      </c>
      <c r="C8" s="121"/>
      <c r="D8" s="122"/>
      <c r="E8" s="40"/>
      <c r="F8" s="40">
        <f>G8+I8+K8+Q8+S8+U8+AA8+AC8+AE8+AK8+AM8+AO8</f>
        <v>0</v>
      </c>
      <c r="G8" s="40"/>
      <c r="H8" s="40"/>
      <c r="I8" s="40"/>
      <c r="J8" s="40"/>
      <c r="K8" s="40"/>
      <c r="L8" s="40"/>
      <c r="M8" s="157">
        <f t="shared" si="3"/>
        <v>0</v>
      </c>
      <c r="N8" s="157">
        <f t="shared" si="4"/>
        <v>0</v>
      </c>
      <c r="O8" s="157">
        <f t="shared" si="5"/>
        <v>0</v>
      </c>
      <c r="P8" s="158" t="str">
        <f t="shared" si="6"/>
        <v>−</v>
      </c>
      <c r="Q8" s="40"/>
      <c r="R8" s="40"/>
      <c r="S8" s="40"/>
      <c r="T8" s="40"/>
      <c r="U8" s="40"/>
      <c r="V8" s="40"/>
      <c r="W8" s="157">
        <f t="shared" ref="W8" si="22">Q8+S8+U8</f>
        <v>0</v>
      </c>
      <c r="X8" s="157">
        <f t="shared" ref="X8" si="23">R8+T8+V8</f>
        <v>0</v>
      </c>
      <c r="Y8" s="157">
        <f t="shared" si="8"/>
        <v>0</v>
      </c>
      <c r="Z8" s="158" t="str">
        <f t="shared" si="9"/>
        <v>−</v>
      </c>
      <c r="AA8" s="40"/>
      <c r="AB8" s="40"/>
      <c r="AC8" s="40"/>
      <c r="AD8" s="40"/>
      <c r="AE8" s="40"/>
      <c r="AF8" s="40"/>
      <c r="AG8" s="157">
        <f t="shared" si="10"/>
        <v>0</v>
      </c>
      <c r="AH8" s="157">
        <f t="shared" si="11"/>
        <v>0</v>
      </c>
      <c r="AI8" s="157">
        <f t="shared" si="12"/>
        <v>0</v>
      </c>
      <c r="AJ8" s="158" t="str">
        <f t="shared" si="13"/>
        <v>−</v>
      </c>
      <c r="AK8" s="40"/>
      <c r="AL8" s="40"/>
      <c r="AM8" s="40"/>
      <c r="AN8" s="40"/>
      <c r="AO8" s="40"/>
      <c r="AP8" s="40"/>
      <c r="AQ8" s="157">
        <f t="shared" si="14"/>
        <v>0</v>
      </c>
      <c r="AR8" s="157">
        <f t="shared" si="15"/>
        <v>0</v>
      </c>
      <c r="AS8" s="157">
        <f t="shared" si="16"/>
        <v>0</v>
      </c>
      <c r="AT8" s="158" t="str">
        <f t="shared" si="17"/>
        <v>−</v>
      </c>
      <c r="AU8" s="40"/>
      <c r="AV8" s="40"/>
      <c r="AW8" s="157">
        <f t="shared" si="0"/>
        <v>0</v>
      </c>
      <c r="AX8" s="158" t="str">
        <f t="shared" si="1"/>
        <v>−</v>
      </c>
      <c r="AY8" s="138">
        <f t="shared" si="18"/>
        <v>0</v>
      </c>
      <c r="AZ8" s="138">
        <f t="shared" si="19"/>
        <v>0</v>
      </c>
      <c r="BA8" s="138">
        <f t="shared" si="20"/>
        <v>0</v>
      </c>
      <c r="BB8" s="138">
        <f t="shared" si="21"/>
        <v>0</v>
      </c>
    </row>
    <row r="9" spans="1:54" ht="33.75" customHeight="1">
      <c r="A9" s="98">
        <f t="shared" si="2"/>
        <v>6</v>
      </c>
      <c r="B9" s="133" t="s">
        <v>24</v>
      </c>
      <c r="C9" s="137">
        <f t="shared" ref="C9" si="24">SUM(C5:C8)</f>
        <v>0</v>
      </c>
      <c r="D9" s="137">
        <f t="shared" ref="D9:E9" si="25">SUM(D5:D8)</f>
        <v>0</v>
      </c>
      <c r="E9" s="137">
        <f t="shared" si="25"/>
        <v>0</v>
      </c>
      <c r="F9" s="137">
        <f>SUM(F5:F8)</f>
        <v>0</v>
      </c>
      <c r="G9" s="137">
        <f>SUM(G5:G8)</f>
        <v>0</v>
      </c>
      <c r="H9" s="137">
        <f t="shared" ref="H9:Q9" si="26">SUM(H5:H8)</f>
        <v>0</v>
      </c>
      <c r="I9" s="137">
        <f t="shared" si="26"/>
        <v>0</v>
      </c>
      <c r="J9" s="137">
        <f t="shared" si="26"/>
        <v>0</v>
      </c>
      <c r="K9" s="137">
        <f t="shared" si="26"/>
        <v>0</v>
      </c>
      <c r="L9" s="137">
        <f t="shared" si="26"/>
        <v>0</v>
      </c>
      <c r="M9" s="137">
        <f t="shared" si="26"/>
        <v>0</v>
      </c>
      <c r="N9" s="137">
        <f t="shared" si="26"/>
        <v>0</v>
      </c>
      <c r="O9" s="157">
        <f t="shared" si="5"/>
        <v>0</v>
      </c>
      <c r="P9" s="158" t="str">
        <f t="shared" si="6"/>
        <v>−</v>
      </c>
      <c r="Q9" s="137">
        <f t="shared" si="26"/>
        <v>0</v>
      </c>
      <c r="R9" s="137">
        <f t="shared" ref="R9" si="27">SUM(R5:R8)</f>
        <v>0</v>
      </c>
      <c r="S9" s="137">
        <f t="shared" ref="S9" si="28">SUM(S5:S8)</f>
        <v>0</v>
      </c>
      <c r="T9" s="137">
        <f t="shared" ref="T9" si="29">SUM(T5:T8)</f>
        <v>0</v>
      </c>
      <c r="U9" s="137">
        <f t="shared" ref="U9" si="30">SUM(U5:U8)</f>
        <v>0</v>
      </c>
      <c r="V9" s="137">
        <f t="shared" ref="V9" si="31">SUM(V5:V8)</f>
        <v>0</v>
      </c>
      <c r="W9" s="137">
        <f t="shared" ref="W9" si="32">SUM(W5:W8)</f>
        <v>0</v>
      </c>
      <c r="X9" s="137">
        <f t="shared" ref="X9" si="33">SUM(X5:X8)</f>
        <v>0</v>
      </c>
      <c r="Y9" s="157">
        <f t="shared" si="8"/>
        <v>0</v>
      </c>
      <c r="Z9" s="158" t="str">
        <f t="shared" si="9"/>
        <v>−</v>
      </c>
      <c r="AA9" s="137">
        <f t="shared" ref="AA9" si="34">SUM(AA5:AA8)</f>
        <v>0</v>
      </c>
      <c r="AB9" s="137">
        <f t="shared" ref="AB9" si="35">SUM(AB5:AB8)</f>
        <v>0</v>
      </c>
      <c r="AC9" s="137">
        <f t="shared" ref="AC9" si="36">SUM(AC5:AC8)</f>
        <v>0</v>
      </c>
      <c r="AD9" s="137">
        <f t="shared" ref="AD9" si="37">SUM(AD5:AD8)</f>
        <v>0</v>
      </c>
      <c r="AE9" s="137">
        <f t="shared" ref="AE9" si="38">SUM(AE5:AE8)</f>
        <v>0</v>
      </c>
      <c r="AF9" s="137">
        <f t="shared" ref="AF9" si="39">SUM(AF5:AF8)</f>
        <v>0</v>
      </c>
      <c r="AG9" s="137">
        <f t="shared" ref="AG9" si="40">SUM(AG5:AG8)</f>
        <v>0</v>
      </c>
      <c r="AH9" s="137">
        <f t="shared" ref="AH9" si="41">SUM(AH5:AH8)</f>
        <v>0</v>
      </c>
      <c r="AI9" s="157">
        <f t="shared" si="12"/>
        <v>0</v>
      </c>
      <c r="AJ9" s="158" t="str">
        <f t="shared" si="13"/>
        <v>−</v>
      </c>
      <c r="AK9" s="137">
        <f t="shared" ref="AK9" si="42">SUM(AK5:AK8)</f>
        <v>0</v>
      </c>
      <c r="AL9" s="137">
        <f t="shared" ref="AL9" si="43">SUM(AL5:AL8)</f>
        <v>0</v>
      </c>
      <c r="AM9" s="137">
        <f t="shared" ref="AM9" si="44">SUM(AM5:AM8)</f>
        <v>0</v>
      </c>
      <c r="AN9" s="137">
        <f t="shared" ref="AN9" si="45">SUM(AN5:AN8)</f>
        <v>0</v>
      </c>
      <c r="AO9" s="137">
        <f t="shared" ref="AO9" si="46">SUM(AO5:AO8)</f>
        <v>0</v>
      </c>
      <c r="AP9" s="137">
        <f t="shared" ref="AP9" si="47">SUM(AP5:AP8)</f>
        <v>0</v>
      </c>
      <c r="AQ9" s="137">
        <f t="shared" ref="AQ9" si="48">SUM(AQ5:AQ8)</f>
        <v>0</v>
      </c>
      <c r="AR9" s="137">
        <f t="shared" ref="AR9" si="49">SUM(AR5:AR8)</f>
        <v>0</v>
      </c>
      <c r="AS9" s="157">
        <f t="shared" si="16"/>
        <v>0</v>
      </c>
      <c r="AT9" s="158" t="str">
        <f t="shared" si="17"/>
        <v>−</v>
      </c>
      <c r="AU9" s="40"/>
      <c r="AV9" s="40"/>
      <c r="AW9" s="157">
        <f t="shared" si="0"/>
        <v>0</v>
      </c>
      <c r="AX9" s="158" t="str">
        <f t="shared" si="1"/>
        <v>−</v>
      </c>
      <c r="AY9" s="138">
        <f>H9+J9+L9+Q9+S9+U9+AA9+AC9+AE9+AK9+AM9+AO9</f>
        <v>0</v>
      </c>
      <c r="AZ9" s="138">
        <f t="shared" si="19"/>
        <v>0</v>
      </c>
      <c r="BA9" s="138">
        <f t="shared" si="20"/>
        <v>0</v>
      </c>
      <c r="BB9" s="138">
        <f t="shared" si="21"/>
        <v>0</v>
      </c>
    </row>
    <row r="10" spans="1:54" ht="36" customHeight="1">
      <c r="A10" s="98">
        <f t="shared" si="2"/>
        <v>7</v>
      </c>
      <c r="B10" s="133" t="s">
        <v>353</v>
      </c>
      <c r="C10" s="137">
        <f t="shared" ref="C10" si="50">C11+C12</f>
        <v>0</v>
      </c>
      <c r="D10" s="137">
        <f t="shared" ref="D10:Q10" si="51">D11+D12</f>
        <v>0</v>
      </c>
      <c r="E10" s="137">
        <f t="shared" si="51"/>
        <v>0</v>
      </c>
      <c r="F10" s="137">
        <f t="shared" si="51"/>
        <v>0</v>
      </c>
      <c r="G10" s="137">
        <f t="shared" si="51"/>
        <v>0</v>
      </c>
      <c r="H10" s="137">
        <f t="shared" si="51"/>
        <v>0</v>
      </c>
      <c r="I10" s="137">
        <f t="shared" si="51"/>
        <v>0</v>
      </c>
      <c r="J10" s="137">
        <f t="shared" si="51"/>
        <v>0</v>
      </c>
      <c r="K10" s="137">
        <f t="shared" si="51"/>
        <v>0</v>
      </c>
      <c r="L10" s="137">
        <f t="shared" si="51"/>
        <v>0</v>
      </c>
      <c r="M10" s="137">
        <f t="shared" si="51"/>
        <v>0</v>
      </c>
      <c r="N10" s="137">
        <f t="shared" si="51"/>
        <v>0</v>
      </c>
      <c r="O10" s="157">
        <f t="shared" si="5"/>
        <v>0</v>
      </c>
      <c r="P10" s="158" t="str">
        <f t="shared" si="6"/>
        <v>−</v>
      </c>
      <c r="Q10" s="137">
        <f t="shared" si="51"/>
        <v>0</v>
      </c>
      <c r="R10" s="137">
        <f t="shared" ref="R10" si="52">R11+R12</f>
        <v>0</v>
      </c>
      <c r="S10" s="137">
        <f t="shared" ref="S10" si="53">S11+S12</f>
        <v>0</v>
      </c>
      <c r="T10" s="137">
        <f t="shared" ref="T10" si="54">T11+T12</f>
        <v>0</v>
      </c>
      <c r="U10" s="137">
        <f t="shared" ref="U10" si="55">U11+U12</f>
        <v>0</v>
      </c>
      <c r="V10" s="137">
        <f t="shared" ref="V10" si="56">V11+V12</f>
        <v>0</v>
      </c>
      <c r="W10" s="137">
        <f t="shared" ref="W10" si="57">W11+W12</f>
        <v>0</v>
      </c>
      <c r="X10" s="137">
        <f t="shared" ref="X10" si="58">X11+X12</f>
        <v>0</v>
      </c>
      <c r="Y10" s="157">
        <f t="shared" si="8"/>
        <v>0</v>
      </c>
      <c r="Z10" s="158" t="str">
        <f t="shared" si="9"/>
        <v>−</v>
      </c>
      <c r="AA10" s="137">
        <f t="shared" ref="AA10" si="59">AA11+AA12</f>
        <v>0</v>
      </c>
      <c r="AB10" s="137">
        <f t="shared" ref="AB10" si="60">AB11+AB12</f>
        <v>0</v>
      </c>
      <c r="AC10" s="137">
        <f t="shared" ref="AC10" si="61">AC11+AC12</f>
        <v>0</v>
      </c>
      <c r="AD10" s="137">
        <f t="shared" ref="AD10" si="62">AD11+AD12</f>
        <v>0</v>
      </c>
      <c r="AE10" s="137">
        <f t="shared" ref="AE10" si="63">AE11+AE12</f>
        <v>0</v>
      </c>
      <c r="AF10" s="137">
        <f t="shared" ref="AF10" si="64">AF11+AF12</f>
        <v>0</v>
      </c>
      <c r="AG10" s="137">
        <f t="shared" ref="AG10" si="65">AG11+AG12</f>
        <v>0</v>
      </c>
      <c r="AH10" s="137">
        <f t="shared" ref="AH10" si="66">AH11+AH12</f>
        <v>0</v>
      </c>
      <c r="AI10" s="157">
        <f t="shared" si="12"/>
        <v>0</v>
      </c>
      <c r="AJ10" s="158" t="str">
        <f t="shared" si="13"/>
        <v>−</v>
      </c>
      <c r="AK10" s="137">
        <f t="shared" ref="AK10" si="67">AK11+AK12</f>
        <v>0</v>
      </c>
      <c r="AL10" s="137">
        <f t="shared" ref="AL10" si="68">AL11+AL12</f>
        <v>0</v>
      </c>
      <c r="AM10" s="137">
        <f t="shared" ref="AM10" si="69">AM11+AM12</f>
        <v>0</v>
      </c>
      <c r="AN10" s="137">
        <f t="shared" ref="AN10" si="70">AN11+AN12</f>
        <v>0</v>
      </c>
      <c r="AO10" s="137">
        <f t="shared" ref="AO10" si="71">AO11+AO12</f>
        <v>0</v>
      </c>
      <c r="AP10" s="137">
        <f t="shared" ref="AP10" si="72">AP11+AP12</f>
        <v>0</v>
      </c>
      <c r="AQ10" s="137">
        <f t="shared" ref="AQ10" si="73">AQ11+AQ12</f>
        <v>0</v>
      </c>
      <c r="AR10" s="137">
        <f t="shared" ref="AR10" si="74">AR11+AR12</f>
        <v>0</v>
      </c>
      <c r="AS10" s="157">
        <f t="shared" si="16"/>
        <v>0</v>
      </c>
      <c r="AT10" s="158" t="str">
        <f t="shared" si="17"/>
        <v>−</v>
      </c>
      <c r="AU10" s="40"/>
      <c r="AV10" s="40"/>
      <c r="AW10" s="157">
        <f t="shared" si="0"/>
        <v>0</v>
      </c>
      <c r="AX10" s="158" t="str">
        <f t="shared" si="1"/>
        <v>−</v>
      </c>
      <c r="AY10" s="138">
        <f t="shared" si="18"/>
        <v>0</v>
      </c>
      <c r="AZ10" s="138">
        <f t="shared" si="19"/>
        <v>0</v>
      </c>
      <c r="BA10" s="138">
        <f t="shared" si="20"/>
        <v>0</v>
      </c>
      <c r="BB10" s="138">
        <f t="shared" si="21"/>
        <v>0</v>
      </c>
    </row>
    <row r="11" spans="1:54" ht="30">
      <c r="A11" s="98">
        <f t="shared" si="2"/>
        <v>8</v>
      </c>
      <c r="B11" s="6" t="s">
        <v>21</v>
      </c>
      <c r="C11" s="121"/>
      <c r="D11" s="122"/>
      <c r="E11" s="40"/>
      <c r="F11" s="40">
        <f>G11+I11+K11+Q11+S11+U11+AA11+AC11+AE11+AK11+AM11+AO11</f>
        <v>0</v>
      </c>
      <c r="G11" s="40"/>
      <c r="H11" s="40"/>
      <c r="I11" s="40"/>
      <c r="J11" s="40"/>
      <c r="K11" s="40"/>
      <c r="L11" s="40"/>
      <c r="M11" s="157">
        <f t="shared" ref="M11" si="75">G11+I11+K11</f>
        <v>0</v>
      </c>
      <c r="N11" s="157">
        <f t="shared" ref="N11" si="76">H11+J11+L11</f>
        <v>0</v>
      </c>
      <c r="O11" s="157">
        <f t="shared" si="5"/>
        <v>0</v>
      </c>
      <c r="P11" s="158" t="str">
        <f t="shared" si="6"/>
        <v>−</v>
      </c>
      <c r="Q11" s="40"/>
      <c r="R11" s="40"/>
      <c r="S11" s="40"/>
      <c r="T11" s="40"/>
      <c r="U11" s="40"/>
      <c r="V11" s="40"/>
      <c r="W11" s="157">
        <f t="shared" ref="W11" si="77">Q11+S11+U11</f>
        <v>0</v>
      </c>
      <c r="X11" s="157">
        <f t="shared" ref="X11" si="78">R11+T11+V11</f>
        <v>0</v>
      </c>
      <c r="Y11" s="157">
        <f t="shared" si="8"/>
        <v>0</v>
      </c>
      <c r="Z11" s="158" t="str">
        <f t="shared" si="9"/>
        <v>−</v>
      </c>
      <c r="AA11" s="40"/>
      <c r="AB11" s="40"/>
      <c r="AC11" s="40"/>
      <c r="AD11" s="40"/>
      <c r="AE11" s="40"/>
      <c r="AF11" s="40"/>
      <c r="AG11" s="157">
        <f t="shared" ref="AG11" si="79">AA11+AC11+AE11</f>
        <v>0</v>
      </c>
      <c r="AH11" s="157">
        <f t="shared" ref="AH11" si="80">AB11+AD11+AF11</f>
        <v>0</v>
      </c>
      <c r="AI11" s="157">
        <f t="shared" si="12"/>
        <v>0</v>
      </c>
      <c r="AJ11" s="158" t="str">
        <f t="shared" si="13"/>
        <v>−</v>
      </c>
      <c r="AK11" s="40"/>
      <c r="AL11" s="40"/>
      <c r="AM11" s="40"/>
      <c r="AN11" s="40"/>
      <c r="AO11" s="40"/>
      <c r="AP11" s="40"/>
      <c r="AQ11" s="157">
        <f t="shared" ref="AQ11" si="81">AK11+AM11+AO11</f>
        <v>0</v>
      </c>
      <c r="AR11" s="157">
        <f t="shared" ref="AR11" si="82">AL11+AN11+AP11</f>
        <v>0</v>
      </c>
      <c r="AS11" s="157">
        <f t="shared" si="16"/>
        <v>0</v>
      </c>
      <c r="AT11" s="158" t="str">
        <f t="shared" si="17"/>
        <v>−</v>
      </c>
      <c r="AU11" s="40"/>
      <c r="AV11" s="40"/>
      <c r="AW11" s="157">
        <f t="shared" si="0"/>
        <v>0</v>
      </c>
      <c r="AX11" s="158" t="str">
        <f t="shared" si="1"/>
        <v>−</v>
      </c>
      <c r="AY11" s="138">
        <f t="shared" si="18"/>
        <v>0</v>
      </c>
      <c r="AZ11" s="138">
        <f t="shared" si="19"/>
        <v>0</v>
      </c>
      <c r="BA11" s="138">
        <f t="shared" si="20"/>
        <v>0</v>
      </c>
      <c r="BB11" s="138">
        <f t="shared" si="21"/>
        <v>0</v>
      </c>
    </row>
    <row r="12" spans="1:54" ht="30">
      <c r="A12" s="98">
        <f t="shared" si="2"/>
        <v>9</v>
      </c>
      <c r="B12" s="6" t="s">
        <v>22</v>
      </c>
      <c r="C12" s="121"/>
      <c r="D12" s="122"/>
      <c r="E12" s="40"/>
      <c r="F12" s="40">
        <f>G12+I12+K12+Q12+S12+U12+AA12+AC12+AE12+AK12+AM12+AO12</f>
        <v>0</v>
      </c>
      <c r="G12" s="40"/>
      <c r="H12" s="40"/>
      <c r="I12" s="40"/>
      <c r="J12" s="40"/>
      <c r="K12" s="40"/>
      <c r="L12" s="40"/>
      <c r="M12" s="157">
        <f t="shared" ref="M12" si="83">G12+I12+K12</f>
        <v>0</v>
      </c>
      <c r="N12" s="157">
        <f t="shared" ref="N12" si="84">H12+J12+L12</f>
        <v>0</v>
      </c>
      <c r="O12" s="157">
        <f t="shared" si="5"/>
        <v>0</v>
      </c>
      <c r="P12" s="158" t="str">
        <f t="shared" si="6"/>
        <v>−</v>
      </c>
      <c r="Q12" s="40"/>
      <c r="R12" s="40"/>
      <c r="S12" s="40"/>
      <c r="T12" s="40"/>
      <c r="U12" s="40"/>
      <c r="V12" s="40"/>
      <c r="W12" s="157">
        <f t="shared" ref="W12" si="85">Q12+S12+U12</f>
        <v>0</v>
      </c>
      <c r="X12" s="157">
        <f t="shared" ref="X12" si="86">R12+T12+V12</f>
        <v>0</v>
      </c>
      <c r="Y12" s="157">
        <f t="shared" si="8"/>
        <v>0</v>
      </c>
      <c r="Z12" s="158" t="str">
        <f t="shared" si="9"/>
        <v>−</v>
      </c>
      <c r="AA12" s="40"/>
      <c r="AB12" s="40"/>
      <c r="AC12" s="40"/>
      <c r="AD12" s="40"/>
      <c r="AE12" s="40"/>
      <c r="AF12" s="40"/>
      <c r="AG12" s="157">
        <f t="shared" ref="AG12" si="87">AA12+AC12+AE12</f>
        <v>0</v>
      </c>
      <c r="AH12" s="157">
        <f t="shared" ref="AH12" si="88">AB12+AD12+AF12</f>
        <v>0</v>
      </c>
      <c r="AI12" s="157">
        <f t="shared" si="12"/>
        <v>0</v>
      </c>
      <c r="AJ12" s="158" t="str">
        <f t="shared" si="13"/>
        <v>−</v>
      </c>
      <c r="AK12" s="40"/>
      <c r="AL12" s="40"/>
      <c r="AM12" s="40"/>
      <c r="AN12" s="40"/>
      <c r="AO12" s="40"/>
      <c r="AP12" s="40"/>
      <c r="AQ12" s="157">
        <f t="shared" ref="AQ12" si="89">AK12+AM12+AO12</f>
        <v>0</v>
      </c>
      <c r="AR12" s="157">
        <f t="shared" ref="AR12" si="90">AL12+AN12+AP12</f>
        <v>0</v>
      </c>
      <c r="AS12" s="157">
        <f t="shared" si="16"/>
        <v>0</v>
      </c>
      <c r="AT12" s="158" t="str">
        <f t="shared" si="17"/>
        <v>−</v>
      </c>
      <c r="AU12" s="40"/>
      <c r="AV12" s="40"/>
      <c r="AW12" s="157">
        <f t="shared" si="0"/>
        <v>0</v>
      </c>
      <c r="AX12" s="158" t="str">
        <f t="shared" si="1"/>
        <v>−</v>
      </c>
      <c r="AY12" s="138">
        <f t="shared" si="18"/>
        <v>0</v>
      </c>
      <c r="AZ12" s="138">
        <f t="shared" si="19"/>
        <v>0</v>
      </c>
      <c r="BA12" s="138">
        <f t="shared" si="20"/>
        <v>0</v>
      </c>
      <c r="BB12" s="138">
        <f t="shared" si="21"/>
        <v>0</v>
      </c>
    </row>
    <row r="13" spans="1:54" ht="46.8">
      <c r="A13" s="98">
        <f t="shared" si="2"/>
        <v>10</v>
      </c>
      <c r="B13" s="133" t="s">
        <v>66</v>
      </c>
      <c r="C13" s="137">
        <f t="shared" ref="C13:AR13" si="91">SUM(C9,C11:C11,)</f>
        <v>0</v>
      </c>
      <c r="D13" s="137">
        <f t="shared" si="91"/>
        <v>0</v>
      </c>
      <c r="E13" s="137">
        <f t="shared" si="91"/>
        <v>0</v>
      </c>
      <c r="F13" s="137">
        <f t="shared" si="91"/>
        <v>0</v>
      </c>
      <c r="G13" s="137">
        <f t="shared" si="91"/>
        <v>0</v>
      </c>
      <c r="H13" s="137">
        <f t="shared" si="91"/>
        <v>0</v>
      </c>
      <c r="I13" s="137">
        <f t="shared" si="91"/>
        <v>0</v>
      </c>
      <c r="J13" s="137">
        <f t="shared" si="91"/>
        <v>0</v>
      </c>
      <c r="K13" s="137">
        <f t="shared" si="91"/>
        <v>0</v>
      </c>
      <c r="L13" s="137">
        <f t="shared" si="91"/>
        <v>0</v>
      </c>
      <c r="M13" s="137">
        <f t="shared" si="91"/>
        <v>0</v>
      </c>
      <c r="N13" s="137">
        <f t="shared" si="91"/>
        <v>0</v>
      </c>
      <c r="O13" s="157">
        <f t="shared" si="5"/>
        <v>0</v>
      </c>
      <c r="P13" s="158" t="str">
        <f t="shared" si="6"/>
        <v>−</v>
      </c>
      <c r="Q13" s="137">
        <f t="shared" si="91"/>
        <v>0</v>
      </c>
      <c r="R13" s="137">
        <f t="shared" si="91"/>
        <v>0</v>
      </c>
      <c r="S13" s="137">
        <f t="shared" si="91"/>
        <v>0</v>
      </c>
      <c r="T13" s="137">
        <f t="shared" si="91"/>
        <v>0</v>
      </c>
      <c r="U13" s="137">
        <f t="shared" si="91"/>
        <v>0</v>
      </c>
      <c r="V13" s="137">
        <f t="shared" si="91"/>
        <v>0</v>
      </c>
      <c r="W13" s="137">
        <f t="shared" si="91"/>
        <v>0</v>
      </c>
      <c r="X13" s="137">
        <f t="shared" si="91"/>
        <v>0</v>
      </c>
      <c r="Y13" s="157">
        <f t="shared" si="8"/>
        <v>0</v>
      </c>
      <c r="Z13" s="158" t="str">
        <f t="shared" si="9"/>
        <v>−</v>
      </c>
      <c r="AA13" s="137">
        <f t="shared" si="91"/>
        <v>0</v>
      </c>
      <c r="AB13" s="137">
        <f t="shared" si="91"/>
        <v>0</v>
      </c>
      <c r="AC13" s="137">
        <f t="shared" si="91"/>
        <v>0</v>
      </c>
      <c r="AD13" s="137">
        <f t="shared" si="91"/>
        <v>0</v>
      </c>
      <c r="AE13" s="137">
        <f t="shared" si="91"/>
        <v>0</v>
      </c>
      <c r="AF13" s="137">
        <f t="shared" si="91"/>
        <v>0</v>
      </c>
      <c r="AG13" s="137">
        <f t="shared" si="91"/>
        <v>0</v>
      </c>
      <c r="AH13" s="137">
        <f t="shared" si="91"/>
        <v>0</v>
      </c>
      <c r="AI13" s="157">
        <f t="shared" si="12"/>
        <v>0</v>
      </c>
      <c r="AJ13" s="158" t="str">
        <f t="shared" si="13"/>
        <v>−</v>
      </c>
      <c r="AK13" s="137">
        <f t="shared" si="91"/>
        <v>0</v>
      </c>
      <c r="AL13" s="137">
        <f t="shared" si="91"/>
        <v>0</v>
      </c>
      <c r="AM13" s="137">
        <f t="shared" si="91"/>
        <v>0</v>
      </c>
      <c r="AN13" s="137">
        <f t="shared" si="91"/>
        <v>0</v>
      </c>
      <c r="AO13" s="137">
        <f t="shared" si="91"/>
        <v>0</v>
      </c>
      <c r="AP13" s="137">
        <f t="shared" si="91"/>
        <v>0</v>
      </c>
      <c r="AQ13" s="137">
        <f t="shared" si="91"/>
        <v>0</v>
      </c>
      <c r="AR13" s="137">
        <f t="shared" si="91"/>
        <v>0</v>
      </c>
      <c r="AS13" s="157">
        <f t="shared" si="16"/>
        <v>0</v>
      </c>
      <c r="AT13" s="158" t="str">
        <f t="shared" si="17"/>
        <v>−</v>
      </c>
      <c r="AU13" s="40"/>
      <c r="AV13" s="40"/>
      <c r="AW13" s="157">
        <f t="shared" si="0"/>
        <v>0</v>
      </c>
      <c r="AX13" s="158" t="str">
        <f t="shared" si="1"/>
        <v>−</v>
      </c>
      <c r="AY13" s="138">
        <f t="shared" si="18"/>
        <v>0</v>
      </c>
      <c r="AZ13" s="138">
        <f t="shared" si="19"/>
        <v>0</v>
      </c>
      <c r="BA13" s="138">
        <f t="shared" si="20"/>
        <v>0</v>
      </c>
      <c r="BB13" s="138">
        <f t="shared" si="21"/>
        <v>0</v>
      </c>
    </row>
    <row r="14" spans="1:54" ht="26.25" customHeight="1">
      <c r="A14" s="98">
        <f t="shared" si="2"/>
        <v>11</v>
      </c>
      <c r="B14" s="133" t="s">
        <v>25</v>
      </c>
      <c r="C14" s="133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57"/>
      <c r="P14" s="158"/>
      <c r="Q14" s="139"/>
      <c r="R14" s="139"/>
      <c r="S14" s="139"/>
      <c r="T14" s="139"/>
      <c r="U14" s="139"/>
      <c r="V14" s="139"/>
      <c r="W14" s="139"/>
      <c r="X14" s="139"/>
      <c r="Y14" s="157"/>
      <c r="Z14" s="158"/>
      <c r="AA14" s="139"/>
      <c r="AB14" s="139"/>
      <c r="AC14" s="139"/>
      <c r="AD14" s="139"/>
      <c r="AE14" s="139"/>
      <c r="AF14" s="139"/>
      <c r="AG14" s="139"/>
      <c r="AH14" s="139"/>
      <c r="AI14" s="157"/>
      <c r="AJ14" s="158"/>
      <c r="AK14" s="139"/>
      <c r="AL14" s="139"/>
      <c r="AM14" s="139"/>
      <c r="AN14" s="139"/>
      <c r="AO14" s="139"/>
      <c r="AP14" s="139"/>
      <c r="AQ14" s="139"/>
      <c r="AR14" s="139"/>
      <c r="AS14" s="157"/>
      <c r="AT14" s="158"/>
      <c r="AU14" s="40"/>
      <c r="AV14" s="40"/>
      <c r="AW14" s="157">
        <f t="shared" si="0"/>
        <v>0</v>
      </c>
      <c r="AX14" s="158" t="str">
        <f t="shared" si="1"/>
        <v>−</v>
      </c>
      <c r="AY14" s="138">
        <f t="shared" si="18"/>
        <v>0</v>
      </c>
      <c r="AZ14" s="138">
        <f t="shared" si="19"/>
        <v>0</v>
      </c>
      <c r="BA14" s="138">
        <f t="shared" si="20"/>
        <v>0</v>
      </c>
      <c r="BB14" s="138">
        <f t="shared" si="21"/>
        <v>0</v>
      </c>
    </row>
    <row r="15" spans="1:54" ht="46.8">
      <c r="A15" s="98">
        <f t="shared" si="2"/>
        <v>12</v>
      </c>
      <c r="B15" s="133" t="s">
        <v>94</v>
      </c>
      <c r="C15" s="137">
        <f t="shared" ref="C15:AR15" si="92">C17+C19+C21</f>
        <v>0</v>
      </c>
      <c r="D15" s="137">
        <f t="shared" si="92"/>
        <v>0</v>
      </c>
      <c r="E15" s="137">
        <f t="shared" si="92"/>
        <v>0</v>
      </c>
      <c r="F15" s="137">
        <f t="shared" si="92"/>
        <v>0</v>
      </c>
      <c r="G15" s="137">
        <f t="shared" si="92"/>
        <v>0</v>
      </c>
      <c r="H15" s="137">
        <f t="shared" si="92"/>
        <v>0</v>
      </c>
      <c r="I15" s="137">
        <f t="shared" si="92"/>
        <v>0</v>
      </c>
      <c r="J15" s="137">
        <f t="shared" si="92"/>
        <v>0</v>
      </c>
      <c r="K15" s="137">
        <f t="shared" si="92"/>
        <v>0</v>
      </c>
      <c r="L15" s="137">
        <f t="shared" si="92"/>
        <v>0</v>
      </c>
      <c r="M15" s="137">
        <f t="shared" si="92"/>
        <v>0</v>
      </c>
      <c r="N15" s="137">
        <f t="shared" si="92"/>
        <v>0</v>
      </c>
      <c r="O15" s="157">
        <f t="shared" si="5"/>
        <v>0</v>
      </c>
      <c r="P15" s="158" t="str">
        <f t="shared" si="6"/>
        <v>−</v>
      </c>
      <c r="Q15" s="37">
        <f t="shared" si="92"/>
        <v>0</v>
      </c>
      <c r="R15" s="37">
        <f t="shared" si="92"/>
        <v>0</v>
      </c>
      <c r="S15" s="37">
        <f t="shared" si="92"/>
        <v>0</v>
      </c>
      <c r="T15" s="37">
        <f t="shared" si="92"/>
        <v>0</v>
      </c>
      <c r="U15" s="37">
        <f t="shared" si="92"/>
        <v>0</v>
      </c>
      <c r="V15" s="37">
        <f t="shared" si="92"/>
        <v>0</v>
      </c>
      <c r="W15" s="37">
        <f t="shared" si="92"/>
        <v>0</v>
      </c>
      <c r="X15" s="37">
        <f t="shared" si="92"/>
        <v>0</v>
      </c>
      <c r="Y15" s="157">
        <f t="shared" si="8"/>
        <v>0</v>
      </c>
      <c r="Z15" s="158" t="str">
        <f t="shared" si="9"/>
        <v>−</v>
      </c>
      <c r="AA15" s="37">
        <f t="shared" si="92"/>
        <v>0</v>
      </c>
      <c r="AB15" s="37">
        <f t="shared" si="92"/>
        <v>0</v>
      </c>
      <c r="AC15" s="37">
        <f t="shared" si="92"/>
        <v>0</v>
      </c>
      <c r="AD15" s="37">
        <f t="shared" si="92"/>
        <v>0</v>
      </c>
      <c r="AE15" s="37">
        <f t="shared" si="92"/>
        <v>0</v>
      </c>
      <c r="AF15" s="37">
        <f t="shared" si="92"/>
        <v>0</v>
      </c>
      <c r="AG15" s="37">
        <f t="shared" si="92"/>
        <v>0</v>
      </c>
      <c r="AH15" s="37">
        <f t="shared" si="92"/>
        <v>0</v>
      </c>
      <c r="AI15" s="157">
        <f t="shared" si="12"/>
        <v>0</v>
      </c>
      <c r="AJ15" s="158" t="str">
        <f t="shared" si="13"/>
        <v>−</v>
      </c>
      <c r="AK15" s="37">
        <f t="shared" si="92"/>
        <v>0</v>
      </c>
      <c r="AL15" s="37">
        <f t="shared" si="92"/>
        <v>0</v>
      </c>
      <c r="AM15" s="37">
        <f t="shared" si="92"/>
        <v>0</v>
      </c>
      <c r="AN15" s="37">
        <f t="shared" si="92"/>
        <v>0</v>
      </c>
      <c r="AO15" s="37">
        <f t="shared" si="92"/>
        <v>0</v>
      </c>
      <c r="AP15" s="37">
        <f t="shared" si="92"/>
        <v>0</v>
      </c>
      <c r="AQ15" s="37">
        <f t="shared" si="92"/>
        <v>0</v>
      </c>
      <c r="AR15" s="37">
        <f t="shared" si="92"/>
        <v>0</v>
      </c>
      <c r="AS15" s="157">
        <f t="shared" si="16"/>
        <v>0</v>
      </c>
      <c r="AT15" s="158" t="str">
        <f t="shared" si="17"/>
        <v>−</v>
      </c>
      <c r="AU15" s="40"/>
      <c r="AV15" s="40"/>
      <c r="AW15" s="157">
        <f t="shared" si="0"/>
        <v>0</v>
      </c>
      <c r="AX15" s="158" t="str">
        <f t="shared" si="1"/>
        <v>−</v>
      </c>
      <c r="AY15" s="138">
        <f t="shared" si="18"/>
        <v>0</v>
      </c>
      <c r="AZ15" s="138">
        <f t="shared" si="19"/>
        <v>0</v>
      </c>
      <c r="BA15" s="138">
        <f t="shared" si="20"/>
        <v>0</v>
      </c>
      <c r="BB15" s="138">
        <f t="shared" si="21"/>
        <v>0</v>
      </c>
    </row>
    <row r="16" spans="1:54" ht="27.6">
      <c r="A16" s="98">
        <f t="shared" si="2"/>
        <v>13</v>
      </c>
      <c r="B16" s="5" t="s">
        <v>72</v>
      </c>
      <c r="C16" s="37">
        <f>C18+C20+C22</f>
        <v>0</v>
      </c>
      <c r="D16" s="37">
        <f>D18+D20+D22</f>
        <v>0</v>
      </c>
      <c r="E16" s="37">
        <f>E18+E20+E22</f>
        <v>0</v>
      </c>
      <c r="F16" s="37">
        <f>F18+F20+F22</f>
        <v>0</v>
      </c>
      <c r="G16" s="37">
        <f>G18+G20+G22</f>
        <v>0</v>
      </c>
      <c r="H16" s="37">
        <f t="shared" ref="H16:AR16" si="93">H18+H20+H22</f>
        <v>0</v>
      </c>
      <c r="I16" s="37">
        <f t="shared" si="93"/>
        <v>0</v>
      </c>
      <c r="J16" s="37">
        <f t="shared" si="93"/>
        <v>0</v>
      </c>
      <c r="K16" s="37">
        <f t="shared" si="93"/>
        <v>0</v>
      </c>
      <c r="L16" s="37">
        <f t="shared" si="93"/>
        <v>0</v>
      </c>
      <c r="M16" s="37">
        <f t="shared" si="93"/>
        <v>0</v>
      </c>
      <c r="N16" s="37">
        <f t="shared" si="93"/>
        <v>0</v>
      </c>
      <c r="O16" s="157">
        <f t="shared" si="5"/>
        <v>0</v>
      </c>
      <c r="P16" s="158" t="str">
        <f t="shared" si="6"/>
        <v>−</v>
      </c>
      <c r="Q16" s="37">
        <f t="shared" si="93"/>
        <v>0</v>
      </c>
      <c r="R16" s="37">
        <f t="shared" si="93"/>
        <v>0</v>
      </c>
      <c r="S16" s="37">
        <f t="shared" si="93"/>
        <v>0</v>
      </c>
      <c r="T16" s="37">
        <f t="shared" si="93"/>
        <v>0</v>
      </c>
      <c r="U16" s="37">
        <f t="shared" si="93"/>
        <v>0</v>
      </c>
      <c r="V16" s="37">
        <f t="shared" si="93"/>
        <v>0</v>
      </c>
      <c r="W16" s="37">
        <f t="shared" si="93"/>
        <v>0</v>
      </c>
      <c r="X16" s="37">
        <f t="shared" si="93"/>
        <v>0</v>
      </c>
      <c r="Y16" s="157">
        <f t="shared" si="8"/>
        <v>0</v>
      </c>
      <c r="Z16" s="158" t="str">
        <f t="shared" si="9"/>
        <v>−</v>
      </c>
      <c r="AA16" s="37">
        <f t="shared" si="93"/>
        <v>0</v>
      </c>
      <c r="AB16" s="37">
        <f t="shared" si="93"/>
        <v>0</v>
      </c>
      <c r="AC16" s="37">
        <f t="shared" si="93"/>
        <v>0</v>
      </c>
      <c r="AD16" s="37">
        <f t="shared" si="93"/>
        <v>0</v>
      </c>
      <c r="AE16" s="37">
        <f t="shared" si="93"/>
        <v>0</v>
      </c>
      <c r="AF16" s="37">
        <f t="shared" si="93"/>
        <v>0</v>
      </c>
      <c r="AG16" s="37">
        <f t="shared" si="93"/>
        <v>0</v>
      </c>
      <c r="AH16" s="37">
        <f t="shared" si="93"/>
        <v>0</v>
      </c>
      <c r="AI16" s="157">
        <f t="shared" si="12"/>
        <v>0</v>
      </c>
      <c r="AJ16" s="158" t="str">
        <f t="shared" si="13"/>
        <v>−</v>
      </c>
      <c r="AK16" s="37">
        <f t="shared" si="93"/>
        <v>0</v>
      </c>
      <c r="AL16" s="37">
        <f t="shared" si="93"/>
        <v>0</v>
      </c>
      <c r="AM16" s="37">
        <f t="shared" si="93"/>
        <v>0</v>
      </c>
      <c r="AN16" s="37">
        <f t="shared" si="93"/>
        <v>0</v>
      </c>
      <c r="AO16" s="37">
        <f t="shared" si="93"/>
        <v>0</v>
      </c>
      <c r="AP16" s="37">
        <f t="shared" si="93"/>
        <v>0</v>
      </c>
      <c r="AQ16" s="37">
        <f t="shared" si="93"/>
        <v>0</v>
      </c>
      <c r="AR16" s="37">
        <f t="shared" si="93"/>
        <v>0</v>
      </c>
      <c r="AS16" s="157">
        <f t="shared" si="16"/>
        <v>0</v>
      </c>
      <c r="AT16" s="158" t="str">
        <f t="shared" si="17"/>
        <v>−</v>
      </c>
      <c r="AU16" s="40"/>
      <c r="AV16" s="40"/>
      <c r="AW16" s="157">
        <f t="shared" si="0"/>
        <v>0</v>
      </c>
      <c r="AX16" s="158" t="str">
        <f t="shared" si="1"/>
        <v>−</v>
      </c>
      <c r="AY16" s="140">
        <f>(H16+J16+L16+Q16+S16+U16+AA16+AC16+AE16+AK16+AM16+AO16)/12</f>
        <v>0</v>
      </c>
      <c r="AZ16" s="140">
        <f>(H16+J16+L16+R16+T16+V16+AA16+AC16+AE16+AK16+AM16+AO16)/12</f>
        <v>0</v>
      </c>
      <c r="BA16" s="140">
        <f>(H16+J16+L16+R16+T16+V16+AB16+AD16+AF16+AK16+AM16+AO16)/12</f>
        <v>0</v>
      </c>
      <c r="BB16" s="140">
        <f>(H16+J16+L16+R16+T16+V16+AB16+AD16+AF16+AL16+AN16+AP16)/12</f>
        <v>0</v>
      </c>
    </row>
    <row r="17" spans="1:54" ht="15.6">
      <c r="A17" s="98">
        <f t="shared" si="2"/>
        <v>14</v>
      </c>
      <c r="B17" s="5" t="s">
        <v>26</v>
      </c>
      <c r="C17" s="121"/>
      <c r="D17" s="122"/>
      <c r="E17" s="37"/>
      <c r="F17" s="37">
        <f>G17+I17+K17+Q17+S17+U17+AA17+AC17+AE17+AK17+AM17+AO17</f>
        <v>0</v>
      </c>
      <c r="G17" s="37"/>
      <c r="H17" s="37"/>
      <c r="I17" s="37"/>
      <c r="J17" s="37"/>
      <c r="K17" s="37"/>
      <c r="L17" s="37"/>
      <c r="M17" s="157">
        <f>(G17+I17+K17)/3</f>
        <v>0</v>
      </c>
      <c r="N17" s="157">
        <f>(H17+J17+L17)/3</f>
        <v>0</v>
      </c>
      <c r="O17" s="157">
        <f t="shared" si="5"/>
        <v>0</v>
      </c>
      <c r="P17" s="158" t="str">
        <f t="shared" si="6"/>
        <v>−</v>
      </c>
      <c r="Q17" s="37"/>
      <c r="R17" s="37"/>
      <c r="S17" s="37"/>
      <c r="T17" s="37"/>
      <c r="U17" s="37"/>
      <c r="V17" s="37"/>
      <c r="W17" s="157">
        <f>(Q17+S17+U17)/3</f>
        <v>0</v>
      </c>
      <c r="X17" s="157">
        <f>(R17+T17+V17)/3</f>
        <v>0</v>
      </c>
      <c r="Y17" s="157">
        <f t="shared" si="8"/>
        <v>0</v>
      </c>
      <c r="Z17" s="158" t="str">
        <f t="shared" si="9"/>
        <v>−</v>
      </c>
      <c r="AA17" s="37"/>
      <c r="AB17" s="37"/>
      <c r="AC17" s="37"/>
      <c r="AD17" s="37"/>
      <c r="AE17" s="37"/>
      <c r="AF17" s="37"/>
      <c r="AG17" s="157">
        <f>(AA17+AC17+AE17)/3</f>
        <v>0</v>
      </c>
      <c r="AH17" s="157">
        <f>(AB17+AD17+AF17)/3</f>
        <v>0</v>
      </c>
      <c r="AI17" s="157">
        <f t="shared" si="12"/>
        <v>0</v>
      </c>
      <c r="AJ17" s="158" t="str">
        <f t="shared" si="13"/>
        <v>−</v>
      </c>
      <c r="AK17" s="37"/>
      <c r="AL17" s="37"/>
      <c r="AM17" s="37"/>
      <c r="AN17" s="37"/>
      <c r="AO17" s="37"/>
      <c r="AP17" s="37"/>
      <c r="AQ17" s="157">
        <f>(AK17+AM17+AO17)/3</f>
        <v>0</v>
      </c>
      <c r="AR17" s="157">
        <f>(AL17+AN17+AP17)/3</f>
        <v>0</v>
      </c>
      <c r="AS17" s="157">
        <f t="shared" si="16"/>
        <v>0</v>
      </c>
      <c r="AT17" s="158" t="str">
        <f t="shared" si="17"/>
        <v>−</v>
      </c>
      <c r="AU17" s="40"/>
      <c r="AV17" s="40"/>
      <c r="AW17" s="157">
        <f t="shared" si="0"/>
        <v>0</v>
      </c>
      <c r="AX17" s="158" t="str">
        <f t="shared" si="1"/>
        <v>−</v>
      </c>
      <c r="AY17" s="138">
        <f t="shared" si="18"/>
        <v>0</v>
      </c>
      <c r="AZ17" s="138">
        <f t="shared" si="19"/>
        <v>0</v>
      </c>
      <c r="BA17" s="138">
        <f t="shared" si="20"/>
        <v>0</v>
      </c>
      <c r="BB17" s="138">
        <f t="shared" si="21"/>
        <v>0</v>
      </c>
    </row>
    <row r="18" spans="1:54" ht="27.6">
      <c r="A18" s="98">
        <f t="shared" si="2"/>
        <v>15</v>
      </c>
      <c r="B18" s="5" t="s">
        <v>73</v>
      </c>
      <c r="C18" s="141"/>
      <c r="D18" s="122"/>
      <c r="E18" s="37"/>
      <c r="F18" s="37">
        <f>(G18+I18+K18+Q18+S18+U18+AA18+AC18+AE18+AK18+AM18+AO18)/12</f>
        <v>0</v>
      </c>
      <c r="G18" s="37"/>
      <c r="H18" s="37"/>
      <c r="I18" s="37"/>
      <c r="J18" s="37"/>
      <c r="K18" s="37"/>
      <c r="L18" s="37"/>
      <c r="M18" s="157">
        <f t="shared" ref="M18:M22" si="94">(G18+I18+K18)/3</f>
        <v>0</v>
      </c>
      <c r="N18" s="157">
        <f t="shared" ref="N18:N22" si="95">(H18+J18+L18)/3</f>
        <v>0</v>
      </c>
      <c r="O18" s="157">
        <f t="shared" si="5"/>
        <v>0</v>
      </c>
      <c r="P18" s="158" t="str">
        <f t="shared" si="6"/>
        <v>−</v>
      </c>
      <c r="Q18" s="37"/>
      <c r="R18" s="37"/>
      <c r="S18" s="37"/>
      <c r="T18" s="37"/>
      <c r="U18" s="37"/>
      <c r="V18" s="37"/>
      <c r="W18" s="157">
        <f t="shared" ref="W18:W22" si="96">(Q18+S18+U18)/3</f>
        <v>0</v>
      </c>
      <c r="X18" s="157">
        <f t="shared" ref="X18:X22" si="97">(R18+T18+V18)/3</f>
        <v>0</v>
      </c>
      <c r="Y18" s="157">
        <f t="shared" si="8"/>
        <v>0</v>
      </c>
      <c r="Z18" s="158" t="str">
        <f t="shared" si="9"/>
        <v>−</v>
      </c>
      <c r="AA18" s="37"/>
      <c r="AB18" s="37"/>
      <c r="AC18" s="37"/>
      <c r="AD18" s="37"/>
      <c r="AE18" s="37"/>
      <c r="AF18" s="37"/>
      <c r="AG18" s="157">
        <f t="shared" ref="AG18:AG22" si="98">(AA18+AC18+AE18)/3</f>
        <v>0</v>
      </c>
      <c r="AH18" s="157">
        <f t="shared" ref="AH18:AH22" si="99">(AB18+AD18+AF18)/3</f>
        <v>0</v>
      </c>
      <c r="AI18" s="157">
        <f t="shared" si="12"/>
        <v>0</v>
      </c>
      <c r="AJ18" s="158" t="str">
        <f t="shared" si="13"/>
        <v>−</v>
      </c>
      <c r="AK18" s="37"/>
      <c r="AL18" s="37"/>
      <c r="AM18" s="37"/>
      <c r="AN18" s="37"/>
      <c r="AO18" s="37"/>
      <c r="AP18" s="37"/>
      <c r="AQ18" s="157">
        <f t="shared" ref="AQ18:AQ22" si="100">(AK18+AM18+AO18)/3</f>
        <v>0</v>
      </c>
      <c r="AR18" s="157">
        <f t="shared" ref="AR18:AR22" si="101">(AL18+AN18+AP18)/3</f>
        <v>0</v>
      </c>
      <c r="AS18" s="157">
        <f t="shared" si="16"/>
        <v>0</v>
      </c>
      <c r="AT18" s="158" t="str">
        <f t="shared" si="17"/>
        <v>−</v>
      </c>
      <c r="AU18" s="40"/>
      <c r="AV18" s="40"/>
      <c r="AW18" s="157">
        <f t="shared" si="0"/>
        <v>0</v>
      </c>
      <c r="AX18" s="158" t="str">
        <f t="shared" si="1"/>
        <v>−</v>
      </c>
      <c r="AY18" s="140">
        <f>(H18+J18+L18+Q18+S18+U18+AA18+AC18+AE18+AK18+AM18+AO18)/12</f>
        <v>0</v>
      </c>
      <c r="AZ18" s="140">
        <f>(H18+J18+L18+R18+T18+V18+AA18+AC18+AE18+AK18+AM18+AO18)/12</f>
        <v>0</v>
      </c>
      <c r="BA18" s="140">
        <f>(H18+J18+L18+R18+T18+V18+AB18+AD18+AF18+AK18+AM18+AO18)/12</f>
        <v>0</v>
      </c>
      <c r="BB18" s="140">
        <f>(H18+J18+L18+R18+T18+V18+AB18+AD18+AF18+AL18+AN18+AP18)/12</f>
        <v>0</v>
      </c>
    </row>
    <row r="19" spans="1:54" ht="27.6">
      <c r="A19" s="98">
        <f t="shared" si="2"/>
        <v>16</v>
      </c>
      <c r="B19" s="5" t="s">
        <v>74</v>
      </c>
      <c r="C19" s="121"/>
      <c r="D19" s="122"/>
      <c r="E19" s="37"/>
      <c r="F19" s="37">
        <f>G19+I19+K19+Q19+S19+U19+AA19+AC19+AE19+AK19+AM19+AO19</f>
        <v>0</v>
      </c>
      <c r="G19" s="37"/>
      <c r="H19" s="37"/>
      <c r="I19" s="37"/>
      <c r="J19" s="37"/>
      <c r="K19" s="37"/>
      <c r="L19" s="37"/>
      <c r="M19" s="157">
        <f t="shared" si="94"/>
        <v>0</v>
      </c>
      <c r="N19" s="157">
        <f t="shared" si="95"/>
        <v>0</v>
      </c>
      <c r="O19" s="157">
        <f t="shared" si="5"/>
        <v>0</v>
      </c>
      <c r="P19" s="158" t="str">
        <f t="shared" si="6"/>
        <v>−</v>
      </c>
      <c r="Q19" s="37"/>
      <c r="R19" s="37"/>
      <c r="S19" s="37"/>
      <c r="T19" s="37"/>
      <c r="U19" s="37"/>
      <c r="V19" s="37"/>
      <c r="W19" s="157">
        <f t="shared" si="96"/>
        <v>0</v>
      </c>
      <c r="X19" s="157">
        <f t="shared" si="97"/>
        <v>0</v>
      </c>
      <c r="Y19" s="157">
        <f t="shared" si="8"/>
        <v>0</v>
      </c>
      <c r="Z19" s="158" t="str">
        <f t="shared" si="9"/>
        <v>−</v>
      </c>
      <c r="AA19" s="37"/>
      <c r="AB19" s="37"/>
      <c r="AC19" s="37"/>
      <c r="AD19" s="37"/>
      <c r="AE19" s="37"/>
      <c r="AF19" s="37"/>
      <c r="AG19" s="157">
        <f t="shared" si="98"/>
        <v>0</v>
      </c>
      <c r="AH19" s="157">
        <f t="shared" si="99"/>
        <v>0</v>
      </c>
      <c r="AI19" s="157">
        <f t="shared" si="12"/>
        <v>0</v>
      </c>
      <c r="AJ19" s="158" t="str">
        <f t="shared" si="13"/>
        <v>−</v>
      </c>
      <c r="AK19" s="37"/>
      <c r="AL19" s="37"/>
      <c r="AM19" s="37"/>
      <c r="AN19" s="37"/>
      <c r="AO19" s="37"/>
      <c r="AP19" s="37"/>
      <c r="AQ19" s="157">
        <f t="shared" si="100"/>
        <v>0</v>
      </c>
      <c r="AR19" s="157">
        <f t="shared" si="101"/>
        <v>0</v>
      </c>
      <c r="AS19" s="157">
        <f t="shared" si="16"/>
        <v>0</v>
      </c>
      <c r="AT19" s="158" t="str">
        <f t="shared" si="17"/>
        <v>−</v>
      </c>
      <c r="AU19" s="40"/>
      <c r="AV19" s="40"/>
      <c r="AW19" s="157">
        <f t="shared" si="0"/>
        <v>0</v>
      </c>
      <c r="AX19" s="158" t="str">
        <f t="shared" si="1"/>
        <v>−</v>
      </c>
      <c r="AY19" s="138">
        <f t="shared" si="18"/>
        <v>0</v>
      </c>
      <c r="AZ19" s="138">
        <f t="shared" si="19"/>
        <v>0</v>
      </c>
      <c r="BA19" s="138">
        <f t="shared" si="20"/>
        <v>0</v>
      </c>
      <c r="BB19" s="138">
        <f t="shared" si="21"/>
        <v>0</v>
      </c>
    </row>
    <row r="20" spans="1:54" ht="27.6">
      <c r="A20" s="98">
        <f t="shared" si="2"/>
        <v>17</v>
      </c>
      <c r="B20" s="5" t="s">
        <v>75</v>
      </c>
      <c r="C20" s="141"/>
      <c r="D20" s="122"/>
      <c r="E20" s="37"/>
      <c r="F20" s="37">
        <f>(G20+I20+K20+Q20+S20+U20+AA20+AC20+AE20+AK20+AM20+AO20)/12</f>
        <v>0</v>
      </c>
      <c r="G20" s="37"/>
      <c r="H20" s="37"/>
      <c r="I20" s="37"/>
      <c r="J20" s="37"/>
      <c r="K20" s="37"/>
      <c r="L20" s="37"/>
      <c r="M20" s="157">
        <f t="shared" si="94"/>
        <v>0</v>
      </c>
      <c r="N20" s="157">
        <f t="shared" si="95"/>
        <v>0</v>
      </c>
      <c r="O20" s="157">
        <f t="shared" si="5"/>
        <v>0</v>
      </c>
      <c r="P20" s="158" t="str">
        <f t="shared" si="6"/>
        <v>−</v>
      </c>
      <c r="Q20" s="37"/>
      <c r="R20" s="37"/>
      <c r="S20" s="37"/>
      <c r="T20" s="37"/>
      <c r="U20" s="37"/>
      <c r="V20" s="37"/>
      <c r="W20" s="157">
        <f t="shared" si="96"/>
        <v>0</v>
      </c>
      <c r="X20" s="157">
        <f t="shared" si="97"/>
        <v>0</v>
      </c>
      <c r="Y20" s="157">
        <f t="shared" si="8"/>
        <v>0</v>
      </c>
      <c r="Z20" s="158" t="str">
        <f t="shared" si="9"/>
        <v>−</v>
      </c>
      <c r="AA20" s="37"/>
      <c r="AB20" s="37"/>
      <c r="AC20" s="37"/>
      <c r="AD20" s="37"/>
      <c r="AE20" s="37"/>
      <c r="AF20" s="37"/>
      <c r="AG20" s="157">
        <f t="shared" si="98"/>
        <v>0</v>
      </c>
      <c r="AH20" s="157">
        <f t="shared" si="99"/>
        <v>0</v>
      </c>
      <c r="AI20" s="157">
        <f t="shared" si="12"/>
        <v>0</v>
      </c>
      <c r="AJ20" s="158" t="str">
        <f t="shared" si="13"/>
        <v>−</v>
      </c>
      <c r="AK20" s="37"/>
      <c r="AL20" s="37"/>
      <c r="AM20" s="37"/>
      <c r="AN20" s="37"/>
      <c r="AO20" s="37"/>
      <c r="AP20" s="37"/>
      <c r="AQ20" s="157">
        <f t="shared" si="100"/>
        <v>0</v>
      </c>
      <c r="AR20" s="157">
        <f t="shared" si="101"/>
        <v>0</v>
      </c>
      <c r="AS20" s="157">
        <f t="shared" si="16"/>
        <v>0</v>
      </c>
      <c r="AT20" s="158" t="str">
        <f t="shared" si="17"/>
        <v>−</v>
      </c>
      <c r="AU20" s="40"/>
      <c r="AV20" s="40"/>
      <c r="AW20" s="157">
        <f t="shared" si="0"/>
        <v>0</v>
      </c>
      <c r="AX20" s="158" t="str">
        <f t="shared" si="1"/>
        <v>−</v>
      </c>
      <c r="AY20" s="140">
        <f>(H20+J20+L20+Q20+S20+U20+AA20+AC20+AE20+AK20+AM20+AO20)/12</f>
        <v>0</v>
      </c>
      <c r="AZ20" s="140">
        <f>(H20+J20+L20+R20+T20+V20+AA20+AC20+AE20+AK20+AM20+AO20)/12</f>
        <v>0</v>
      </c>
      <c r="BA20" s="140">
        <f>(H20+J20+L20+R20+T20+V20+AB20+AD20+AF20+AK20+AM20+AO20)/12</f>
        <v>0</v>
      </c>
      <c r="BB20" s="140">
        <f>(H20+J20+L20+R20+T20+V20+AB20+AD20+AF20+AL20+AN20+AP20)/12</f>
        <v>0</v>
      </c>
    </row>
    <row r="21" spans="1:54" ht="27.6">
      <c r="A21" s="98">
        <f t="shared" si="2"/>
        <v>18</v>
      </c>
      <c r="B21" s="5" t="s">
        <v>79</v>
      </c>
      <c r="C21" s="121"/>
      <c r="D21" s="122"/>
      <c r="E21" s="37"/>
      <c r="F21" s="37">
        <f>G21+I21+K21+Q21+S21+U21+AA21+AC21+AE21+AK21+AM21+AO21</f>
        <v>0</v>
      </c>
      <c r="G21" s="37"/>
      <c r="H21" s="37"/>
      <c r="I21" s="37"/>
      <c r="J21" s="37"/>
      <c r="K21" s="37"/>
      <c r="L21" s="37"/>
      <c r="M21" s="157">
        <f t="shared" si="94"/>
        <v>0</v>
      </c>
      <c r="N21" s="157">
        <f t="shared" si="95"/>
        <v>0</v>
      </c>
      <c r="O21" s="157">
        <f t="shared" si="5"/>
        <v>0</v>
      </c>
      <c r="P21" s="158" t="str">
        <f t="shared" si="6"/>
        <v>−</v>
      </c>
      <c r="Q21" s="37"/>
      <c r="R21" s="37"/>
      <c r="S21" s="37"/>
      <c r="T21" s="37"/>
      <c r="U21" s="37"/>
      <c r="V21" s="37"/>
      <c r="W21" s="157">
        <f t="shared" si="96"/>
        <v>0</v>
      </c>
      <c r="X21" s="157">
        <f t="shared" si="97"/>
        <v>0</v>
      </c>
      <c r="Y21" s="157">
        <f t="shared" si="8"/>
        <v>0</v>
      </c>
      <c r="Z21" s="158" t="str">
        <f t="shared" si="9"/>
        <v>−</v>
      </c>
      <c r="AA21" s="37"/>
      <c r="AB21" s="37"/>
      <c r="AC21" s="37"/>
      <c r="AD21" s="37"/>
      <c r="AE21" s="37"/>
      <c r="AF21" s="37"/>
      <c r="AG21" s="157">
        <f t="shared" si="98"/>
        <v>0</v>
      </c>
      <c r="AH21" s="157">
        <f t="shared" si="99"/>
        <v>0</v>
      </c>
      <c r="AI21" s="157">
        <f t="shared" si="12"/>
        <v>0</v>
      </c>
      <c r="AJ21" s="158" t="str">
        <f t="shared" si="13"/>
        <v>−</v>
      </c>
      <c r="AK21" s="37"/>
      <c r="AL21" s="37"/>
      <c r="AM21" s="37"/>
      <c r="AN21" s="37"/>
      <c r="AO21" s="37"/>
      <c r="AP21" s="37"/>
      <c r="AQ21" s="157">
        <f t="shared" si="100"/>
        <v>0</v>
      </c>
      <c r="AR21" s="157">
        <f t="shared" si="101"/>
        <v>0</v>
      </c>
      <c r="AS21" s="157">
        <f t="shared" si="16"/>
        <v>0</v>
      </c>
      <c r="AT21" s="158" t="str">
        <f t="shared" si="17"/>
        <v>−</v>
      </c>
      <c r="AU21" s="40"/>
      <c r="AV21" s="40"/>
      <c r="AW21" s="157">
        <f t="shared" si="0"/>
        <v>0</v>
      </c>
      <c r="AX21" s="158" t="str">
        <f t="shared" si="1"/>
        <v>−</v>
      </c>
      <c r="AY21" s="138">
        <f t="shared" si="18"/>
        <v>0</v>
      </c>
      <c r="AZ21" s="138">
        <f t="shared" si="19"/>
        <v>0</v>
      </c>
      <c r="BA21" s="138">
        <f t="shared" si="20"/>
        <v>0</v>
      </c>
      <c r="BB21" s="138">
        <f t="shared" si="21"/>
        <v>0</v>
      </c>
    </row>
    <row r="22" spans="1:54" ht="41.4">
      <c r="A22" s="98">
        <f t="shared" si="2"/>
        <v>19</v>
      </c>
      <c r="B22" s="5" t="s">
        <v>77</v>
      </c>
      <c r="C22" s="141"/>
      <c r="D22" s="122"/>
      <c r="E22" s="37"/>
      <c r="F22" s="37">
        <f>(G22+I22+K22+Q22+S22+U22+AA22+AC22+AE22+AK22+AM22+AO22)/12</f>
        <v>0</v>
      </c>
      <c r="G22" s="37"/>
      <c r="H22" s="37"/>
      <c r="I22" s="37"/>
      <c r="J22" s="37"/>
      <c r="K22" s="37"/>
      <c r="L22" s="37"/>
      <c r="M22" s="157">
        <f t="shared" si="94"/>
        <v>0</v>
      </c>
      <c r="N22" s="157">
        <f t="shared" si="95"/>
        <v>0</v>
      </c>
      <c r="O22" s="157">
        <f t="shared" si="5"/>
        <v>0</v>
      </c>
      <c r="P22" s="158" t="str">
        <f t="shared" si="6"/>
        <v>−</v>
      </c>
      <c r="Q22" s="37"/>
      <c r="R22" s="37"/>
      <c r="S22" s="37"/>
      <c r="T22" s="37"/>
      <c r="U22" s="37"/>
      <c r="V22" s="37"/>
      <c r="W22" s="157">
        <f t="shared" si="96"/>
        <v>0</v>
      </c>
      <c r="X22" s="157">
        <f t="shared" si="97"/>
        <v>0</v>
      </c>
      <c r="Y22" s="157">
        <f t="shared" si="8"/>
        <v>0</v>
      </c>
      <c r="Z22" s="158" t="str">
        <f t="shared" si="9"/>
        <v>−</v>
      </c>
      <c r="AA22" s="37"/>
      <c r="AB22" s="37"/>
      <c r="AC22" s="37"/>
      <c r="AD22" s="37"/>
      <c r="AE22" s="37"/>
      <c r="AF22" s="37"/>
      <c r="AG22" s="157">
        <f t="shared" si="98"/>
        <v>0</v>
      </c>
      <c r="AH22" s="157">
        <f t="shared" si="99"/>
        <v>0</v>
      </c>
      <c r="AI22" s="157">
        <f t="shared" si="12"/>
        <v>0</v>
      </c>
      <c r="AJ22" s="158" t="str">
        <f t="shared" si="13"/>
        <v>−</v>
      </c>
      <c r="AK22" s="37"/>
      <c r="AL22" s="37"/>
      <c r="AM22" s="37"/>
      <c r="AN22" s="37"/>
      <c r="AO22" s="37"/>
      <c r="AP22" s="37"/>
      <c r="AQ22" s="157">
        <f t="shared" si="100"/>
        <v>0</v>
      </c>
      <c r="AR22" s="157">
        <f t="shared" si="101"/>
        <v>0</v>
      </c>
      <c r="AS22" s="157">
        <f t="shared" si="16"/>
        <v>0</v>
      </c>
      <c r="AT22" s="158" t="str">
        <f t="shared" si="17"/>
        <v>−</v>
      </c>
      <c r="AU22" s="40"/>
      <c r="AV22" s="40"/>
      <c r="AW22" s="157">
        <f t="shared" si="0"/>
        <v>0</v>
      </c>
      <c r="AX22" s="158" t="str">
        <f t="shared" si="1"/>
        <v>−</v>
      </c>
      <c r="AY22" s="140">
        <f>(H22+J22+L22+Q22+S22+U22+AA22+AC22+AE22+AK22+AM22+AO22)/12</f>
        <v>0</v>
      </c>
      <c r="AZ22" s="140">
        <f>(H22+J22+L22+R22+T22+V22+AA22+AC22+AE22+AK22+AM22+AO22)/12</f>
        <v>0</v>
      </c>
      <c r="BA22" s="140">
        <f>(H22+J22+L22+R22+T22+V22+AB22+AD22+AF22+AK22+AM22+AO22)/12</f>
        <v>0</v>
      </c>
      <c r="BB22" s="140">
        <f>(H22+J22+L22+R22+T22+V22+AB22+AD22+AF22+AL22+AN22+AP22)/12</f>
        <v>0</v>
      </c>
    </row>
    <row r="23" spans="1:54" s="164" customFormat="1" ht="28.2">
      <c r="A23" s="142">
        <f t="shared" si="2"/>
        <v>20</v>
      </c>
      <c r="B23" s="143" t="s">
        <v>27</v>
      </c>
      <c r="C23" s="144" t="str">
        <f>IFERROR(C15/C16/12*1000,"−")</f>
        <v>−</v>
      </c>
      <c r="D23" s="144" t="str">
        <f t="shared" ref="D23:E23" si="102">IFERROR(D15/D16/12*1000,"−")</f>
        <v>−</v>
      </c>
      <c r="E23" s="144" t="str">
        <f t="shared" si="102"/>
        <v>−</v>
      </c>
      <c r="F23" s="144" t="str">
        <f t="shared" ref="F23" si="103">IFERROR(F15/F16/12*1000,"−")</f>
        <v>−</v>
      </c>
      <c r="G23" s="144" t="str">
        <f>IFERROR(G15/G16*1000,"−")</f>
        <v>−</v>
      </c>
      <c r="H23" s="144" t="str">
        <f t="shared" ref="H23:AQ23" si="104">IFERROR(H15/H16*1000,"−")</f>
        <v>−</v>
      </c>
      <c r="I23" s="144" t="str">
        <f t="shared" si="104"/>
        <v>−</v>
      </c>
      <c r="J23" s="144" t="str">
        <f t="shared" si="104"/>
        <v>−</v>
      </c>
      <c r="K23" s="144" t="str">
        <f t="shared" si="104"/>
        <v>−</v>
      </c>
      <c r="L23" s="144" t="str">
        <f t="shared" si="104"/>
        <v>−</v>
      </c>
      <c r="M23" s="144" t="str">
        <f t="shared" si="104"/>
        <v>−</v>
      </c>
      <c r="N23" s="144" t="str">
        <f t="shared" si="104"/>
        <v>−</v>
      </c>
      <c r="O23" s="144" t="str">
        <f t="shared" si="104"/>
        <v>−</v>
      </c>
      <c r="P23" s="144" t="str">
        <f t="shared" si="104"/>
        <v>−</v>
      </c>
      <c r="Q23" s="144" t="str">
        <f t="shared" si="104"/>
        <v>−</v>
      </c>
      <c r="R23" s="144" t="str">
        <f t="shared" si="104"/>
        <v>−</v>
      </c>
      <c r="S23" s="144" t="str">
        <f t="shared" si="104"/>
        <v>−</v>
      </c>
      <c r="T23" s="144" t="str">
        <f t="shared" si="104"/>
        <v>−</v>
      </c>
      <c r="U23" s="144" t="str">
        <f t="shared" si="104"/>
        <v>−</v>
      </c>
      <c r="V23" s="144" t="str">
        <f t="shared" si="104"/>
        <v>−</v>
      </c>
      <c r="W23" s="144" t="str">
        <f t="shared" si="104"/>
        <v>−</v>
      </c>
      <c r="X23" s="144" t="str">
        <f t="shared" si="104"/>
        <v>−</v>
      </c>
      <c r="Y23" s="144" t="str">
        <f t="shared" si="104"/>
        <v>−</v>
      </c>
      <c r="Z23" s="144" t="str">
        <f t="shared" si="104"/>
        <v>−</v>
      </c>
      <c r="AA23" s="144" t="str">
        <f t="shared" si="104"/>
        <v>−</v>
      </c>
      <c r="AB23" s="144" t="str">
        <f t="shared" si="104"/>
        <v>−</v>
      </c>
      <c r="AC23" s="144" t="str">
        <f t="shared" si="104"/>
        <v>−</v>
      </c>
      <c r="AD23" s="144" t="str">
        <f t="shared" si="104"/>
        <v>−</v>
      </c>
      <c r="AE23" s="144" t="str">
        <f t="shared" si="104"/>
        <v>−</v>
      </c>
      <c r="AF23" s="144" t="str">
        <f t="shared" si="104"/>
        <v>−</v>
      </c>
      <c r="AG23" s="144" t="str">
        <f t="shared" si="104"/>
        <v>−</v>
      </c>
      <c r="AH23" s="144" t="str">
        <f t="shared" si="104"/>
        <v>−</v>
      </c>
      <c r="AI23" s="144" t="str">
        <f t="shared" si="104"/>
        <v>−</v>
      </c>
      <c r="AJ23" s="144" t="str">
        <f t="shared" si="104"/>
        <v>−</v>
      </c>
      <c r="AK23" s="144" t="str">
        <f t="shared" si="104"/>
        <v>−</v>
      </c>
      <c r="AL23" s="144" t="str">
        <f t="shared" si="104"/>
        <v>−</v>
      </c>
      <c r="AM23" s="144" t="str">
        <f t="shared" si="104"/>
        <v>−</v>
      </c>
      <c r="AN23" s="144" t="str">
        <f t="shared" si="104"/>
        <v>−</v>
      </c>
      <c r="AO23" s="144" t="str">
        <f t="shared" si="104"/>
        <v>−</v>
      </c>
      <c r="AP23" s="144" t="str">
        <f t="shared" si="104"/>
        <v>−</v>
      </c>
      <c r="AQ23" s="144" t="str">
        <f t="shared" si="104"/>
        <v>−</v>
      </c>
      <c r="AR23" s="144" t="str">
        <f t="shared" ref="AR23" si="105">IFERROR(AR15/AR16*1000,"−")</f>
        <v>−</v>
      </c>
      <c r="AS23" s="157" t="str">
        <f>IFERROR(AR23-AQ23,"−")</f>
        <v>−</v>
      </c>
      <c r="AT23" s="158" t="str">
        <f t="shared" si="17"/>
        <v>−</v>
      </c>
      <c r="AU23" s="137"/>
      <c r="AV23" s="137"/>
      <c r="AW23" s="157">
        <f>IFERROR(AV23-AU23,"−")</f>
        <v>0</v>
      </c>
      <c r="AX23" s="158" t="str">
        <f t="shared" si="1"/>
        <v>−</v>
      </c>
      <c r="AY23" s="140" t="str">
        <f>IFERROR((H23+J23+L23+Q23+S23+U23+AA23+AC23+AE23+AK23+AM23+AO23)/12,"−")</f>
        <v>−</v>
      </c>
      <c r="AZ23" s="140" t="str">
        <f>IFERROR((H23+J23+L23+R23+T23+V23+AA23+AC23+AE23+AK23+AM23+AO23)/12,"−")</f>
        <v>−</v>
      </c>
      <c r="BA23" s="140" t="str">
        <f>IFERROR((H23+J23+L23+R23+T23+V23+AB23+AD23+AF23+AK23+AM23+AO23)/12,"−")</f>
        <v>−</v>
      </c>
      <c r="BB23" s="140" t="str">
        <f>IFERROR((H23+J23+L23+R23+T23+V23+AB23+AD23+AF23+AL23+AN23+AP23)/12,"−")</f>
        <v>−</v>
      </c>
    </row>
    <row r="24" spans="1:54" s="164" customFormat="1" ht="28.2">
      <c r="A24" s="142">
        <f t="shared" si="2"/>
        <v>21</v>
      </c>
      <c r="B24" s="143" t="s">
        <v>28</v>
      </c>
      <c r="C24" s="144" t="str">
        <f>IFERROR(C17/C18/12*1000,"−")</f>
        <v>−</v>
      </c>
      <c r="D24" s="144" t="str">
        <f t="shared" ref="D24:E24" si="106">IFERROR(D17/D18/12*1000,"−")</f>
        <v>−</v>
      </c>
      <c r="E24" s="144" t="str">
        <f t="shared" si="106"/>
        <v>−</v>
      </c>
      <c r="F24" s="144" t="str">
        <f t="shared" ref="F24" si="107">IFERROR(F17/F18/12*1000,"−")</f>
        <v>−</v>
      </c>
      <c r="G24" s="144" t="str">
        <f>IFERROR(G17/G18*1000,"−")</f>
        <v>−</v>
      </c>
      <c r="H24" s="144" t="str">
        <f t="shared" ref="H24:AQ24" si="108">IFERROR(H17/H18*1000,"−")</f>
        <v>−</v>
      </c>
      <c r="I24" s="144" t="str">
        <f t="shared" si="108"/>
        <v>−</v>
      </c>
      <c r="J24" s="144" t="str">
        <f t="shared" si="108"/>
        <v>−</v>
      </c>
      <c r="K24" s="144" t="str">
        <f t="shared" si="108"/>
        <v>−</v>
      </c>
      <c r="L24" s="144" t="str">
        <f t="shared" si="108"/>
        <v>−</v>
      </c>
      <c r="M24" s="144" t="str">
        <f t="shared" si="108"/>
        <v>−</v>
      </c>
      <c r="N24" s="144" t="str">
        <f t="shared" si="108"/>
        <v>−</v>
      </c>
      <c r="O24" s="144" t="str">
        <f t="shared" si="108"/>
        <v>−</v>
      </c>
      <c r="P24" s="144" t="str">
        <f t="shared" si="108"/>
        <v>−</v>
      </c>
      <c r="Q24" s="144" t="str">
        <f t="shared" si="108"/>
        <v>−</v>
      </c>
      <c r="R24" s="144" t="str">
        <f t="shared" si="108"/>
        <v>−</v>
      </c>
      <c r="S24" s="144" t="str">
        <f t="shared" si="108"/>
        <v>−</v>
      </c>
      <c r="T24" s="144" t="str">
        <f t="shared" si="108"/>
        <v>−</v>
      </c>
      <c r="U24" s="144" t="str">
        <f t="shared" si="108"/>
        <v>−</v>
      </c>
      <c r="V24" s="144" t="str">
        <f t="shared" si="108"/>
        <v>−</v>
      </c>
      <c r="W24" s="144" t="str">
        <f t="shared" si="108"/>
        <v>−</v>
      </c>
      <c r="X24" s="144" t="str">
        <f t="shared" si="108"/>
        <v>−</v>
      </c>
      <c r="Y24" s="144" t="str">
        <f t="shared" si="108"/>
        <v>−</v>
      </c>
      <c r="Z24" s="144" t="str">
        <f t="shared" si="108"/>
        <v>−</v>
      </c>
      <c r="AA24" s="144" t="str">
        <f t="shared" si="108"/>
        <v>−</v>
      </c>
      <c r="AB24" s="144" t="str">
        <f t="shared" si="108"/>
        <v>−</v>
      </c>
      <c r="AC24" s="144" t="str">
        <f t="shared" si="108"/>
        <v>−</v>
      </c>
      <c r="AD24" s="144" t="str">
        <f t="shared" si="108"/>
        <v>−</v>
      </c>
      <c r="AE24" s="144" t="str">
        <f t="shared" si="108"/>
        <v>−</v>
      </c>
      <c r="AF24" s="144" t="str">
        <f t="shared" si="108"/>
        <v>−</v>
      </c>
      <c r="AG24" s="144" t="str">
        <f t="shared" si="108"/>
        <v>−</v>
      </c>
      <c r="AH24" s="144" t="str">
        <f t="shared" si="108"/>
        <v>−</v>
      </c>
      <c r="AI24" s="144" t="str">
        <f t="shared" si="108"/>
        <v>−</v>
      </c>
      <c r="AJ24" s="144" t="str">
        <f t="shared" si="108"/>
        <v>−</v>
      </c>
      <c r="AK24" s="144" t="str">
        <f t="shared" si="108"/>
        <v>−</v>
      </c>
      <c r="AL24" s="144" t="str">
        <f t="shared" si="108"/>
        <v>−</v>
      </c>
      <c r="AM24" s="144" t="str">
        <f t="shared" si="108"/>
        <v>−</v>
      </c>
      <c r="AN24" s="144" t="str">
        <f t="shared" si="108"/>
        <v>−</v>
      </c>
      <c r="AO24" s="144" t="str">
        <f t="shared" si="108"/>
        <v>−</v>
      </c>
      <c r="AP24" s="144" t="str">
        <f t="shared" si="108"/>
        <v>−</v>
      </c>
      <c r="AQ24" s="144" t="str">
        <f t="shared" si="108"/>
        <v>−</v>
      </c>
      <c r="AR24" s="144" t="str">
        <f t="shared" ref="AR24" si="109">IFERROR(AR17/AR18*1000,"−")</f>
        <v>−</v>
      </c>
      <c r="AS24" s="157" t="str">
        <f t="shared" ref="AS24:AS26" si="110">IFERROR(AR24-AQ24,"−")</f>
        <v>−</v>
      </c>
      <c r="AT24" s="158" t="str">
        <f t="shared" si="17"/>
        <v>−</v>
      </c>
      <c r="AU24" s="137"/>
      <c r="AV24" s="137"/>
      <c r="AW24" s="157">
        <f>IFERROR(AV24-AU24,"−")</f>
        <v>0</v>
      </c>
      <c r="AX24" s="158" t="str">
        <f t="shared" si="1"/>
        <v>−</v>
      </c>
      <c r="AY24" s="140" t="str">
        <f>IFERROR((H24+J24+L24+Q24+S24+U24+AA24+AC24+AE24+AK24+AM24+AO24)/12,"−")</f>
        <v>−</v>
      </c>
      <c r="AZ24" s="140" t="str">
        <f>IFERROR((H24+J24+L24+R24+T24+V24+AA24+AC24+AE24+AK24+AM24+AO24)/12,"−")</f>
        <v>−</v>
      </c>
      <c r="BA24" s="140" t="str">
        <f>IFERROR((H24+J24+L24+R24+T24+V24+AB24+AD24+AF24+AK24+AM24+AO24)/12,"−")</f>
        <v>−</v>
      </c>
      <c r="BB24" s="140" t="str">
        <f>IFERROR((H24+J24+L24+R24+T24+V24+AB24+AD24+AF24+AL24+AN24+AP24)/12,"−")</f>
        <v>−</v>
      </c>
    </row>
    <row r="25" spans="1:54" s="164" customFormat="1" ht="28.2">
      <c r="A25" s="142">
        <f t="shared" si="2"/>
        <v>22</v>
      </c>
      <c r="B25" s="143" t="s">
        <v>76</v>
      </c>
      <c r="C25" s="144" t="str">
        <f>IFERROR(C19/C20/12*1000,"−")</f>
        <v>−</v>
      </c>
      <c r="D25" s="144" t="str">
        <f t="shared" ref="D25:E25" si="111">IFERROR(D19/D20/12*1000,"−")</f>
        <v>−</v>
      </c>
      <c r="E25" s="144" t="str">
        <f t="shared" si="111"/>
        <v>−</v>
      </c>
      <c r="F25" s="144" t="str">
        <f t="shared" ref="F25" si="112">IFERROR(F19/F20/12*1000,"−")</f>
        <v>−</v>
      </c>
      <c r="G25" s="144" t="str">
        <f>IFERROR(G19/G20*1000,"−")</f>
        <v>−</v>
      </c>
      <c r="H25" s="144" t="str">
        <f t="shared" ref="H25:AQ25" si="113">IFERROR(H19/H20*1000,"−")</f>
        <v>−</v>
      </c>
      <c r="I25" s="144" t="str">
        <f t="shared" si="113"/>
        <v>−</v>
      </c>
      <c r="J25" s="144" t="str">
        <f t="shared" si="113"/>
        <v>−</v>
      </c>
      <c r="K25" s="144" t="str">
        <f t="shared" si="113"/>
        <v>−</v>
      </c>
      <c r="L25" s="144" t="str">
        <f t="shared" si="113"/>
        <v>−</v>
      </c>
      <c r="M25" s="144" t="str">
        <f t="shared" si="113"/>
        <v>−</v>
      </c>
      <c r="N25" s="144" t="str">
        <f t="shared" si="113"/>
        <v>−</v>
      </c>
      <c r="O25" s="144" t="str">
        <f t="shared" si="113"/>
        <v>−</v>
      </c>
      <c r="P25" s="144" t="str">
        <f t="shared" si="113"/>
        <v>−</v>
      </c>
      <c r="Q25" s="144" t="str">
        <f t="shared" si="113"/>
        <v>−</v>
      </c>
      <c r="R25" s="144" t="str">
        <f t="shared" si="113"/>
        <v>−</v>
      </c>
      <c r="S25" s="144" t="str">
        <f t="shared" si="113"/>
        <v>−</v>
      </c>
      <c r="T25" s="144" t="str">
        <f t="shared" si="113"/>
        <v>−</v>
      </c>
      <c r="U25" s="144" t="str">
        <f t="shared" si="113"/>
        <v>−</v>
      </c>
      <c r="V25" s="144" t="str">
        <f t="shared" si="113"/>
        <v>−</v>
      </c>
      <c r="W25" s="144" t="str">
        <f t="shared" si="113"/>
        <v>−</v>
      </c>
      <c r="X25" s="144" t="str">
        <f t="shared" si="113"/>
        <v>−</v>
      </c>
      <c r="Y25" s="144" t="str">
        <f t="shared" si="113"/>
        <v>−</v>
      </c>
      <c r="Z25" s="144" t="str">
        <f t="shared" si="113"/>
        <v>−</v>
      </c>
      <c r="AA25" s="144" t="str">
        <f t="shared" si="113"/>
        <v>−</v>
      </c>
      <c r="AB25" s="144" t="str">
        <f t="shared" si="113"/>
        <v>−</v>
      </c>
      <c r="AC25" s="144" t="str">
        <f t="shared" si="113"/>
        <v>−</v>
      </c>
      <c r="AD25" s="144" t="str">
        <f t="shared" si="113"/>
        <v>−</v>
      </c>
      <c r="AE25" s="144" t="str">
        <f t="shared" si="113"/>
        <v>−</v>
      </c>
      <c r="AF25" s="144" t="str">
        <f t="shared" si="113"/>
        <v>−</v>
      </c>
      <c r="AG25" s="144" t="str">
        <f t="shared" si="113"/>
        <v>−</v>
      </c>
      <c r="AH25" s="144" t="str">
        <f t="shared" si="113"/>
        <v>−</v>
      </c>
      <c r="AI25" s="144" t="str">
        <f t="shared" si="113"/>
        <v>−</v>
      </c>
      <c r="AJ25" s="144" t="str">
        <f t="shared" si="113"/>
        <v>−</v>
      </c>
      <c r="AK25" s="144" t="str">
        <f t="shared" si="113"/>
        <v>−</v>
      </c>
      <c r="AL25" s="144" t="str">
        <f t="shared" si="113"/>
        <v>−</v>
      </c>
      <c r="AM25" s="144" t="str">
        <f t="shared" si="113"/>
        <v>−</v>
      </c>
      <c r="AN25" s="144" t="str">
        <f t="shared" si="113"/>
        <v>−</v>
      </c>
      <c r="AO25" s="144" t="str">
        <f t="shared" si="113"/>
        <v>−</v>
      </c>
      <c r="AP25" s="144" t="str">
        <f t="shared" si="113"/>
        <v>−</v>
      </c>
      <c r="AQ25" s="144" t="str">
        <f t="shared" si="113"/>
        <v>−</v>
      </c>
      <c r="AR25" s="144" t="str">
        <f t="shared" ref="AR25" si="114">IFERROR(AR19/AR20*1000,"−")</f>
        <v>−</v>
      </c>
      <c r="AS25" s="157" t="str">
        <f t="shared" si="110"/>
        <v>−</v>
      </c>
      <c r="AT25" s="158" t="str">
        <f t="shared" si="17"/>
        <v>−</v>
      </c>
      <c r="AU25" s="137"/>
      <c r="AV25" s="137"/>
      <c r="AW25" s="157">
        <f>IFERROR(AV25-AU25,"−")</f>
        <v>0</v>
      </c>
      <c r="AX25" s="158" t="str">
        <f t="shared" si="1"/>
        <v>−</v>
      </c>
      <c r="AY25" s="140" t="str">
        <f>IFERROR((H25+J25+L25+Q25+S25+U25+AA25+AC25+AE25+AK25+AM25+AO25)/12,"−")</f>
        <v>−</v>
      </c>
      <c r="AZ25" s="140" t="str">
        <f>IFERROR((H25+J25+L25+R25+T25+V25+AA25+AC25+AE25+AK25+AM25+AO25)/12,"−")</f>
        <v>−</v>
      </c>
      <c r="BA25" s="140" t="str">
        <f>IFERROR((H25+J25+L25+R25+T25+V25+AB25+AD25+AF25+AK25+AM25+AO25)/12,"−")</f>
        <v>−</v>
      </c>
      <c r="BB25" s="140" t="str">
        <f>IFERROR((H25+J25+L25+R25+T25+V25+AB25+AD25+AF25+AL25+AN25+AP25)/12,"−")</f>
        <v>−</v>
      </c>
    </row>
    <row r="26" spans="1:54" s="164" customFormat="1" ht="42">
      <c r="A26" s="142">
        <f t="shared" si="2"/>
        <v>23</v>
      </c>
      <c r="B26" s="143" t="s">
        <v>78</v>
      </c>
      <c r="C26" s="144" t="str">
        <f>IFERROR(C21/C22/12*1000,"−")</f>
        <v>−</v>
      </c>
      <c r="D26" s="144" t="str">
        <f t="shared" ref="D26:E26" si="115">IFERROR(D21/D22/12*1000,"−")</f>
        <v>−</v>
      </c>
      <c r="E26" s="144" t="str">
        <f t="shared" si="115"/>
        <v>−</v>
      </c>
      <c r="F26" s="144" t="str">
        <f t="shared" ref="F26" si="116">IFERROR(F21/F22/12*1000,"−")</f>
        <v>−</v>
      </c>
      <c r="G26" s="144" t="str">
        <f>IFERROR(G21/G22*1000,"−")</f>
        <v>−</v>
      </c>
      <c r="H26" s="144" t="str">
        <f t="shared" ref="H26:AQ26" si="117">IFERROR(H21/H22*1000,"−")</f>
        <v>−</v>
      </c>
      <c r="I26" s="144" t="str">
        <f t="shared" si="117"/>
        <v>−</v>
      </c>
      <c r="J26" s="144" t="str">
        <f t="shared" si="117"/>
        <v>−</v>
      </c>
      <c r="K26" s="144" t="str">
        <f t="shared" si="117"/>
        <v>−</v>
      </c>
      <c r="L26" s="144" t="str">
        <f t="shared" si="117"/>
        <v>−</v>
      </c>
      <c r="M26" s="144" t="str">
        <f t="shared" si="117"/>
        <v>−</v>
      </c>
      <c r="N26" s="144" t="str">
        <f t="shared" si="117"/>
        <v>−</v>
      </c>
      <c r="O26" s="144" t="str">
        <f t="shared" si="117"/>
        <v>−</v>
      </c>
      <c r="P26" s="144" t="str">
        <f t="shared" si="117"/>
        <v>−</v>
      </c>
      <c r="Q26" s="144" t="str">
        <f t="shared" si="117"/>
        <v>−</v>
      </c>
      <c r="R26" s="144" t="str">
        <f t="shared" si="117"/>
        <v>−</v>
      </c>
      <c r="S26" s="144" t="str">
        <f t="shared" si="117"/>
        <v>−</v>
      </c>
      <c r="T26" s="144" t="str">
        <f t="shared" si="117"/>
        <v>−</v>
      </c>
      <c r="U26" s="144" t="str">
        <f t="shared" si="117"/>
        <v>−</v>
      </c>
      <c r="V26" s="144" t="str">
        <f t="shared" si="117"/>
        <v>−</v>
      </c>
      <c r="W26" s="144" t="str">
        <f t="shared" si="117"/>
        <v>−</v>
      </c>
      <c r="X26" s="144" t="str">
        <f t="shared" si="117"/>
        <v>−</v>
      </c>
      <c r="Y26" s="144" t="str">
        <f t="shared" si="117"/>
        <v>−</v>
      </c>
      <c r="Z26" s="144" t="str">
        <f t="shared" si="117"/>
        <v>−</v>
      </c>
      <c r="AA26" s="144" t="str">
        <f t="shared" si="117"/>
        <v>−</v>
      </c>
      <c r="AB26" s="144" t="str">
        <f t="shared" si="117"/>
        <v>−</v>
      </c>
      <c r="AC26" s="144" t="str">
        <f t="shared" si="117"/>
        <v>−</v>
      </c>
      <c r="AD26" s="144" t="str">
        <f t="shared" si="117"/>
        <v>−</v>
      </c>
      <c r="AE26" s="144" t="str">
        <f t="shared" si="117"/>
        <v>−</v>
      </c>
      <c r="AF26" s="144" t="str">
        <f t="shared" si="117"/>
        <v>−</v>
      </c>
      <c r="AG26" s="144" t="str">
        <f t="shared" si="117"/>
        <v>−</v>
      </c>
      <c r="AH26" s="144" t="str">
        <f t="shared" si="117"/>
        <v>−</v>
      </c>
      <c r="AI26" s="144" t="str">
        <f t="shared" si="117"/>
        <v>−</v>
      </c>
      <c r="AJ26" s="144" t="str">
        <f t="shared" si="117"/>
        <v>−</v>
      </c>
      <c r="AK26" s="144" t="str">
        <f t="shared" si="117"/>
        <v>−</v>
      </c>
      <c r="AL26" s="144" t="str">
        <f t="shared" si="117"/>
        <v>−</v>
      </c>
      <c r="AM26" s="144" t="str">
        <f t="shared" si="117"/>
        <v>−</v>
      </c>
      <c r="AN26" s="144" t="str">
        <f t="shared" si="117"/>
        <v>−</v>
      </c>
      <c r="AO26" s="144" t="str">
        <f t="shared" si="117"/>
        <v>−</v>
      </c>
      <c r="AP26" s="144" t="str">
        <f t="shared" si="117"/>
        <v>−</v>
      </c>
      <c r="AQ26" s="144" t="str">
        <f t="shared" si="117"/>
        <v>−</v>
      </c>
      <c r="AR26" s="144" t="str">
        <f t="shared" ref="AR26" si="118">IFERROR(AR21/AR22*1000,"−")</f>
        <v>−</v>
      </c>
      <c r="AS26" s="157" t="str">
        <f t="shared" si="110"/>
        <v>−</v>
      </c>
      <c r="AT26" s="158" t="str">
        <f t="shared" si="17"/>
        <v>−</v>
      </c>
      <c r="AU26" s="137"/>
      <c r="AV26" s="137"/>
      <c r="AW26" s="157">
        <f>IFERROR(AV26-AU26,"−")</f>
        <v>0</v>
      </c>
      <c r="AX26" s="158" t="str">
        <f t="shared" si="1"/>
        <v>−</v>
      </c>
      <c r="AY26" s="140" t="str">
        <f>IFERROR((H26+J26+L26+Q26+S26+U26+AA26+AC26+AE26+AK26+AM26+AO26)/12,"−")</f>
        <v>−</v>
      </c>
      <c r="AZ26" s="140" t="str">
        <f>IFERROR((H26+J26+L26+R26+T26+V26+AA26+AC26+AE26+AK26+AM26+AO26)/12,"−")</f>
        <v>−</v>
      </c>
      <c r="BA26" s="140" t="str">
        <f>IFERROR((H26+J26+L26+R26+T26+V26+AB26+AD26+AF26+AK26+AM26+AO26)/12,"−")</f>
        <v>−</v>
      </c>
      <c r="BB26" s="140" t="str">
        <f>IFERROR((H26+J26+L26+R26+T26+V26+AB26+AD26+AF26+AL26+AN26+AP26)/12,"−")</f>
        <v>−</v>
      </c>
    </row>
    <row r="27" spans="1:54" ht="15.6">
      <c r="A27" s="98">
        <f t="shared" si="2"/>
        <v>24</v>
      </c>
      <c r="B27" s="5" t="s">
        <v>29</v>
      </c>
      <c r="C27" s="5"/>
      <c r="D27" s="37">
        <f>SUM(D28:D30)</f>
        <v>0</v>
      </c>
      <c r="E27" s="37">
        <f>SUM(E28:E30)</f>
        <v>0</v>
      </c>
      <c r="F27" s="37">
        <f t="shared" ref="F27:Q27" si="119">SUM(F28:F30)</f>
        <v>0</v>
      </c>
      <c r="G27" s="37">
        <f t="shared" si="119"/>
        <v>0</v>
      </c>
      <c r="H27" s="37">
        <f t="shared" si="119"/>
        <v>0</v>
      </c>
      <c r="I27" s="37">
        <f t="shared" si="119"/>
        <v>0</v>
      </c>
      <c r="J27" s="37">
        <f t="shared" si="119"/>
        <v>0</v>
      </c>
      <c r="K27" s="37">
        <f t="shared" si="119"/>
        <v>0</v>
      </c>
      <c r="L27" s="37">
        <f t="shared" si="119"/>
        <v>0</v>
      </c>
      <c r="M27" s="37">
        <f t="shared" si="119"/>
        <v>0</v>
      </c>
      <c r="N27" s="37">
        <f t="shared" si="119"/>
        <v>0</v>
      </c>
      <c r="O27" s="157">
        <f t="shared" si="5"/>
        <v>0</v>
      </c>
      <c r="P27" s="158" t="str">
        <f t="shared" si="6"/>
        <v>−</v>
      </c>
      <c r="Q27" s="37">
        <f t="shared" si="119"/>
        <v>0</v>
      </c>
      <c r="R27" s="37">
        <f t="shared" ref="R27" si="120">SUM(R28:R30)</f>
        <v>0</v>
      </c>
      <c r="S27" s="37">
        <f t="shared" ref="S27" si="121">SUM(S28:S30)</f>
        <v>0</v>
      </c>
      <c r="T27" s="37">
        <f t="shared" ref="T27" si="122">SUM(T28:T30)</f>
        <v>0</v>
      </c>
      <c r="U27" s="37">
        <f t="shared" ref="U27" si="123">SUM(U28:U30)</f>
        <v>0</v>
      </c>
      <c r="V27" s="37">
        <f t="shared" ref="V27" si="124">SUM(V28:V30)</f>
        <v>0</v>
      </c>
      <c r="W27" s="37">
        <f t="shared" ref="W27" si="125">SUM(W28:W30)</f>
        <v>0</v>
      </c>
      <c r="X27" s="37">
        <f t="shared" ref="X27" si="126">SUM(X28:X30)</f>
        <v>0</v>
      </c>
      <c r="Y27" s="157">
        <f t="shared" si="8"/>
        <v>0</v>
      </c>
      <c r="Z27" s="158" t="str">
        <f t="shared" si="9"/>
        <v>−</v>
      </c>
      <c r="AA27" s="37">
        <f t="shared" ref="AA27" si="127">SUM(AA28:AA30)</f>
        <v>0</v>
      </c>
      <c r="AB27" s="37">
        <f t="shared" ref="AB27" si="128">SUM(AB28:AB30)</f>
        <v>0</v>
      </c>
      <c r="AC27" s="37">
        <f t="shared" ref="AC27" si="129">SUM(AC28:AC30)</f>
        <v>0</v>
      </c>
      <c r="AD27" s="37">
        <f t="shared" ref="AD27" si="130">SUM(AD28:AD30)</f>
        <v>0</v>
      </c>
      <c r="AE27" s="37">
        <f t="shared" ref="AE27" si="131">SUM(AE28:AE30)</f>
        <v>0</v>
      </c>
      <c r="AF27" s="37">
        <f t="shared" ref="AF27" si="132">SUM(AF28:AF30)</f>
        <v>0</v>
      </c>
      <c r="AG27" s="37">
        <f t="shared" ref="AG27" si="133">SUM(AG28:AG30)</f>
        <v>0</v>
      </c>
      <c r="AH27" s="37">
        <f t="shared" ref="AH27" si="134">SUM(AH28:AH30)</f>
        <v>0</v>
      </c>
      <c r="AI27" s="157">
        <f t="shared" si="12"/>
        <v>0</v>
      </c>
      <c r="AJ27" s="158" t="str">
        <f t="shared" si="13"/>
        <v>−</v>
      </c>
      <c r="AK27" s="37">
        <f t="shared" ref="AK27" si="135">SUM(AK28:AK30)</f>
        <v>0</v>
      </c>
      <c r="AL27" s="37">
        <f t="shared" ref="AL27" si="136">SUM(AL28:AL30)</f>
        <v>0</v>
      </c>
      <c r="AM27" s="37">
        <f t="shared" ref="AM27" si="137">SUM(AM28:AM30)</f>
        <v>0</v>
      </c>
      <c r="AN27" s="37">
        <f t="shared" ref="AN27" si="138">SUM(AN28:AN30)</f>
        <v>0</v>
      </c>
      <c r="AO27" s="37">
        <f t="shared" ref="AO27" si="139">SUM(AO28:AO30)</f>
        <v>0</v>
      </c>
      <c r="AP27" s="37">
        <f t="shared" ref="AP27" si="140">SUM(AP28:AP30)</f>
        <v>0</v>
      </c>
      <c r="AQ27" s="37">
        <f t="shared" ref="AQ27" si="141">SUM(AQ28:AQ30)</f>
        <v>0</v>
      </c>
      <c r="AR27" s="37">
        <f t="shared" ref="AR27" si="142">SUM(AR28:AR30)</f>
        <v>0</v>
      </c>
      <c r="AS27" s="157">
        <f t="shared" si="16"/>
        <v>0</v>
      </c>
      <c r="AT27" s="158" t="str">
        <f t="shared" si="17"/>
        <v>−</v>
      </c>
      <c r="AU27" s="40"/>
      <c r="AV27" s="40"/>
      <c r="AW27" s="157">
        <f t="shared" ref="AW27:AW74" si="143">AV27-AU27</f>
        <v>0</v>
      </c>
      <c r="AX27" s="158" t="str">
        <f t="shared" si="1"/>
        <v>−</v>
      </c>
      <c r="AY27" s="138">
        <f t="shared" ref="AY27" si="144">H27+J27+L27+Q27+S27+U27+AA27+AC27+AE27+AK27+AM27+AO27</f>
        <v>0</v>
      </c>
      <c r="AZ27" s="138">
        <f t="shared" ref="AZ27" si="145">H27+J27+L27+R27+T27+V27+AA27+AC27+AE27+AK27+AM27+AO27</f>
        <v>0</v>
      </c>
      <c r="BA27" s="138">
        <f t="shared" ref="BA27" si="146">H27+J27+L27+R27+T27+V27+AB27+AD27+AF27+AK27+AM27+AO27</f>
        <v>0</v>
      </c>
      <c r="BB27" s="138">
        <f t="shared" ref="BB27" si="147">H27+J27+L27+R27+T27+V27+AB27+AD27+AF27+AL27+AN27+AP27</f>
        <v>0</v>
      </c>
    </row>
    <row r="28" spans="1:54" ht="15.6">
      <c r="A28" s="98">
        <f t="shared" si="2"/>
        <v>25</v>
      </c>
      <c r="B28" s="5" t="s">
        <v>30</v>
      </c>
      <c r="C28" s="5"/>
      <c r="D28" s="145"/>
      <c r="E28" s="37"/>
      <c r="F28" s="37"/>
      <c r="G28" s="37"/>
      <c r="H28" s="37"/>
      <c r="I28" s="37"/>
      <c r="J28" s="37"/>
      <c r="K28" s="37"/>
      <c r="L28" s="37"/>
      <c r="M28" s="37">
        <f>(G28+I28+K28)/3</f>
        <v>0</v>
      </c>
      <c r="N28" s="37">
        <f>(H28+J28+L28)/3</f>
        <v>0</v>
      </c>
      <c r="O28" s="157">
        <f t="shared" si="5"/>
        <v>0</v>
      </c>
      <c r="P28" s="158" t="str">
        <f t="shared" si="6"/>
        <v>−</v>
      </c>
      <c r="Q28" s="37"/>
      <c r="R28" s="37"/>
      <c r="S28" s="37"/>
      <c r="T28" s="37"/>
      <c r="U28" s="37"/>
      <c r="V28" s="37"/>
      <c r="W28" s="37">
        <f>(Q28+S28+U28)/3</f>
        <v>0</v>
      </c>
      <c r="X28" s="37">
        <f>(R28+T28+V28)/3</f>
        <v>0</v>
      </c>
      <c r="Y28" s="157">
        <f t="shared" si="8"/>
        <v>0</v>
      </c>
      <c r="Z28" s="158" t="str">
        <f t="shared" si="9"/>
        <v>−</v>
      </c>
      <c r="AA28" s="37"/>
      <c r="AB28" s="37"/>
      <c r="AC28" s="37"/>
      <c r="AD28" s="37"/>
      <c r="AE28" s="37"/>
      <c r="AF28" s="37"/>
      <c r="AG28" s="37">
        <f>(AA28+AC28+AE28)/3</f>
        <v>0</v>
      </c>
      <c r="AH28" s="37">
        <f>(AB28+AD28+AF28)/3</f>
        <v>0</v>
      </c>
      <c r="AI28" s="157">
        <f t="shared" si="12"/>
        <v>0</v>
      </c>
      <c r="AJ28" s="158" t="str">
        <f t="shared" si="13"/>
        <v>−</v>
      </c>
      <c r="AK28" s="37"/>
      <c r="AL28" s="37"/>
      <c r="AM28" s="37"/>
      <c r="AN28" s="37"/>
      <c r="AO28" s="37"/>
      <c r="AP28" s="37"/>
      <c r="AQ28" s="37">
        <f>(AK28+AM28+AO28)/3</f>
        <v>0</v>
      </c>
      <c r="AR28" s="37">
        <f>(AL28+AN28+AP28)/3</f>
        <v>0</v>
      </c>
      <c r="AS28" s="157">
        <f t="shared" si="16"/>
        <v>0</v>
      </c>
      <c r="AT28" s="158" t="str">
        <f t="shared" si="17"/>
        <v>−</v>
      </c>
      <c r="AU28" s="40"/>
      <c r="AV28" s="40"/>
      <c r="AW28" s="157">
        <f t="shared" si="143"/>
        <v>0</v>
      </c>
      <c r="AX28" s="158" t="str">
        <f t="shared" si="1"/>
        <v>−</v>
      </c>
      <c r="AY28" s="138">
        <f t="shared" ref="AY28:AY88" si="148">H28+J28+L28+Q28+S28+U28+AA28+AC28+AE28+AK28+AM28+AO28</f>
        <v>0</v>
      </c>
      <c r="AZ28" s="138">
        <f t="shared" ref="AZ28:AZ88" si="149">H28+J28+L28+R28+T28+V28+AA28+AC28+AE28+AK28+AM28+AO28</f>
        <v>0</v>
      </c>
      <c r="BA28" s="138">
        <f t="shared" ref="BA28:BA88" si="150">H28+J28+L28+R28+T28+V28+AB28+AD28+AF28+AK28+AM28+AO28</f>
        <v>0</v>
      </c>
      <c r="BB28" s="138">
        <f t="shared" ref="BB28:BB88" si="151">H28+J28+L28+R28+T28+V28+AB28+AD28+AF28+AL28+AN28+AP28</f>
        <v>0</v>
      </c>
    </row>
    <row r="29" spans="1:54" ht="15.6">
      <c r="A29" s="98">
        <f t="shared" si="2"/>
        <v>26</v>
      </c>
      <c r="B29" s="5" t="s">
        <v>80</v>
      </c>
      <c r="C29" s="5"/>
      <c r="D29" s="145"/>
      <c r="E29" s="37"/>
      <c r="F29" s="37"/>
      <c r="G29" s="37"/>
      <c r="H29" s="37"/>
      <c r="I29" s="37"/>
      <c r="J29" s="37"/>
      <c r="K29" s="37"/>
      <c r="L29" s="37"/>
      <c r="M29" s="37">
        <f t="shared" ref="M29:M30" si="152">(G29+I29+K29)/3</f>
        <v>0</v>
      </c>
      <c r="N29" s="37">
        <f t="shared" ref="N29:N30" si="153">(H29+J29+L29)/3</f>
        <v>0</v>
      </c>
      <c r="O29" s="157">
        <f t="shared" si="5"/>
        <v>0</v>
      </c>
      <c r="P29" s="158" t="str">
        <f t="shared" si="6"/>
        <v>−</v>
      </c>
      <c r="Q29" s="37"/>
      <c r="R29" s="37"/>
      <c r="S29" s="37"/>
      <c r="T29" s="37"/>
      <c r="U29" s="37"/>
      <c r="V29" s="37"/>
      <c r="W29" s="37">
        <f t="shared" ref="W29:W30" si="154">(Q29+S29+U29)/3</f>
        <v>0</v>
      </c>
      <c r="X29" s="37">
        <f t="shared" ref="X29:X30" si="155">(R29+T29+V29)/3</f>
        <v>0</v>
      </c>
      <c r="Y29" s="157">
        <f t="shared" si="8"/>
        <v>0</v>
      </c>
      <c r="Z29" s="158" t="str">
        <f t="shared" si="9"/>
        <v>−</v>
      </c>
      <c r="AA29" s="37"/>
      <c r="AB29" s="37"/>
      <c r="AC29" s="37"/>
      <c r="AD29" s="37"/>
      <c r="AE29" s="37"/>
      <c r="AF29" s="37"/>
      <c r="AG29" s="37">
        <f t="shared" ref="AG29:AG30" si="156">(AA29+AC29+AE29)/3</f>
        <v>0</v>
      </c>
      <c r="AH29" s="37">
        <f t="shared" ref="AH29:AH30" si="157">(AB29+AD29+AF29)/3</f>
        <v>0</v>
      </c>
      <c r="AI29" s="157">
        <f t="shared" si="12"/>
        <v>0</v>
      </c>
      <c r="AJ29" s="158" t="str">
        <f t="shared" si="13"/>
        <v>−</v>
      </c>
      <c r="AK29" s="37"/>
      <c r="AL29" s="37"/>
      <c r="AM29" s="37"/>
      <c r="AN29" s="37"/>
      <c r="AO29" s="37"/>
      <c r="AP29" s="37"/>
      <c r="AQ29" s="37">
        <f t="shared" ref="AQ29:AQ30" si="158">(AK29+AM29+AO29)/3</f>
        <v>0</v>
      </c>
      <c r="AR29" s="37">
        <f t="shared" ref="AR29:AR30" si="159">(AL29+AN29+AP29)/3</f>
        <v>0</v>
      </c>
      <c r="AS29" s="157">
        <f t="shared" si="16"/>
        <v>0</v>
      </c>
      <c r="AT29" s="158" t="str">
        <f t="shared" si="17"/>
        <v>−</v>
      </c>
      <c r="AU29" s="40"/>
      <c r="AV29" s="40"/>
      <c r="AW29" s="157">
        <f t="shared" si="143"/>
        <v>0</v>
      </c>
      <c r="AX29" s="158" t="str">
        <f t="shared" si="1"/>
        <v>−</v>
      </c>
      <c r="AY29" s="138">
        <f t="shared" si="148"/>
        <v>0</v>
      </c>
      <c r="AZ29" s="138">
        <f t="shared" si="149"/>
        <v>0</v>
      </c>
      <c r="BA29" s="138">
        <f t="shared" si="150"/>
        <v>0</v>
      </c>
      <c r="BB29" s="138">
        <f t="shared" si="151"/>
        <v>0</v>
      </c>
    </row>
    <row r="30" spans="1:54" ht="41.4">
      <c r="A30" s="98">
        <f t="shared" si="2"/>
        <v>27</v>
      </c>
      <c r="B30" s="5" t="s">
        <v>81</v>
      </c>
      <c r="C30" s="5"/>
      <c r="D30" s="145"/>
      <c r="E30" s="37"/>
      <c r="F30" s="37"/>
      <c r="G30" s="37"/>
      <c r="H30" s="37"/>
      <c r="I30" s="37"/>
      <c r="J30" s="37"/>
      <c r="K30" s="37"/>
      <c r="L30" s="37"/>
      <c r="M30" s="37">
        <f t="shared" si="152"/>
        <v>0</v>
      </c>
      <c r="N30" s="37">
        <f t="shared" si="153"/>
        <v>0</v>
      </c>
      <c r="O30" s="157">
        <f t="shared" si="5"/>
        <v>0</v>
      </c>
      <c r="P30" s="158" t="str">
        <f t="shared" si="6"/>
        <v>−</v>
      </c>
      <c r="Q30" s="37"/>
      <c r="R30" s="37"/>
      <c r="S30" s="37"/>
      <c r="T30" s="37"/>
      <c r="U30" s="37"/>
      <c r="V30" s="37"/>
      <c r="W30" s="37">
        <f t="shared" si="154"/>
        <v>0</v>
      </c>
      <c r="X30" s="37">
        <f t="shared" si="155"/>
        <v>0</v>
      </c>
      <c r="Y30" s="157">
        <f t="shared" si="8"/>
        <v>0</v>
      </c>
      <c r="Z30" s="158" t="str">
        <f t="shared" si="9"/>
        <v>−</v>
      </c>
      <c r="AA30" s="37"/>
      <c r="AB30" s="37"/>
      <c r="AC30" s="37"/>
      <c r="AD30" s="37"/>
      <c r="AE30" s="37"/>
      <c r="AF30" s="37"/>
      <c r="AG30" s="37">
        <f t="shared" si="156"/>
        <v>0</v>
      </c>
      <c r="AH30" s="37">
        <f t="shared" si="157"/>
        <v>0</v>
      </c>
      <c r="AI30" s="157">
        <f t="shared" si="12"/>
        <v>0</v>
      </c>
      <c r="AJ30" s="158" t="str">
        <f t="shared" si="13"/>
        <v>−</v>
      </c>
      <c r="AK30" s="37"/>
      <c r="AL30" s="37"/>
      <c r="AM30" s="37"/>
      <c r="AN30" s="37"/>
      <c r="AO30" s="37"/>
      <c r="AP30" s="37"/>
      <c r="AQ30" s="37">
        <f t="shared" si="158"/>
        <v>0</v>
      </c>
      <c r="AR30" s="37">
        <f t="shared" si="159"/>
        <v>0</v>
      </c>
      <c r="AS30" s="157">
        <f t="shared" si="16"/>
        <v>0</v>
      </c>
      <c r="AT30" s="158" t="str">
        <f t="shared" si="17"/>
        <v>−</v>
      </c>
      <c r="AU30" s="40"/>
      <c r="AV30" s="40"/>
      <c r="AW30" s="157">
        <f t="shared" si="143"/>
        <v>0</v>
      </c>
      <c r="AX30" s="158" t="str">
        <f t="shared" si="1"/>
        <v>−</v>
      </c>
      <c r="AY30" s="138">
        <f t="shared" si="148"/>
        <v>0</v>
      </c>
      <c r="AZ30" s="138">
        <f t="shared" si="149"/>
        <v>0</v>
      </c>
      <c r="BA30" s="138">
        <f t="shared" si="150"/>
        <v>0</v>
      </c>
      <c r="BB30" s="138">
        <f t="shared" si="151"/>
        <v>0</v>
      </c>
    </row>
    <row r="31" spans="1:54" ht="30">
      <c r="A31" s="98">
        <f t="shared" si="2"/>
        <v>28</v>
      </c>
      <c r="B31" s="146" t="s">
        <v>83</v>
      </c>
      <c r="C31" s="37">
        <f t="shared" ref="C31:D31" si="160">C32+C33</f>
        <v>0</v>
      </c>
      <c r="D31" s="37">
        <f t="shared" si="160"/>
        <v>0</v>
      </c>
      <c r="E31" s="37">
        <f>E32+E33</f>
        <v>0</v>
      </c>
      <c r="F31" s="37">
        <f t="shared" ref="F31:L31" si="161">F32+F33</f>
        <v>0</v>
      </c>
      <c r="G31" s="37">
        <f t="shared" si="161"/>
        <v>0</v>
      </c>
      <c r="H31" s="37">
        <f t="shared" si="161"/>
        <v>0</v>
      </c>
      <c r="I31" s="37">
        <f t="shared" si="161"/>
        <v>0</v>
      </c>
      <c r="J31" s="37">
        <f t="shared" si="161"/>
        <v>0</v>
      </c>
      <c r="K31" s="37">
        <f t="shared" si="161"/>
        <v>0</v>
      </c>
      <c r="L31" s="37">
        <f t="shared" si="161"/>
        <v>0</v>
      </c>
      <c r="M31" s="157">
        <f>G31+I31+K31</f>
        <v>0</v>
      </c>
      <c r="N31" s="157">
        <f>H31+J31+L31</f>
        <v>0</v>
      </c>
      <c r="O31" s="157">
        <f t="shared" si="5"/>
        <v>0</v>
      </c>
      <c r="P31" s="158" t="str">
        <f t="shared" si="6"/>
        <v>−</v>
      </c>
      <c r="Q31" s="37">
        <f t="shared" ref="Q31" si="162">Q32+Q33</f>
        <v>0</v>
      </c>
      <c r="R31" s="37">
        <f t="shared" ref="R31" si="163">R32+R33</f>
        <v>0</v>
      </c>
      <c r="S31" s="37">
        <f t="shared" ref="S31" si="164">S32+S33</f>
        <v>0</v>
      </c>
      <c r="T31" s="37">
        <f t="shared" ref="T31" si="165">T32+T33</f>
        <v>0</v>
      </c>
      <c r="U31" s="37">
        <f t="shared" ref="U31" si="166">U32+U33</f>
        <v>0</v>
      </c>
      <c r="V31" s="37">
        <f t="shared" ref="V31" si="167">V32+V33</f>
        <v>0</v>
      </c>
      <c r="W31" s="157">
        <f>Q31+S31+U31</f>
        <v>0</v>
      </c>
      <c r="X31" s="157">
        <f>R31+T31+V31</f>
        <v>0</v>
      </c>
      <c r="Y31" s="157">
        <f t="shared" si="8"/>
        <v>0</v>
      </c>
      <c r="Z31" s="158" t="str">
        <f t="shared" si="9"/>
        <v>−</v>
      </c>
      <c r="AA31" s="37">
        <f t="shared" ref="AA31" si="168">AA32+AA33</f>
        <v>0</v>
      </c>
      <c r="AB31" s="37">
        <f t="shared" ref="AB31" si="169">AB32+AB33</f>
        <v>0</v>
      </c>
      <c r="AC31" s="37">
        <f t="shared" ref="AC31" si="170">AC32+AC33</f>
        <v>0</v>
      </c>
      <c r="AD31" s="37">
        <f t="shared" ref="AD31" si="171">AD32+AD33</f>
        <v>0</v>
      </c>
      <c r="AE31" s="37">
        <f t="shared" ref="AE31" si="172">AE32+AE33</f>
        <v>0</v>
      </c>
      <c r="AF31" s="37">
        <f t="shared" ref="AF31" si="173">AF32+AF33</f>
        <v>0</v>
      </c>
      <c r="AG31" s="157">
        <f>AA31+AC31+AE31</f>
        <v>0</v>
      </c>
      <c r="AH31" s="157">
        <f>AB31+AD31+AF31</f>
        <v>0</v>
      </c>
      <c r="AI31" s="157">
        <f t="shared" si="12"/>
        <v>0</v>
      </c>
      <c r="AJ31" s="158" t="str">
        <f t="shared" si="13"/>
        <v>−</v>
      </c>
      <c r="AK31" s="37">
        <f t="shared" ref="AK31" si="174">AK32+AK33</f>
        <v>0</v>
      </c>
      <c r="AL31" s="37">
        <f t="shared" ref="AL31" si="175">AL32+AL33</f>
        <v>0</v>
      </c>
      <c r="AM31" s="37">
        <f t="shared" ref="AM31" si="176">AM32+AM33</f>
        <v>0</v>
      </c>
      <c r="AN31" s="37">
        <f t="shared" ref="AN31" si="177">AN32+AN33</f>
        <v>0</v>
      </c>
      <c r="AO31" s="37">
        <f t="shared" ref="AO31" si="178">AO32+AO33</f>
        <v>0</v>
      </c>
      <c r="AP31" s="37">
        <f t="shared" ref="AP31" si="179">AP32+AP33</f>
        <v>0</v>
      </c>
      <c r="AQ31" s="157">
        <f>AK31+AM31+AO31</f>
        <v>0</v>
      </c>
      <c r="AR31" s="157">
        <f>AL31+AN31+AP31</f>
        <v>0</v>
      </c>
      <c r="AS31" s="157">
        <f t="shared" si="16"/>
        <v>0</v>
      </c>
      <c r="AT31" s="158" t="str">
        <f t="shared" si="17"/>
        <v>−</v>
      </c>
      <c r="AU31" s="40"/>
      <c r="AV31" s="40"/>
      <c r="AW31" s="157">
        <f t="shared" si="143"/>
        <v>0</v>
      </c>
      <c r="AX31" s="158" t="str">
        <f t="shared" si="1"/>
        <v>−</v>
      </c>
      <c r="AY31" s="138">
        <f t="shared" si="148"/>
        <v>0</v>
      </c>
      <c r="AZ31" s="138">
        <f t="shared" si="149"/>
        <v>0</v>
      </c>
      <c r="BA31" s="138">
        <f t="shared" si="150"/>
        <v>0</v>
      </c>
      <c r="BB31" s="138">
        <f t="shared" si="151"/>
        <v>0</v>
      </c>
    </row>
    <row r="32" spans="1:54" ht="26.4">
      <c r="A32" s="98">
        <f t="shared" si="2"/>
        <v>29</v>
      </c>
      <c r="B32" s="147" t="s">
        <v>82</v>
      </c>
      <c r="C32" s="41">
        <f t="shared" ref="C32:D32" si="180">18%*C15</f>
        <v>0</v>
      </c>
      <c r="D32" s="41">
        <f t="shared" si="180"/>
        <v>0</v>
      </c>
      <c r="E32" s="41">
        <f>18%*E15</f>
        <v>0</v>
      </c>
      <c r="F32" s="41">
        <f t="shared" ref="F32:L32" si="181">18%*F15</f>
        <v>0</v>
      </c>
      <c r="G32" s="41">
        <f t="shared" si="181"/>
        <v>0</v>
      </c>
      <c r="H32" s="41">
        <f t="shared" si="181"/>
        <v>0</v>
      </c>
      <c r="I32" s="41">
        <f t="shared" si="181"/>
        <v>0</v>
      </c>
      <c r="J32" s="41">
        <f t="shared" si="181"/>
        <v>0</v>
      </c>
      <c r="K32" s="41">
        <f t="shared" si="181"/>
        <v>0</v>
      </c>
      <c r="L32" s="41">
        <f t="shared" si="181"/>
        <v>0</v>
      </c>
      <c r="M32" s="157">
        <f t="shared" ref="M32:M44" si="182">G32+I32+K32</f>
        <v>0</v>
      </c>
      <c r="N32" s="157">
        <f t="shared" ref="N32:N44" si="183">H32+J32+L32</f>
        <v>0</v>
      </c>
      <c r="O32" s="157">
        <f t="shared" si="5"/>
        <v>0</v>
      </c>
      <c r="P32" s="158" t="str">
        <f t="shared" si="6"/>
        <v>−</v>
      </c>
      <c r="Q32" s="41">
        <f t="shared" ref="Q32:V32" si="184">18%*Q15</f>
        <v>0</v>
      </c>
      <c r="R32" s="41">
        <f t="shared" si="184"/>
        <v>0</v>
      </c>
      <c r="S32" s="41">
        <f t="shared" si="184"/>
        <v>0</v>
      </c>
      <c r="T32" s="41">
        <f t="shared" si="184"/>
        <v>0</v>
      </c>
      <c r="U32" s="41">
        <f t="shared" si="184"/>
        <v>0</v>
      </c>
      <c r="V32" s="41">
        <f t="shared" si="184"/>
        <v>0</v>
      </c>
      <c r="W32" s="157">
        <f t="shared" ref="W32:W44" si="185">Q32+S32+U32</f>
        <v>0</v>
      </c>
      <c r="X32" s="157">
        <f t="shared" ref="X32:X44" si="186">R32+T32+V32</f>
        <v>0</v>
      </c>
      <c r="Y32" s="157">
        <f t="shared" si="8"/>
        <v>0</v>
      </c>
      <c r="Z32" s="158" t="str">
        <f t="shared" si="9"/>
        <v>−</v>
      </c>
      <c r="AA32" s="41">
        <f t="shared" ref="AA32:AF32" si="187">18%*AA15</f>
        <v>0</v>
      </c>
      <c r="AB32" s="41">
        <f t="shared" si="187"/>
        <v>0</v>
      </c>
      <c r="AC32" s="41">
        <f t="shared" si="187"/>
        <v>0</v>
      </c>
      <c r="AD32" s="41">
        <f t="shared" si="187"/>
        <v>0</v>
      </c>
      <c r="AE32" s="41">
        <f t="shared" si="187"/>
        <v>0</v>
      </c>
      <c r="AF32" s="41">
        <f t="shared" si="187"/>
        <v>0</v>
      </c>
      <c r="AG32" s="157">
        <f t="shared" ref="AG32:AG44" si="188">AA32+AC32+AE32</f>
        <v>0</v>
      </c>
      <c r="AH32" s="157">
        <f t="shared" ref="AH32:AH44" si="189">AB32+AD32+AF32</f>
        <v>0</v>
      </c>
      <c r="AI32" s="157">
        <f t="shared" si="12"/>
        <v>0</v>
      </c>
      <c r="AJ32" s="158" t="str">
        <f t="shared" si="13"/>
        <v>−</v>
      </c>
      <c r="AK32" s="41">
        <f t="shared" ref="AK32:AP32" si="190">18%*AK15</f>
        <v>0</v>
      </c>
      <c r="AL32" s="41">
        <f t="shared" si="190"/>
        <v>0</v>
      </c>
      <c r="AM32" s="41">
        <f t="shared" si="190"/>
        <v>0</v>
      </c>
      <c r="AN32" s="41">
        <f t="shared" si="190"/>
        <v>0</v>
      </c>
      <c r="AO32" s="41">
        <f t="shared" si="190"/>
        <v>0</v>
      </c>
      <c r="AP32" s="41">
        <f t="shared" si="190"/>
        <v>0</v>
      </c>
      <c r="AQ32" s="157">
        <f t="shared" ref="AQ32:AQ44" si="191">AK32+AM32+AO32</f>
        <v>0</v>
      </c>
      <c r="AR32" s="157">
        <f t="shared" ref="AR32:AR44" si="192">AL32+AN32+AP32</f>
        <v>0</v>
      </c>
      <c r="AS32" s="157">
        <f t="shared" si="16"/>
        <v>0</v>
      </c>
      <c r="AT32" s="158" t="str">
        <f t="shared" si="17"/>
        <v>−</v>
      </c>
      <c r="AU32" s="40"/>
      <c r="AV32" s="40"/>
      <c r="AW32" s="157">
        <f t="shared" si="143"/>
        <v>0</v>
      </c>
      <c r="AX32" s="158" t="str">
        <f t="shared" si="1"/>
        <v>−</v>
      </c>
      <c r="AY32" s="138">
        <f t="shared" si="148"/>
        <v>0</v>
      </c>
      <c r="AZ32" s="138">
        <f t="shared" si="149"/>
        <v>0</v>
      </c>
      <c r="BA32" s="138">
        <f t="shared" si="150"/>
        <v>0</v>
      </c>
      <c r="BB32" s="138">
        <f t="shared" si="151"/>
        <v>0</v>
      </c>
    </row>
    <row r="33" spans="1:54" ht="26.4">
      <c r="A33" s="98">
        <f t="shared" si="2"/>
        <v>30</v>
      </c>
      <c r="B33" s="147" t="s">
        <v>84</v>
      </c>
      <c r="C33" s="41">
        <f t="shared" ref="C33:D33" si="193">18%*C44</f>
        <v>0</v>
      </c>
      <c r="D33" s="41">
        <f t="shared" si="193"/>
        <v>0</v>
      </c>
      <c r="E33" s="41">
        <f>18%*E44</f>
        <v>0</v>
      </c>
      <c r="F33" s="41">
        <f t="shared" ref="F33:L33" si="194">18%*F44</f>
        <v>0</v>
      </c>
      <c r="G33" s="41">
        <f t="shared" si="194"/>
        <v>0</v>
      </c>
      <c r="H33" s="41">
        <f t="shared" si="194"/>
        <v>0</v>
      </c>
      <c r="I33" s="41">
        <f t="shared" si="194"/>
        <v>0</v>
      </c>
      <c r="J33" s="41">
        <f t="shared" si="194"/>
        <v>0</v>
      </c>
      <c r="K33" s="41">
        <f t="shared" si="194"/>
        <v>0</v>
      </c>
      <c r="L33" s="41">
        <f t="shared" si="194"/>
        <v>0</v>
      </c>
      <c r="M33" s="157">
        <f t="shared" si="182"/>
        <v>0</v>
      </c>
      <c r="N33" s="157">
        <f t="shared" si="183"/>
        <v>0</v>
      </c>
      <c r="O33" s="157">
        <f t="shared" si="5"/>
        <v>0</v>
      </c>
      <c r="P33" s="158" t="str">
        <f t="shared" si="6"/>
        <v>−</v>
      </c>
      <c r="Q33" s="41">
        <f t="shared" ref="Q33:V33" si="195">18%*Q44</f>
        <v>0</v>
      </c>
      <c r="R33" s="41">
        <f t="shared" si="195"/>
        <v>0</v>
      </c>
      <c r="S33" s="41">
        <f t="shared" si="195"/>
        <v>0</v>
      </c>
      <c r="T33" s="41">
        <f t="shared" si="195"/>
        <v>0</v>
      </c>
      <c r="U33" s="41">
        <f t="shared" si="195"/>
        <v>0</v>
      </c>
      <c r="V33" s="41">
        <f t="shared" si="195"/>
        <v>0</v>
      </c>
      <c r="W33" s="157">
        <f t="shared" si="185"/>
        <v>0</v>
      </c>
      <c r="X33" s="157">
        <f t="shared" si="186"/>
        <v>0</v>
      </c>
      <c r="Y33" s="157">
        <f t="shared" si="8"/>
        <v>0</v>
      </c>
      <c r="Z33" s="158" t="str">
        <f t="shared" si="9"/>
        <v>−</v>
      </c>
      <c r="AA33" s="41">
        <f t="shared" ref="AA33:AF33" si="196">18%*AA44</f>
        <v>0</v>
      </c>
      <c r="AB33" s="41">
        <f t="shared" si="196"/>
        <v>0</v>
      </c>
      <c r="AC33" s="41">
        <f t="shared" si="196"/>
        <v>0</v>
      </c>
      <c r="AD33" s="41">
        <f t="shared" si="196"/>
        <v>0</v>
      </c>
      <c r="AE33" s="41">
        <f t="shared" si="196"/>
        <v>0</v>
      </c>
      <c r="AF33" s="41">
        <f t="shared" si="196"/>
        <v>0</v>
      </c>
      <c r="AG33" s="157">
        <f t="shared" si="188"/>
        <v>0</v>
      </c>
      <c r="AH33" s="157">
        <f t="shared" si="189"/>
        <v>0</v>
      </c>
      <c r="AI33" s="157">
        <f t="shared" si="12"/>
        <v>0</v>
      </c>
      <c r="AJ33" s="158" t="str">
        <f t="shared" si="13"/>
        <v>−</v>
      </c>
      <c r="AK33" s="41">
        <f t="shared" ref="AK33:AP33" si="197">18%*AK44</f>
        <v>0</v>
      </c>
      <c r="AL33" s="41">
        <f t="shared" si="197"/>
        <v>0</v>
      </c>
      <c r="AM33" s="41">
        <f t="shared" si="197"/>
        <v>0</v>
      </c>
      <c r="AN33" s="41">
        <f t="shared" si="197"/>
        <v>0</v>
      </c>
      <c r="AO33" s="41">
        <f t="shared" si="197"/>
        <v>0</v>
      </c>
      <c r="AP33" s="41">
        <f t="shared" si="197"/>
        <v>0</v>
      </c>
      <c r="AQ33" s="157">
        <f t="shared" si="191"/>
        <v>0</v>
      </c>
      <c r="AR33" s="157">
        <f t="shared" si="192"/>
        <v>0</v>
      </c>
      <c r="AS33" s="157">
        <f t="shared" si="16"/>
        <v>0</v>
      </c>
      <c r="AT33" s="158" t="str">
        <f t="shared" si="17"/>
        <v>−</v>
      </c>
      <c r="AU33" s="40"/>
      <c r="AV33" s="40"/>
      <c r="AW33" s="157">
        <f t="shared" si="143"/>
        <v>0</v>
      </c>
      <c r="AX33" s="158" t="str">
        <f t="shared" si="1"/>
        <v>−</v>
      </c>
      <c r="AY33" s="138">
        <f t="shared" si="148"/>
        <v>0</v>
      </c>
      <c r="AZ33" s="138">
        <f t="shared" si="149"/>
        <v>0</v>
      </c>
      <c r="BA33" s="138">
        <f t="shared" si="150"/>
        <v>0</v>
      </c>
      <c r="BB33" s="138">
        <f t="shared" si="151"/>
        <v>0</v>
      </c>
    </row>
    <row r="34" spans="1:54" ht="15.6">
      <c r="A34" s="98">
        <f t="shared" si="2"/>
        <v>31</v>
      </c>
      <c r="B34" s="146" t="s">
        <v>31</v>
      </c>
      <c r="C34" s="37">
        <f t="shared" ref="C34:D34" si="198">C35+C36</f>
        <v>0</v>
      </c>
      <c r="D34" s="37">
        <f t="shared" si="198"/>
        <v>0</v>
      </c>
      <c r="E34" s="37">
        <f>E35+E36</f>
        <v>0</v>
      </c>
      <c r="F34" s="37">
        <f t="shared" ref="F34:L34" si="199">F35+F36</f>
        <v>0</v>
      </c>
      <c r="G34" s="37">
        <f t="shared" si="199"/>
        <v>0</v>
      </c>
      <c r="H34" s="37">
        <f t="shared" si="199"/>
        <v>0</v>
      </c>
      <c r="I34" s="37">
        <f t="shared" si="199"/>
        <v>0</v>
      </c>
      <c r="J34" s="37">
        <f t="shared" si="199"/>
        <v>0</v>
      </c>
      <c r="K34" s="37">
        <f t="shared" si="199"/>
        <v>0</v>
      </c>
      <c r="L34" s="37">
        <f t="shared" si="199"/>
        <v>0</v>
      </c>
      <c r="M34" s="157">
        <f t="shared" si="182"/>
        <v>0</v>
      </c>
      <c r="N34" s="157">
        <f t="shared" si="183"/>
        <v>0</v>
      </c>
      <c r="O34" s="157">
        <f t="shared" si="5"/>
        <v>0</v>
      </c>
      <c r="P34" s="158" t="str">
        <f t="shared" si="6"/>
        <v>−</v>
      </c>
      <c r="Q34" s="37">
        <f t="shared" ref="Q34" si="200">Q35+Q36</f>
        <v>0</v>
      </c>
      <c r="R34" s="37">
        <f t="shared" ref="R34" si="201">R35+R36</f>
        <v>0</v>
      </c>
      <c r="S34" s="37">
        <f t="shared" ref="S34" si="202">S35+S36</f>
        <v>0</v>
      </c>
      <c r="T34" s="37">
        <f t="shared" ref="T34" si="203">T35+T36</f>
        <v>0</v>
      </c>
      <c r="U34" s="37">
        <f t="shared" ref="U34" si="204">U35+U36</f>
        <v>0</v>
      </c>
      <c r="V34" s="37">
        <f t="shared" ref="V34" si="205">V35+V36</f>
        <v>0</v>
      </c>
      <c r="W34" s="157">
        <f t="shared" si="185"/>
        <v>0</v>
      </c>
      <c r="X34" s="157">
        <f t="shared" si="186"/>
        <v>0</v>
      </c>
      <c r="Y34" s="157">
        <f t="shared" si="8"/>
        <v>0</v>
      </c>
      <c r="Z34" s="158" t="str">
        <f t="shared" si="9"/>
        <v>−</v>
      </c>
      <c r="AA34" s="37">
        <f t="shared" ref="AA34" si="206">AA35+AA36</f>
        <v>0</v>
      </c>
      <c r="AB34" s="37">
        <f t="shared" ref="AB34" si="207">AB35+AB36</f>
        <v>0</v>
      </c>
      <c r="AC34" s="37">
        <f t="shared" ref="AC34" si="208">AC35+AC36</f>
        <v>0</v>
      </c>
      <c r="AD34" s="37">
        <f t="shared" ref="AD34" si="209">AD35+AD36</f>
        <v>0</v>
      </c>
      <c r="AE34" s="37">
        <f t="shared" ref="AE34" si="210">AE35+AE36</f>
        <v>0</v>
      </c>
      <c r="AF34" s="37">
        <f t="shared" ref="AF34" si="211">AF35+AF36</f>
        <v>0</v>
      </c>
      <c r="AG34" s="157">
        <f t="shared" si="188"/>
        <v>0</v>
      </c>
      <c r="AH34" s="157">
        <f t="shared" si="189"/>
        <v>0</v>
      </c>
      <c r="AI34" s="157">
        <f t="shared" si="12"/>
        <v>0</v>
      </c>
      <c r="AJ34" s="158" t="str">
        <f t="shared" si="13"/>
        <v>−</v>
      </c>
      <c r="AK34" s="37">
        <f t="shared" ref="AK34:AP34" si="212">AK35+AK36</f>
        <v>0</v>
      </c>
      <c r="AL34" s="37">
        <f t="shared" si="212"/>
        <v>0</v>
      </c>
      <c r="AM34" s="37">
        <f t="shared" si="212"/>
        <v>0</v>
      </c>
      <c r="AN34" s="37">
        <f t="shared" si="212"/>
        <v>0</v>
      </c>
      <c r="AO34" s="37">
        <f t="shared" si="212"/>
        <v>0</v>
      </c>
      <c r="AP34" s="37">
        <f t="shared" si="212"/>
        <v>0</v>
      </c>
      <c r="AQ34" s="157">
        <f t="shared" si="191"/>
        <v>0</v>
      </c>
      <c r="AR34" s="157">
        <f t="shared" si="192"/>
        <v>0</v>
      </c>
      <c r="AS34" s="157">
        <f t="shared" si="16"/>
        <v>0</v>
      </c>
      <c r="AT34" s="158" t="str">
        <f t="shared" si="17"/>
        <v>−</v>
      </c>
      <c r="AU34" s="40"/>
      <c r="AV34" s="40"/>
      <c r="AW34" s="157">
        <f t="shared" si="143"/>
        <v>0</v>
      </c>
      <c r="AX34" s="158" t="str">
        <f t="shared" si="1"/>
        <v>−</v>
      </c>
      <c r="AY34" s="138">
        <f t="shared" si="148"/>
        <v>0</v>
      </c>
      <c r="AZ34" s="138">
        <f t="shared" si="149"/>
        <v>0</v>
      </c>
      <c r="BA34" s="138">
        <f t="shared" si="150"/>
        <v>0</v>
      </c>
      <c r="BB34" s="138">
        <f t="shared" si="151"/>
        <v>0</v>
      </c>
    </row>
    <row r="35" spans="1:54" ht="26.4">
      <c r="A35" s="98">
        <f t="shared" si="2"/>
        <v>32</v>
      </c>
      <c r="B35" s="147" t="s">
        <v>85</v>
      </c>
      <c r="C35" s="41">
        <f>1.5%*C15</f>
        <v>0</v>
      </c>
      <c r="D35" s="41">
        <f>1.5%*D15</f>
        <v>0</v>
      </c>
      <c r="E35" s="41">
        <f t="shared" ref="E35:L35" si="213">1.5%*E15</f>
        <v>0</v>
      </c>
      <c r="F35" s="41">
        <f t="shared" si="213"/>
        <v>0</v>
      </c>
      <c r="G35" s="41">
        <f t="shared" si="213"/>
        <v>0</v>
      </c>
      <c r="H35" s="41">
        <f t="shared" si="213"/>
        <v>0</v>
      </c>
      <c r="I35" s="41">
        <f t="shared" si="213"/>
        <v>0</v>
      </c>
      <c r="J35" s="41">
        <f t="shared" si="213"/>
        <v>0</v>
      </c>
      <c r="K35" s="41">
        <f t="shared" si="213"/>
        <v>0</v>
      </c>
      <c r="L35" s="41">
        <f t="shared" si="213"/>
        <v>0</v>
      </c>
      <c r="M35" s="157">
        <f t="shared" si="182"/>
        <v>0</v>
      </c>
      <c r="N35" s="157">
        <f t="shared" si="183"/>
        <v>0</v>
      </c>
      <c r="O35" s="157">
        <f t="shared" si="5"/>
        <v>0</v>
      </c>
      <c r="P35" s="158" t="str">
        <f t="shared" si="6"/>
        <v>−</v>
      </c>
      <c r="Q35" s="41">
        <f t="shared" ref="Q35:V35" si="214">1.5%*Q15</f>
        <v>0</v>
      </c>
      <c r="R35" s="41">
        <f t="shared" si="214"/>
        <v>0</v>
      </c>
      <c r="S35" s="41">
        <f t="shared" si="214"/>
        <v>0</v>
      </c>
      <c r="T35" s="41">
        <f t="shared" si="214"/>
        <v>0</v>
      </c>
      <c r="U35" s="41">
        <f t="shared" si="214"/>
        <v>0</v>
      </c>
      <c r="V35" s="41">
        <f t="shared" si="214"/>
        <v>0</v>
      </c>
      <c r="W35" s="157">
        <f t="shared" si="185"/>
        <v>0</v>
      </c>
      <c r="X35" s="157">
        <f t="shared" si="186"/>
        <v>0</v>
      </c>
      <c r="Y35" s="157">
        <f t="shared" si="8"/>
        <v>0</v>
      </c>
      <c r="Z35" s="158" t="str">
        <f t="shared" si="9"/>
        <v>−</v>
      </c>
      <c r="AA35" s="41">
        <f t="shared" ref="AA35:AF35" si="215">1.5%*AA15</f>
        <v>0</v>
      </c>
      <c r="AB35" s="41">
        <f t="shared" si="215"/>
        <v>0</v>
      </c>
      <c r="AC35" s="41">
        <f t="shared" si="215"/>
        <v>0</v>
      </c>
      <c r="AD35" s="41">
        <f t="shared" si="215"/>
        <v>0</v>
      </c>
      <c r="AE35" s="41">
        <f t="shared" si="215"/>
        <v>0</v>
      </c>
      <c r="AF35" s="41">
        <f t="shared" si="215"/>
        <v>0</v>
      </c>
      <c r="AG35" s="157">
        <f t="shared" si="188"/>
        <v>0</v>
      </c>
      <c r="AH35" s="157">
        <f t="shared" si="189"/>
        <v>0</v>
      </c>
      <c r="AI35" s="157">
        <f t="shared" si="12"/>
        <v>0</v>
      </c>
      <c r="AJ35" s="158" t="str">
        <f t="shared" si="13"/>
        <v>−</v>
      </c>
      <c r="AK35" s="41">
        <f t="shared" ref="AK35:AP35" si="216">1.5%*AK15</f>
        <v>0</v>
      </c>
      <c r="AL35" s="41">
        <f t="shared" si="216"/>
        <v>0</v>
      </c>
      <c r="AM35" s="41">
        <f t="shared" si="216"/>
        <v>0</v>
      </c>
      <c r="AN35" s="41">
        <f t="shared" si="216"/>
        <v>0</v>
      </c>
      <c r="AO35" s="41">
        <f t="shared" si="216"/>
        <v>0</v>
      </c>
      <c r="AP35" s="41">
        <f t="shared" si="216"/>
        <v>0</v>
      </c>
      <c r="AQ35" s="157">
        <f t="shared" si="191"/>
        <v>0</v>
      </c>
      <c r="AR35" s="157">
        <f t="shared" si="192"/>
        <v>0</v>
      </c>
      <c r="AS35" s="157">
        <f t="shared" si="16"/>
        <v>0</v>
      </c>
      <c r="AT35" s="158" t="str">
        <f t="shared" si="17"/>
        <v>−</v>
      </c>
      <c r="AU35" s="40"/>
      <c r="AV35" s="40"/>
      <c r="AW35" s="157">
        <f t="shared" si="143"/>
        <v>0</v>
      </c>
      <c r="AX35" s="158" t="str">
        <f t="shared" si="1"/>
        <v>−</v>
      </c>
      <c r="AY35" s="138">
        <f t="shared" si="148"/>
        <v>0</v>
      </c>
      <c r="AZ35" s="138">
        <f t="shared" si="149"/>
        <v>0</v>
      </c>
      <c r="BA35" s="138">
        <f t="shared" si="150"/>
        <v>0</v>
      </c>
      <c r="BB35" s="138">
        <f t="shared" si="151"/>
        <v>0</v>
      </c>
    </row>
    <row r="36" spans="1:54" ht="39.6">
      <c r="A36" s="98">
        <f t="shared" si="2"/>
        <v>33</v>
      </c>
      <c r="B36" s="147" t="s">
        <v>86</v>
      </c>
      <c r="C36" s="41">
        <f>1.5%*C44</f>
        <v>0</v>
      </c>
      <c r="D36" s="41">
        <f>1.5%*D44</f>
        <v>0</v>
      </c>
      <c r="E36" s="41">
        <f t="shared" ref="E36:L36" si="217">1.5%*E44</f>
        <v>0</v>
      </c>
      <c r="F36" s="41">
        <f t="shared" si="217"/>
        <v>0</v>
      </c>
      <c r="G36" s="41">
        <f t="shared" si="217"/>
        <v>0</v>
      </c>
      <c r="H36" s="41">
        <f t="shared" si="217"/>
        <v>0</v>
      </c>
      <c r="I36" s="41">
        <f t="shared" si="217"/>
        <v>0</v>
      </c>
      <c r="J36" s="41">
        <f t="shared" si="217"/>
        <v>0</v>
      </c>
      <c r="K36" s="41">
        <f t="shared" si="217"/>
        <v>0</v>
      </c>
      <c r="L36" s="41">
        <f t="shared" si="217"/>
        <v>0</v>
      </c>
      <c r="M36" s="157">
        <f t="shared" si="182"/>
        <v>0</v>
      </c>
      <c r="N36" s="157">
        <f t="shared" si="183"/>
        <v>0</v>
      </c>
      <c r="O36" s="157">
        <f t="shared" si="5"/>
        <v>0</v>
      </c>
      <c r="P36" s="158" t="str">
        <f t="shared" si="6"/>
        <v>−</v>
      </c>
      <c r="Q36" s="41">
        <f t="shared" ref="Q36:V36" si="218">1.5%*Q44</f>
        <v>0</v>
      </c>
      <c r="R36" s="41">
        <f t="shared" si="218"/>
        <v>0</v>
      </c>
      <c r="S36" s="41">
        <f t="shared" si="218"/>
        <v>0</v>
      </c>
      <c r="T36" s="41">
        <f t="shared" si="218"/>
        <v>0</v>
      </c>
      <c r="U36" s="41">
        <f t="shared" si="218"/>
        <v>0</v>
      </c>
      <c r="V36" s="41">
        <f t="shared" si="218"/>
        <v>0</v>
      </c>
      <c r="W36" s="157">
        <f t="shared" si="185"/>
        <v>0</v>
      </c>
      <c r="X36" s="157">
        <f t="shared" si="186"/>
        <v>0</v>
      </c>
      <c r="Y36" s="157">
        <f t="shared" si="8"/>
        <v>0</v>
      </c>
      <c r="Z36" s="158" t="str">
        <f t="shared" si="9"/>
        <v>−</v>
      </c>
      <c r="AA36" s="41">
        <f t="shared" ref="AA36:AF36" si="219">1.5%*AA44</f>
        <v>0</v>
      </c>
      <c r="AB36" s="41">
        <f t="shared" si="219"/>
        <v>0</v>
      </c>
      <c r="AC36" s="41">
        <f t="shared" si="219"/>
        <v>0</v>
      </c>
      <c r="AD36" s="41">
        <f t="shared" si="219"/>
        <v>0</v>
      </c>
      <c r="AE36" s="41">
        <f t="shared" si="219"/>
        <v>0</v>
      </c>
      <c r="AF36" s="41">
        <f t="shared" si="219"/>
        <v>0</v>
      </c>
      <c r="AG36" s="157">
        <f t="shared" si="188"/>
        <v>0</v>
      </c>
      <c r="AH36" s="157">
        <f t="shared" si="189"/>
        <v>0</v>
      </c>
      <c r="AI36" s="157">
        <f t="shared" si="12"/>
        <v>0</v>
      </c>
      <c r="AJ36" s="158" t="str">
        <f t="shared" si="13"/>
        <v>−</v>
      </c>
      <c r="AK36" s="41">
        <f t="shared" ref="AK36:AP36" si="220">1.5%*AK44</f>
        <v>0</v>
      </c>
      <c r="AL36" s="41">
        <f t="shared" si="220"/>
        <v>0</v>
      </c>
      <c r="AM36" s="41">
        <f t="shared" si="220"/>
        <v>0</v>
      </c>
      <c r="AN36" s="41">
        <f t="shared" si="220"/>
        <v>0</v>
      </c>
      <c r="AO36" s="41">
        <f t="shared" si="220"/>
        <v>0</v>
      </c>
      <c r="AP36" s="41">
        <f t="shared" si="220"/>
        <v>0</v>
      </c>
      <c r="AQ36" s="157">
        <f t="shared" si="191"/>
        <v>0</v>
      </c>
      <c r="AR36" s="157">
        <f t="shared" si="192"/>
        <v>0</v>
      </c>
      <c r="AS36" s="157">
        <f t="shared" si="16"/>
        <v>0</v>
      </c>
      <c r="AT36" s="158" t="str">
        <f t="shared" si="17"/>
        <v>−</v>
      </c>
      <c r="AU36" s="40"/>
      <c r="AV36" s="40"/>
      <c r="AW36" s="157">
        <f t="shared" si="143"/>
        <v>0</v>
      </c>
      <c r="AX36" s="158" t="str">
        <f t="shared" si="1"/>
        <v>−</v>
      </c>
      <c r="AY36" s="138">
        <f t="shared" si="148"/>
        <v>0</v>
      </c>
      <c r="AZ36" s="138">
        <f t="shared" si="149"/>
        <v>0</v>
      </c>
      <c r="BA36" s="138">
        <f t="shared" si="150"/>
        <v>0</v>
      </c>
      <c r="BB36" s="138">
        <f t="shared" si="151"/>
        <v>0</v>
      </c>
    </row>
    <row r="37" spans="1:54" ht="15.6">
      <c r="A37" s="98">
        <f t="shared" si="2"/>
        <v>34</v>
      </c>
      <c r="B37" s="146" t="s">
        <v>32</v>
      </c>
      <c r="C37" s="37">
        <f t="shared" ref="C37:D37" si="221">C38+C39</f>
        <v>0</v>
      </c>
      <c r="D37" s="37">
        <f t="shared" si="221"/>
        <v>0</v>
      </c>
      <c r="E37" s="37">
        <f>E38+E39</f>
        <v>0</v>
      </c>
      <c r="F37" s="37">
        <f t="shared" ref="F37:G37" si="222">F38+F39</f>
        <v>0</v>
      </c>
      <c r="G37" s="37">
        <f t="shared" si="222"/>
        <v>0</v>
      </c>
      <c r="H37" s="37">
        <f t="shared" ref="H37" si="223">H38+H39</f>
        <v>0</v>
      </c>
      <c r="I37" s="37">
        <f t="shared" ref="I37" si="224">I38+I39</f>
        <v>0</v>
      </c>
      <c r="J37" s="37">
        <f t="shared" ref="J37" si="225">J38+J39</f>
        <v>0</v>
      </c>
      <c r="K37" s="37">
        <f t="shared" ref="K37" si="226">K38+K39</f>
        <v>0</v>
      </c>
      <c r="L37" s="37">
        <f t="shared" ref="L37" si="227">L38+L39</f>
        <v>0</v>
      </c>
      <c r="M37" s="157">
        <f t="shared" si="182"/>
        <v>0</v>
      </c>
      <c r="N37" s="157">
        <f t="shared" si="183"/>
        <v>0</v>
      </c>
      <c r="O37" s="157">
        <f t="shared" si="5"/>
        <v>0</v>
      </c>
      <c r="P37" s="158" t="str">
        <f t="shared" si="6"/>
        <v>−</v>
      </c>
      <c r="Q37" s="37">
        <f t="shared" ref="Q37" si="228">Q38+Q39</f>
        <v>0</v>
      </c>
      <c r="R37" s="37">
        <f t="shared" ref="R37" si="229">R38+R39</f>
        <v>0</v>
      </c>
      <c r="S37" s="37">
        <f t="shared" ref="S37" si="230">S38+S39</f>
        <v>0</v>
      </c>
      <c r="T37" s="37">
        <f t="shared" ref="T37" si="231">T38+T39</f>
        <v>0</v>
      </c>
      <c r="U37" s="37">
        <f t="shared" ref="U37" si="232">U38+U39</f>
        <v>0</v>
      </c>
      <c r="V37" s="37">
        <f t="shared" ref="V37" si="233">V38+V39</f>
        <v>0</v>
      </c>
      <c r="W37" s="157">
        <f t="shared" si="185"/>
        <v>0</v>
      </c>
      <c r="X37" s="157">
        <f t="shared" si="186"/>
        <v>0</v>
      </c>
      <c r="Y37" s="157">
        <f t="shared" si="8"/>
        <v>0</v>
      </c>
      <c r="Z37" s="158" t="str">
        <f t="shared" si="9"/>
        <v>−</v>
      </c>
      <c r="AA37" s="37">
        <f t="shared" ref="AA37" si="234">AA38+AA39</f>
        <v>0</v>
      </c>
      <c r="AB37" s="37">
        <f t="shared" ref="AB37" si="235">AB38+AB39</f>
        <v>0</v>
      </c>
      <c r="AC37" s="37">
        <f t="shared" ref="AC37" si="236">AC38+AC39</f>
        <v>0</v>
      </c>
      <c r="AD37" s="37">
        <f t="shared" ref="AD37" si="237">AD38+AD39</f>
        <v>0</v>
      </c>
      <c r="AE37" s="37">
        <f t="shared" ref="AE37" si="238">AE38+AE39</f>
        <v>0</v>
      </c>
      <c r="AF37" s="37">
        <f t="shared" ref="AF37" si="239">AF38+AF39</f>
        <v>0</v>
      </c>
      <c r="AG37" s="157">
        <f t="shared" si="188"/>
        <v>0</v>
      </c>
      <c r="AH37" s="157">
        <f t="shared" si="189"/>
        <v>0</v>
      </c>
      <c r="AI37" s="157">
        <f t="shared" si="12"/>
        <v>0</v>
      </c>
      <c r="AJ37" s="158" t="str">
        <f t="shared" si="13"/>
        <v>−</v>
      </c>
      <c r="AK37" s="37">
        <f t="shared" ref="AK37" si="240">AK38+AK39</f>
        <v>0</v>
      </c>
      <c r="AL37" s="37">
        <f t="shared" ref="AL37" si="241">AL38+AL39</f>
        <v>0</v>
      </c>
      <c r="AM37" s="37">
        <f t="shared" ref="AM37" si="242">AM38+AM39</f>
        <v>0</v>
      </c>
      <c r="AN37" s="37">
        <f t="shared" ref="AN37" si="243">AN38+AN39</f>
        <v>0</v>
      </c>
      <c r="AO37" s="37">
        <f t="shared" ref="AO37" si="244">AO38+AO39</f>
        <v>0</v>
      </c>
      <c r="AP37" s="37">
        <f t="shared" ref="AP37" si="245">AP38+AP39</f>
        <v>0</v>
      </c>
      <c r="AQ37" s="157">
        <f t="shared" si="191"/>
        <v>0</v>
      </c>
      <c r="AR37" s="157">
        <f t="shared" si="192"/>
        <v>0</v>
      </c>
      <c r="AS37" s="157">
        <f t="shared" si="16"/>
        <v>0</v>
      </c>
      <c r="AT37" s="158" t="str">
        <f t="shared" si="17"/>
        <v>−</v>
      </c>
      <c r="AU37" s="40"/>
      <c r="AV37" s="40"/>
      <c r="AW37" s="157">
        <f t="shared" si="143"/>
        <v>0</v>
      </c>
      <c r="AX37" s="158" t="str">
        <f t="shared" ref="AX37:AX68" si="246">IFERROR((AV37-AU37)/AU37,"−")</f>
        <v>−</v>
      </c>
      <c r="AY37" s="138">
        <f t="shared" si="148"/>
        <v>0</v>
      </c>
      <c r="AZ37" s="138">
        <f t="shared" si="149"/>
        <v>0</v>
      </c>
      <c r="BA37" s="138">
        <f t="shared" si="150"/>
        <v>0</v>
      </c>
      <c r="BB37" s="138">
        <f t="shared" si="151"/>
        <v>0</v>
      </c>
    </row>
    <row r="38" spans="1:54" ht="26.4">
      <c r="A38" s="98">
        <f t="shared" si="2"/>
        <v>35</v>
      </c>
      <c r="B38" s="147" t="s">
        <v>87</v>
      </c>
      <c r="C38" s="41">
        <f t="shared" ref="C38:D38" si="247">22%*C15</f>
        <v>0</v>
      </c>
      <c r="D38" s="41">
        <f t="shared" si="247"/>
        <v>0</v>
      </c>
      <c r="E38" s="41">
        <f>22%*E15</f>
        <v>0</v>
      </c>
      <c r="F38" s="41">
        <f t="shared" ref="F38:L38" si="248">22%*F15</f>
        <v>0</v>
      </c>
      <c r="G38" s="41">
        <f t="shared" si="248"/>
        <v>0</v>
      </c>
      <c r="H38" s="41">
        <f t="shared" si="248"/>
        <v>0</v>
      </c>
      <c r="I38" s="41">
        <f t="shared" si="248"/>
        <v>0</v>
      </c>
      <c r="J38" s="41">
        <f t="shared" si="248"/>
        <v>0</v>
      </c>
      <c r="K38" s="41">
        <f t="shared" si="248"/>
        <v>0</v>
      </c>
      <c r="L38" s="41">
        <f t="shared" si="248"/>
        <v>0</v>
      </c>
      <c r="M38" s="157">
        <f t="shared" si="182"/>
        <v>0</v>
      </c>
      <c r="N38" s="157">
        <f t="shared" si="183"/>
        <v>0</v>
      </c>
      <c r="O38" s="157">
        <f t="shared" si="5"/>
        <v>0</v>
      </c>
      <c r="P38" s="158" t="str">
        <f t="shared" si="6"/>
        <v>−</v>
      </c>
      <c r="Q38" s="41">
        <f t="shared" ref="Q38:V38" si="249">22%*Q15</f>
        <v>0</v>
      </c>
      <c r="R38" s="41">
        <f t="shared" si="249"/>
        <v>0</v>
      </c>
      <c r="S38" s="41">
        <f t="shared" si="249"/>
        <v>0</v>
      </c>
      <c r="T38" s="41">
        <f t="shared" si="249"/>
        <v>0</v>
      </c>
      <c r="U38" s="41">
        <f t="shared" si="249"/>
        <v>0</v>
      </c>
      <c r="V38" s="41">
        <f t="shared" si="249"/>
        <v>0</v>
      </c>
      <c r="W38" s="157">
        <f t="shared" si="185"/>
        <v>0</v>
      </c>
      <c r="X38" s="157">
        <f t="shared" si="186"/>
        <v>0</v>
      </c>
      <c r="Y38" s="157">
        <f t="shared" si="8"/>
        <v>0</v>
      </c>
      <c r="Z38" s="158" t="str">
        <f t="shared" si="9"/>
        <v>−</v>
      </c>
      <c r="AA38" s="41">
        <f>22%*AA15</f>
        <v>0</v>
      </c>
      <c r="AB38" s="41">
        <f t="shared" ref="AB38:AF38" si="250">22%*AB15</f>
        <v>0</v>
      </c>
      <c r="AC38" s="41">
        <f t="shared" si="250"/>
        <v>0</v>
      </c>
      <c r="AD38" s="41">
        <f t="shared" si="250"/>
        <v>0</v>
      </c>
      <c r="AE38" s="41">
        <f t="shared" si="250"/>
        <v>0</v>
      </c>
      <c r="AF38" s="41">
        <f t="shared" si="250"/>
        <v>0</v>
      </c>
      <c r="AG38" s="157">
        <f t="shared" si="188"/>
        <v>0</v>
      </c>
      <c r="AH38" s="157">
        <f t="shared" si="189"/>
        <v>0</v>
      </c>
      <c r="AI38" s="157">
        <f t="shared" si="12"/>
        <v>0</v>
      </c>
      <c r="AJ38" s="158" t="str">
        <f t="shared" si="13"/>
        <v>−</v>
      </c>
      <c r="AK38" s="41">
        <f>22%*AK15</f>
        <v>0</v>
      </c>
      <c r="AL38" s="41">
        <f t="shared" ref="AL38:AP38" si="251">22%*AL15</f>
        <v>0</v>
      </c>
      <c r="AM38" s="41">
        <f t="shared" si="251"/>
        <v>0</v>
      </c>
      <c r="AN38" s="41">
        <f t="shared" si="251"/>
        <v>0</v>
      </c>
      <c r="AO38" s="41">
        <f t="shared" si="251"/>
        <v>0</v>
      </c>
      <c r="AP38" s="41">
        <f t="shared" si="251"/>
        <v>0</v>
      </c>
      <c r="AQ38" s="157">
        <f t="shared" si="191"/>
        <v>0</v>
      </c>
      <c r="AR38" s="157">
        <f t="shared" si="192"/>
        <v>0</v>
      </c>
      <c r="AS38" s="157">
        <f t="shared" si="16"/>
        <v>0</v>
      </c>
      <c r="AT38" s="158" t="str">
        <f t="shared" si="17"/>
        <v>−</v>
      </c>
      <c r="AU38" s="40"/>
      <c r="AV38" s="40"/>
      <c r="AW38" s="157">
        <f t="shared" si="143"/>
        <v>0</v>
      </c>
      <c r="AX38" s="158" t="str">
        <f t="shared" si="246"/>
        <v>−</v>
      </c>
      <c r="AY38" s="138">
        <f t="shared" si="148"/>
        <v>0</v>
      </c>
      <c r="AZ38" s="138">
        <f t="shared" si="149"/>
        <v>0</v>
      </c>
      <c r="BA38" s="138">
        <f t="shared" si="150"/>
        <v>0</v>
      </c>
      <c r="BB38" s="138">
        <f t="shared" si="151"/>
        <v>0</v>
      </c>
    </row>
    <row r="39" spans="1:54" ht="26.4">
      <c r="A39" s="98">
        <f t="shared" si="2"/>
        <v>36</v>
      </c>
      <c r="B39" s="147" t="s">
        <v>88</v>
      </c>
      <c r="C39" s="41">
        <f>22%*C44</f>
        <v>0</v>
      </c>
      <c r="D39" s="41">
        <f>22%*D44</f>
        <v>0</v>
      </c>
      <c r="E39" s="41">
        <f>22%*E44</f>
        <v>0</v>
      </c>
      <c r="F39" s="41">
        <f t="shared" ref="F39:L39" si="252">22%*F44</f>
        <v>0</v>
      </c>
      <c r="G39" s="41">
        <f t="shared" si="252"/>
        <v>0</v>
      </c>
      <c r="H39" s="41">
        <f t="shared" si="252"/>
        <v>0</v>
      </c>
      <c r="I39" s="41">
        <f t="shared" si="252"/>
        <v>0</v>
      </c>
      <c r="J39" s="41">
        <f t="shared" si="252"/>
        <v>0</v>
      </c>
      <c r="K39" s="41">
        <f t="shared" si="252"/>
        <v>0</v>
      </c>
      <c r="L39" s="41">
        <f t="shared" si="252"/>
        <v>0</v>
      </c>
      <c r="M39" s="157">
        <f t="shared" si="182"/>
        <v>0</v>
      </c>
      <c r="N39" s="157">
        <f t="shared" si="183"/>
        <v>0</v>
      </c>
      <c r="O39" s="157">
        <f t="shared" si="5"/>
        <v>0</v>
      </c>
      <c r="P39" s="158" t="str">
        <f t="shared" si="6"/>
        <v>−</v>
      </c>
      <c r="Q39" s="41">
        <f t="shared" ref="Q39:V39" si="253">22%*Q44</f>
        <v>0</v>
      </c>
      <c r="R39" s="41">
        <f t="shared" si="253"/>
        <v>0</v>
      </c>
      <c r="S39" s="41">
        <f t="shared" si="253"/>
        <v>0</v>
      </c>
      <c r="T39" s="41">
        <f t="shared" si="253"/>
        <v>0</v>
      </c>
      <c r="U39" s="41">
        <f t="shared" si="253"/>
        <v>0</v>
      </c>
      <c r="V39" s="41">
        <f t="shared" si="253"/>
        <v>0</v>
      </c>
      <c r="W39" s="157">
        <f t="shared" si="185"/>
        <v>0</v>
      </c>
      <c r="X39" s="157">
        <f t="shared" si="186"/>
        <v>0</v>
      </c>
      <c r="Y39" s="157">
        <f t="shared" si="8"/>
        <v>0</v>
      </c>
      <c r="Z39" s="158" t="str">
        <f t="shared" si="9"/>
        <v>−</v>
      </c>
      <c r="AA39" s="41">
        <f t="shared" ref="AA39:AF39" si="254">22%*AA44</f>
        <v>0</v>
      </c>
      <c r="AB39" s="41">
        <f t="shared" si="254"/>
        <v>0</v>
      </c>
      <c r="AC39" s="41">
        <f t="shared" si="254"/>
        <v>0</v>
      </c>
      <c r="AD39" s="41">
        <f t="shared" si="254"/>
        <v>0</v>
      </c>
      <c r="AE39" s="41">
        <f t="shared" si="254"/>
        <v>0</v>
      </c>
      <c r="AF39" s="41">
        <f t="shared" si="254"/>
        <v>0</v>
      </c>
      <c r="AG39" s="157">
        <f t="shared" si="188"/>
        <v>0</v>
      </c>
      <c r="AH39" s="157">
        <f t="shared" si="189"/>
        <v>0</v>
      </c>
      <c r="AI39" s="157">
        <f t="shared" si="12"/>
        <v>0</v>
      </c>
      <c r="AJ39" s="158" t="str">
        <f t="shared" si="13"/>
        <v>−</v>
      </c>
      <c r="AK39" s="41">
        <f t="shared" ref="AK39:AP39" si="255">22%*AK44</f>
        <v>0</v>
      </c>
      <c r="AL39" s="41">
        <f t="shared" si="255"/>
        <v>0</v>
      </c>
      <c r="AM39" s="41">
        <f t="shared" si="255"/>
        <v>0</v>
      </c>
      <c r="AN39" s="41">
        <f t="shared" si="255"/>
        <v>0</v>
      </c>
      <c r="AO39" s="41">
        <f t="shared" si="255"/>
        <v>0</v>
      </c>
      <c r="AP39" s="41">
        <f t="shared" si="255"/>
        <v>0</v>
      </c>
      <c r="AQ39" s="157">
        <f t="shared" si="191"/>
        <v>0</v>
      </c>
      <c r="AR39" s="157">
        <f t="shared" si="192"/>
        <v>0</v>
      </c>
      <c r="AS39" s="157">
        <f t="shared" si="16"/>
        <v>0</v>
      </c>
      <c r="AT39" s="158" t="str">
        <f t="shared" si="17"/>
        <v>−</v>
      </c>
      <c r="AU39" s="40"/>
      <c r="AV39" s="40"/>
      <c r="AW39" s="157">
        <f t="shared" si="143"/>
        <v>0</v>
      </c>
      <c r="AX39" s="158" t="str">
        <f t="shared" si="246"/>
        <v>−</v>
      </c>
      <c r="AY39" s="138">
        <f t="shared" si="148"/>
        <v>0</v>
      </c>
      <c r="AZ39" s="138">
        <f t="shared" si="149"/>
        <v>0</v>
      </c>
      <c r="BA39" s="138">
        <f t="shared" si="150"/>
        <v>0</v>
      </c>
      <c r="BB39" s="138">
        <f t="shared" si="151"/>
        <v>0</v>
      </c>
    </row>
    <row r="40" spans="1:54" ht="28.8">
      <c r="A40" s="98">
        <f t="shared" si="2"/>
        <v>37</v>
      </c>
      <c r="B40" s="42" t="s">
        <v>90</v>
      </c>
      <c r="C40" s="37">
        <f>C41+C42+C43</f>
        <v>0</v>
      </c>
      <c r="D40" s="37">
        <f>D41+D42+D43</f>
        <v>0</v>
      </c>
      <c r="E40" s="37">
        <f>E41+E42+E43</f>
        <v>0</v>
      </c>
      <c r="F40" s="37">
        <f>F41+F42+F43</f>
        <v>0</v>
      </c>
      <c r="G40" s="37">
        <f>G41+G42+G43</f>
        <v>0</v>
      </c>
      <c r="H40" s="37">
        <f t="shared" ref="H40:L40" si="256">H41+H42+H43</f>
        <v>0</v>
      </c>
      <c r="I40" s="37">
        <f t="shared" si="256"/>
        <v>0</v>
      </c>
      <c r="J40" s="37">
        <f t="shared" si="256"/>
        <v>0</v>
      </c>
      <c r="K40" s="37">
        <f t="shared" si="256"/>
        <v>0</v>
      </c>
      <c r="L40" s="37">
        <f t="shared" si="256"/>
        <v>0</v>
      </c>
      <c r="M40" s="157">
        <f t="shared" si="182"/>
        <v>0</v>
      </c>
      <c r="N40" s="157">
        <f t="shared" si="183"/>
        <v>0</v>
      </c>
      <c r="O40" s="157">
        <f t="shared" si="5"/>
        <v>0</v>
      </c>
      <c r="P40" s="158" t="str">
        <f t="shared" si="6"/>
        <v>−</v>
      </c>
      <c r="Q40" s="37">
        <f t="shared" ref="Q40" si="257">Q41+Q42+Q43</f>
        <v>0</v>
      </c>
      <c r="R40" s="37">
        <f t="shared" ref="R40" si="258">R41+R42+R43</f>
        <v>0</v>
      </c>
      <c r="S40" s="37">
        <f t="shared" ref="S40" si="259">S41+S42+S43</f>
        <v>0</v>
      </c>
      <c r="T40" s="37">
        <f t="shared" ref="T40" si="260">T41+T42+T43</f>
        <v>0</v>
      </c>
      <c r="U40" s="37">
        <f t="shared" ref="U40" si="261">U41+U42+U43</f>
        <v>0</v>
      </c>
      <c r="V40" s="37">
        <f t="shared" ref="V40" si="262">V41+V42+V43</f>
        <v>0</v>
      </c>
      <c r="W40" s="157">
        <f t="shared" si="185"/>
        <v>0</v>
      </c>
      <c r="X40" s="157">
        <f t="shared" si="186"/>
        <v>0</v>
      </c>
      <c r="Y40" s="157">
        <f t="shared" si="8"/>
        <v>0</v>
      </c>
      <c r="Z40" s="158" t="str">
        <f t="shared" si="9"/>
        <v>−</v>
      </c>
      <c r="AA40" s="37">
        <f t="shared" ref="AA40" si="263">AA41+AA42+AA43</f>
        <v>0</v>
      </c>
      <c r="AB40" s="37">
        <f t="shared" ref="AB40" si="264">AB41+AB42+AB43</f>
        <v>0</v>
      </c>
      <c r="AC40" s="37">
        <f t="shared" ref="AC40" si="265">AC41+AC42+AC43</f>
        <v>0</v>
      </c>
      <c r="AD40" s="37">
        <f t="shared" ref="AD40" si="266">AD41+AD42+AD43</f>
        <v>0</v>
      </c>
      <c r="AE40" s="37">
        <f t="shared" ref="AE40" si="267">AE41+AE42+AE43</f>
        <v>0</v>
      </c>
      <c r="AF40" s="37">
        <f t="shared" ref="AF40" si="268">AF41+AF42+AF43</f>
        <v>0</v>
      </c>
      <c r="AG40" s="157">
        <f t="shared" si="188"/>
        <v>0</v>
      </c>
      <c r="AH40" s="157">
        <f t="shared" si="189"/>
        <v>0</v>
      </c>
      <c r="AI40" s="157">
        <f t="shared" si="12"/>
        <v>0</v>
      </c>
      <c r="AJ40" s="158" t="str">
        <f t="shared" si="13"/>
        <v>−</v>
      </c>
      <c r="AK40" s="37">
        <f t="shared" ref="AK40" si="269">AK41+AK42+AK43</f>
        <v>0</v>
      </c>
      <c r="AL40" s="37">
        <f t="shared" ref="AL40" si="270">AL41+AL42+AL43</f>
        <v>0</v>
      </c>
      <c r="AM40" s="37">
        <f t="shared" ref="AM40" si="271">AM41+AM42+AM43</f>
        <v>0</v>
      </c>
      <c r="AN40" s="37">
        <f t="shared" ref="AN40" si="272">AN41+AN42+AN43</f>
        <v>0</v>
      </c>
      <c r="AO40" s="37">
        <f t="shared" ref="AO40" si="273">AO41+AO42+AO43</f>
        <v>0</v>
      </c>
      <c r="AP40" s="37">
        <f t="shared" ref="AP40" si="274">AP41+AP42+AP43</f>
        <v>0</v>
      </c>
      <c r="AQ40" s="157">
        <f t="shared" si="191"/>
        <v>0</v>
      </c>
      <c r="AR40" s="157">
        <f t="shared" si="192"/>
        <v>0</v>
      </c>
      <c r="AS40" s="157">
        <f t="shared" si="16"/>
        <v>0</v>
      </c>
      <c r="AT40" s="158" t="str">
        <f t="shared" si="17"/>
        <v>−</v>
      </c>
      <c r="AU40" s="40"/>
      <c r="AV40" s="40"/>
      <c r="AW40" s="157">
        <f t="shared" si="143"/>
        <v>0</v>
      </c>
      <c r="AX40" s="158" t="str">
        <f t="shared" si="246"/>
        <v>−</v>
      </c>
      <c r="AY40" s="138">
        <f t="shared" si="148"/>
        <v>0</v>
      </c>
      <c r="AZ40" s="138">
        <f t="shared" si="149"/>
        <v>0</v>
      </c>
      <c r="BA40" s="138">
        <f t="shared" si="150"/>
        <v>0</v>
      </c>
      <c r="BB40" s="138">
        <f t="shared" si="151"/>
        <v>0</v>
      </c>
    </row>
    <row r="41" spans="1:54" ht="15.6">
      <c r="A41" s="98">
        <f t="shared" si="2"/>
        <v>38</v>
      </c>
      <c r="B41" s="42" t="s">
        <v>91</v>
      </c>
      <c r="C41" s="147"/>
      <c r="D41" s="41"/>
      <c r="E41" s="41"/>
      <c r="F41" s="41"/>
      <c r="G41" s="41"/>
      <c r="H41" s="41"/>
      <c r="I41" s="41"/>
      <c r="J41" s="41"/>
      <c r="K41" s="41"/>
      <c r="L41" s="41"/>
      <c r="M41" s="157">
        <f t="shared" si="182"/>
        <v>0</v>
      </c>
      <c r="N41" s="157">
        <f t="shared" si="183"/>
        <v>0</v>
      </c>
      <c r="O41" s="157">
        <f t="shared" si="5"/>
        <v>0</v>
      </c>
      <c r="P41" s="158" t="str">
        <f t="shared" si="6"/>
        <v>−</v>
      </c>
      <c r="Q41" s="41"/>
      <c r="R41" s="41"/>
      <c r="S41" s="41"/>
      <c r="T41" s="41"/>
      <c r="U41" s="41"/>
      <c r="V41" s="41"/>
      <c r="W41" s="157">
        <f t="shared" si="185"/>
        <v>0</v>
      </c>
      <c r="X41" s="157">
        <f t="shared" si="186"/>
        <v>0</v>
      </c>
      <c r="Y41" s="157">
        <f t="shared" si="8"/>
        <v>0</v>
      </c>
      <c r="Z41" s="158" t="str">
        <f t="shared" si="9"/>
        <v>−</v>
      </c>
      <c r="AA41" s="41"/>
      <c r="AB41" s="41"/>
      <c r="AC41" s="41"/>
      <c r="AD41" s="41"/>
      <c r="AE41" s="41"/>
      <c r="AF41" s="41"/>
      <c r="AG41" s="157">
        <f t="shared" si="188"/>
        <v>0</v>
      </c>
      <c r="AH41" s="157">
        <f t="shared" si="189"/>
        <v>0</v>
      </c>
      <c r="AI41" s="157">
        <f t="shared" si="12"/>
        <v>0</v>
      </c>
      <c r="AJ41" s="158" t="str">
        <f t="shared" si="13"/>
        <v>−</v>
      </c>
      <c r="AK41" s="41"/>
      <c r="AL41" s="41"/>
      <c r="AM41" s="41"/>
      <c r="AN41" s="41"/>
      <c r="AO41" s="41"/>
      <c r="AP41" s="41"/>
      <c r="AQ41" s="157">
        <f t="shared" si="191"/>
        <v>0</v>
      </c>
      <c r="AR41" s="157">
        <f t="shared" si="192"/>
        <v>0</v>
      </c>
      <c r="AS41" s="157">
        <f t="shared" si="16"/>
        <v>0</v>
      </c>
      <c r="AT41" s="158" t="str">
        <f t="shared" si="17"/>
        <v>−</v>
      </c>
      <c r="AU41" s="40"/>
      <c r="AV41" s="40"/>
      <c r="AW41" s="157">
        <f t="shared" si="143"/>
        <v>0</v>
      </c>
      <c r="AX41" s="158" t="str">
        <f t="shared" si="246"/>
        <v>−</v>
      </c>
      <c r="AY41" s="138">
        <f t="shared" si="148"/>
        <v>0</v>
      </c>
      <c r="AZ41" s="138">
        <f t="shared" si="149"/>
        <v>0</v>
      </c>
      <c r="BA41" s="138">
        <f t="shared" si="150"/>
        <v>0</v>
      </c>
      <c r="BB41" s="138">
        <f t="shared" si="151"/>
        <v>0</v>
      </c>
    </row>
    <row r="42" spans="1:54" ht="15.6">
      <c r="A42" s="98">
        <f t="shared" si="2"/>
        <v>39</v>
      </c>
      <c r="B42" s="42" t="s">
        <v>92</v>
      </c>
      <c r="C42" s="147"/>
      <c r="D42" s="41"/>
      <c r="E42" s="41"/>
      <c r="F42" s="41"/>
      <c r="G42" s="41"/>
      <c r="H42" s="41"/>
      <c r="I42" s="41"/>
      <c r="J42" s="41"/>
      <c r="K42" s="41"/>
      <c r="L42" s="41"/>
      <c r="M42" s="157">
        <f t="shared" si="182"/>
        <v>0</v>
      </c>
      <c r="N42" s="157">
        <f t="shared" si="183"/>
        <v>0</v>
      </c>
      <c r="O42" s="157">
        <f t="shared" si="5"/>
        <v>0</v>
      </c>
      <c r="P42" s="158" t="str">
        <f t="shared" si="6"/>
        <v>−</v>
      </c>
      <c r="Q42" s="41"/>
      <c r="R42" s="41"/>
      <c r="S42" s="41"/>
      <c r="T42" s="41"/>
      <c r="U42" s="41"/>
      <c r="V42" s="41"/>
      <c r="W42" s="157">
        <f t="shared" si="185"/>
        <v>0</v>
      </c>
      <c r="X42" s="157">
        <f t="shared" si="186"/>
        <v>0</v>
      </c>
      <c r="Y42" s="157">
        <f t="shared" si="8"/>
        <v>0</v>
      </c>
      <c r="Z42" s="158" t="str">
        <f t="shared" si="9"/>
        <v>−</v>
      </c>
      <c r="AA42" s="41"/>
      <c r="AB42" s="41"/>
      <c r="AC42" s="41"/>
      <c r="AD42" s="41"/>
      <c r="AE42" s="41"/>
      <c r="AF42" s="41"/>
      <c r="AG42" s="157">
        <f t="shared" si="188"/>
        <v>0</v>
      </c>
      <c r="AH42" s="157">
        <f t="shared" si="189"/>
        <v>0</v>
      </c>
      <c r="AI42" s="157">
        <f t="shared" si="12"/>
        <v>0</v>
      </c>
      <c r="AJ42" s="158" t="str">
        <f t="shared" si="13"/>
        <v>−</v>
      </c>
      <c r="AK42" s="41"/>
      <c r="AL42" s="41"/>
      <c r="AM42" s="41"/>
      <c r="AN42" s="41"/>
      <c r="AO42" s="41"/>
      <c r="AP42" s="41"/>
      <c r="AQ42" s="157">
        <f t="shared" si="191"/>
        <v>0</v>
      </c>
      <c r="AR42" s="157">
        <f t="shared" si="192"/>
        <v>0</v>
      </c>
      <c r="AS42" s="157">
        <f t="shared" si="16"/>
        <v>0</v>
      </c>
      <c r="AT42" s="158" t="str">
        <f t="shared" si="17"/>
        <v>−</v>
      </c>
      <c r="AU42" s="40"/>
      <c r="AV42" s="40"/>
      <c r="AW42" s="157">
        <f t="shared" si="143"/>
        <v>0</v>
      </c>
      <c r="AX42" s="158" t="str">
        <f t="shared" si="246"/>
        <v>−</v>
      </c>
      <c r="AY42" s="138">
        <f t="shared" si="148"/>
        <v>0</v>
      </c>
      <c r="AZ42" s="138">
        <f t="shared" si="149"/>
        <v>0</v>
      </c>
      <c r="BA42" s="138">
        <f t="shared" si="150"/>
        <v>0</v>
      </c>
      <c r="BB42" s="138">
        <f t="shared" si="151"/>
        <v>0</v>
      </c>
    </row>
    <row r="43" spans="1:54" ht="28.8">
      <c r="A43" s="98">
        <f t="shared" si="2"/>
        <v>40</v>
      </c>
      <c r="B43" s="42" t="s">
        <v>93</v>
      </c>
      <c r="C43" s="147"/>
      <c r="D43" s="41"/>
      <c r="E43" s="41"/>
      <c r="F43" s="41"/>
      <c r="G43" s="41"/>
      <c r="H43" s="41"/>
      <c r="I43" s="41"/>
      <c r="J43" s="41"/>
      <c r="K43" s="41"/>
      <c r="L43" s="41"/>
      <c r="M43" s="157">
        <f t="shared" si="182"/>
        <v>0</v>
      </c>
      <c r="N43" s="157">
        <f t="shared" si="183"/>
        <v>0</v>
      </c>
      <c r="O43" s="157">
        <f t="shared" si="5"/>
        <v>0</v>
      </c>
      <c r="P43" s="158" t="str">
        <f t="shared" si="6"/>
        <v>−</v>
      </c>
      <c r="Q43" s="41"/>
      <c r="R43" s="41"/>
      <c r="S43" s="41"/>
      <c r="T43" s="41"/>
      <c r="U43" s="41"/>
      <c r="V43" s="41"/>
      <c r="W43" s="157">
        <f t="shared" si="185"/>
        <v>0</v>
      </c>
      <c r="X43" s="157">
        <f t="shared" si="186"/>
        <v>0</v>
      </c>
      <c r="Y43" s="157">
        <f t="shared" si="8"/>
        <v>0</v>
      </c>
      <c r="Z43" s="158" t="str">
        <f t="shared" si="9"/>
        <v>−</v>
      </c>
      <c r="AA43" s="41"/>
      <c r="AB43" s="41"/>
      <c r="AC43" s="41"/>
      <c r="AD43" s="41"/>
      <c r="AE43" s="41"/>
      <c r="AF43" s="41"/>
      <c r="AG43" s="157">
        <f t="shared" si="188"/>
        <v>0</v>
      </c>
      <c r="AH43" s="157">
        <f t="shared" si="189"/>
        <v>0</v>
      </c>
      <c r="AI43" s="157">
        <f t="shared" si="12"/>
        <v>0</v>
      </c>
      <c r="AJ43" s="158" t="str">
        <f t="shared" si="13"/>
        <v>−</v>
      </c>
      <c r="AK43" s="41"/>
      <c r="AL43" s="41"/>
      <c r="AM43" s="41"/>
      <c r="AN43" s="41"/>
      <c r="AO43" s="41"/>
      <c r="AP43" s="41"/>
      <c r="AQ43" s="157">
        <f t="shared" si="191"/>
        <v>0</v>
      </c>
      <c r="AR43" s="157">
        <f t="shared" si="192"/>
        <v>0</v>
      </c>
      <c r="AS43" s="157">
        <f t="shared" si="16"/>
        <v>0</v>
      </c>
      <c r="AT43" s="158" t="str">
        <f t="shared" si="17"/>
        <v>−</v>
      </c>
      <c r="AU43" s="40"/>
      <c r="AV43" s="40"/>
      <c r="AW43" s="157">
        <f t="shared" si="143"/>
        <v>0</v>
      </c>
      <c r="AX43" s="158" t="str">
        <f t="shared" si="246"/>
        <v>−</v>
      </c>
      <c r="AY43" s="138">
        <f t="shared" si="148"/>
        <v>0</v>
      </c>
      <c r="AZ43" s="138">
        <f t="shared" si="149"/>
        <v>0</v>
      </c>
      <c r="BA43" s="138">
        <f t="shared" si="150"/>
        <v>0</v>
      </c>
      <c r="BB43" s="138">
        <f t="shared" si="151"/>
        <v>0</v>
      </c>
    </row>
    <row r="44" spans="1:54" ht="54" customHeight="1">
      <c r="A44" s="98">
        <f t="shared" si="2"/>
        <v>41</v>
      </c>
      <c r="B44" s="7" t="s">
        <v>89</v>
      </c>
      <c r="C44" s="147"/>
      <c r="D44" s="41"/>
      <c r="E44" s="41"/>
      <c r="F44" s="41"/>
      <c r="G44" s="41"/>
      <c r="H44" s="41"/>
      <c r="I44" s="41"/>
      <c r="J44" s="41"/>
      <c r="K44" s="41"/>
      <c r="L44" s="41"/>
      <c r="M44" s="157">
        <f t="shared" si="182"/>
        <v>0</v>
      </c>
      <c r="N44" s="157">
        <f t="shared" si="183"/>
        <v>0</v>
      </c>
      <c r="O44" s="157">
        <f t="shared" si="5"/>
        <v>0</v>
      </c>
      <c r="P44" s="158" t="str">
        <f t="shared" si="6"/>
        <v>−</v>
      </c>
      <c r="Q44" s="41"/>
      <c r="R44" s="41"/>
      <c r="S44" s="41"/>
      <c r="T44" s="41"/>
      <c r="U44" s="41"/>
      <c r="V44" s="41"/>
      <c r="W44" s="157">
        <f t="shared" si="185"/>
        <v>0</v>
      </c>
      <c r="X44" s="157">
        <f t="shared" si="186"/>
        <v>0</v>
      </c>
      <c r="Y44" s="157">
        <f t="shared" si="8"/>
        <v>0</v>
      </c>
      <c r="Z44" s="158" t="str">
        <f t="shared" si="9"/>
        <v>−</v>
      </c>
      <c r="AA44" s="41"/>
      <c r="AB44" s="41"/>
      <c r="AC44" s="41"/>
      <c r="AD44" s="41"/>
      <c r="AE44" s="41"/>
      <c r="AF44" s="41"/>
      <c r="AG44" s="157">
        <f t="shared" si="188"/>
        <v>0</v>
      </c>
      <c r="AH44" s="157">
        <f t="shared" si="189"/>
        <v>0</v>
      </c>
      <c r="AI44" s="157">
        <f t="shared" si="12"/>
        <v>0</v>
      </c>
      <c r="AJ44" s="158" t="str">
        <f t="shared" si="13"/>
        <v>−</v>
      </c>
      <c r="AK44" s="41"/>
      <c r="AL44" s="41"/>
      <c r="AM44" s="41"/>
      <c r="AN44" s="41"/>
      <c r="AO44" s="41"/>
      <c r="AP44" s="41"/>
      <c r="AQ44" s="157">
        <f t="shared" si="191"/>
        <v>0</v>
      </c>
      <c r="AR44" s="157">
        <f t="shared" si="192"/>
        <v>0</v>
      </c>
      <c r="AS44" s="157">
        <f t="shared" si="16"/>
        <v>0</v>
      </c>
      <c r="AT44" s="158" t="str">
        <f t="shared" si="17"/>
        <v>−</v>
      </c>
      <c r="AU44" s="40"/>
      <c r="AV44" s="40"/>
      <c r="AW44" s="157">
        <f t="shared" si="143"/>
        <v>0</v>
      </c>
      <c r="AX44" s="158" t="str">
        <f t="shared" si="246"/>
        <v>−</v>
      </c>
      <c r="AY44" s="138"/>
      <c r="AZ44" s="138"/>
      <c r="BA44" s="138"/>
      <c r="BB44" s="138"/>
    </row>
    <row r="45" spans="1:54" ht="71.25" customHeight="1">
      <c r="A45" s="98">
        <f t="shared" si="2"/>
        <v>42</v>
      </c>
      <c r="B45" s="7" t="s">
        <v>33</v>
      </c>
      <c r="C45" s="137">
        <f t="shared" ref="C45:D45" si="275">C15+C37+C44</f>
        <v>0</v>
      </c>
      <c r="D45" s="137">
        <f t="shared" si="275"/>
        <v>0</v>
      </c>
      <c r="E45" s="137">
        <f>E15+E37+E44</f>
        <v>0</v>
      </c>
      <c r="F45" s="137">
        <f t="shared" ref="F45:N45" si="276">F15+F37+F44</f>
        <v>0</v>
      </c>
      <c r="G45" s="137">
        <f t="shared" si="276"/>
        <v>0</v>
      </c>
      <c r="H45" s="137">
        <f t="shared" si="276"/>
        <v>0</v>
      </c>
      <c r="I45" s="137">
        <f t="shared" si="276"/>
        <v>0</v>
      </c>
      <c r="J45" s="137">
        <f t="shared" si="276"/>
        <v>0</v>
      </c>
      <c r="K45" s="137">
        <f t="shared" si="276"/>
        <v>0</v>
      </c>
      <c r="L45" s="137">
        <f t="shared" si="276"/>
        <v>0</v>
      </c>
      <c r="M45" s="137">
        <f t="shared" si="276"/>
        <v>0</v>
      </c>
      <c r="N45" s="137">
        <f t="shared" si="276"/>
        <v>0</v>
      </c>
      <c r="O45" s="157">
        <f t="shared" si="5"/>
        <v>0</v>
      </c>
      <c r="P45" s="158" t="str">
        <f t="shared" si="6"/>
        <v>−</v>
      </c>
      <c r="Q45" s="137">
        <f t="shared" ref="Q45" si="277">Q15+Q37+Q44</f>
        <v>0</v>
      </c>
      <c r="R45" s="137">
        <f t="shared" ref="R45" si="278">R15+R37+R44</f>
        <v>0</v>
      </c>
      <c r="S45" s="137">
        <f t="shared" ref="S45" si="279">S15+S37+S44</f>
        <v>0</v>
      </c>
      <c r="T45" s="137">
        <f t="shared" ref="T45" si="280">T15+T37+T44</f>
        <v>0</v>
      </c>
      <c r="U45" s="137">
        <f t="shared" ref="U45" si="281">U15+U37+U44</f>
        <v>0</v>
      </c>
      <c r="V45" s="137">
        <f t="shared" ref="V45" si="282">V15+V37+V44</f>
        <v>0</v>
      </c>
      <c r="W45" s="137">
        <f t="shared" ref="W45" si="283">W15+W37+W44</f>
        <v>0</v>
      </c>
      <c r="X45" s="137">
        <f t="shared" ref="X45" si="284">X15+X37+X44</f>
        <v>0</v>
      </c>
      <c r="Y45" s="157">
        <f t="shared" si="8"/>
        <v>0</v>
      </c>
      <c r="Z45" s="158" t="str">
        <f t="shared" si="9"/>
        <v>−</v>
      </c>
      <c r="AA45" s="137">
        <f t="shared" ref="AA45" si="285">AA15+AA37+AA44</f>
        <v>0</v>
      </c>
      <c r="AB45" s="137">
        <f t="shared" ref="AB45" si="286">AB15+AB37+AB44</f>
        <v>0</v>
      </c>
      <c r="AC45" s="137">
        <f t="shared" ref="AC45" si="287">AC15+AC37+AC44</f>
        <v>0</v>
      </c>
      <c r="AD45" s="137">
        <f t="shared" ref="AD45" si="288">AD15+AD37+AD44</f>
        <v>0</v>
      </c>
      <c r="AE45" s="137">
        <f t="shared" ref="AE45" si="289">AE15+AE37+AE44</f>
        <v>0</v>
      </c>
      <c r="AF45" s="137">
        <f t="shared" ref="AF45" si="290">AF15+AF37+AF44</f>
        <v>0</v>
      </c>
      <c r="AG45" s="137">
        <f t="shared" ref="AG45" si="291">AG15+AG37+AG44</f>
        <v>0</v>
      </c>
      <c r="AH45" s="137">
        <f t="shared" ref="AH45" si="292">AH15+AH37+AH44</f>
        <v>0</v>
      </c>
      <c r="AI45" s="157">
        <f t="shared" si="12"/>
        <v>0</v>
      </c>
      <c r="AJ45" s="158" t="str">
        <f t="shared" si="13"/>
        <v>−</v>
      </c>
      <c r="AK45" s="137">
        <f t="shared" ref="AK45" si="293">AK15+AK37+AK44</f>
        <v>0</v>
      </c>
      <c r="AL45" s="137">
        <f t="shared" ref="AL45" si="294">AL15+AL37+AL44</f>
        <v>0</v>
      </c>
      <c r="AM45" s="137">
        <f t="shared" ref="AM45" si="295">AM15+AM37+AM44</f>
        <v>0</v>
      </c>
      <c r="AN45" s="137">
        <f t="shared" ref="AN45" si="296">AN15+AN37+AN44</f>
        <v>0</v>
      </c>
      <c r="AO45" s="137">
        <f t="shared" ref="AO45" si="297">AO15+AO37+AO44</f>
        <v>0</v>
      </c>
      <c r="AP45" s="137">
        <f t="shared" ref="AP45" si="298">AP15+AP37+AP44</f>
        <v>0</v>
      </c>
      <c r="AQ45" s="137">
        <f t="shared" ref="AQ45" si="299">AQ15+AQ37+AQ44</f>
        <v>0</v>
      </c>
      <c r="AR45" s="137">
        <f t="shared" ref="AR45" si="300">AR15+AR37+AR44</f>
        <v>0</v>
      </c>
      <c r="AS45" s="157">
        <f t="shared" si="16"/>
        <v>0</v>
      </c>
      <c r="AT45" s="158" t="str">
        <f t="shared" si="17"/>
        <v>−</v>
      </c>
      <c r="AU45" s="40"/>
      <c r="AV45" s="40"/>
      <c r="AW45" s="157">
        <f t="shared" si="143"/>
        <v>0</v>
      </c>
      <c r="AX45" s="158" t="str">
        <f t="shared" si="246"/>
        <v>−</v>
      </c>
      <c r="AY45" s="138">
        <f t="shared" si="148"/>
        <v>0</v>
      </c>
      <c r="AZ45" s="138">
        <f t="shared" si="149"/>
        <v>0</v>
      </c>
      <c r="BA45" s="138">
        <f t="shared" si="150"/>
        <v>0</v>
      </c>
      <c r="BB45" s="138">
        <f t="shared" si="151"/>
        <v>0</v>
      </c>
    </row>
    <row r="46" spans="1:54" ht="15.6">
      <c r="A46" s="98">
        <f t="shared" si="2"/>
        <v>43</v>
      </c>
      <c r="B46" s="6" t="s">
        <v>34</v>
      </c>
      <c r="C46" s="147"/>
      <c r="D46" s="148"/>
      <c r="E46" s="41"/>
      <c r="F46" s="41">
        <f t="shared" ref="F46:F53" si="301">G46+I46+K46+Q46+S46+U46+AA46+AC46+AE46+AK46+AM46+AO46</f>
        <v>0</v>
      </c>
      <c r="G46" s="40"/>
      <c r="H46" s="40"/>
      <c r="I46" s="40"/>
      <c r="J46" s="40"/>
      <c r="K46" s="40"/>
      <c r="L46" s="40"/>
      <c r="M46" s="157">
        <f t="shared" ref="M46:N47" si="302">G46+I46+K46</f>
        <v>0</v>
      </c>
      <c r="N46" s="157">
        <f t="shared" si="302"/>
        <v>0</v>
      </c>
      <c r="O46" s="157">
        <f t="shared" si="5"/>
        <v>0</v>
      </c>
      <c r="P46" s="158" t="str">
        <f t="shared" si="6"/>
        <v>−</v>
      </c>
      <c r="Q46" s="40"/>
      <c r="R46" s="40"/>
      <c r="S46" s="40"/>
      <c r="T46" s="40"/>
      <c r="U46" s="40"/>
      <c r="V46" s="40"/>
      <c r="W46" s="157">
        <f t="shared" ref="W46:X47" si="303">Q46+S46+U46</f>
        <v>0</v>
      </c>
      <c r="X46" s="157">
        <f t="shared" si="303"/>
        <v>0</v>
      </c>
      <c r="Y46" s="157">
        <f t="shared" si="8"/>
        <v>0</v>
      </c>
      <c r="Z46" s="158" t="str">
        <f t="shared" si="9"/>
        <v>−</v>
      </c>
      <c r="AA46" s="41"/>
      <c r="AB46" s="41"/>
      <c r="AC46" s="41"/>
      <c r="AD46" s="41"/>
      <c r="AE46" s="41"/>
      <c r="AF46" s="41"/>
      <c r="AG46" s="157">
        <f t="shared" ref="AG46:AH47" si="304">AA46+AC46+AE46</f>
        <v>0</v>
      </c>
      <c r="AH46" s="157">
        <f t="shared" si="304"/>
        <v>0</v>
      </c>
      <c r="AI46" s="157">
        <f t="shared" si="12"/>
        <v>0</v>
      </c>
      <c r="AJ46" s="158" t="str">
        <f t="shared" si="13"/>
        <v>−</v>
      </c>
      <c r="AK46" s="41"/>
      <c r="AL46" s="41"/>
      <c r="AM46" s="41"/>
      <c r="AN46" s="41"/>
      <c r="AO46" s="41"/>
      <c r="AP46" s="41"/>
      <c r="AQ46" s="157">
        <f t="shared" ref="AQ46:AR47" si="305">AK46+AM46+AO46</f>
        <v>0</v>
      </c>
      <c r="AR46" s="157">
        <f t="shared" si="305"/>
        <v>0</v>
      </c>
      <c r="AS46" s="157">
        <f t="shared" si="16"/>
        <v>0</v>
      </c>
      <c r="AT46" s="158" t="str">
        <f t="shared" si="17"/>
        <v>−</v>
      </c>
      <c r="AU46" s="40"/>
      <c r="AV46" s="40"/>
      <c r="AW46" s="157">
        <f t="shared" si="143"/>
        <v>0</v>
      </c>
      <c r="AX46" s="158" t="str">
        <f t="shared" si="246"/>
        <v>−</v>
      </c>
      <c r="AY46" s="138">
        <f t="shared" si="148"/>
        <v>0</v>
      </c>
      <c r="AZ46" s="138">
        <f t="shared" si="149"/>
        <v>0</v>
      </c>
      <c r="BA46" s="138">
        <f t="shared" si="150"/>
        <v>0</v>
      </c>
      <c r="BB46" s="138">
        <f t="shared" si="151"/>
        <v>0</v>
      </c>
    </row>
    <row r="47" spans="1:54" ht="15.6">
      <c r="A47" s="98">
        <f t="shared" si="2"/>
        <v>44</v>
      </c>
      <c r="B47" s="6" t="s">
        <v>35</v>
      </c>
      <c r="C47" s="147"/>
      <c r="D47" s="148"/>
      <c r="E47" s="40"/>
      <c r="F47" s="40">
        <f t="shared" si="301"/>
        <v>0</v>
      </c>
      <c r="G47" s="40"/>
      <c r="H47" s="40"/>
      <c r="I47" s="40"/>
      <c r="J47" s="40"/>
      <c r="K47" s="40"/>
      <c r="L47" s="40"/>
      <c r="M47" s="157">
        <f t="shared" si="302"/>
        <v>0</v>
      </c>
      <c r="N47" s="157">
        <f t="shared" si="302"/>
        <v>0</v>
      </c>
      <c r="O47" s="157">
        <f t="shared" si="5"/>
        <v>0</v>
      </c>
      <c r="P47" s="158" t="str">
        <f t="shared" si="6"/>
        <v>−</v>
      </c>
      <c r="Q47" s="40"/>
      <c r="R47" s="40"/>
      <c r="S47" s="40"/>
      <c r="T47" s="40"/>
      <c r="U47" s="40"/>
      <c r="V47" s="40"/>
      <c r="W47" s="157">
        <f t="shared" si="303"/>
        <v>0</v>
      </c>
      <c r="X47" s="157">
        <f t="shared" si="303"/>
        <v>0</v>
      </c>
      <c r="Y47" s="157">
        <f t="shared" si="8"/>
        <v>0</v>
      </c>
      <c r="Z47" s="158" t="str">
        <f t="shared" si="9"/>
        <v>−</v>
      </c>
      <c r="AA47" s="40"/>
      <c r="AB47" s="40"/>
      <c r="AC47" s="40"/>
      <c r="AD47" s="40"/>
      <c r="AE47" s="40"/>
      <c r="AF47" s="40"/>
      <c r="AG47" s="157">
        <f t="shared" si="304"/>
        <v>0</v>
      </c>
      <c r="AH47" s="157">
        <f t="shared" si="304"/>
        <v>0</v>
      </c>
      <c r="AI47" s="157">
        <f t="shared" si="12"/>
        <v>0</v>
      </c>
      <c r="AJ47" s="158" t="str">
        <f t="shared" si="13"/>
        <v>−</v>
      </c>
      <c r="AK47" s="41"/>
      <c r="AL47" s="41"/>
      <c r="AM47" s="41"/>
      <c r="AN47" s="41"/>
      <c r="AO47" s="41"/>
      <c r="AP47" s="41"/>
      <c r="AQ47" s="157">
        <f t="shared" si="305"/>
        <v>0</v>
      </c>
      <c r="AR47" s="157">
        <f t="shared" si="305"/>
        <v>0</v>
      </c>
      <c r="AS47" s="157">
        <f t="shared" si="16"/>
        <v>0</v>
      </c>
      <c r="AT47" s="158" t="str">
        <f t="shared" si="17"/>
        <v>−</v>
      </c>
      <c r="AU47" s="40"/>
      <c r="AV47" s="40"/>
      <c r="AW47" s="157">
        <f t="shared" si="143"/>
        <v>0</v>
      </c>
      <c r="AX47" s="158" t="str">
        <f t="shared" si="246"/>
        <v>−</v>
      </c>
      <c r="AY47" s="138">
        <f t="shared" si="148"/>
        <v>0</v>
      </c>
      <c r="AZ47" s="138">
        <f t="shared" si="149"/>
        <v>0</v>
      </c>
      <c r="BA47" s="138">
        <f t="shared" si="150"/>
        <v>0</v>
      </c>
      <c r="BB47" s="138">
        <f t="shared" si="151"/>
        <v>0</v>
      </c>
    </row>
    <row r="48" spans="1:54" ht="31.2">
      <c r="A48" s="98">
        <f t="shared" si="2"/>
        <v>45</v>
      </c>
      <c r="B48" s="133" t="s">
        <v>36</v>
      </c>
      <c r="C48" s="137">
        <f t="shared" ref="C48:E48" si="306">SUM(C46:C47)</f>
        <v>0</v>
      </c>
      <c r="D48" s="137">
        <f t="shared" si="306"/>
        <v>0</v>
      </c>
      <c r="E48" s="137">
        <f t="shared" si="306"/>
        <v>0</v>
      </c>
      <c r="F48" s="137">
        <f t="shared" si="301"/>
        <v>0</v>
      </c>
      <c r="G48" s="37">
        <f>SUM(G46:G47)</f>
        <v>0</v>
      </c>
      <c r="H48" s="37">
        <f t="shared" ref="H48:N48" si="307">SUM(H46:H47)</f>
        <v>0</v>
      </c>
      <c r="I48" s="37">
        <f t="shared" si="307"/>
        <v>0</v>
      </c>
      <c r="J48" s="37">
        <f t="shared" si="307"/>
        <v>0</v>
      </c>
      <c r="K48" s="37">
        <f t="shared" si="307"/>
        <v>0</v>
      </c>
      <c r="L48" s="37">
        <f t="shared" si="307"/>
        <v>0</v>
      </c>
      <c r="M48" s="37">
        <f t="shared" si="307"/>
        <v>0</v>
      </c>
      <c r="N48" s="37">
        <f t="shared" si="307"/>
        <v>0</v>
      </c>
      <c r="O48" s="157">
        <f t="shared" si="5"/>
        <v>0</v>
      </c>
      <c r="P48" s="158" t="str">
        <f t="shared" si="6"/>
        <v>−</v>
      </c>
      <c r="Q48" s="37">
        <f t="shared" ref="Q48:AR48" si="308">SUM(Q46:Q47)</f>
        <v>0</v>
      </c>
      <c r="R48" s="37">
        <f t="shared" si="308"/>
        <v>0</v>
      </c>
      <c r="S48" s="37">
        <f t="shared" si="308"/>
        <v>0</v>
      </c>
      <c r="T48" s="37">
        <f t="shared" si="308"/>
        <v>0</v>
      </c>
      <c r="U48" s="37">
        <f t="shared" si="308"/>
        <v>0</v>
      </c>
      <c r="V48" s="37">
        <f t="shared" si="308"/>
        <v>0</v>
      </c>
      <c r="W48" s="37">
        <f t="shared" si="308"/>
        <v>0</v>
      </c>
      <c r="X48" s="37">
        <f t="shared" si="308"/>
        <v>0</v>
      </c>
      <c r="Y48" s="157">
        <f t="shared" si="8"/>
        <v>0</v>
      </c>
      <c r="Z48" s="158" t="str">
        <f t="shared" si="9"/>
        <v>−</v>
      </c>
      <c r="AA48" s="37">
        <f t="shared" si="308"/>
        <v>0</v>
      </c>
      <c r="AB48" s="37">
        <f t="shared" si="308"/>
        <v>0</v>
      </c>
      <c r="AC48" s="37">
        <f t="shared" si="308"/>
        <v>0</v>
      </c>
      <c r="AD48" s="37">
        <f t="shared" si="308"/>
        <v>0</v>
      </c>
      <c r="AE48" s="37">
        <f t="shared" si="308"/>
        <v>0</v>
      </c>
      <c r="AF48" s="37">
        <f t="shared" si="308"/>
        <v>0</v>
      </c>
      <c r="AG48" s="37">
        <f t="shared" si="308"/>
        <v>0</v>
      </c>
      <c r="AH48" s="37">
        <f t="shared" si="308"/>
        <v>0</v>
      </c>
      <c r="AI48" s="157">
        <f t="shared" si="12"/>
        <v>0</v>
      </c>
      <c r="AJ48" s="158" t="str">
        <f t="shared" si="13"/>
        <v>−</v>
      </c>
      <c r="AK48" s="37">
        <f t="shared" si="308"/>
        <v>0</v>
      </c>
      <c r="AL48" s="37">
        <f t="shared" si="308"/>
        <v>0</v>
      </c>
      <c r="AM48" s="37">
        <f t="shared" si="308"/>
        <v>0</v>
      </c>
      <c r="AN48" s="37">
        <f t="shared" si="308"/>
        <v>0</v>
      </c>
      <c r="AO48" s="37">
        <f t="shared" si="308"/>
        <v>0</v>
      </c>
      <c r="AP48" s="37">
        <f t="shared" si="308"/>
        <v>0</v>
      </c>
      <c r="AQ48" s="37">
        <f t="shared" si="308"/>
        <v>0</v>
      </c>
      <c r="AR48" s="37">
        <f t="shared" si="308"/>
        <v>0</v>
      </c>
      <c r="AS48" s="157">
        <f t="shared" si="16"/>
        <v>0</v>
      </c>
      <c r="AT48" s="158" t="str">
        <f t="shared" si="17"/>
        <v>−</v>
      </c>
      <c r="AU48" s="40"/>
      <c r="AV48" s="40"/>
      <c r="AW48" s="157">
        <f t="shared" si="143"/>
        <v>0</v>
      </c>
      <c r="AX48" s="158" t="str">
        <f t="shared" si="246"/>
        <v>−</v>
      </c>
      <c r="AY48" s="138">
        <f t="shared" si="148"/>
        <v>0</v>
      </c>
      <c r="AZ48" s="138">
        <f t="shared" si="149"/>
        <v>0</v>
      </c>
      <c r="BA48" s="138">
        <f t="shared" si="150"/>
        <v>0</v>
      </c>
      <c r="BB48" s="138">
        <f t="shared" si="151"/>
        <v>0</v>
      </c>
    </row>
    <row r="49" spans="1:54" ht="15.6">
      <c r="A49" s="98">
        <f t="shared" si="2"/>
        <v>46</v>
      </c>
      <c r="B49" s="6" t="s">
        <v>37</v>
      </c>
      <c r="C49" s="149"/>
      <c r="D49" s="148"/>
      <c r="E49" s="41"/>
      <c r="F49" s="41">
        <f t="shared" si="301"/>
        <v>0</v>
      </c>
      <c r="G49" s="40"/>
      <c r="H49" s="40"/>
      <c r="I49" s="40"/>
      <c r="J49" s="40"/>
      <c r="K49" s="40"/>
      <c r="L49" s="40"/>
      <c r="M49" s="157">
        <f t="shared" ref="M49:N52" si="309">G49+I49+K49</f>
        <v>0</v>
      </c>
      <c r="N49" s="157">
        <f t="shared" si="309"/>
        <v>0</v>
      </c>
      <c r="O49" s="157">
        <f t="shared" si="5"/>
        <v>0</v>
      </c>
      <c r="P49" s="158" t="str">
        <f t="shared" si="6"/>
        <v>−</v>
      </c>
      <c r="Q49" s="40"/>
      <c r="R49" s="40"/>
      <c r="S49" s="40"/>
      <c r="T49" s="40"/>
      <c r="U49" s="40"/>
      <c r="V49" s="40"/>
      <c r="W49" s="157">
        <f t="shared" ref="W49:X52" si="310">Q49+S49+U49</f>
        <v>0</v>
      </c>
      <c r="X49" s="157">
        <f t="shared" si="310"/>
        <v>0</v>
      </c>
      <c r="Y49" s="157">
        <f t="shared" si="8"/>
        <v>0</v>
      </c>
      <c r="Z49" s="158" t="str">
        <f t="shared" si="9"/>
        <v>−</v>
      </c>
      <c r="AA49" s="41"/>
      <c r="AB49" s="41"/>
      <c r="AC49" s="41"/>
      <c r="AD49" s="41"/>
      <c r="AE49" s="41"/>
      <c r="AF49" s="41"/>
      <c r="AG49" s="157">
        <f t="shared" ref="AG49:AH52" si="311">AA49+AC49+AE49</f>
        <v>0</v>
      </c>
      <c r="AH49" s="157">
        <f t="shared" si="311"/>
        <v>0</v>
      </c>
      <c r="AI49" s="157">
        <f t="shared" si="12"/>
        <v>0</v>
      </c>
      <c r="AJ49" s="158" t="str">
        <f t="shared" si="13"/>
        <v>−</v>
      </c>
      <c r="AK49" s="41"/>
      <c r="AL49" s="41"/>
      <c r="AM49" s="41"/>
      <c r="AN49" s="41"/>
      <c r="AO49" s="41"/>
      <c r="AP49" s="41"/>
      <c r="AQ49" s="157">
        <f t="shared" ref="AQ49:AR52" si="312">AK49+AM49+AO49</f>
        <v>0</v>
      </c>
      <c r="AR49" s="157">
        <f t="shared" si="312"/>
        <v>0</v>
      </c>
      <c r="AS49" s="157">
        <f t="shared" si="16"/>
        <v>0</v>
      </c>
      <c r="AT49" s="158" t="str">
        <f t="shared" si="17"/>
        <v>−</v>
      </c>
      <c r="AU49" s="40"/>
      <c r="AV49" s="40"/>
      <c r="AW49" s="157">
        <f t="shared" si="143"/>
        <v>0</v>
      </c>
      <c r="AX49" s="158" t="str">
        <f t="shared" si="246"/>
        <v>−</v>
      </c>
      <c r="AY49" s="138">
        <f t="shared" si="148"/>
        <v>0</v>
      </c>
      <c r="AZ49" s="138">
        <f t="shared" si="149"/>
        <v>0</v>
      </c>
      <c r="BA49" s="138">
        <f t="shared" si="150"/>
        <v>0</v>
      </c>
      <c r="BB49" s="138">
        <f t="shared" si="151"/>
        <v>0</v>
      </c>
    </row>
    <row r="50" spans="1:54" ht="30">
      <c r="A50" s="98">
        <f t="shared" si="2"/>
        <v>47</v>
      </c>
      <c r="B50" s="6" t="s">
        <v>38</v>
      </c>
      <c r="C50" s="149"/>
      <c r="D50" s="148"/>
      <c r="E50" s="41"/>
      <c r="F50" s="41">
        <f t="shared" si="301"/>
        <v>0</v>
      </c>
      <c r="G50" s="40"/>
      <c r="H50" s="40"/>
      <c r="I50" s="40"/>
      <c r="J50" s="40"/>
      <c r="K50" s="40"/>
      <c r="L50" s="40"/>
      <c r="M50" s="157">
        <f t="shared" si="309"/>
        <v>0</v>
      </c>
      <c r="N50" s="157">
        <f t="shared" si="309"/>
        <v>0</v>
      </c>
      <c r="O50" s="157">
        <f t="shared" si="5"/>
        <v>0</v>
      </c>
      <c r="P50" s="158" t="str">
        <f t="shared" si="6"/>
        <v>−</v>
      </c>
      <c r="Q50" s="40"/>
      <c r="R50" s="40"/>
      <c r="S50" s="40"/>
      <c r="T50" s="40"/>
      <c r="U50" s="40"/>
      <c r="V50" s="40"/>
      <c r="W50" s="157">
        <f t="shared" si="310"/>
        <v>0</v>
      </c>
      <c r="X50" s="157">
        <f t="shared" si="310"/>
        <v>0</v>
      </c>
      <c r="Y50" s="157">
        <f t="shared" si="8"/>
        <v>0</v>
      </c>
      <c r="Z50" s="158" t="str">
        <f t="shared" si="9"/>
        <v>−</v>
      </c>
      <c r="AA50" s="41"/>
      <c r="AB50" s="41"/>
      <c r="AC50" s="41"/>
      <c r="AD50" s="41"/>
      <c r="AE50" s="41"/>
      <c r="AF50" s="41"/>
      <c r="AG50" s="157">
        <f t="shared" si="311"/>
        <v>0</v>
      </c>
      <c r="AH50" s="157">
        <f t="shared" si="311"/>
        <v>0</v>
      </c>
      <c r="AI50" s="157">
        <f t="shared" si="12"/>
        <v>0</v>
      </c>
      <c r="AJ50" s="158" t="str">
        <f t="shared" si="13"/>
        <v>−</v>
      </c>
      <c r="AK50" s="41"/>
      <c r="AL50" s="41"/>
      <c r="AM50" s="41"/>
      <c r="AN50" s="41"/>
      <c r="AO50" s="41"/>
      <c r="AP50" s="41"/>
      <c r="AQ50" s="157">
        <f t="shared" si="312"/>
        <v>0</v>
      </c>
      <c r="AR50" s="157">
        <f t="shared" si="312"/>
        <v>0</v>
      </c>
      <c r="AS50" s="157">
        <f t="shared" si="16"/>
        <v>0</v>
      </c>
      <c r="AT50" s="158" t="str">
        <f t="shared" si="17"/>
        <v>−</v>
      </c>
      <c r="AU50" s="40"/>
      <c r="AV50" s="40"/>
      <c r="AW50" s="157">
        <f t="shared" si="143"/>
        <v>0</v>
      </c>
      <c r="AX50" s="158" t="str">
        <f t="shared" si="246"/>
        <v>−</v>
      </c>
      <c r="AY50" s="138">
        <f t="shared" si="148"/>
        <v>0</v>
      </c>
      <c r="AZ50" s="138">
        <f t="shared" si="149"/>
        <v>0</v>
      </c>
      <c r="BA50" s="138">
        <f t="shared" si="150"/>
        <v>0</v>
      </c>
      <c r="BB50" s="138">
        <f t="shared" si="151"/>
        <v>0</v>
      </c>
    </row>
    <row r="51" spans="1:54" ht="15.6">
      <c r="A51" s="98">
        <f t="shared" si="2"/>
        <v>48</v>
      </c>
      <c r="B51" s="6" t="s">
        <v>39</v>
      </c>
      <c r="C51" s="149"/>
      <c r="D51" s="148"/>
      <c r="E51" s="41"/>
      <c r="F51" s="41">
        <f t="shared" si="301"/>
        <v>0</v>
      </c>
      <c r="G51" s="40"/>
      <c r="H51" s="40"/>
      <c r="I51" s="40"/>
      <c r="J51" s="40"/>
      <c r="K51" s="40"/>
      <c r="L51" s="40"/>
      <c r="M51" s="157">
        <f t="shared" si="309"/>
        <v>0</v>
      </c>
      <c r="N51" s="157">
        <f t="shared" si="309"/>
        <v>0</v>
      </c>
      <c r="O51" s="157">
        <f t="shared" si="5"/>
        <v>0</v>
      </c>
      <c r="P51" s="158" t="str">
        <f t="shared" si="6"/>
        <v>−</v>
      </c>
      <c r="Q51" s="40"/>
      <c r="R51" s="40"/>
      <c r="S51" s="40"/>
      <c r="T51" s="40"/>
      <c r="U51" s="40"/>
      <c r="V51" s="40"/>
      <c r="W51" s="157">
        <f t="shared" si="310"/>
        <v>0</v>
      </c>
      <c r="X51" s="157">
        <f t="shared" si="310"/>
        <v>0</v>
      </c>
      <c r="Y51" s="157">
        <f t="shared" si="8"/>
        <v>0</v>
      </c>
      <c r="Z51" s="158" t="str">
        <f t="shared" si="9"/>
        <v>−</v>
      </c>
      <c r="AA51" s="41"/>
      <c r="AB51" s="41"/>
      <c r="AC51" s="41"/>
      <c r="AD51" s="41"/>
      <c r="AE51" s="41"/>
      <c r="AF51" s="41"/>
      <c r="AG51" s="157">
        <f t="shared" si="311"/>
        <v>0</v>
      </c>
      <c r="AH51" s="157">
        <f t="shared" si="311"/>
        <v>0</v>
      </c>
      <c r="AI51" s="157">
        <f t="shared" si="12"/>
        <v>0</v>
      </c>
      <c r="AJ51" s="158" t="str">
        <f t="shared" si="13"/>
        <v>−</v>
      </c>
      <c r="AK51" s="41"/>
      <c r="AL51" s="41"/>
      <c r="AM51" s="41"/>
      <c r="AN51" s="41"/>
      <c r="AO51" s="41"/>
      <c r="AP51" s="41"/>
      <c r="AQ51" s="157">
        <f t="shared" si="312"/>
        <v>0</v>
      </c>
      <c r="AR51" s="157">
        <f t="shared" si="312"/>
        <v>0</v>
      </c>
      <c r="AS51" s="157">
        <f t="shared" si="16"/>
        <v>0</v>
      </c>
      <c r="AT51" s="158" t="str">
        <f t="shared" si="17"/>
        <v>−</v>
      </c>
      <c r="AU51" s="40"/>
      <c r="AV51" s="40"/>
      <c r="AW51" s="157">
        <f t="shared" si="143"/>
        <v>0</v>
      </c>
      <c r="AX51" s="158" t="str">
        <f t="shared" si="246"/>
        <v>−</v>
      </c>
      <c r="AY51" s="138">
        <f t="shared" si="148"/>
        <v>0</v>
      </c>
      <c r="AZ51" s="138">
        <f t="shared" si="149"/>
        <v>0</v>
      </c>
      <c r="BA51" s="138">
        <f t="shared" si="150"/>
        <v>0</v>
      </c>
      <c r="BB51" s="138">
        <f t="shared" si="151"/>
        <v>0</v>
      </c>
    </row>
    <row r="52" spans="1:54" ht="15.6">
      <c r="A52" s="98">
        <f t="shared" si="2"/>
        <v>49</v>
      </c>
      <c r="B52" s="6" t="s">
        <v>40</v>
      </c>
      <c r="C52" s="149"/>
      <c r="D52" s="148"/>
      <c r="E52" s="41"/>
      <c r="F52" s="41">
        <f t="shared" si="301"/>
        <v>0</v>
      </c>
      <c r="G52" s="40"/>
      <c r="H52" s="40"/>
      <c r="I52" s="40"/>
      <c r="J52" s="40"/>
      <c r="K52" s="40"/>
      <c r="L52" s="40"/>
      <c r="M52" s="157">
        <f t="shared" si="309"/>
        <v>0</v>
      </c>
      <c r="N52" s="157">
        <f t="shared" si="309"/>
        <v>0</v>
      </c>
      <c r="O52" s="157">
        <f t="shared" si="5"/>
        <v>0</v>
      </c>
      <c r="P52" s="158" t="str">
        <f t="shared" si="6"/>
        <v>−</v>
      </c>
      <c r="Q52" s="40"/>
      <c r="R52" s="40"/>
      <c r="S52" s="40"/>
      <c r="T52" s="40"/>
      <c r="U52" s="40"/>
      <c r="V52" s="40"/>
      <c r="W52" s="157">
        <f t="shared" si="310"/>
        <v>0</v>
      </c>
      <c r="X52" s="157">
        <f t="shared" si="310"/>
        <v>0</v>
      </c>
      <c r="Y52" s="157">
        <f t="shared" si="8"/>
        <v>0</v>
      </c>
      <c r="Z52" s="158" t="str">
        <f t="shared" si="9"/>
        <v>−</v>
      </c>
      <c r="AA52" s="41"/>
      <c r="AB52" s="41"/>
      <c r="AC52" s="41"/>
      <c r="AD52" s="41"/>
      <c r="AE52" s="41"/>
      <c r="AF52" s="41"/>
      <c r="AG52" s="157">
        <f t="shared" si="311"/>
        <v>0</v>
      </c>
      <c r="AH52" s="157">
        <f t="shared" si="311"/>
        <v>0</v>
      </c>
      <c r="AI52" s="157">
        <f t="shared" si="12"/>
        <v>0</v>
      </c>
      <c r="AJ52" s="158" t="str">
        <f t="shared" si="13"/>
        <v>−</v>
      </c>
      <c r="AK52" s="41"/>
      <c r="AL52" s="41"/>
      <c r="AM52" s="41"/>
      <c r="AN52" s="41"/>
      <c r="AO52" s="41"/>
      <c r="AP52" s="41"/>
      <c r="AQ52" s="157">
        <f t="shared" si="312"/>
        <v>0</v>
      </c>
      <c r="AR52" s="157">
        <f t="shared" si="312"/>
        <v>0</v>
      </c>
      <c r="AS52" s="157">
        <f t="shared" si="16"/>
        <v>0</v>
      </c>
      <c r="AT52" s="158" t="str">
        <f t="shared" si="17"/>
        <v>−</v>
      </c>
      <c r="AU52" s="40"/>
      <c r="AV52" s="40"/>
      <c r="AW52" s="157">
        <f t="shared" si="143"/>
        <v>0</v>
      </c>
      <c r="AX52" s="158" t="str">
        <f t="shared" si="246"/>
        <v>−</v>
      </c>
      <c r="AY52" s="138">
        <f t="shared" si="148"/>
        <v>0</v>
      </c>
      <c r="AZ52" s="138">
        <f t="shared" si="149"/>
        <v>0</v>
      </c>
      <c r="BA52" s="138">
        <f t="shared" si="150"/>
        <v>0</v>
      </c>
      <c r="BB52" s="138">
        <f t="shared" si="151"/>
        <v>0</v>
      </c>
    </row>
    <row r="53" spans="1:54" ht="31.2">
      <c r="A53" s="98">
        <f t="shared" si="2"/>
        <v>50</v>
      </c>
      <c r="B53" s="133" t="s">
        <v>41</v>
      </c>
      <c r="C53" s="137">
        <f t="shared" ref="C53:E53" si="313">SUM(C49:C52)</f>
        <v>0</v>
      </c>
      <c r="D53" s="137">
        <f t="shared" si="313"/>
        <v>0</v>
      </c>
      <c r="E53" s="137">
        <f t="shared" si="313"/>
        <v>0</v>
      </c>
      <c r="F53" s="137">
        <f t="shared" si="301"/>
        <v>0</v>
      </c>
      <c r="G53" s="37">
        <f>SUM(G49:G52)</f>
        <v>0</v>
      </c>
      <c r="H53" s="37">
        <f t="shared" ref="H53:AR53" si="314">SUM(H49:H52)</f>
        <v>0</v>
      </c>
      <c r="I53" s="37">
        <f t="shared" si="314"/>
        <v>0</v>
      </c>
      <c r="J53" s="37">
        <f t="shared" si="314"/>
        <v>0</v>
      </c>
      <c r="K53" s="37">
        <f t="shared" si="314"/>
        <v>0</v>
      </c>
      <c r="L53" s="37">
        <f t="shared" si="314"/>
        <v>0</v>
      </c>
      <c r="M53" s="37">
        <f t="shared" si="314"/>
        <v>0</v>
      </c>
      <c r="N53" s="37">
        <f t="shared" si="314"/>
        <v>0</v>
      </c>
      <c r="O53" s="157">
        <f t="shared" si="5"/>
        <v>0</v>
      </c>
      <c r="P53" s="158" t="str">
        <f t="shared" si="6"/>
        <v>−</v>
      </c>
      <c r="Q53" s="37">
        <f t="shared" si="314"/>
        <v>0</v>
      </c>
      <c r="R53" s="37">
        <f t="shared" si="314"/>
        <v>0</v>
      </c>
      <c r="S53" s="37">
        <f t="shared" si="314"/>
        <v>0</v>
      </c>
      <c r="T53" s="37">
        <f t="shared" si="314"/>
        <v>0</v>
      </c>
      <c r="U53" s="37">
        <f t="shared" si="314"/>
        <v>0</v>
      </c>
      <c r="V53" s="37">
        <f t="shared" si="314"/>
        <v>0</v>
      </c>
      <c r="W53" s="37">
        <f t="shared" si="314"/>
        <v>0</v>
      </c>
      <c r="X53" s="37">
        <f t="shared" si="314"/>
        <v>0</v>
      </c>
      <c r="Y53" s="157">
        <f t="shared" si="8"/>
        <v>0</v>
      </c>
      <c r="Z53" s="158" t="str">
        <f t="shared" si="9"/>
        <v>−</v>
      </c>
      <c r="AA53" s="37">
        <f t="shared" si="314"/>
        <v>0</v>
      </c>
      <c r="AB53" s="37">
        <f t="shared" si="314"/>
        <v>0</v>
      </c>
      <c r="AC53" s="37">
        <f t="shared" si="314"/>
        <v>0</v>
      </c>
      <c r="AD53" s="37">
        <f t="shared" si="314"/>
        <v>0</v>
      </c>
      <c r="AE53" s="37">
        <f t="shared" si="314"/>
        <v>0</v>
      </c>
      <c r="AF53" s="37">
        <f t="shared" si="314"/>
        <v>0</v>
      </c>
      <c r="AG53" s="37">
        <f t="shared" si="314"/>
        <v>0</v>
      </c>
      <c r="AH53" s="37">
        <f t="shared" si="314"/>
        <v>0</v>
      </c>
      <c r="AI53" s="157">
        <f t="shared" si="12"/>
        <v>0</v>
      </c>
      <c r="AJ53" s="158" t="str">
        <f t="shared" si="13"/>
        <v>−</v>
      </c>
      <c r="AK53" s="37">
        <f t="shared" si="314"/>
        <v>0</v>
      </c>
      <c r="AL53" s="37">
        <f t="shared" si="314"/>
        <v>0</v>
      </c>
      <c r="AM53" s="37">
        <f t="shared" si="314"/>
        <v>0</v>
      </c>
      <c r="AN53" s="37">
        <f t="shared" si="314"/>
        <v>0</v>
      </c>
      <c r="AO53" s="37">
        <f t="shared" si="314"/>
        <v>0</v>
      </c>
      <c r="AP53" s="37">
        <f t="shared" si="314"/>
        <v>0</v>
      </c>
      <c r="AQ53" s="37">
        <f t="shared" si="314"/>
        <v>0</v>
      </c>
      <c r="AR53" s="37">
        <f t="shared" si="314"/>
        <v>0</v>
      </c>
      <c r="AS53" s="157">
        <f t="shared" si="16"/>
        <v>0</v>
      </c>
      <c r="AT53" s="158" t="str">
        <f t="shared" si="17"/>
        <v>−</v>
      </c>
      <c r="AU53" s="40"/>
      <c r="AV53" s="40"/>
      <c r="AW53" s="157">
        <f t="shared" si="143"/>
        <v>0</v>
      </c>
      <c r="AX53" s="158" t="str">
        <f t="shared" si="246"/>
        <v>−</v>
      </c>
      <c r="AY53" s="138">
        <f t="shared" si="148"/>
        <v>0</v>
      </c>
      <c r="AZ53" s="138">
        <f t="shared" si="149"/>
        <v>0</v>
      </c>
      <c r="BA53" s="138">
        <f t="shared" si="150"/>
        <v>0</v>
      </c>
      <c r="BB53" s="138">
        <f t="shared" si="151"/>
        <v>0</v>
      </c>
    </row>
    <row r="54" spans="1:54" ht="15.6">
      <c r="A54" s="98">
        <f t="shared" si="2"/>
        <v>51</v>
      </c>
      <c r="B54" s="133" t="s">
        <v>42</v>
      </c>
      <c r="C54" s="133"/>
      <c r="D54" s="139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157">
        <f t="shared" si="5"/>
        <v>0</v>
      </c>
      <c r="P54" s="158" t="str">
        <f t="shared" si="6"/>
        <v>−</v>
      </c>
      <c r="Q54" s="37"/>
      <c r="R54" s="37"/>
      <c r="S54" s="37"/>
      <c r="T54" s="37"/>
      <c r="U54" s="37"/>
      <c r="V54" s="37"/>
      <c r="W54" s="37"/>
      <c r="X54" s="37"/>
      <c r="Y54" s="157">
        <f t="shared" si="8"/>
        <v>0</v>
      </c>
      <c r="Z54" s="158" t="str">
        <f t="shared" si="9"/>
        <v>−</v>
      </c>
      <c r="AA54" s="37"/>
      <c r="AB54" s="37"/>
      <c r="AC54" s="37"/>
      <c r="AD54" s="37"/>
      <c r="AE54" s="37"/>
      <c r="AF54" s="37"/>
      <c r="AG54" s="37"/>
      <c r="AH54" s="37"/>
      <c r="AI54" s="157">
        <f t="shared" si="12"/>
        <v>0</v>
      </c>
      <c r="AJ54" s="158" t="str">
        <f t="shared" si="13"/>
        <v>−</v>
      </c>
      <c r="AK54" s="37"/>
      <c r="AL54" s="37"/>
      <c r="AM54" s="37"/>
      <c r="AN54" s="37"/>
      <c r="AO54" s="37"/>
      <c r="AP54" s="37"/>
      <c r="AQ54" s="37"/>
      <c r="AR54" s="37"/>
      <c r="AS54" s="157">
        <f t="shared" si="16"/>
        <v>0</v>
      </c>
      <c r="AT54" s="158" t="str">
        <f t="shared" si="17"/>
        <v>−</v>
      </c>
      <c r="AU54" s="40"/>
      <c r="AV54" s="40"/>
      <c r="AW54" s="157">
        <f t="shared" si="143"/>
        <v>0</v>
      </c>
      <c r="AX54" s="158" t="str">
        <f t="shared" si="246"/>
        <v>−</v>
      </c>
      <c r="AY54" s="138">
        <f t="shared" si="148"/>
        <v>0</v>
      </c>
      <c r="AZ54" s="138">
        <f t="shared" si="149"/>
        <v>0</v>
      </c>
      <c r="BA54" s="138">
        <f t="shared" si="150"/>
        <v>0</v>
      </c>
      <c r="BB54" s="138">
        <f t="shared" si="151"/>
        <v>0</v>
      </c>
    </row>
    <row r="55" spans="1:54" ht="30">
      <c r="A55" s="98">
        <f t="shared" si="2"/>
        <v>52</v>
      </c>
      <c r="B55" s="146" t="s">
        <v>43</v>
      </c>
      <c r="C55" s="149"/>
      <c r="D55" s="150"/>
      <c r="E55" s="40"/>
      <c r="F55" s="40">
        <f t="shared" ref="F55:F71" si="315">G55+I55+K55+Q55+S55+U55+AA55+AC55+AE55+AK55+AM55+AO55</f>
        <v>0</v>
      </c>
      <c r="G55" s="40"/>
      <c r="H55" s="40"/>
      <c r="I55" s="40"/>
      <c r="J55" s="40"/>
      <c r="K55" s="40"/>
      <c r="L55" s="40"/>
      <c r="M55" s="157">
        <f t="shared" ref="M55:N69" si="316">G55+I55+K55</f>
        <v>0</v>
      </c>
      <c r="N55" s="157">
        <f t="shared" si="316"/>
        <v>0</v>
      </c>
      <c r="O55" s="157">
        <f t="shared" si="5"/>
        <v>0</v>
      </c>
      <c r="P55" s="158" t="str">
        <f t="shared" si="6"/>
        <v>−</v>
      </c>
      <c r="Q55" s="40"/>
      <c r="R55" s="40"/>
      <c r="S55" s="40"/>
      <c r="T55" s="40"/>
      <c r="U55" s="40"/>
      <c r="V55" s="40"/>
      <c r="W55" s="157">
        <f t="shared" ref="W55:X55" si="317">Q55+S55+U55</f>
        <v>0</v>
      </c>
      <c r="X55" s="157">
        <f t="shared" si="317"/>
        <v>0</v>
      </c>
      <c r="Y55" s="157">
        <f t="shared" si="8"/>
        <v>0</v>
      </c>
      <c r="Z55" s="158" t="str">
        <f t="shared" si="9"/>
        <v>−</v>
      </c>
      <c r="AA55" s="40"/>
      <c r="AB55" s="40"/>
      <c r="AC55" s="40"/>
      <c r="AD55" s="40"/>
      <c r="AE55" s="40"/>
      <c r="AF55" s="40"/>
      <c r="AG55" s="157">
        <f t="shared" ref="AG55:AH69" si="318">AA55+AC55+AE55</f>
        <v>0</v>
      </c>
      <c r="AH55" s="157">
        <f t="shared" si="318"/>
        <v>0</v>
      </c>
      <c r="AI55" s="157">
        <f t="shared" si="12"/>
        <v>0</v>
      </c>
      <c r="AJ55" s="158" t="str">
        <f t="shared" si="13"/>
        <v>−</v>
      </c>
      <c r="AK55" s="40"/>
      <c r="AL55" s="40"/>
      <c r="AM55" s="40"/>
      <c r="AN55" s="40"/>
      <c r="AO55" s="40"/>
      <c r="AP55" s="40"/>
      <c r="AQ55" s="157">
        <f t="shared" ref="AQ55:AR69" si="319">AK55+AM55+AO55</f>
        <v>0</v>
      </c>
      <c r="AR55" s="157">
        <f t="shared" si="319"/>
        <v>0</v>
      </c>
      <c r="AS55" s="157">
        <f t="shared" si="16"/>
        <v>0</v>
      </c>
      <c r="AT55" s="158" t="str">
        <f t="shared" si="17"/>
        <v>−</v>
      </c>
      <c r="AU55" s="40"/>
      <c r="AV55" s="40"/>
      <c r="AW55" s="157">
        <f t="shared" si="143"/>
        <v>0</v>
      </c>
      <c r="AX55" s="158" t="str">
        <f t="shared" si="246"/>
        <v>−</v>
      </c>
      <c r="AY55" s="138">
        <f t="shared" si="148"/>
        <v>0</v>
      </c>
      <c r="AZ55" s="138">
        <f t="shared" si="149"/>
        <v>0</v>
      </c>
      <c r="BA55" s="138">
        <f t="shared" si="150"/>
        <v>0</v>
      </c>
      <c r="BB55" s="138">
        <f t="shared" si="151"/>
        <v>0</v>
      </c>
    </row>
    <row r="56" spans="1:54" ht="15.6">
      <c r="A56" s="98">
        <f t="shared" si="2"/>
        <v>53</v>
      </c>
      <c r="B56" s="146" t="s">
        <v>44</v>
      </c>
      <c r="C56" s="149"/>
      <c r="D56" s="150"/>
      <c r="E56" s="40"/>
      <c r="F56" s="40">
        <f t="shared" si="315"/>
        <v>0</v>
      </c>
      <c r="G56" s="40"/>
      <c r="H56" s="40"/>
      <c r="I56" s="40"/>
      <c r="J56" s="40"/>
      <c r="K56" s="40"/>
      <c r="L56" s="40"/>
      <c r="M56" s="157">
        <f t="shared" si="316"/>
        <v>0</v>
      </c>
      <c r="N56" s="157">
        <f t="shared" si="316"/>
        <v>0</v>
      </c>
      <c r="O56" s="157">
        <f t="shared" si="5"/>
        <v>0</v>
      </c>
      <c r="P56" s="158" t="str">
        <f t="shared" si="6"/>
        <v>−</v>
      </c>
      <c r="Q56" s="40"/>
      <c r="R56" s="40"/>
      <c r="S56" s="40"/>
      <c r="T56" s="40"/>
      <c r="U56" s="40"/>
      <c r="V56" s="40"/>
      <c r="W56" s="157">
        <f t="shared" ref="W56:W69" si="320">Q56+S56+U56</f>
        <v>0</v>
      </c>
      <c r="X56" s="157">
        <f t="shared" ref="X56:X69" si="321">R56+T56+V56</f>
        <v>0</v>
      </c>
      <c r="Y56" s="157">
        <f t="shared" si="8"/>
        <v>0</v>
      </c>
      <c r="Z56" s="158" t="str">
        <f t="shared" si="9"/>
        <v>−</v>
      </c>
      <c r="AA56" s="40"/>
      <c r="AB56" s="40"/>
      <c r="AC56" s="40"/>
      <c r="AD56" s="40"/>
      <c r="AE56" s="40"/>
      <c r="AF56" s="40"/>
      <c r="AG56" s="157">
        <f t="shared" si="318"/>
        <v>0</v>
      </c>
      <c r="AH56" s="157">
        <f t="shared" si="318"/>
        <v>0</v>
      </c>
      <c r="AI56" s="157">
        <f t="shared" si="12"/>
        <v>0</v>
      </c>
      <c r="AJ56" s="158" t="str">
        <f t="shared" si="13"/>
        <v>−</v>
      </c>
      <c r="AK56" s="40"/>
      <c r="AL56" s="40"/>
      <c r="AM56" s="40"/>
      <c r="AN56" s="40"/>
      <c r="AO56" s="40"/>
      <c r="AP56" s="40"/>
      <c r="AQ56" s="157">
        <f t="shared" si="319"/>
        <v>0</v>
      </c>
      <c r="AR56" s="157">
        <f t="shared" si="319"/>
        <v>0</v>
      </c>
      <c r="AS56" s="157">
        <f t="shared" si="16"/>
        <v>0</v>
      </c>
      <c r="AT56" s="158" t="str">
        <f t="shared" si="17"/>
        <v>−</v>
      </c>
      <c r="AU56" s="40"/>
      <c r="AV56" s="40"/>
      <c r="AW56" s="157">
        <f t="shared" si="143"/>
        <v>0</v>
      </c>
      <c r="AX56" s="158" t="str">
        <f t="shared" si="246"/>
        <v>−</v>
      </c>
      <c r="AY56" s="138">
        <f t="shared" si="148"/>
        <v>0</v>
      </c>
      <c r="AZ56" s="138">
        <f t="shared" si="149"/>
        <v>0</v>
      </c>
      <c r="BA56" s="138">
        <f t="shared" si="150"/>
        <v>0</v>
      </c>
      <c r="BB56" s="138">
        <f t="shared" si="151"/>
        <v>0</v>
      </c>
    </row>
    <row r="57" spans="1:54" ht="30">
      <c r="A57" s="98">
        <f t="shared" si="2"/>
        <v>54</v>
      </c>
      <c r="B57" s="146" t="s">
        <v>45</v>
      </c>
      <c r="C57" s="149"/>
      <c r="D57" s="150"/>
      <c r="E57" s="40"/>
      <c r="F57" s="40">
        <f t="shared" si="315"/>
        <v>0</v>
      </c>
      <c r="G57" s="40"/>
      <c r="H57" s="40"/>
      <c r="I57" s="40"/>
      <c r="J57" s="40"/>
      <c r="K57" s="40"/>
      <c r="L57" s="40"/>
      <c r="M57" s="157">
        <f t="shared" si="316"/>
        <v>0</v>
      </c>
      <c r="N57" s="157">
        <f t="shared" si="316"/>
        <v>0</v>
      </c>
      <c r="O57" s="157">
        <f t="shared" si="5"/>
        <v>0</v>
      </c>
      <c r="P57" s="158" t="str">
        <f t="shared" si="6"/>
        <v>−</v>
      </c>
      <c r="Q57" s="40"/>
      <c r="R57" s="40"/>
      <c r="S57" s="40"/>
      <c r="T57" s="40"/>
      <c r="U57" s="40"/>
      <c r="V57" s="40"/>
      <c r="W57" s="157">
        <f t="shared" si="320"/>
        <v>0</v>
      </c>
      <c r="X57" s="157">
        <f t="shared" si="321"/>
        <v>0</v>
      </c>
      <c r="Y57" s="157">
        <f t="shared" si="8"/>
        <v>0</v>
      </c>
      <c r="Z57" s="158" t="str">
        <f t="shared" si="9"/>
        <v>−</v>
      </c>
      <c r="AA57" s="40"/>
      <c r="AB57" s="40"/>
      <c r="AC57" s="40"/>
      <c r="AD57" s="40"/>
      <c r="AE57" s="40"/>
      <c r="AF57" s="40"/>
      <c r="AG57" s="157">
        <f t="shared" si="318"/>
        <v>0</v>
      </c>
      <c r="AH57" s="157">
        <f t="shared" si="318"/>
        <v>0</v>
      </c>
      <c r="AI57" s="157">
        <f t="shared" si="12"/>
        <v>0</v>
      </c>
      <c r="AJ57" s="158" t="str">
        <f t="shared" si="13"/>
        <v>−</v>
      </c>
      <c r="AK57" s="40"/>
      <c r="AL57" s="40"/>
      <c r="AM57" s="40"/>
      <c r="AN57" s="40"/>
      <c r="AO57" s="40"/>
      <c r="AP57" s="40"/>
      <c r="AQ57" s="157">
        <f t="shared" si="319"/>
        <v>0</v>
      </c>
      <c r="AR57" s="157">
        <f t="shared" si="319"/>
        <v>0</v>
      </c>
      <c r="AS57" s="157">
        <f t="shared" si="16"/>
        <v>0</v>
      </c>
      <c r="AT57" s="158" t="str">
        <f t="shared" si="17"/>
        <v>−</v>
      </c>
      <c r="AU57" s="40"/>
      <c r="AV57" s="40"/>
      <c r="AW57" s="157">
        <f t="shared" si="143"/>
        <v>0</v>
      </c>
      <c r="AX57" s="158" t="str">
        <f t="shared" si="246"/>
        <v>−</v>
      </c>
      <c r="AY57" s="138">
        <f t="shared" si="148"/>
        <v>0</v>
      </c>
      <c r="AZ57" s="138">
        <f t="shared" si="149"/>
        <v>0</v>
      </c>
      <c r="BA57" s="138">
        <f t="shared" si="150"/>
        <v>0</v>
      </c>
      <c r="BB57" s="138">
        <f t="shared" si="151"/>
        <v>0</v>
      </c>
    </row>
    <row r="58" spans="1:54" ht="30">
      <c r="A58" s="98">
        <f t="shared" si="2"/>
        <v>55</v>
      </c>
      <c r="B58" s="146" t="s">
        <v>46</v>
      </c>
      <c r="C58" s="149"/>
      <c r="D58" s="150"/>
      <c r="E58" s="40"/>
      <c r="F58" s="40">
        <f t="shared" si="315"/>
        <v>0</v>
      </c>
      <c r="G58" s="40"/>
      <c r="H58" s="40"/>
      <c r="I58" s="40"/>
      <c r="J58" s="40"/>
      <c r="K58" s="40"/>
      <c r="L58" s="40"/>
      <c r="M58" s="157">
        <f t="shared" si="316"/>
        <v>0</v>
      </c>
      <c r="N58" s="157">
        <f t="shared" si="316"/>
        <v>0</v>
      </c>
      <c r="O58" s="157">
        <f t="shared" si="5"/>
        <v>0</v>
      </c>
      <c r="P58" s="158" t="str">
        <f t="shared" si="6"/>
        <v>−</v>
      </c>
      <c r="Q58" s="40"/>
      <c r="R58" s="40"/>
      <c r="S58" s="40"/>
      <c r="T58" s="40"/>
      <c r="U58" s="40"/>
      <c r="V58" s="40"/>
      <c r="W58" s="157">
        <f t="shared" si="320"/>
        <v>0</v>
      </c>
      <c r="X58" s="157">
        <f t="shared" si="321"/>
        <v>0</v>
      </c>
      <c r="Y58" s="157">
        <f t="shared" si="8"/>
        <v>0</v>
      </c>
      <c r="Z58" s="158" t="str">
        <f t="shared" si="9"/>
        <v>−</v>
      </c>
      <c r="AA58" s="40"/>
      <c r="AB58" s="40"/>
      <c r="AC58" s="40"/>
      <c r="AD58" s="40"/>
      <c r="AE58" s="40"/>
      <c r="AF58" s="40"/>
      <c r="AG58" s="157">
        <f t="shared" si="318"/>
        <v>0</v>
      </c>
      <c r="AH58" s="157">
        <f t="shared" si="318"/>
        <v>0</v>
      </c>
      <c r="AI58" s="157">
        <f t="shared" si="12"/>
        <v>0</v>
      </c>
      <c r="AJ58" s="158" t="str">
        <f t="shared" si="13"/>
        <v>−</v>
      </c>
      <c r="AK58" s="40"/>
      <c r="AL58" s="40"/>
      <c r="AM58" s="40"/>
      <c r="AN58" s="40"/>
      <c r="AO58" s="40"/>
      <c r="AP58" s="40"/>
      <c r="AQ58" s="157">
        <f t="shared" si="319"/>
        <v>0</v>
      </c>
      <c r="AR58" s="157">
        <f t="shared" si="319"/>
        <v>0</v>
      </c>
      <c r="AS58" s="157">
        <f t="shared" si="16"/>
        <v>0</v>
      </c>
      <c r="AT58" s="158" t="str">
        <f t="shared" si="17"/>
        <v>−</v>
      </c>
      <c r="AU58" s="40"/>
      <c r="AV58" s="40"/>
      <c r="AW58" s="157">
        <f t="shared" si="143"/>
        <v>0</v>
      </c>
      <c r="AX58" s="158" t="str">
        <f t="shared" si="246"/>
        <v>−</v>
      </c>
      <c r="AY58" s="138">
        <f t="shared" si="148"/>
        <v>0</v>
      </c>
      <c r="AZ58" s="138">
        <f t="shared" si="149"/>
        <v>0</v>
      </c>
      <c r="BA58" s="138">
        <f t="shared" si="150"/>
        <v>0</v>
      </c>
      <c r="BB58" s="138">
        <f t="shared" si="151"/>
        <v>0</v>
      </c>
    </row>
    <row r="59" spans="1:54" ht="30">
      <c r="A59" s="98">
        <f t="shared" si="2"/>
        <v>56</v>
      </c>
      <c r="B59" s="6" t="s">
        <v>47</v>
      </c>
      <c r="C59" s="149"/>
      <c r="D59" s="148"/>
      <c r="E59" s="40"/>
      <c r="F59" s="40">
        <f t="shared" si="315"/>
        <v>0</v>
      </c>
      <c r="G59" s="40"/>
      <c r="H59" s="40"/>
      <c r="I59" s="40"/>
      <c r="J59" s="40"/>
      <c r="K59" s="40"/>
      <c r="L59" s="40"/>
      <c r="M59" s="157">
        <f t="shared" si="316"/>
        <v>0</v>
      </c>
      <c r="N59" s="157">
        <f t="shared" si="316"/>
        <v>0</v>
      </c>
      <c r="O59" s="157">
        <f t="shared" si="5"/>
        <v>0</v>
      </c>
      <c r="P59" s="158" t="str">
        <f t="shared" si="6"/>
        <v>−</v>
      </c>
      <c r="Q59" s="40"/>
      <c r="R59" s="40"/>
      <c r="S59" s="40"/>
      <c r="T59" s="40"/>
      <c r="U59" s="40"/>
      <c r="V59" s="40"/>
      <c r="W59" s="157">
        <f t="shared" si="320"/>
        <v>0</v>
      </c>
      <c r="X59" s="157">
        <f t="shared" si="321"/>
        <v>0</v>
      </c>
      <c r="Y59" s="157">
        <f t="shared" si="8"/>
        <v>0</v>
      </c>
      <c r="Z59" s="158" t="str">
        <f t="shared" si="9"/>
        <v>−</v>
      </c>
      <c r="AA59" s="40"/>
      <c r="AB59" s="40"/>
      <c r="AC59" s="40"/>
      <c r="AD59" s="40"/>
      <c r="AE59" s="40"/>
      <c r="AF59" s="40"/>
      <c r="AG59" s="157">
        <f t="shared" si="318"/>
        <v>0</v>
      </c>
      <c r="AH59" s="157">
        <f t="shared" si="318"/>
        <v>0</v>
      </c>
      <c r="AI59" s="157">
        <f t="shared" si="12"/>
        <v>0</v>
      </c>
      <c r="AJ59" s="158" t="str">
        <f t="shared" si="13"/>
        <v>−</v>
      </c>
      <c r="AK59" s="40"/>
      <c r="AL59" s="40"/>
      <c r="AM59" s="40"/>
      <c r="AN59" s="40"/>
      <c r="AO59" s="40"/>
      <c r="AP59" s="40"/>
      <c r="AQ59" s="157">
        <f t="shared" si="319"/>
        <v>0</v>
      </c>
      <c r="AR59" s="157">
        <f t="shared" si="319"/>
        <v>0</v>
      </c>
      <c r="AS59" s="157">
        <f t="shared" si="16"/>
        <v>0</v>
      </c>
      <c r="AT59" s="158" t="str">
        <f t="shared" si="17"/>
        <v>−</v>
      </c>
      <c r="AU59" s="40"/>
      <c r="AV59" s="40"/>
      <c r="AW59" s="157">
        <f t="shared" si="143"/>
        <v>0</v>
      </c>
      <c r="AX59" s="158" t="str">
        <f t="shared" si="246"/>
        <v>−</v>
      </c>
      <c r="AY59" s="138">
        <f t="shared" si="148"/>
        <v>0</v>
      </c>
      <c r="AZ59" s="138">
        <f t="shared" si="149"/>
        <v>0</v>
      </c>
      <c r="BA59" s="138">
        <f t="shared" si="150"/>
        <v>0</v>
      </c>
      <c r="BB59" s="138">
        <f t="shared" si="151"/>
        <v>0</v>
      </c>
    </row>
    <row r="60" spans="1:54" ht="15.6">
      <c r="A60" s="98">
        <f t="shared" si="2"/>
        <v>57</v>
      </c>
      <c r="B60" s="6" t="s">
        <v>48</v>
      </c>
      <c r="C60" s="149"/>
      <c r="D60" s="148"/>
      <c r="E60" s="40"/>
      <c r="F60" s="40">
        <f t="shared" si="315"/>
        <v>0</v>
      </c>
      <c r="G60" s="40"/>
      <c r="H60" s="40"/>
      <c r="I60" s="40"/>
      <c r="J60" s="40"/>
      <c r="K60" s="40"/>
      <c r="L60" s="40"/>
      <c r="M60" s="157">
        <f t="shared" si="316"/>
        <v>0</v>
      </c>
      <c r="N60" s="157">
        <f t="shared" si="316"/>
        <v>0</v>
      </c>
      <c r="O60" s="157">
        <f t="shared" si="5"/>
        <v>0</v>
      </c>
      <c r="P60" s="158" t="str">
        <f t="shared" si="6"/>
        <v>−</v>
      </c>
      <c r="Q60" s="40"/>
      <c r="R60" s="40"/>
      <c r="S60" s="40"/>
      <c r="T60" s="40"/>
      <c r="U60" s="40"/>
      <c r="V60" s="40"/>
      <c r="W60" s="157">
        <f t="shared" si="320"/>
        <v>0</v>
      </c>
      <c r="X60" s="157">
        <f t="shared" si="321"/>
        <v>0</v>
      </c>
      <c r="Y60" s="157">
        <f t="shared" si="8"/>
        <v>0</v>
      </c>
      <c r="Z60" s="158" t="str">
        <f t="shared" si="9"/>
        <v>−</v>
      </c>
      <c r="AA60" s="40"/>
      <c r="AB60" s="40"/>
      <c r="AC60" s="40"/>
      <c r="AD60" s="40"/>
      <c r="AE60" s="40"/>
      <c r="AF60" s="40"/>
      <c r="AG60" s="157">
        <f t="shared" si="318"/>
        <v>0</v>
      </c>
      <c r="AH60" s="157">
        <f t="shared" si="318"/>
        <v>0</v>
      </c>
      <c r="AI60" s="157">
        <f t="shared" si="12"/>
        <v>0</v>
      </c>
      <c r="AJ60" s="158" t="str">
        <f t="shared" si="13"/>
        <v>−</v>
      </c>
      <c r="AK60" s="40"/>
      <c r="AL60" s="40"/>
      <c r="AM60" s="40"/>
      <c r="AN60" s="40"/>
      <c r="AO60" s="40"/>
      <c r="AP60" s="40"/>
      <c r="AQ60" s="157">
        <f t="shared" si="319"/>
        <v>0</v>
      </c>
      <c r="AR60" s="157">
        <f t="shared" si="319"/>
        <v>0</v>
      </c>
      <c r="AS60" s="157">
        <f t="shared" si="16"/>
        <v>0</v>
      </c>
      <c r="AT60" s="158" t="str">
        <f t="shared" si="17"/>
        <v>−</v>
      </c>
      <c r="AU60" s="40"/>
      <c r="AV60" s="40"/>
      <c r="AW60" s="157">
        <f t="shared" si="143"/>
        <v>0</v>
      </c>
      <c r="AX60" s="158" t="str">
        <f t="shared" si="246"/>
        <v>−</v>
      </c>
      <c r="AY60" s="138">
        <f t="shared" si="148"/>
        <v>0</v>
      </c>
      <c r="AZ60" s="138">
        <f t="shared" si="149"/>
        <v>0</v>
      </c>
      <c r="BA60" s="138">
        <f t="shared" si="150"/>
        <v>0</v>
      </c>
      <c r="BB60" s="138">
        <f t="shared" si="151"/>
        <v>0</v>
      </c>
    </row>
    <row r="61" spans="1:54" ht="30">
      <c r="A61" s="98">
        <f t="shared" si="2"/>
        <v>58</v>
      </c>
      <c r="B61" s="6" t="s">
        <v>49</v>
      </c>
      <c r="C61" s="149"/>
      <c r="D61" s="148"/>
      <c r="E61" s="40"/>
      <c r="F61" s="40">
        <f t="shared" si="315"/>
        <v>0</v>
      </c>
      <c r="G61" s="40"/>
      <c r="H61" s="40"/>
      <c r="I61" s="40"/>
      <c r="J61" s="40"/>
      <c r="K61" s="40"/>
      <c r="L61" s="40"/>
      <c r="M61" s="157">
        <f t="shared" si="316"/>
        <v>0</v>
      </c>
      <c r="N61" s="157">
        <f t="shared" si="316"/>
        <v>0</v>
      </c>
      <c r="O61" s="157">
        <f t="shared" si="5"/>
        <v>0</v>
      </c>
      <c r="P61" s="158" t="str">
        <f t="shared" si="6"/>
        <v>−</v>
      </c>
      <c r="Q61" s="40"/>
      <c r="R61" s="40"/>
      <c r="S61" s="40"/>
      <c r="T61" s="40"/>
      <c r="U61" s="40"/>
      <c r="V61" s="40"/>
      <c r="W61" s="157">
        <f t="shared" si="320"/>
        <v>0</v>
      </c>
      <c r="X61" s="157">
        <f t="shared" si="321"/>
        <v>0</v>
      </c>
      <c r="Y61" s="157">
        <f t="shared" si="8"/>
        <v>0</v>
      </c>
      <c r="Z61" s="158" t="str">
        <f t="shared" si="9"/>
        <v>−</v>
      </c>
      <c r="AA61" s="40"/>
      <c r="AB61" s="40"/>
      <c r="AC61" s="40"/>
      <c r="AD61" s="40"/>
      <c r="AE61" s="40"/>
      <c r="AF61" s="40"/>
      <c r="AG61" s="157">
        <f t="shared" si="318"/>
        <v>0</v>
      </c>
      <c r="AH61" s="157">
        <f t="shared" si="318"/>
        <v>0</v>
      </c>
      <c r="AI61" s="157">
        <f t="shared" si="12"/>
        <v>0</v>
      </c>
      <c r="AJ61" s="158" t="str">
        <f t="shared" si="13"/>
        <v>−</v>
      </c>
      <c r="AK61" s="40"/>
      <c r="AL61" s="40"/>
      <c r="AM61" s="40"/>
      <c r="AN61" s="40"/>
      <c r="AO61" s="40"/>
      <c r="AP61" s="40"/>
      <c r="AQ61" s="157">
        <f t="shared" si="319"/>
        <v>0</v>
      </c>
      <c r="AR61" s="157">
        <f t="shared" si="319"/>
        <v>0</v>
      </c>
      <c r="AS61" s="157">
        <f t="shared" si="16"/>
        <v>0</v>
      </c>
      <c r="AT61" s="158" t="str">
        <f t="shared" si="17"/>
        <v>−</v>
      </c>
      <c r="AU61" s="40"/>
      <c r="AV61" s="40"/>
      <c r="AW61" s="157">
        <f t="shared" si="143"/>
        <v>0</v>
      </c>
      <c r="AX61" s="158" t="str">
        <f t="shared" si="246"/>
        <v>−</v>
      </c>
      <c r="AY61" s="138">
        <f t="shared" si="148"/>
        <v>0</v>
      </c>
      <c r="AZ61" s="138">
        <f t="shared" si="149"/>
        <v>0</v>
      </c>
      <c r="BA61" s="138">
        <f t="shared" si="150"/>
        <v>0</v>
      </c>
      <c r="BB61" s="138">
        <f t="shared" si="151"/>
        <v>0</v>
      </c>
    </row>
    <row r="62" spans="1:54" ht="15.6">
      <c r="A62" s="98">
        <f t="shared" si="2"/>
        <v>59</v>
      </c>
      <c r="B62" s="6" t="s">
        <v>50</v>
      </c>
      <c r="C62" s="149"/>
      <c r="D62" s="148"/>
      <c r="E62" s="40"/>
      <c r="F62" s="40">
        <f t="shared" si="315"/>
        <v>0</v>
      </c>
      <c r="G62" s="40"/>
      <c r="H62" s="40"/>
      <c r="I62" s="40"/>
      <c r="J62" s="40"/>
      <c r="K62" s="40"/>
      <c r="L62" s="40"/>
      <c r="M62" s="157">
        <f t="shared" si="316"/>
        <v>0</v>
      </c>
      <c r="N62" s="157">
        <f t="shared" si="316"/>
        <v>0</v>
      </c>
      <c r="O62" s="157">
        <f t="shared" si="5"/>
        <v>0</v>
      </c>
      <c r="P62" s="158" t="str">
        <f t="shared" si="6"/>
        <v>−</v>
      </c>
      <c r="Q62" s="40"/>
      <c r="R62" s="40"/>
      <c r="S62" s="40"/>
      <c r="T62" s="40"/>
      <c r="U62" s="40"/>
      <c r="V62" s="40"/>
      <c r="W62" s="157">
        <f t="shared" si="320"/>
        <v>0</v>
      </c>
      <c r="X62" s="157">
        <f t="shared" si="321"/>
        <v>0</v>
      </c>
      <c r="Y62" s="157">
        <f t="shared" si="8"/>
        <v>0</v>
      </c>
      <c r="Z62" s="158" t="str">
        <f t="shared" si="9"/>
        <v>−</v>
      </c>
      <c r="AA62" s="40"/>
      <c r="AB62" s="40"/>
      <c r="AC62" s="40"/>
      <c r="AD62" s="40"/>
      <c r="AE62" s="40"/>
      <c r="AF62" s="40"/>
      <c r="AG62" s="157">
        <f t="shared" si="318"/>
        <v>0</v>
      </c>
      <c r="AH62" s="157">
        <f t="shared" si="318"/>
        <v>0</v>
      </c>
      <c r="AI62" s="157">
        <f t="shared" si="12"/>
        <v>0</v>
      </c>
      <c r="AJ62" s="158" t="str">
        <f t="shared" si="13"/>
        <v>−</v>
      </c>
      <c r="AK62" s="40"/>
      <c r="AL62" s="40"/>
      <c r="AM62" s="40"/>
      <c r="AN62" s="40"/>
      <c r="AO62" s="40"/>
      <c r="AP62" s="40"/>
      <c r="AQ62" s="157">
        <f t="shared" si="319"/>
        <v>0</v>
      </c>
      <c r="AR62" s="157">
        <f t="shared" si="319"/>
        <v>0</v>
      </c>
      <c r="AS62" s="157">
        <f t="shared" si="16"/>
        <v>0</v>
      </c>
      <c r="AT62" s="158" t="str">
        <f t="shared" si="17"/>
        <v>−</v>
      </c>
      <c r="AU62" s="40"/>
      <c r="AV62" s="40"/>
      <c r="AW62" s="157">
        <f t="shared" si="143"/>
        <v>0</v>
      </c>
      <c r="AX62" s="158" t="str">
        <f t="shared" si="246"/>
        <v>−</v>
      </c>
      <c r="AY62" s="138">
        <f t="shared" si="148"/>
        <v>0</v>
      </c>
      <c r="AZ62" s="138">
        <f t="shared" si="149"/>
        <v>0</v>
      </c>
      <c r="BA62" s="138">
        <f t="shared" si="150"/>
        <v>0</v>
      </c>
      <c r="BB62" s="138">
        <f t="shared" si="151"/>
        <v>0</v>
      </c>
    </row>
    <row r="63" spans="1:54" ht="30">
      <c r="A63" s="98">
        <f t="shared" si="2"/>
        <v>60</v>
      </c>
      <c r="B63" s="6" t="s">
        <v>51</v>
      </c>
      <c r="C63" s="149"/>
      <c r="D63" s="148"/>
      <c r="E63" s="40"/>
      <c r="F63" s="40">
        <f t="shared" si="315"/>
        <v>0</v>
      </c>
      <c r="G63" s="40"/>
      <c r="H63" s="40"/>
      <c r="I63" s="40"/>
      <c r="J63" s="40"/>
      <c r="K63" s="40"/>
      <c r="L63" s="40"/>
      <c r="M63" s="157">
        <f t="shared" si="316"/>
        <v>0</v>
      </c>
      <c r="N63" s="157">
        <f t="shared" si="316"/>
        <v>0</v>
      </c>
      <c r="O63" s="157">
        <f t="shared" si="5"/>
        <v>0</v>
      </c>
      <c r="P63" s="158" t="str">
        <f t="shared" si="6"/>
        <v>−</v>
      </c>
      <c r="Q63" s="40"/>
      <c r="R63" s="40"/>
      <c r="S63" s="40"/>
      <c r="T63" s="40"/>
      <c r="U63" s="40"/>
      <c r="V63" s="40"/>
      <c r="W63" s="157">
        <f t="shared" si="320"/>
        <v>0</v>
      </c>
      <c r="X63" s="157">
        <f t="shared" si="321"/>
        <v>0</v>
      </c>
      <c r="Y63" s="157">
        <f t="shared" si="8"/>
        <v>0</v>
      </c>
      <c r="Z63" s="158" t="str">
        <f t="shared" si="9"/>
        <v>−</v>
      </c>
      <c r="AA63" s="40"/>
      <c r="AB63" s="40"/>
      <c r="AC63" s="40"/>
      <c r="AD63" s="40"/>
      <c r="AE63" s="40"/>
      <c r="AF63" s="40"/>
      <c r="AG63" s="157">
        <f t="shared" si="318"/>
        <v>0</v>
      </c>
      <c r="AH63" s="157">
        <f t="shared" si="318"/>
        <v>0</v>
      </c>
      <c r="AI63" s="157">
        <f t="shared" si="12"/>
        <v>0</v>
      </c>
      <c r="AJ63" s="158" t="str">
        <f t="shared" si="13"/>
        <v>−</v>
      </c>
      <c r="AK63" s="40"/>
      <c r="AL63" s="40"/>
      <c r="AM63" s="40"/>
      <c r="AN63" s="40"/>
      <c r="AO63" s="40"/>
      <c r="AP63" s="40"/>
      <c r="AQ63" s="157">
        <f t="shared" si="319"/>
        <v>0</v>
      </c>
      <c r="AR63" s="157">
        <f t="shared" si="319"/>
        <v>0</v>
      </c>
      <c r="AS63" s="157">
        <f t="shared" si="16"/>
        <v>0</v>
      </c>
      <c r="AT63" s="158" t="str">
        <f t="shared" si="17"/>
        <v>−</v>
      </c>
      <c r="AU63" s="40"/>
      <c r="AV63" s="40"/>
      <c r="AW63" s="157">
        <f t="shared" si="143"/>
        <v>0</v>
      </c>
      <c r="AX63" s="158" t="str">
        <f t="shared" si="246"/>
        <v>−</v>
      </c>
      <c r="AY63" s="138">
        <f t="shared" si="148"/>
        <v>0</v>
      </c>
      <c r="AZ63" s="138">
        <f t="shared" si="149"/>
        <v>0</v>
      </c>
      <c r="BA63" s="138">
        <f t="shared" si="150"/>
        <v>0</v>
      </c>
      <c r="BB63" s="138">
        <f t="shared" si="151"/>
        <v>0</v>
      </c>
    </row>
    <row r="64" spans="1:54" ht="30">
      <c r="A64" s="98">
        <f t="shared" si="2"/>
        <v>61</v>
      </c>
      <c r="B64" s="6" t="s">
        <v>52</v>
      </c>
      <c r="C64" s="149"/>
      <c r="D64" s="148"/>
      <c r="E64" s="40"/>
      <c r="F64" s="40">
        <f t="shared" si="315"/>
        <v>0</v>
      </c>
      <c r="G64" s="40"/>
      <c r="H64" s="40"/>
      <c r="I64" s="40"/>
      <c r="J64" s="40"/>
      <c r="K64" s="40"/>
      <c r="L64" s="40"/>
      <c r="M64" s="157">
        <f t="shared" si="316"/>
        <v>0</v>
      </c>
      <c r="N64" s="157">
        <f t="shared" si="316"/>
        <v>0</v>
      </c>
      <c r="O64" s="157">
        <f t="shared" si="5"/>
        <v>0</v>
      </c>
      <c r="P64" s="158" t="str">
        <f t="shared" si="6"/>
        <v>−</v>
      </c>
      <c r="Q64" s="40"/>
      <c r="R64" s="40"/>
      <c r="S64" s="40"/>
      <c r="T64" s="40"/>
      <c r="U64" s="40"/>
      <c r="V64" s="40"/>
      <c r="W64" s="157">
        <f t="shared" si="320"/>
        <v>0</v>
      </c>
      <c r="X64" s="157">
        <f t="shared" si="321"/>
        <v>0</v>
      </c>
      <c r="Y64" s="157">
        <f t="shared" si="8"/>
        <v>0</v>
      </c>
      <c r="Z64" s="158" t="str">
        <f t="shared" si="9"/>
        <v>−</v>
      </c>
      <c r="AA64" s="40"/>
      <c r="AB64" s="40"/>
      <c r="AC64" s="40"/>
      <c r="AD64" s="40"/>
      <c r="AE64" s="40"/>
      <c r="AF64" s="40"/>
      <c r="AG64" s="157">
        <f t="shared" si="318"/>
        <v>0</v>
      </c>
      <c r="AH64" s="157">
        <f t="shared" si="318"/>
        <v>0</v>
      </c>
      <c r="AI64" s="157">
        <f t="shared" si="12"/>
        <v>0</v>
      </c>
      <c r="AJ64" s="158" t="str">
        <f t="shared" si="13"/>
        <v>−</v>
      </c>
      <c r="AK64" s="40"/>
      <c r="AL64" s="40"/>
      <c r="AM64" s="40"/>
      <c r="AN64" s="40"/>
      <c r="AO64" s="40"/>
      <c r="AP64" s="40"/>
      <c r="AQ64" s="157">
        <f t="shared" si="319"/>
        <v>0</v>
      </c>
      <c r="AR64" s="157">
        <f t="shared" si="319"/>
        <v>0</v>
      </c>
      <c r="AS64" s="157">
        <f t="shared" si="16"/>
        <v>0</v>
      </c>
      <c r="AT64" s="158" t="str">
        <f t="shared" si="17"/>
        <v>−</v>
      </c>
      <c r="AU64" s="40"/>
      <c r="AV64" s="40"/>
      <c r="AW64" s="157">
        <f t="shared" si="143"/>
        <v>0</v>
      </c>
      <c r="AX64" s="158" t="str">
        <f t="shared" si="246"/>
        <v>−</v>
      </c>
      <c r="AY64" s="138">
        <f t="shared" si="148"/>
        <v>0</v>
      </c>
      <c r="AZ64" s="138">
        <f t="shared" si="149"/>
        <v>0</v>
      </c>
      <c r="BA64" s="138">
        <f t="shared" si="150"/>
        <v>0</v>
      </c>
      <c r="BB64" s="138">
        <f t="shared" si="151"/>
        <v>0</v>
      </c>
    </row>
    <row r="65" spans="1:54" ht="15.6">
      <c r="A65" s="98">
        <f t="shared" si="2"/>
        <v>62</v>
      </c>
      <c r="B65" s="6" t="s">
        <v>53</v>
      </c>
      <c r="C65" s="149"/>
      <c r="D65" s="148"/>
      <c r="E65" s="40"/>
      <c r="F65" s="40">
        <f t="shared" si="315"/>
        <v>0</v>
      </c>
      <c r="G65" s="40"/>
      <c r="H65" s="40"/>
      <c r="I65" s="40"/>
      <c r="J65" s="40"/>
      <c r="K65" s="40"/>
      <c r="L65" s="40"/>
      <c r="M65" s="157">
        <f t="shared" si="316"/>
        <v>0</v>
      </c>
      <c r="N65" s="157">
        <f t="shared" si="316"/>
        <v>0</v>
      </c>
      <c r="O65" s="157">
        <f t="shared" si="5"/>
        <v>0</v>
      </c>
      <c r="P65" s="158" t="str">
        <f t="shared" si="6"/>
        <v>−</v>
      </c>
      <c r="Q65" s="40"/>
      <c r="R65" s="40"/>
      <c r="S65" s="40"/>
      <c r="T65" s="40"/>
      <c r="U65" s="40"/>
      <c r="V65" s="40"/>
      <c r="W65" s="157">
        <f t="shared" si="320"/>
        <v>0</v>
      </c>
      <c r="X65" s="157">
        <f t="shared" si="321"/>
        <v>0</v>
      </c>
      <c r="Y65" s="157">
        <f t="shared" si="8"/>
        <v>0</v>
      </c>
      <c r="Z65" s="158" t="str">
        <f t="shared" si="9"/>
        <v>−</v>
      </c>
      <c r="AA65" s="40"/>
      <c r="AB65" s="40"/>
      <c r="AC65" s="40"/>
      <c r="AD65" s="40"/>
      <c r="AE65" s="40"/>
      <c r="AF65" s="40"/>
      <c r="AG65" s="157">
        <f t="shared" si="318"/>
        <v>0</v>
      </c>
      <c r="AH65" s="157">
        <f t="shared" si="318"/>
        <v>0</v>
      </c>
      <c r="AI65" s="157">
        <f t="shared" si="12"/>
        <v>0</v>
      </c>
      <c r="AJ65" s="158" t="str">
        <f t="shared" si="13"/>
        <v>−</v>
      </c>
      <c r="AK65" s="40"/>
      <c r="AL65" s="40"/>
      <c r="AM65" s="40"/>
      <c r="AN65" s="40"/>
      <c r="AO65" s="40"/>
      <c r="AP65" s="40"/>
      <c r="AQ65" s="157">
        <f t="shared" si="319"/>
        <v>0</v>
      </c>
      <c r="AR65" s="157">
        <f t="shared" si="319"/>
        <v>0</v>
      </c>
      <c r="AS65" s="157">
        <f t="shared" si="16"/>
        <v>0</v>
      </c>
      <c r="AT65" s="158" t="str">
        <f t="shared" si="17"/>
        <v>−</v>
      </c>
      <c r="AU65" s="40"/>
      <c r="AV65" s="40"/>
      <c r="AW65" s="157">
        <f t="shared" si="143"/>
        <v>0</v>
      </c>
      <c r="AX65" s="158" t="str">
        <f t="shared" si="246"/>
        <v>−</v>
      </c>
      <c r="AY65" s="138">
        <f t="shared" si="148"/>
        <v>0</v>
      </c>
      <c r="AZ65" s="138">
        <f t="shared" si="149"/>
        <v>0</v>
      </c>
      <c r="BA65" s="138">
        <f t="shared" si="150"/>
        <v>0</v>
      </c>
      <c r="BB65" s="138">
        <f t="shared" si="151"/>
        <v>0</v>
      </c>
    </row>
    <row r="66" spans="1:54" ht="30">
      <c r="A66" s="98">
        <f t="shared" si="2"/>
        <v>63</v>
      </c>
      <c r="B66" s="6" t="s">
        <v>54</v>
      </c>
      <c r="C66" s="149"/>
      <c r="D66" s="148"/>
      <c r="E66" s="40"/>
      <c r="F66" s="40">
        <f t="shared" si="315"/>
        <v>0</v>
      </c>
      <c r="G66" s="40"/>
      <c r="H66" s="40"/>
      <c r="I66" s="40"/>
      <c r="J66" s="40"/>
      <c r="K66" s="40"/>
      <c r="L66" s="40"/>
      <c r="M66" s="157">
        <f t="shared" si="316"/>
        <v>0</v>
      </c>
      <c r="N66" s="157">
        <f t="shared" si="316"/>
        <v>0</v>
      </c>
      <c r="O66" s="157">
        <f t="shared" si="5"/>
        <v>0</v>
      </c>
      <c r="P66" s="158" t="str">
        <f t="shared" si="6"/>
        <v>−</v>
      </c>
      <c r="Q66" s="40"/>
      <c r="R66" s="40"/>
      <c r="S66" s="40"/>
      <c r="T66" s="40"/>
      <c r="U66" s="40"/>
      <c r="V66" s="40"/>
      <c r="W66" s="157">
        <f t="shared" si="320"/>
        <v>0</v>
      </c>
      <c r="X66" s="157">
        <f t="shared" si="321"/>
        <v>0</v>
      </c>
      <c r="Y66" s="157">
        <f t="shared" si="8"/>
        <v>0</v>
      </c>
      <c r="Z66" s="158" t="str">
        <f t="shared" si="9"/>
        <v>−</v>
      </c>
      <c r="AA66" s="40"/>
      <c r="AB66" s="40"/>
      <c r="AC66" s="40"/>
      <c r="AD66" s="40"/>
      <c r="AE66" s="40"/>
      <c r="AF66" s="40"/>
      <c r="AG66" s="157">
        <f t="shared" si="318"/>
        <v>0</v>
      </c>
      <c r="AH66" s="157">
        <f t="shared" si="318"/>
        <v>0</v>
      </c>
      <c r="AI66" s="157">
        <f t="shared" si="12"/>
        <v>0</v>
      </c>
      <c r="AJ66" s="158" t="str">
        <f t="shared" si="13"/>
        <v>−</v>
      </c>
      <c r="AK66" s="40"/>
      <c r="AL66" s="40"/>
      <c r="AM66" s="40"/>
      <c r="AN66" s="40"/>
      <c r="AO66" s="40"/>
      <c r="AP66" s="40"/>
      <c r="AQ66" s="157">
        <f t="shared" si="319"/>
        <v>0</v>
      </c>
      <c r="AR66" s="157">
        <f t="shared" si="319"/>
        <v>0</v>
      </c>
      <c r="AS66" s="157">
        <f t="shared" si="16"/>
        <v>0</v>
      </c>
      <c r="AT66" s="158" t="str">
        <f t="shared" si="17"/>
        <v>−</v>
      </c>
      <c r="AU66" s="40"/>
      <c r="AV66" s="40"/>
      <c r="AW66" s="157">
        <f t="shared" si="143"/>
        <v>0</v>
      </c>
      <c r="AX66" s="158" t="str">
        <f t="shared" si="246"/>
        <v>−</v>
      </c>
      <c r="AY66" s="138">
        <f t="shared" si="148"/>
        <v>0</v>
      </c>
      <c r="AZ66" s="138">
        <f t="shared" si="149"/>
        <v>0</v>
      </c>
      <c r="BA66" s="138">
        <f t="shared" si="150"/>
        <v>0</v>
      </c>
      <c r="BB66" s="138">
        <f t="shared" si="151"/>
        <v>0</v>
      </c>
    </row>
    <row r="67" spans="1:54" ht="14.25" customHeight="1">
      <c r="A67" s="98">
        <f t="shared" si="2"/>
        <v>64</v>
      </c>
      <c r="B67" s="6" t="s">
        <v>37</v>
      </c>
      <c r="C67" s="149"/>
      <c r="D67" s="148"/>
      <c r="E67" s="40"/>
      <c r="F67" s="40">
        <f t="shared" si="315"/>
        <v>0</v>
      </c>
      <c r="G67" s="40"/>
      <c r="H67" s="40"/>
      <c r="I67" s="40"/>
      <c r="J67" s="40"/>
      <c r="K67" s="40"/>
      <c r="L67" s="40"/>
      <c r="M67" s="157">
        <f t="shared" si="316"/>
        <v>0</v>
      </c>
      <c r="N67" s="157">
        <f t="shared" si="316"/>
        <v>0</v>
      </c>
      <c r="O67" s="157">
        <f t="shared" si="5"/>
        <v>0</v>
      </c>
      <c r="P67" s="158" t="str">
        <f t="shared" si="6"/>
        <v>−</v>
      </c>
      <c r="Q67" s="40"/>
      <c r="R67" s="40"/>
      <c r="S67" s="40"/>
      <c r="T67" s="40"/>
      <c r="U67" s="40"/>
      <c r="V67" s="40"/>
      <c r="W67" s="157">
        <f t="shared" si="320"/>
        <v>0</v>
      </c>
      <c r="X67" s="157">
        <f t="shared" si="321"/>
        <v>0</v>
      </c>
      <c r="Y67" s="157">
        <f t="shared" si="8"/>
        <v>0</v>
      </c>
      <c r="Z67" s="158" t="str">
        <f t="shared" si="9"/>
        <v>−</v>
      </c>
      <c r="AA67" s="40"/>
      <c r="AB67" s="40"/>
      <c r="AC67" s="40"/>
      <c r="AD67" s="40"/>
      <c r="AE67" s="40"/>
      <c r="AF67" s="40"/>
      <c r="AG67" s="157">
        <f t="shared" si="318"/>
        <v>0</v>
      </c>
      <c r="AH67" s="157">
        <f t="shared" si="318"/>
        <v>0</v>
      </c>
      <c r="AI67" s="157">
        <f t="shared" si="12"/>
        <v>0</v>
      </c>
      <c r="AJ67" s="158" t="str">
        <f t="shared" si="13"/>
        <v>−</v>
      </c>
      <c r="AK67" s="40"/>
      <c r="AL67" s="40"/>
      <c r="AM67" s="40"/>
      <c r="AN67" s="40"/>
      <c r="AO67" s="40"/>
      <c r="AP67" s="40"/>
      <c r="AQ67" s="157">
        <f t="shared" si="319"/>
        <v>0</v>
      </c>
      <c r="AR67" s="157">
        <f t="shared" si="319"/>
        <v>0</v>
      </c>
      <c r="AS67" s="157">
        <f t="shared" si="16"/>
        <v>0</v>
      </c>
      <c r="AT67" s="158" t="str">
        <f t="shared" si="17"/>
        <v>−</v>
      </c>
      <c r="AU67" s="40"/>
      <c r="AV67" s="40"/>
      <c r="AW67" s="157">
        <f t="shared" si="143"/>
        <v>0</v>
      </c>
      <c r="AX67" s="158" t="str">
        <f t="shared" si="246"/>
        <v>−</v>
      </c>
      <c r="AY67" s="138">
        <f t="shared" si="148"/>
        <v>0</v>
      </c>
      <c r="AZ67" s="138">
        <f t="shared" si="149"/>
        <v>0</v>
      </c>
      <c r="BA67" s="138">
        <f t="shared" si="150"/>
        <v>0</v>
      </c>
      <c r="BB67" s="138">
        <f t="shared" si="151"/>
        <v>0</v>
      </c>
    </row>
    <row r="68" spans="1:54" ht="15.6">
      <c r="A68" s="98">
        <f t="shared" si="2"/>
        <v>65</v>
      </c>
      <c r="B68" s="6" t="s">
        <v>55</v>
      </c>
      <c r="C68" s="149"/>
      <c r="D68" s="148"/>
      <c r="E68" s="40"/>
      <c r="F68" s="40">
        <f t="shared" si="315"/>
        <v>0</v>
      </c>
      <c r="G68" s="40"/>
      <c r="H68" s="40"/>
      <c r="I68" s="40"/>
      <c r="J68" s="40"/>
      <c r="K68" s="40"/>
      <c r="L68" s="40"/>
      <c r="M68" s="157">
        <f t="shared" si="316"/>
        <v>0</v>
      </c>
      <c r="N68" s="157">
        <f t="shared" si="316"/>
        <v>0</v>
      </c>
      <c r="O68" s="157">
        <f t="shared" si="5"/>
        <v>0</v>
      </c>
      <c r="P68" s="158" t="str">
        <f t="shared" si="6"/>
        <v>−</v>
      </c>
      <c r="Q68" s="40"/>
      <c r="R68" s="40"/>
      <c r="S68" s="40"/>
      <c r="T68" s="40"/>
      <c r="U68" s="40"/>
      <c r="V68" s="40"/>
      <c r="W68" s="157">
        <f t="shared" si="320"/>
        <v>0</v>
      </c>
      <c r="X68" s="157">
        <f t="shared" si="321"/>
        <v>0</v>
      </c>
      <c r="Y68" s="157">
        <f t="shared" si="8"/>
        <v>0</v>
      </c>
      <c r="Z68" s="158" t="str">
        <f t="shared" si="9"/>
        <v>−</v>
      </c>
      <c r="AA68" s="40"/>
      <c r="AB68" s="40"/>
      <c r="AC68" s="40"/>
      <c r="AD68" s="40"/>
      <c r="AE68" s="40"/>
      <c r="AF68" s="40"/>
      <c r="AG68" s="157">
        <f t="shared" si="318"/>
        <v>0</v>
      </c>
      <c r="AH68" s="157">
        <f t="shared" si="318"/>
        <v>0</v>
      </c>
      <c r="AI68" s="157">
        <f t="shared" si="12"/>
        <v>0</v>
      </c>
      <c r="AJ68" s="158" t="str">
        <f t="shared" si="13"/>
        <v>−</v>
      </c>
      <c r="AK68" s="40"/>
      <c r="AL68" s="40"/>
      <c r="AM68" s="40"/>
      <c r="AN68" s="40"/>
      <c r="AO68" s="40"/>
      <c r="AP68" s="40"/>
      <c r="AQ68" s="157">
        <f t="shared" si="319"/>
        <v>0</v>
      </c>
      <c r="AR68" s="157">
        <f t="shared" si="319"/>
        <v>0</v>
      </c>
      <c r="AS68" s="157">
        <f t="shared" si="16"/>
        <v>0</v>
      </c>
      <c r="AT68" s="158" t="str">
        <f t="shared" si="17"/>
        <v>−</v>
      </c>
      <c r="AU68" s="40"/>
      <c r="AV68" s="40"/>
      <c r="AW68" s="157">
        <f t="shared" si="143"/>
        <v>0</v>
      </c>
      <c r="AX68" s="158" t="str">
        <f t="shared" si="246"/>
        <v>−</v>
      </c>
      <c r="AY68" s="138">
        <f t="shared" si="148"/>
        <v>0</v>
      </c>
      <c r="AZ68" s="138">
        <f t="shared" si="149"/>
        <v>0</v>
      </c>
      <c r="BA68" s="138">
        <f t="shared" si="150"/>
        <v>0</v>
      </c>
      <c r="BB68" s="138">
        <f t="shared" si="151"/>
        <v>0</v>
      </c>
    </row>
    <row r="69" spans="1:54" ht="15.6">
      <c r="A69" s="98">
        <f t="shared" si="2"/>
        <v>66</v>
      </c>
      <c r="B69" s="6" t="s">
        <v>42</v>
      </c>
      <c r="C69" s="149"/>
      <c r="D69" s="148"/>
      <c r="E69" s="40"/>
      <c r="F69" s="40">
        <f t="shared" si="315"/>
        <v>0</v>
      </c>
      <c r="G69" s="40"/>
      <c r="H69" s="40"/>
      <c r="I69" s="40"/>
      <c r="J69" s="40"/>
      <c r="K69" s="40"/>
      <c r="L69" s="40"/>
      <c r="M69" s="157">
        <f t="shared" si="316"/>
        <v>0</v>
      </c>
      <c r="N69" s="157">
        <f t="shared" si="316"/>
        <v>0</v>
      </c>
      <c r="O69" s="157">
        <f t="shared" si="5"/>
        <v>0</v>
      </c>
      <c r="P69" s="158" t="str">
        <f t="shared" si="6"/>
        <v>−</v>
      </c>
      <c r="Q69" s="40"/>
      <c r="R69" s="40"/>
      <c r="S69" s="40"/>
      <c r="T69" s="40"/>
      <c r="U69" s="40"/>
      <c r="V69" s="40"/>
      <c r="W69" s="157">
        <f t="shared" si="320"/>
        <v>0</v>
      </c>
      <c r="X69" s="157">
        <f t="shared" si="321"/>
        <v>0</v>
      </c>
      <c r="Y69" s="157">
        <f t="shared" si="8"/>
        <v>0</v>
      </c>
      <c r="Z69" s="158" t="str">
        <f t="shared" si="9"/>
        <v>−</v>
      </c>
      <c r="AA69" s="40"/>
      <c r="AB69" s="40"/>
      <c r="AC69" s="40"/>
      <c r="AD69" s="40"/>
      <c r="AE69" s="40"/>
      <c r="AF69" s="40"/>
      <c r="AG69" s="157">
        <f t="shared" si="318"/>
        <v>0</v>
      </c>
      <c r="AH69" s="157">
        <f t="shared" si="318"/>
        <v>0</v>
      </c>
      <c r="AI69" s="157">
        <f t="shared" si="12"/>
        <v>0</v>
      </c>
      <c r="AJ69" s="158" t="str">
        <f t="shared" si="13"/>
        <v>−</v>
      </c>
      <c r="AK69" s="40"/>
      <c r="AL69" s="40"/>
      <c r="AM69" s="40"/>
      <c r="AN69" s="40"/>
      <c r="AO69" s="40"/>
      <c r="AP69" s="40"/>
      <c r="AQ69" s="157">
        <f t="shared" si="319"/>
        <v>0</v>
      </c>
      <c r="AR69" s="157">
        <f t="shared" si="319"/>
        <v>0</v>
      </c>
      <c r="AS69" s="157">
        <f t="shared" si="16"/>
        <v>0</v>
      </c>
      <c r="AT69" s="158" t="str">
        <f t="shared" si="17"/>
        <v>−</v>
      </c>
      <c r="AU69" s="40"/>
      <c r="AV69" s="40"/>
      <c r="AW69" s="157">
        <f t="shared" si="143"/>
        <v>0</v>
      </c>
      <c r="AX69" s="158" t="str">
        <f t="shared" ref="AX69:AX74" si="322">IFERROR((AV69-AU69)/AU69,"−")</f>
        <v>−</v>
      </c>
      <c r="AY69" s="138">
        <f t="shared" si="148"/>
        <v>0</v>
      </c>
      <c r="AZ69" s="138">
        <f t="shared" si="149"/>
        <v>0</v>
      </c>
      <c r="BA69" s="138">
        <f t="shared" si="150"/>
        <v>0</v>
      </c>
      <c r="BB69" s="138">
        <f t="shared" si="151"/>
        <v>0</v>
      </c>
    </row>
    <row r="70" spans="1:54" ht="31.2">
      <c r="A70" s="98">
        <f t="shared" ref="A70:A88" si="323">A69+1</f>
        <v>67</v>
      </c>
      <c r="B70" s="133" t="s">
        <v>70</v>
      </c>
      <c r="C70" s="137">
        <f t="shared" ref="C70" si="324">SUM(C55:C69)</f>
        <v>0</v>
      </c>
      <c r="D70" s="137">
        <f t="shared" ref="D70:E70" si="325">SUM(D55:D69)</f>
        <v>0</v>
      </c>
      <c r="E70" s="137">
        <f t="shared" si="325"/>
        <v>0</v>
      </c>
      <c r="F70" s="137">
        <f t="shared" si="315"/>
        <v>0</v>
      </c>
      <c r="G70" s="37">
        <f>SUM(G55:G69)</f>
        <v>0</v>
      </c>
      <c r="H70" s="37">
        <f t="shared" ref="H70:AR70" si="326">SUM(H55:H69)</f>
        <v>0</v>
      </c>
      <c r="I70" s="37">
        <f t="shared" si="326"/>
        <v>0</v>
      </c>
      <c r="J70" s="37">
        <f t="shared" si="326"/>
        <v>0</v>
      </c>
      <c r="K70" s="37">
        <f t="shared" si="326"/>
        <v>0</v>
      </c>
      <c r="L70" s="37">
        <f t="shared" si="326"/>
        <v>0</v>
      </c>
      <c r="M70" s="37">
        <f t="shared" si="326"/>
        <v>0</v>
      </c>
      <c r="N70" s="37">
        <f t="shared" si="326"/>
        <v>0</v>
      </c>
      <c r="O70" s="157">
        <f t="shared" ref="O70:O87" si="327">N70-M70</f>
        <v>0</v>
      </c>
      <c r="P70" s="158" t="str">
        <f t="shared" ref="P70:P87" si="328">IFERROR((N70-M70)/M70,"−")</f>
        <v>−</v>
      </c>
      <c r="Q70" s="37">
        <f t="shared" si="326"/>
        <v>0</v>
      </c>
      <c r="R70" s="37">
        <f t="shared" si="326"/>
        <v>0</v>
      </c>
      <c r="S70" s="37">
        <f t="shared" si="326"/>
        <v>0</v>
      </c>
      <c r="T70" s="37">
        <f t="shared" si="326"/>
        <v>0</v>
      </c>
      <c r="U70" s="37">
        <f t="shared" si="326"/>
        <v>0</v>
      </c>
      <c r="V70" s="37">
        <f t="shared" si="326"/>
        <v>0</v>
      </c>
      <c r="W70" s="37">
        <f t="shared" si="326"/>
        <v>0</v>
      </c>
      <c r="X70" s="37">
        <f t="shared" si="326"/>
        <v>0</v>
      </c>
      <c r="Y70" s="157">
        <f t="shared" ref="Y70:Y88" si="329">X70-W70</f>
        <v>0</v>
      </c>
      <c r="Z70" s="158" t="str">
        <f t="shared" ref="Z70:Z88" si="330">IFERROR((X70-W70)/W70,"−")</f>
        <v>−</v>
      </c>
      <c r="AA70" s="37">
        <f t="shared" si="326"/>
        <v>0</v>
      </c>
      <c r="AB70" s="37">
        <f t="shared" si="326"/>
        <v>0</v>
      </c>
      <c r="AC70" s="37">
        <f t="shared" si="326"/>
        <v>0</v>
      </c>
      <c r="AD70" s="37">
        <f t="shared" si="326"/>
        <v>0</v>
      </c>
      <c r="AE70" s="37">
        <f t="shared" si="326"/>
        <v>0</v>
      </c>
      <c r="AF70" s="37">
        <f t="shared" si="326"/>
        <v>0</v>
      </c>
      <c r="AG70" s="37">
        <f t="shared" si="326"/>
        <v>0</v>
      </c>
      <c r="AH70" s="37">
        <f t="shared" si="326"/>
        <v>0</v>
      </c>
      <c r="AI70" s="157">
        <f t="shared" ref="AI70:AI88" si="331">AH70-AG70</f>
        <v>0</v>
      </c>
      <c r="AJ70" s="158" t="str">
        <f t="shared" ref="AJ70:AJ88" si="332">IFERROR((AH70-AG70)/AG70,"−")</f>
        <v>−</v>
      </c>
      <c r="AK70" s="37">
        <f t="shared" si="326"/>
        <v>0</v>
      </c>
      <c r="AL70" s="37">
        <f t="shared" si="326"/>
        <v>0</v>
      </c>
      <c r="AM70" s="37">
        <f t="shared" si="326"/>
        <v>0</v>
      </c>
      <c r="AN70" s="37">
        <f t="shared" si="326"/>
        <v>0</v>
      </c>
      <c r="AO70" s="37">
        <f t="shared" si="326"/>
        <v>0</v>
      </c>
      <c r="AP70" s="37">
        <f t="shared" si="326"/>
        <v>0</v>
      </c>
      <c r="AQ70" s="37">
        <f t="shared" si="326"/>
        <v>0</v>
      </c>
      <c r="AR70" s="37">
        <f t="shared" si="326"/>
        <v>0</v>
      </c>
      <c r="AS70" s="157">
        <f t="shared" ref="AS70:AS88" si="333">AR70-AQ70</f>
        <v>0</v>
      </c>
      <c r="AT70" s="158" t="str">
        <f t="shared" ref="AT70:AT88" si="334">IFERROR((AR70-AQ70)/AQ70,"−")</f>
        <v>−</v>
      </c>
      <c r="AU70" s="40"/>
      <c r="AV70" s="40"/>
      <c r="AW70" s="157">
        <f t="shared" si="143"/>
        <v>0</v>
      </c>
      <c r="AX70" s="158" t="str">
        <f t="shared" si="322"/>
        <v>−</v>
      </c>
      <c r="AY70" s="138">
        <f t="shared" si="148"/>
        <v>0</v>
      </c>
      <c r="AZ70" s="138">
        <f t="shared" si="149"/>
        <v>0</v>
      </c>
      <c r="BA70" s="138">
        <f t="shared" si="150"/>
        <v>0</v>
      </c>
      <c r="BB70" s="138">
        <f t="shared" si="151"/>
        <v>0</v>
      </c>
    </row>
    <row r="71" spans="1:54" ht="31.5" customHeight="1">
      <c r="A71" s="98">
        <f t="shared" si="323"/>
        <v>68</v>
      </c>
      <c r="B71" s="133" t="s">
        <v>68</v>
      </c>
      <c r="C71" s="137">
        <f t="shared" ref="C71" si="335">SUM(C45,C48,C53,C70)</f>
        <v>0</v>
      </c>
      <c r="D71" s="137">
        <f t="shared" ref="D71:E71" si="336">SUM(D45,D48,D53,D70)</f>
        <v>0</v>
      </c>
      <c r="E71" s="137">
        <f t="shared" si="336"/>
        <v>0</v>
      </c>
      <c r="F71" s="137">
        <f t="shared" si="315"/>
        <v>0</v>
      </c>
      <c r="G71" s="37">
        <f>SUM(G45,G48,G53,G70)</f>
        <v>0</v>
      </c>
      <c r="H71" s="37">
        <f t="shared" ref="H71:AR71" si="337">SUM(H45,H48,H53,H70)</f>
        <v>0</v>
      </c>
      <c r="I71" s="37">
        <f t="shared" si="337"/>
        <v>0</v>
      </c>
      <c r="J71" s="37">
        <f t="shared" si="337"/>
        <v>0</v>
      </c>
      <c r="K71" s="37">
        <f t="shared" si="337"/>
        <v>0</v>
      </c>
      <c r="L71" s="37">
        <f t="shared" si="337"/>
        <v>0</v>
      </c>
      <c r="M71" s="37">
        <f t="shared" si="337"/>
        <v>0</v>
      </c>
      <c r="N71" s="37">
        <f t="shared" si="337"/>
        <v>0</v>
      </c>
      <c r="O71" s="157">
        <f t="shared" si="327"/>
        <v>0</v>
      </c>
      <c r="P71" s="158" t="str">
        <f t="shared" si="328"/>
        <v>−</v>
      </c>
      <c r="Q71" s="37">
        <f t="shared" si="337"/>
        <v>0</v>
      </c>
      <c r="R71" s="37">
        <f t="shared" si="337"/>
        <v>0</v>
      </c>
      <c r="S71" s="37">
        <f t="shared" si="337"/>
        <v>0</v>
      </c>
      <c r="T71" s="37">
        <f t="shared" si="337"/>
        <v>0</v>
      </c>
      <c r="U71" s="37">
        <f t="shared" si="337"/>
        <v>0</v>
      </c>
      <c r="V71" s="37">
        <f t="shared" si="337"/>
        <v>0</v>
      </c>
      <c r="W71" s="37">
        <f t="shared" si="337"/>
        <v>0</v>
      </c>
      <c r="X71" s="37">
        <f t="shared" si="337"/>
        <v>0</v>
      </c>
      <c r="Y71" s="157">
        <f t="shared" si="329"/>
        <v>0</v>
      </c>
      <c r="Z71" s="158" t="str">
        <f t="shared" si="330"/>
        <v>−</v>
      </c>
      <c r="AA71" s="37">
        <f t="shared" si="337"/>
        <v>0</v>
      </c>
      <c r="AB71" s="37">
        <f t="shared" si="337"/>
        <v>0</v>
      </c>
      <c r="AC71" s="37">
        <f t="shared" si="337"/>
        <v>0</v>
      </c>
      <c r="AD71" s="37">
        <f t="shared" si="337"/>
        <v>0</v>
      </c>
      <c r="AE71" s="37">
        <f t="shared" si="337"/>
        <v>0</v>
      </c>
      <c r="AF71" s="37">
        <f t="shared" si="337"/>
        <v>0</v>
      </c>
      <c r="AG71" s="37">
        <f t="shared" si="337"/>
        <v>0</v>
      </c>
      <c r="AH71" s="37">
        <f t="shared" si="337"/>
        <v>0</v>
      </c>
      <c r="AI71" s="157">
        <f t="shared" si="331"/>
        <v>0</v>
      </c>
      <c r="AJ71" s="158" t="str">
        <f t="shared" si="332"/>
        <v>−</v>
      </c>
      <c r="AK71" s="37">
        <f t="shared" si="337"/>
        <v>0</v>
      </c>
      <c r="AL71" s="37">
        <f t="shared" si="337"/>
        <v>0</v>
      </c>
      <c r="AM71" s="37">
        <f t="shared" si="337"/>
        <v>0</v>
      </c>
      <c r="AN71" s="37">
        <f t="shared" si="337"/>
        <v>0</v>
      </c>
      <c r="AO71" s="37">
        <f t="shared" si="337"/>
        <v>0</v>
      </c>
      <c r="AP71" s="37">
        <f t="shared" si="337"/>
        <v>0</v>
      </c>
      <c r="AQ71" s="37">
        <f t="shared" si="337"/>
        <v>0</v>
      </c>
      <c r="AR71" s="37">
        <f t="shared" si="337"/>
        <v>0</v>
      </c>
      <c r="AS71" s="157">
        <f t="shared" si="333"/>
        <v>0</v>
      </c>
      <c r="AT71" s="158" t="str">
        <f t="shared" si="334"/>
        <v>−</v>
      </c>
      <c r="AU71" s="40"/>
      <c r="AV71" s="40"/>
      <c r="AW71" s="157">
        <f t="shared" si="143"/>
        <v>0</v>
      </c>
      <c r="AX71" s="158" t="str">
        <f t="shared" si="322"/>
        <v>−</v>
      </c>
      <c r="AY71" s="138">
        <f t="shared" si="148"/>
        <v>0</v>
      </c>
      <c r="AZ71" s="138">
        <f t="shared" si="149"/>
        <v>0</v>
      </c>
      <c r="BA71" s="138">
        <f t="shared" si="150"/>
        <v>0</v>
      </c>
      <c r="BB71" s="138">
        <f t="shared" si="151"/>
        <v>0</v>
      </c>
    </row>
    <row r="72" spans="1:54" ht="15.6">
      <c r="A72" s="98">
        <f t="shared" si="323"/>
        <v>69</v>
      </c>
      <c r="B72" s="133" t="s">
        <v>56</v>
      </c>
      <c r="C72" s="37">
        <f t="shared" ref="C72:N72" si="338">C13-C71</f>
        <v>0</v>
      </c>
      <c r="D72" s="37">
        <f t="shared" si="338"/>
        <v>0</v>
      </c>
      <c r="E72" s="37">
        <f t="shared" si="338"/>
        <v>0</v>
      </c>
      <c r="F72" s="37">
        <f t="shared" si="338"/>
        <v>0</v>
      </c>
      <c r="G72" s="37">
        <f t="shared" si="338"/>
        <v>0</v>
      </c>
      <c r="H72" s="37">
        <f t="shared" si="338"/>
        <v>0</v>
      </c>
      <c r="I72" s="37">
        <f t="shared" si="338"/>
        <v>0</v>
      </c>
      <c r="J72" s="37">
        <f t="shared" si="338"/>
        <v>0</v>
      </c>
      <c r="K72" s="37">
        <f t="shared" si="338"/>
        <v>0</v>
      </c>
      <c r="L72" s="37">
        <f t="shared" si="338"/>
        <v>0</v>
      </c>
      <c r="M72" s="37">
        <f t="shared" si="338"/>
        <v>0</v>
      </c>
      <c r="N72" s="37">
        <f t="shared" si="338"/>
        <v>0</v>
      </c>
      <c r="O72" s="157">
        <f t="shared" si="327"/>
        <v>0</v>
      </c>
      <c r="P72" s="158" t="str">
        <f t="shared" si="328"/>
        <v>−</v>
      </c>
      <c r="Q72" s="37">
        <f t="shared" ref="Q72:X72" si="339">Q13-Q71</f>
        <v>0</v>
      </c>
      <c r="R72" s="37">
        <f t="shared" si="339"/>
        <v>0</v>
      </c>
      <c r="S72" s="37">
        <f t="shared" si="339"/>
        <v>0</v>
      </c>
      <c r="T72" s="37">
        <f t="shared" si="339"/>
        <v>0</v>
      </c>
      <c r="U72" s="37">
        <f t="shared" si="339"/>
        <v>0</v>
      </c>
      <c r="V72" s="37">
        <f t="shared" si="339"/>
        <v>0</v>
      </c>
      <c r="W72" s="37">
        <f t="shared" si="339"/>
        <v>0</v>
      </c>
      <c r="X72" s="37">
        <f t="shared" si="339"/>
        <v>0</v>
      </c>
      <c r="Y72" s="157">
        <f t="shared" si="329"/>
        <v>0</v>
      </c>
      <c r="Z72" s="158" t="str">
        <f t="shared" si="330"/>
        <v>−</v>
      </c>
      <c r="AA72" s="37">
        <f t="shared" ref="AA72:AH72" si="340">AA13-AA71</f>
        <v>0</v>
      </c>
      <c r="AB72" s="37">
        <f t="shared" si="340"/>
        <v>0</v>
      </c>
      <c r="AC72" s="37">
        <f t="shared" si="340"/>
        <v>0</v>
      </c>
      <c r="AD72" s="37">
        <f t="shared" si="340"/>
        <v>0</v>
      </c>
      <c r="AE72" s="37">
        <f t="shared" si="340"/>
        <v>0</v>
      </c>
      <c r="AF72" s="37">
        <f t="shared" si="340"/>
        <v>0</v>
      </c>
      <c r="AG72" s="37">
        <f t="shared" si="340"/>
        <v>0</v>
      </c>
      <c r="AH72" s="37">
        <f t="shared" si="340"/>
        <v>0</v>
      </c>
      <c r="AI72" s="157">
        <f t="shared" si="331"/>
        <v>0</v>
      </c>
      <c r="AJ72" s="158" t="str">
        <f t="shared" si="332"/>
        <v>−</v>
      </c>
      <c r="AK72" s="37">
        <f t="shared" ref="AK72:AR72" si="341">AK13-AK71</f>
        <v>0</v>
      </c>
      <c r="AL72" s="37">
        <f t="shared" si="341"/>
        <v>0</v>
      </c>
      <c r="AM72" s="37">
        <f t="shared" si="341"/>
        <v>0</v>
      </c>
      <c r="AN72" s="37">
        <f t="shared" si="341"/>
        <v>0</v>
      </c>
      <c r="AO72" s="37">
        <f t="shared" si="341"/>
        <v>0</v>
      </c>
      <c r="AP72" s="37">
        <f t="shared" si="341"/>
        <v>0</v>
      </c>
      <c r="AQ72" s="37">
        <f t="shared" si="341"/>
        <v>0</v>
      </c>
      <c r="AR72" s="37">
        <f t="shared" si="341"/>
        <v>0</v>
      </c>
      <c r="AS72" s="157">
        <f t="shared" si="333"/>
        <v>0</v>
      </c>
      <c r="AT72" s="158" t="str">
        <f t="shared" si="334"/>
        <v>−</v>
      </c>
      <c r="AU72" s="40"/>
      <c r="AV72" s="40"/>
      <c r="AW72" s="157">
        <f t="shared" si="143"/>
        <v>0</v>
      </c>
      <c r="AX72" s="158" t="str">
        <f t="shared" si="322"/>
        <v>−</v>
      </c>
      <c r="AY72" s="138">
        <f t="shared" si="148"/>
        <v>0</v>
      </c>
      <c r="AZ72" s="138">
        <f t="shared" si="149"/>
        <v>0</v>
      </c>
      <c r="BA72" s="138">
        <f t="shared" si="150"/>
        <v>0</v>
      </c>
      <c r="BB72" s="138">
        <f t="shared" si="151"/>
        <v>0</v>
      </c>
    </row>
    <row r="73" spans="1:54" ht="45">
      <c r="A73" s="98">
        <f t="shared" si="323"/>
        <v>70</v>
      </c>
      <c r="B73" s="6" t="s">
        <v>71</v>
      </c>
      <c r="C73" s="151"/>
      <c r="D73" s="148"/>
      <c r="E73" s="40"/>
      <c r="F73" s="40">
        <f>G73+I73+K73+Q73+S73+U73+AA73+AC73+AE73+AK73+AM73+AO73</f>
        <v>0</v>
      </c>
      <c r="G73" s="40"/>
      <c r="H73" s="40"/>
      <c r="I73" s="40"/>
      <c r="J73" s="40"/>
      <c r="K73" s="40"/>
      <c r="L73" s="40"/>
      <c r="M73" s="157">
        <f t="shared" ref="M73:N74" si="342">G73+I73+K73</f>
        <v>0</v>
      </c>
      <c r="N73" s="157">
        <f t="shared" si="342"/>
        <v>0</v>
      </c>
      <c r="O73" s="157">
        <f t="shared" si="327"/>
        <v>0</v>
      </c>
      <c r="P73" s="158" t="str">
        <f t="shared" si="328"/>
        <v>−</v>
      </c>
      <c r="Q73" s="40"/>
      <c r="R73" s="40"/>
      <c r="S73" s="40"/>
      <c r="T73" s="40"/>
      <c r="U73" s="40"/>
      <c r="V73" s="40"/>
      <c r="W73" s="157">
        <f t="shared" ref="W73:X74" si="343">Q73+S73+U73</f>
        <v>0</v>
      </c>
      <c r="X73" s="157">
        <f t="shared" si="343"/>
        <v>0</v>
      </c>
      <c r="Y73" s="157">
        <f t="shared" si="329"/>
        <v>0</v>
      </c>
      <c r="Z73" s="158" t="str">
        <f t="shared" si="330"/>
        <v>−</v>
      </c>
      <c r="AA73" s="40"/>
      <c r="AB73" s="40"/>
      <c r="AC73" s="40"/>
      <c r="AD73" s="40"/>
      <c r="AE73" s="40"/>
      <c r="AF73" s="40"/>
      <c r="AG73" s="157">
        <f t="shared" ref="AG73:AH74" si="344">AA73+AC73+AE73</f>
        <v>0</v>
      </c>
      <c r="AH73" s="157">
        <f t="shared" si="344"/>
        <v>0</v>
      </c>
      <c r="AI73" s="157">
        <f t="shared" si="331"/>
        <v>0</v>
      </c>
      <c r="AJ73" s="158" t="str">
        <f t="shared" si="332"/>
        <v>−</v>
      </c>
      <c r="AK73" s="40"/>
      <c r="AL73" s="40"/>
      <c r="AM73" s="40"/>
      <c r="AN73" s="40"/>
      <c r="AO73" s="40"/>
      <c r="AP73" s="40"/>
      <c r="AQ73" s="157">
        <f t="shared" ref="AQ73:AR74" si="345">AK73+AM73+AO73</f>
        <v>0</v>
      </c>
      <c r="AR73" s="157">
        <f t="shared" si="345"/>
        <v>0</v>
      </c>
      <c r="AS73" s="157">
        <f t="shared" si="333"/>
        <v>0</v>
      </c>
      <c r="AT73" s="158" t="str">
        <f t="shared" si="334"/>
        <v>−</v>
      </c>
      <c r="AU73" s="40"/>
      <c r="AV73" s="40"/>
      <c r="AW73" s="157">
        <f t="shared" si="143"/>
        <v>0</v>
      </c>
      <c r="AX73" s="158" t="str">
        <f t="shared" si="322"/>
        <v>−</v>
      </c>
      <c r="AY73" s="138">
        <f t="shared" si="148"/>
        <v>0</v>
      </c>
      <c r="AZ73" s="138">
        <f t="shared" si="149"/>
        <v>0</v>
      </c>
      <c r="BA73" s="138">
        <f t="shared" si="150"/>
        <v>0</v>
      </c>
      <c r="BB73" s="138">
        <f t="shared" si="151"/>
        <v>0</v>
      </c>
    </row>
    <row r="74" spans="1:54" ht="15.6">
      <c r="A74" s="98">
        <f t="shared" si="323"/>
        <v>71</v>
      </c>
      <c r="B74" s="6" t="s">
        <v>57</v>
      </c>
      <c r="C74" s="151"/>
      <c r="D74" s="148"/>
      <c r="E74" s="40"/>
      <c r="F74" s="40">
        <f>G74+I74+K74+Q74+S74+U74+AA74+AC74+AE74+AK74+AM74+AO74</f>
        <v>0</v>
      </c>
      <c r="G74" s="40"/>
      <c r="H74" s="40"/>
      <c r="I74" s="40"/>
      <c r="J74" s="40"/>
      <c r="K74" s="40"/>
      <c r="L74" s="40"/>
      <c r="M74" s="157">
        <f t="shared" si="342"/>
        <v>0</v>
      </c>
      <c r="N74" s="157">
        <f t="shared" si="342"/>
        <v>0</v>
      </c>
      <c r="O74" s="157">
        <f t="shared" si="327"/>
        <v>0</v>
      </c>
      <c r="P74" s="158" t="str">
        <f t="shared" si="328"/>
        <v>−</v>
      </c>
      <c r="Q74" s="40"/>
      <c r="R74" s="40"/>
      <c r="S74" s="40"/>
      <c r="T74" s="40"/>
      <c r="U74" s="40"/>
      <c r="V74" s="40"/>
      <c r="W74" s="157">
        <f t="shared" si="343"/>
        <v>0</v>
      </c>
      <c r="X74" s="157">
        <f t="shared" si="343"/>
        <v>0</v>
      </c>
      <c r="Y74" s="157">
        <f t="shared" si="329"/>
        <v>0</v>
      </c>
      <c r="Z74" s="158" t="str">
        <f t="shared" si="330"/>
        <v>−</v>
      </c>
      <c r="AA74" s="40"/>
      <c r="AB74" s="40"/>
      <c r="AC74" s="40"/>
      <c r="AD74" s="40"/>
      <c r="AE74" s="40"/>
      <c r="AF74" s="40"/>
      <c r="AG74" s="157">
        <f t="shared" si="344"/>
        <v>0</v>
      </c>
      <c r="AH74" s="157">
        <f t="shared" si="344"/>
        <v>0</v>
      </c>
      <c r="AI74" s="157">
        <f t="shared" si="331"/>
        <v>0</v>
      </c>
      <c r="AJ74" s="158" t="str">
        <f t="shared" si="332"/>
        <v>−</v>
      </c>
      <c r="AK74" s="40"/>
      <c r="AL74" s="40"/>
      <c r="AM74" s="40"/>
      <c r="AN74" s="40"/>
      <c r="AO74" s="40"/>
      <c r="AP74" s="40"/>
      <c r="AQ74" s="157">
        <f t="shared" si="345"/>
        <v>0</v>
      </c>
      <c r="AR74" s="157">
        <f t="shared" si="345"/>
        <v>0</v>
      </c>
      <c r="AS74" s="157">
        <f t="shared" si="333"/>
        <v>0</v>
      </c>
      <c r="AT74" s="158" t="str">
        <f t="shared" si="334"/>
        <v>−</v>
      </c>
      <c r="AU74" s="40"/>
      <c r="AV74" s="40"/>
      <c r="AW74" s="157">
        <f t="shared" si="143"/>
        <v>0</v>
      </c>
      <c r="AX74" s="158" t="str">
        <f t="shared" si="322"/>
        <v>−</v>
      </c>
      <c r="AY74" s="138">
        <f t="shared" si="148"/>
        <v>0</v>
      </c>
      <c r="AZ74" s="138">
        <f t="shared" si="149"/>
        <v>0</v>
      </c>
      <c r="BA74" s="138">
        <f t="shared" si="150"/>
        <v>0</v>
      </c>
      <c r="BB74" s="138">
        <f t="shared" si="151"/>
        <v>0</v>
      </c>
    </row>
    <row r="75" spans="1:54" ht="15.6">
      <c r="A75" s="98">
        <f t="shared" si="323"/>
        <v>72</v>
      </c>
      <c r="B75" s="6" t="s">
        <v>232</v>
      </c>
      <c r="C75" s="151"/>
      <c r="D75" s="148"/>
      <c r="E75" s="40"/>
      <c r="F75" s="40"/>
      <c r="G75" s="40"/>
      <c r="H75" s="40"/>
      <c r="I75" s="40"/>
      <c r="J75" s="40"/>
      <c r="K75" s="40"/>
      <c r="L75" s="40"/>
      <c r="M75" s="157"/>
      <c r="N75" s="157"/>
      <c r="O75" s="157"/>
      <c r="P75" s="158"/>
      <c r="Q75" s="40"/>
      <c r="R75" s="40"/>
      <c r="S75" s="40"/>
      <c r="T75" s="40"/>
      <c r="U75" s="40"/>
      <c r="V75" s="40"/>
      <c r="W75" s="157"/>
      <c r="X75" s="157"/>
      <c r="Y75" s="157"/>
      <c r="Z75" s="158"/>
      <c r="AA75" s="40"/>
      <c r="AB75" s="40"/>
      <c r="AC75" s="40"/>
      <c r="AD75" s="40"/>
      <c r="AE75" s="40"/>
      <c r="AF75" s="40"/>
      <c r="AG75" s="157"/>
      <c r="AH75" s="157"/>
      <c r="AI75" s="157"/>
      <c r="AJ75" s="158"/>
      <c r="AK75" s="40"/>
      <c r="AL75" s="40"/>
      <c r="AM75" s="40"/>
      <c r="AN75" s="40"/>
      <c r="AO75" s="40"/>
      <c r="AP75" s="40"/>
      <c r="AQ75" s="157"/>
      <c r="AR75" s="157"/>
      <c r="AS75" s="157"/>
      <c r="AT75" s="158"/>
      <c r="AU75" s="40"/>
      <c r="AV75" s="40"/>
      <c r="AW75" s="157"/>
      <c r="AX75" s="158"/>
      <c r="AY75" s="138"/>
      <c r="AZ75" s="138"/>
      <c r="BA75" s="138"/>
      <c r="BB75" s="138"/>
    </row>
    <row r="76" spans="1:54" ht="15.6">
      <c r="A76" s="98">
        <f t="shared" si="323"/>
        <v>73</v>
      </c>
      <c r="B76" s="6" t="s">
        <v>42</v>
      </c>
      <c r="C76" s="151"/>
      <c r="D76" s="148"/>
      <c r="E76" s="40"/>
      <c r="F76" s="40"/>
      <c r="G76" s="40"/>
      <c r="H76" s="40"/>
      <c r="I76" s="40"/>
      <c r="J76" s="40"/>
      <c r="K76" s="40"/>
      <c r="L76" s="40"/>
      <c r="M76" s="157"/>
      <c r="N76" s="157"/>
      <c r="O76" s="157"/>
      <c r="P76" s="158"/>
      <c r="Q76" s="40"/>
      <c r="R76" s="40"/>
      <c r="S76" s="40"/>
      <c r="T76" s="40"/>
      <c r="U76" s="40"/>
      <c r="V76" s="40"/>
      <c r="W76" s="157"/>
      <c r="X76" s="157"/>
      <c r="Y76" s="157"/>
      <c r="Z76" s="158"/>
      <c r="AA76" s="40"/>
      <c r="AB76" s="40"/>
      <c r="AC76" s="40"/>
      <c r="AD76" s="40"/>
      <c r="AE76" s="40"/>
      <c r="AF76" s="40"/>
      <c r="AG76" s="157"/>
      <c r="AH76" s="157"/>
      <c r="AI76" s="157"/>
      <c r="AJ76" s="158"/>
      <c r="AK76" s="40"/>
      <c r="AL76" s="40"/>
      <c r="AM76" s="40"/>
      <c r="AN76" s="40"/>
      <c r="AO76" s="40"/>
      <c r="AP76" s="40"/>
      <c r="AQ76" s="157"/>
      <c r="AR76" s="157"/>
      <c r="AS76" s="157"/>
      <c r="AT76" s="158"/>
      <c r="AU76" s="40"/>
      <c r="AV76" s="40"/>
      <c r="AW76" s="157"/>
      <c r="AX76" s="158"/>
      <c r="AY76" s="138"/>
      <c r="AZ76" s="138"/>
      <c r="BA76" s="138"/>
      <c r="BB76" s="138"/>
    </row>
    <row r="77" spans="1:54" ht="15.6">
      <c r="A77" s="98">
        <f t="shared" si="323"/>
        <v>74</v>
      </c>
      <c r="B77" s="133" t="s">
        <v>58</v>
      </c>
      <c r="C77" s="37">
        <f>C72+C73-C74+C75-C76</f>
        <v>0</v>
      </c>
      <c r="D77" s="37">
        <f>D72+D73-D74+D75-D76</f>
        <v>0</v>
      </c>
      <c r="E77" s="37">
        <f t="shared" ref="E77:N77" si="346">E72+E73-E74+E75-E76</f>
        <v>0</v>
      </c>
      <c r="F77" s="37">
        <f t="shared" si="346"/>
        <v>0</v>
      </c>
      <c r="G77" s="37">
        <f t="shared" si="346"/>
        <v>0</v>
      </c>
      <c r="H77" s="37">
        <f t="shared" si="346"/>
        <v>0</v>
      </c>
      <c r="I77" s="37">
        <f t="shared" si="346"/>
        <v>0</v>
      </c>
      <c r="J77" s="37">
        <f t="shared" si="346"/>
        <v>0</v>
      </c>
      <c r="K77" s="37">
        <f t="shared" si="346"/>
        <v>0</v>
      </c>
      <c r="L77" s="37">
        <f t="shared" si="346"/>
        <v>0</v>
      </c>
      <c r="M77" s="37">
        <f t="shared" si="346"/>
        <v>0</v>
      </c>
      <c r="N77" s="37">
        <f t="shared" si="346"/>
        <v>0</v>
      </c>
      <c r="O77" s="157">
        <f t="shared" si="327"/>
        <v>0</v>
      </c>
      <c r="P77" s="158" t="str">
        <f t="shared" si="328"/>
        <v>−</v>
      </c>
      <c r="Q77" s="37">
        <f t="shared" ref="Q77" si="347">Q72+Q73-Q74+Q75-Q76</f>
        <v>0</v>
      </c>
      <c r="R77" s="37">
        <f t="shared" ref="R77" si="348">R72+R73-R74+R75-R76</f>
        <v>0</v>
      </c>
      <c r="S77" s="37">
        <f t="shared" ref="S77" si="349">S72+S73-S74+S75-S76</f>
        <v>0</v>
      </c>
      <c r="T77" s="37">
        <f t="shared" ref="T77" si="350">T72+T73-T74+T75-T76</f>
        <v>0</v>
      </c>
      <c r="U77" s="37">
        <f t="shared" ref="U77" si="351">U72+U73-U74+U75-U76</f>
        <v>0</v>
      </c>
      <c r="V77" s="37">
        <f t="shared" ref="V77" si="352">V72+V73-V74+V75-V76</f>
        <v>0</v>
      </c>
      <c r="W77" s="37">
        <f t="shared" ref="W77" si="353">W72+W73-W74+W75-W76</f>
        <v>0</v>
      </c>
      <c r="X77" s="37">
        <f t="shared" ref="X77" si="354">X72+X73-X74+X75-X76</f>
        <v>0</v>
      </c>
      <c r="Y77" s="157">
        <f t="shared" si="329"/>
        <v>0</v>
      </c>
      <c r="Z77" s="158" t="str">
        <f t="shared" si="330"/>
        <v>−</v>
      </c>
      <c r="AA77" s="37">
        <f t="shared" ref="AA77" si="355">AA72+AA73-AA74+AA75-AA76</f>
        <v>0</v>
      </c>
      <c r="AB77" s="37">
        <f t="shared" ref="AB77" si="356">AB72+AB73-AB74+AB75-AB76</f>
        <v>0</v>
      </c>
      <c r="AC77" s="37">
        <f t="shared" ref="AC77" si="357">AC72+AC73-AC74+AC75-AC76</f>
        <v>0</v>
      </c>
      <c r="AD77" s="37">
        <f t="shared" ref="AD77" si="358">AD72+AD73-AD74+AD75-AD76</f>
        <v>0</v>
      </c>
      <c r="AE77" s="37">
        <f t="shared" ref="AE77" si="359">AE72+AE73-AE74+AE75-AE76</f>
        <v>0</v>
      </c>
      <c r="AF77" s="37">
        <f t="shared" ref="AF77" si="360">AF72+AF73-AF74+AF75-AF76</f>
        <v>0</v>
      </c>
      <c r="AG77" s="37">
        <f t="shared" ref="AG77" si="361">AG72+AG73-AG74+AG75-AG76</f>
        <v>0</v>
      </c>
      <c r="AH77" s="37">
        <f t="shared" ref="AH77" si="362">AH72+AH73-AH74+AH75-AH76</f>
        <v>0</v>
      </c>
      <c r="AI77" s="157">
        <f t="shared" si="331"/>
        <v>0</v>
      </c>
      <c r="AJ77" s="158" t="str">
        <f t="shared" si="332"/>
        <v>−</v>
      </c>
      <c r="AK77" s="37">
        <f t="shared" ref="AK77" si="363">AK72+AK73-AK74+AK75-AK76</f>
        <v>0</v>
      </c>
      <c r="AL77" s="37">
        <f t="shared" ref="AL77" si="364">AL72+AL73-AL74+AL75-AL76</f>
        <v>0</v>
      </c>
      <c r="AM77" s="37">
        <f t="shared" ref="AM77" si="365">AM72+AM73-AM74+AM75-AM76</f>
        <v>0</v>
      </c>
      <c r="AN77" s="37">
        <f t="shared" ref="AN77" si="366">AN72+AN73-AN74+AN75-AN76</f>
        <v>0</v>
      </c>
      <c r="AO77" s="37">
        <f t="shared" ref="AO77" si="367">AO72+AO73-AO74+AO75-AO76</f>
        <v>0</v>
      </c>
      <c r="AP77" s="37">
        <f t="shared" ref="AP77" si="368">AP72+AP73-AP74+AP75-AP76</f>
        <v>0</v>
      </c>
      <c r="AQ77" s="37">
        <f t="shared" ref="AQ77" si="369">AQ72+AQ73-AQ74+AQ75-AQ76</f>
        <v>0</v>
      </c>
      <c r="AR77" s="37">
        <f t="shared" ref="AR77" si="370">AR72+AR73-AR74+AR75-AR76</f>
        <v>0</v>
      </c>
      <c r="AS77" s="157">
        <f t="shared" si="333"/>
        <v>0</v>
      </c>
      <c r="AT77" s="158" t="str">
        <f t="shared" si="334"/>
        <v>−</v>
      </c>
      <c r="AU77" s="40"/>
      <c r="AV77" s="40"/>
      <c r="AW77" s="157">
        <f t="shared" ref="AW77:AW88" si="371">AV77-AU77</f>
        <v>0</v>
      </c>
      <c r="AX77" s="158" t="str">
        <f t="shared" ref="AX77:AX88" si="372">IFERROR((AV77-AU77)/AU77,"−")</f>
        <v>−</v>
      </c>
      <c r="AY77" s="138">
        <f t="shared" si="148"/>
        <v>0</v>
      </c>
      <c r="AZ77" s="138">
        <f t="shared" si="149"/>
        <v>0</v>
      </c>
      <c r="BA77" s="138">
        <f t="shared" si="150"/>
        <v>0</v>
      </c>
      <c r="BB77" s="138">
        <f t="shared" si="151"/>
        <v>0</v>
      </c>
    </row>
    <row r="78" spans="1:54" ht="30">
      <c r="A78" s="98">
        <f t="shared" si="323"/>
        <v>75</v>
      </c>
      <c r="B78" s="6" t="s">
        <v>59</v>
      </c>
      <c r="C78" s="151"/>
      <c r="D78" s="148"/>
      <c r="E78" s="40"/>
      <c r="F78" s="40">
        <f>G78+I78+K78+Q78+S78+U78+AA78+AC78+AE78+AK78+AM78+AO78</f>
        <v>0</v>
      </c>
      <c r="G78" s="40"/>
      <c r="H78" s="40"/>
      <c r="I78" s="40"/>
      <c r="J78" s="40"/>
      <c r="K78" s="40"/>
      <c r="L78" s="40"/>
      <c r="M78" s="157">
        <f t="shared" ref="M78:N78" si="373">G78+I78+K78</f>
        <v>0</v>
      </c>
      <c r="N78" s="157">
        <f t="shared" si="373"/>
        <v>0</v>
      </c>
      <c r="O78" s="157">
        <f t="shared" si="327"/>
        <v>0</v>
      </c>
      <c r="P78" s="158" t="str">
        <f t="shared" si="328"/>
        <v>−</v>
      </c>
      <c r="Q78" s="40"/>
      <c r="R78" s="40"/>
      <c r="S78" s="40"/>
      <c r="T78" s="40"/>
      <c r="U78" s="40"/>
      <c r="V78" s="40"/>
      <c r="W78" s="157">
        <f t="shared" ref="W78:X78" si="374">Q78+S78+U78</f>
        <v>0</v>
      </c>
      <c r="X78" s="157">
        <f t="shared" si="374"/>
        <v>0</v>
      </c>
      <c r="Y78" s="157">
        <f t="shared" si="329"/>
        <v>0</v>
      </c>
      <c r="Z78" s="158" t="str">
        <f t="shared" si="330"/>
        <v>−</v>
      </c>
      <c r="AA78" s="40"/>
      <c r="AB78" s="40"/>
      <c r="AC78" s="40"/>
      <c r="AD78" s="40"/>
      <c r="AE78" s="40"/>
      <c r="AF78" s="40"/>
      <c r="AG78" s="157">
        <f t="shared" ref="AG78:AH78" si="375">AA78+AC78+AE78</f>
        <v>0</v>
      </c>
      <c r="AH78" s="157">
        <f t="shared" si="375"/>
        <v>0</v>
      </c>
      <c r="AI78" s="157">
        <f t="shared" si="331"/>
        <v>0</v>
      </c>
      <c r="AJ78" s="158" t="str">
        <f t="shared" si="332"/>
        <v>−</v>
      </c>
      <c r="AK78" s="40"/>
      <c r="AL78" s="40"/>
      <c r="AM78" s="40"/>
      <c r="AN78" s="40"/>
      <c r="AO78" s="40"/>
      <c r="AP78" s="40"/>
      <c r="AQ78" s="157">
        <f t="shared" ref="AQ78:AR78" si="376">AK78+AM78+AO78</f>
        <v>0</v>
      </c>
      <c r="AR78" s="157">
        <f t="shared" si="376"/>
        <v>0</v>
      </c>
      <c r="AS78" s="157">
        <f t="shared" si="333"/>
        <v>0</v>
      </c>
      <c r="AT78" s="158" t="str">
        <f t="shared" si="334"/>
        <v>−</v>
      </c>
      <c r="AU78" s="40"/>
      <c r="AV78" s="40"/>
      <c r="AW78" s="157">
        <f t="shared" si="371"/>
        <v>0</v>
      </c>
      <c r="AX78" s="158" t="str">
        <f t="shared" si="372"/>
        <v>−</v>
      </c>
      <c r="AY78" s="138">
        <f t="shared" si="148"/>
        <v>0</v>
      </c>
      <c r="AZ78" s="138">
        <f t="shared" si="149"/>
        <v>0</v>
      </c>
      <c r="BA78" s="138">
        <f t="shared" si="150"/>
        <v>0</v>
      </c>
      <c r="BB78" s="138">
        <f t="shared" si="151"/>
        <v>0</v>
      </c>
    </row>
    <row r="79" spans="1:54" ht="45">
      <c r="A79" s="98">
        <f t="shared" si="323"/>
        <v>76</v>
      </c>
      <c r="B79" s="6" t="s">
        <v>60</v>
      </c>
      <c r="C79" s="151"/>
      <c r="D79" s="148"/>
      <c r="E79" s="40"/>
      <c r="F79" s="40">
        <f>G79+I79+K79+Q79+S79+U79+AA79+AC79+AE79+AK79+AM79+AO79</f>
        <v>0</v>
      </c>
      <c r="G79" s="40"/>
      <c r="H79" s="40"/>
      <c r="I79" s="40"/>
      <c r="J79" s="40"/>
      <c r="K79" s="40"/>
      <c r="L79" s="40"/>
      <c r="M79" s="157">
        <f t="shared" ref="M79:M82" si="377">G79+I79+K79</f>
        <v>0</v>
      </c>
      <c r="N79" s="157">
        <f t="shared" ref="N79:N82" si="378">H79+J79+L79</f>
        <v>0</v>
      </c>
      <c r="O79" s="157">
        <f t="shared" si="327"/>
        <v>0</v>
      </c>
      <c r="P79" s="158" t="str">
        <f t="shared" si="328"/>
        <v>−</v>
      </c>
      <c r="Q79" s="40"/>
      <c r="R79" s="40"/>
      <c r="S79" s="40"/>
      <c r="T79" s="40"/>
      <c r="U79" s="40"/>
      <c r="V79" s="40"/>
      <c r="W79" s="157">
        <f t="shared" ref="W79:W82" si="379">Q79+S79+U79</f>
        <v>0</v>
      </c>
      <c r="X79" s="157">
        <f t="shared" ref="X79:X82" si="380">R79+T79+V79</f>
        <v>0</v>
      </c>
      <c r="Y79" s="157">
        <f t="shared" si="329"/>
        <v>0</v>
      </c>
      <c r="Z79" s="158" t="str">
        <f t="shared" si="330"/>
        <v>−</v>
      </c>
      <c r="AA79" s="40"/>
      <c r="AB79" s="40"/>
      <c r="AC79" s="40"/>
      <c r="AD79" s="40"/>
      <c r="AE79" s="40"/>
      <c r="AF79" s="40"/>
      <c r="AG79" s="157">
        <f t="shared" ref="AG79:AG82" si="381">AA79+AC79+AE79</f>
        <v>0</v>
      </c>
      <c r="AH79" s="157">
        <f t="shared" ref="AH79:AH82" si="382">AB79+AD79+AF79</f>
        <v>0</v>
      </c>
      <c r="AI79" s="157">
        <f t="shared" si="331"/>
        <v>0</v>
      </c>
      <c r="AJ79" s="158" t="str">
        <f t="shared" si="332"/>
        <v>−</v>
      </c>
      <c r="AK79" s="40"/>
      <c r="AL79" s="40"/>
      <c r="AM79" s="40"/>
      <c r="AN79" s="40"/>
      <c r="AO79" s="40"/>
      <c r="AP79" s="40"/>
      <c r="AQ79" s="157">
        <f t="shared" ref="AQ79:AQ82" si="383">AK79+AM79+AO79</f>
        <v>0</v>
      </c>
      <c r="AR79" s="157">
        <f t="shared" ref="AR79:AR82" si="384">AL79+AN79+AP79</f>
        <v>0</v>
      </c>
      <c r="AS79" s="157">
        <f t="shared" si="333"/>
        <v>0</v>
      </c>
      <c r="AT79" s="158" t="str">
        <f t="shared" si="334"/>
        <v>−</v>
      </c>
      <c r="AU79" s="40"/>
      <c r="AV79" s="40"/>
      <c r="AW79" s="157">
        <f t="shared" si="371"/>
        <v>0</v>
      </c>
      <c r="AX79" s="158" t="str">
        <f t="shared" si="372"/>
        <v>−</v>
      </c>
      <c r="AY79" s="138">
        <f t="shared" si="148"/>
        <v>0</v>
      </c>
      <c r="AZ79" s="138">
        <f t="shared" si="149"/>
        <v>0</v>
      </c>
      <c r="BA79" s="138">
        <f t="shared" si="150"/>
        <v>0</v>
      </c>
      <c r="BB79" s="138">
        <f t="shared" si="151"/>
        <v>0</v>
      </c>
    </row>
    <row r="80" spans="1:54" ht="50.4">
      <c r="A80" s="98">
        <f t="shared" si="323"/>
        <v>77</v>
      </c>
      <c r="B80" s="152" t="s">
        <v>233</v>
      </c>
      <c r="C80" s="151"/>
      <c r="D80" s="148"/>
      <c r="E80" s="40"/>
      <c r="F80" s="40">
        <f t="shared" ref="F80:F82" si="385">G80+I80+K80+Q80+S80+U80+AA80+AC80+AE80+AK80+AM80+AO80</f>
        <v>0</v>
      </c>
      <c r="G80" s="40"/>
      <c r="H80" s="40"/>
      <c r="I80" s="40"/>
      <c r="J80" s="40"/>
      <c r="K80" s="40"/>
      <c r="L80" s="40"/>
      <c r="M80" s="157">
        <f t="shared" si="377"/>
        <v>0</v>
      </c>
      <c r="N80" s="157">
        <f t="shared" si="378"/>
        <v>0</v>
      </c>
      <c r="O80" s="157">
        <f t="shared" si="327"/>
        <v>0</v>
      </c>
      <c r="P80" s="158" t="str">
        <f t="shared" si="328"/>
        <v>−</v>
      </c>
      <c r="Q80" s="40"/>
      <c r="R80" s="40"/>
      <c r="S80" s="40"/>
      <c r="T80" s="40"/>
      <c r="U80" s="40"/>
      <c r="V80" s="40"/>
      <c r="W80" s="157">
        <f t="shared" si="379"/>
        <v>0</v>
      </c>
      <c r="X80" s="157">
        <f t="shared" si="380"/>
        <v>0</v>
      </c>
      <c r="Y80" s="157">
        <f t="shared" si="329"/>
        <v>0</v>
      </c>
      <c r="Z80" s="158" t="str">
        <f t="shared" si="330"/>
        <v>−</v>
      </c>
      <c r="AA80" s="40"/>
      <c r="AB80" s="40"/>
      <c r="AC80" s="40"/>
      <c r="AD80" s="40"/>
      <c r="AE80" s="40"/>
      <c r="AF80" s="40"/>
      <c r="AG80" s="157">
        <f t="shared" si="381"/>
        <v>0</v>
      </c>
      <c r="AH80" s="157">
        <f t="shared" si="382"/>
        <v>0</v>
      </c>
      <c r="AI80" s="157">
        <f t="shared" si="331"/>
        <v>0</v>
      </c>
      <c r="AJ80" s="158" t="str">
        <f t="shared" si="332"/>
        <v>−</v>
      </c>
      <c r="AK80" s="40"/>
      <c r="AL80" s="40"/>
      <c r="AM80" s="40"/>
      <c r="AN80" s="40"/>
      <c r="AO80" s="40"/>
      <c r="AP80" s="40"/>
      <c r="AQ80" s="157">
        <f t="shared" si="383"/>
        <v>0</v>
      </c>
      <c r="AR80" s="157">
        <f t="shared" si="384"/>
        <v>0</v>
      </c>
      <c r="AS80" s="157">
        <f t="shared" si="333"/>
        <v>0</v>
      </c>
      <c r="AT80" s="158" t="str">
        <f t="shared" si="334"/>
        <v>−</v>
      </c>
      <c r="AU80" s="40"/>
      <c r="AV80" s="40"/>
      <c r="AW80" s="157">
        <f t="shared" si="371"/>
        <v>0</v>
      </c>
      <c r="AX80" s="158" t="str">
        <f t="shared" si="372"/>
        <v>−</v>
      </c>
      <c r="AY80" s="138">
        <f t="shared" si="148"/>
        <v>0</v>
      </c>
      <c r="AZ80" s="138">
        <f t="shared" si="149"/>
        <v>0</v>
      </c>
      <c r="BA80" s="138">
        <f t="shared" si="150"/>
        <v>0</v>
      </c>
      <c r="BB80" s="138">
        <f t="shared" si="151"/>
        <v>0</v>
      </c>
    </row>
    <row r="81" spans="1:54" ht="84">
      <c r="A81" s="98">
        <f t="shared" si="323"/>
        <v>78</v>
      </c>
      <c r="B81" s="152" t="s">
        <v>234</v>
      </c>
      <c r="C81" s="151"/>
      <c r="D81" s="148"/>
      <c r="E81" s="40"/>
      <c r="F81" s="40">
        <f t="shared" si="385"/>
        <v>0</v>
      </c>
      <c r="G81" s="40"/>
      <c r="H81" s="40"/>
      <c r="I81" s="40"/>
      <c r="J81" s="40"/>
      <c r="K81" s="40"/>
      <c r="L81" s="40"/>
      <c r="M81" s="157">
        <f t="shared" si="377"/>
        <v>0</v>
      </c>
      <c r="N81" s="157">
        <f t="shared" si="378"/>
        <v>0</v>
      </c>
      <c r="O81" s="157">
        <f t="shared" si="327"/>
        <v>0</v>
      </c>
      <c r="P81" s="158" t="str">
        <f t="shared" si="328"/>
        <v>−</v>
      </c>
      <c r="Q81" s="40"/>
      <c r="R81" s="40"/>
      <c r="S81" s="40"/>
      <c r="T81" s="40"/>
      <c r="U81" s="40"/>
      <c r="V81" s="40"/>
      <c r="W81" s="157">
        <f t="shared" si="379"/>
        <v>0</v>
      </c>
      <c r="X81" s="157">
        <f t="shared" si="380"/>
        <v>0</v>
      </c>
      <c r="Y81" s="157">
        <f t="shared" si="329"/>
        <v>0</v>
      </c>
      <c r="Z81" s="158" t="str">
        <f t="shared" si="330"/>
        <v>−</v>
      </c>
      <c r="AA81" s="40"/>
      <c r="AB81" s="40"/>
      <c r="AC81" s="40"/>
      <c r="AD81" s="40"/>
      <c r="AE81" s="40"/>
      <c r="AF81" s="40"/>
      <c r="AG81" s="157">
        <f t="shared" si="381"/>
        <v>0</v>
      </c>
      <c r="AH81" s="157">
        <f t="shared" si="382"/>
        <v>0</v>
      </c>
      <c r="AI81" s="157">
        <f t="shared" si="331"/>
        <v>0</v>
      </c>
      <c r="AJ81" s="158" t="str">
        <f t="shared" si="332"/>
        <v>−</v>
      </c>
      <c r="AK81" s="40"/>
      <c r="AL81" s="40"/>
      <c r="AM81" s="40"/>
      <c r="AN81" s="40"/>
      <c r="AO81" s="40"/>
      <c r="AP81" s="40"/>
      <c r="AQ81" s="157">
        <f t="shared" si="383"/>
        <v>0</v>
      </c>
      <c r="AR81" s="157">
        <f t="shared" si="384"/>
        <v>0</v>
      </c>
      <c r="AS81" s="157">
        <f t="shared" si="333"/>
        <v>0</v>
      </c>
      <c r="AT81" s="158" t="str">
        <f t="shared" si="334"/>
        <v>−</v>
      </c>
      <c r="AU81" s="40"/>
      <c r="AV81" s="40"/>
      <c r="AW81" s="157">
        <f t="shared" si="371"/>
        <v>0</v>
      </c>
      <c r="AX81" s="158" t="str">
        <f t="shared" si="372"/>
        <v>−</v>
      </c>
      <c r="AY81" s="138">
        <f t="shared" si="148"/>
        <v>0</v>
      </c>
      <c r="AZ81" s="138">
        <f t="shared" si="149"/>
        <v>0</v>
      </c>
      <c r="BA81" s="138">
        <f t="shared" si="150"/>
        <v>0</v>
      </c>
      <c r="BB81" s="138">
        <f t="shared" si="151"/>
        <v>0</v>
      </c>
    </row>
    <row r="82" spans="1:54" ht="45">
      <c r="A82" s="98">
        <f t="shared" si="323"/>
        <v>79</v>
      </c>
      <c r="B82" s="6" t="s">
        <v>231</v>
      </c>
      <c r="C82" s="151"/>
      <c r="D82" s="148"/>
      <c r="E82" s="40"/>
      <c r="F82" s="40">
        <f t="shared" si="385"/>
        <v>0</v>
      </c>
      <c r="G82" s="40"/>
      <c r="H82" s="40"/>
      <c r="I82" s="40"/>
      <c r="J82" s="40"/>
      <c r="K82" s="40"/>
      <c r="L82" s="40"/>
      <c r="M82" s="157">
        <f t="shared" si="377"/>
        <v>0</v>
      </c>
      <c r="N82" s="157">
        <f t="shared" si="378"/>
        <v>0</v>
      </c>
      <c r="O82" s="157">
        <f t="shared" si="327"/>
        <v>0</v>
      </c>
      <c r="P82" s="158" t="str">
        <f t="shared" si="328"/>
        <v>−</v>
      </c>
      <c r="Q82" s="40"/>
      <c r="R82" s="40"/>
      <c r="S82" s="40"/>
      <c r="T82" s="40"/>
      <c r="U82" s="40"/>
      <c r="V82" s="40"/>
      <c r="W82" s="157">
        <f t="shared" si="379"/>
        <v>0</v>
      </c>
      <c r="X82" s="157">
        <f t="shared" si="380"/>
        <v>0</v>
      </c>
      <c r="Y82" s="157">
        <f t="shared" si="329"/>
        <v>0</v>
      </c>
      <c r="Z82" s="158" t="str">
        <f t="shared" si="330"/>
        <v>−</v>
      </c>
      <c r="AA82" s="40"/>
      <c r="AB82" s="40"/>
      <c r="AC82" s="40"/>
      <c r="AD82" s="40"/>
      <c r="AE82" s="40"/>
      <c r="AF82" s="40"/>
      <c r="AG82" s="157">
        <f t="shared" si="381"/>
        <v>0</v>
      </c>
      <c r="AH82" s="157">
        <f t="shared" si="382"/>
        <v>0</v>
      </c>
      <c r="AI82" s="157">
        <f t="shared" si="331"/>
        <v>0</v>
      </c>
      <c r="AJ82" s="158" t="str">
        <f t="shared" si="332"/>
        <v>−</v>
      </c>
      <c r="AK82" s="40"/>
      <c r="AL82" s="40"/>
      <c r="AM82" s="40"/>
      <c r="AN82" s="40"/>
      <c r="AO82" s="40"/>
      <c r="AP82" s="40"/>
      <c r="AQ82" s="157">
        <f t="shared" si="383"/>
        <v>0</v>
      </c>
      <c r="AR82" s="157">
        <f t="shared" si="384"/>
        <v>0</v>
      </c>
      <c r="AS82" s="157">
        <f t="shared" si="333"/>
        <v>0</v>
      </c>
      <c r="AT82" s="158" t="str">
        <f t="shared" si="334"/>
        <v>−</v>
      </c>
      <c r="AU82" s="40"/>
      <c r="AV82" s="40"/>
      <c r="AW82" s="157">
        <f t="shared" si="371"/>
        <v>0</v>
      </c>
      <c r="AX82" s="158" t="str">
        <f t="shared" si="372"/>
        <v>−</v>
      </c>
      <c r="AY82" s="138">
        <f t="shared" si="148"/>
        <v>0</v>
      </c>
      <c r="AZ82" s="138">
        <f t="shared" si="149"/>
        <v>0</v>
      </c>
      <c r="BA82" s="138">
        <f t="shared" si="150"/>
        <v>0</v>
      </c>
      <c r="BB82" s="138">
        <f t="shared" si="151"/>
        <v>0</v>
      </c>
    </row>
    <row r="83" spans="1:54" ht="15.6">
      <c r="A83" s="98">
        <f t="shared" si="323"/>
        <v>80</v>
      </c>
      <c r="B83" s="153" t="s">
        <v>61</v>
      </c>
      <c r="C83" s="37">
        <f>SUM(C77:C79)-SUM(C80:C82)</f>
        <v>0</v>
      </c>
      <c r="D83" s="37">
        <f>SUM(D77:D79)-SUM(D80:D82)</f>
        <v>0</v>
      </c>
      <c r="E83" s="37">
        <f t="shared" ref="E83:N83" si="386">SUM(E77:E79)-SUM(E80:E82)</f>
        <v>0</v>
      </c>
      <c r="F83" s="37">
        <f t="shared" si="386"/>
        <v>0</v>
      </c>
      <c r="G83" s="37">
        <f t="shared" si="386"/>
        <v>0</v>
      </c>
      <c r="H83" s="37">
        <f t="shared" si="386"/>
        <v>0</v>
      </c>
      <c r="I83" s="37">
        <f t="shared" si="386"/>
        <v>0</v>
      </c>
      <c r="J83" s="37">
        <f t="shared" si="386"/>
        <v>0</v>
      </c>
      <c r="K83" s="37">
        <f t="shared" si="386"/>
        <v>0</v>
      </c>
      <c r="L83" s="37">
        <f t="shared" si="386"/>
        <v>0</v>
      </c>
      <c r="M83" s="37">
        <f t="shared" si="386"/>
        <v>0</v>
      </c>
      <c r="N83" s="37">
        <f t="shared" si="386"/>
        <v>0</v>
      </c>
      <c r="O83" s="157">
        <f t="shared" si="327"/>
        <v>0</v>
      </c>
      <c r="P83" s="158" t="str">
        <f t="shared" si="328"/>
        <v>−</v>
      </c>
      <c r="Q83" s="37">
        <f t="shared" ref="Q83" si="387">SUM(Q77:Q79)-SUM(Q80:Q82)</f>
        <v>0</v>
      </c>
      <c r="R83" s="37">
        <f t="shared" ref="R83" si="388">SUM(R77:R79)-SUM(R80:R82)</f>
        <v>0</v>
      </c>
      <c r="S83" s="37">
        <f t="shared" ref="S83" si="389">SUM(S77:S79)-SUM(S80:S82)</f>
        <v>0</v>
      </c>
      <c r="T83" s="37">
        <f t="shared" ref="T83" si="390">SUM(T77:T79)-SUM(T80:T82)</f>
        <v>0</v>
      </c>
      <c r="U83" s="37">
        <f t="shared" ref="U83" si="391">SUM(U77:U79)-SUM(U80:U82)</f>
        <v>0</v>
      </c>
      <c r="V83" s="37">
        <f t="shared" ref="V83" si="392">SUM(V77:V79)-SUM(V80:V82)</f>
        <v>0</v>
      </c>
      <c r="W83" s="37">
        <f t="shared" ref="W83" si="393">SUM(W77:W79)-SUM(W80:W82)</f>
        <v>0</v>
      </c>
      <c r="X83" s="37">
        <f t="shared" ref="X83" si="394">SUM(X77:X79)-SUM(X80:X82)</f>
        <v>0</v>
      </c>
      <c r="Y83" s="157">
        <f t="shared" si="329"/>
        <v>0</v>
      </c>
      <c r="Z83" s="158" t="str">
        <f t="shared" si="330"/>
        <v>−</v>
      </c>
      <c r="AA83" s="37">
        <f t="shared" ref="AA83" si="395">SUM(AA77:AA79)-SUM(AA80:AA82)</f>
        <v>0</v>
      </c>
      <c r="AB83" s="37">
        <f t="shared" ref="AB83" si="396">SUM(AB77:AB79)-SUM(AB80:AB82)</f>
        <v>0</v>
      </c>
      <c r="AC83" s="37">
        <f t="shared" ref="AC83" si="397">SUM(AC77:AC79)-SUM(AC80:AC82)</f>
        <v>0</v>
      </c>
      <c r="AD83" s="37">
        <f t="shared" ref="AD83" si="398">SUM(AD77:AD79)-SUM(AD80:AD82)</f>
        <v>0</v>
      </c>
      <c r="AE83" s="37">
        <f t="shared" ref="AE83" si="399">SUM(AE77:AE79)-SUM(AE80:AE82)</f>
        <v>0</v>
      </c>
      <c r="AF83" s="37">
        <f t="shared" ref="AF83" si="400">SUM(AF77:AF79)-SUM(AF80:AF82)</f>
        <v>0</v>
      </c>
      <c r="AG83" s="37">
        <f t="shared" ref="AG83" si="401">SUM(AG77:AG79)-SUM(AG80:AG82)</f>
        <v>0</v>
      </c>
      <c r="AH83" s="37">
        <f t="shared" ref="AH83" si="402">SUM(AH77:AH79)-SUM(AH80:AH82)</f>
        <v>0</v>
      </c>
      <c r="AI83" s="157">
        <f t="shared" si="331"/>
        <v>0</v>
      </c>
      <c r="AJ83" s="158" t="str">
        <f t="shared" si="332"/>
        <v>−</v>
      </c>
      <c r="AK83" s="37">
        <f t="shared" ref="AK83" si="403">SUM(AK77:AK79)-SUM(AK80:AK82)</f>
        <v>0</v>
      </c>
      <c r="AL83" s="37">
        <f t="shared" ref="AL83" si="404">SUM(AL77:AL79)-SUM(AL80:AL82)</f>
        <v>0</v>
      </c>
      <c r="AM83" s="37">
        <f t="shared" ref="AM83" si="405">SUM(AM77:AM79)-SUM(AM80:AM82)</f>
        <v>0</v>
      </c>
      <c r="AN83" s="37">
        <f t="shared" ref="AN83" si="406">SUM(AN77:AN79)-SUM(AN80:AN82)</f>
        <v>0</v>
      </c>
      <c r="AO83" s="37">
        <f t="shared" ref="AO83" si="407">SUM(AO77:AO79)-SUM(AO80:AO82)</f>
        <v>0</v>
      </c>
      <c r="AP83" s="37">
        <f t="shared" ref="AP83" si="408">SUM(AP77:AP79)-SUM(AP80:AP82)</f>
        <v>0</v>
      </c>
      <c r="AQ83" s="37">
        <f t="shared" ref="AQ83" si="409">SUM(AQ77:AQ79)-SUM(AQ80:AQ82)</f>
        <v>0</v>
      </c>
      <c r="AR83" s="37">
        <f t="shared" ref="AR83" si="410">SUM(AR77:AR79)-SUM(AR80:AR82)</f>
        <v>0</v>
      </c>
      <c r="AS83" s="157">
        <f t="shared" si="333"/>
        <v>0</v>
      </c>
      <c r="AT83" s="158" t="str">
        <f t="shared" si="334"/>
        <v>−</v>
      </c>
      <c r="AU83" s="40"/>
      <c r="AV83" s="40"/>
      <c r="AW83" s="157">
        <f t="shared" si="371"/>
        <v>0</v>
      </c>
      <c r="AX83" s="158" t="str">
        <f t="shared" si="372"/>
        <v>−</v>
      </c>
      <c r="AY83" s="138">
        <f t="shared" si="148"/>
        <v>0</v>
      </c>
      <c r="AZ83" s="138">
        <f t="shared" si="149"/>
        <v>0</v>
      </c>
      <c r="BA83" s="138">
        <f t="shared" si="150"/>
        <v>0</v>
      </c>
      <c r="BB83" s="138">
        <f t="shared" si="151"/>
        <v>0</v>
      </c>
    </row>
    <row r="84" spans="1:54" ht="16.5" customHeight="1">
      <c r="A84" s="98">
        <f t="shared" si="323"/>
        <v>81</v>
      </c>
      <c r="B84" s="153" t="s">
        <v>67</v>
      </c>
      <c r="C84" s="37">
        <f>C13+C73+C75+C78+C79</f>
        <v>0</v>
      </c>
      <c r="D84" s="37">
        <f>D13+D73+D75+D78+D79</f>
        <v>0</v>
      </c>
      <c r="E84" s="37">
        <f t="shared" ref="E84:N84" si="411">E13+E73+E75+E78+E79</f>
        <v>0</v>
      </c>
      <c r="F84" s="37">
        <f t="shared" si="411"/>
        <v>0</v>
      </c>
      <c r="G84" s="37">
        <f t="shared" si="411"/>
        <v>0</v>
      </c>
      <c r="H84" s="37">
        <f t="shared" si="411"/>
        <v>0</v>
      </c>
      <c r="I84" s="37">
        <f t="shared" si="411"/>
        <v>0</v>
      </c>
      <c r="J84" s="37">
        <f t="shared" si="411"/>
        <v>0</v>
      </c>
      <c r="K84" s="37">
        <f t="shared" si="411"/>
        <v>0</v>
      </c>
      <c r="L84" s="37">
        <f t="shared" si="411"/>
        <v>0</v>
      </c>
      <c r="M84" s="37">
        <f t="shared" si="411"/>
        <v>0</v>
      </c>
      <c r="N84" s="37">
        <f t="shared" si="411"/>
        <v>0</v>
      </c>
      <c r="O84" s="157">
        <f t="shared" si="327"/>
        <v>0</v>
      </c>
      <c r="P84" s="158" t="str">
        <f t="shared" si="328"/>
        <v>−</v>
      </c>
      <c r="Q84" s="37">
        <f t="shared" ref="Q84:X84" si="412">Q13+Q73+Q75+Q78+Q79</f>
        <v>0</v>
      </c>
      <c r="R84" s="37">
        <f t="shared" si="412"/>
        <v>0</v>
      </c>
      <c r="S84" s="37">
        <f t="shared" si="412"/>
        <v>0</v>
      </c>
      <c r="T84" s="37">
        <f t="shared" si="412"/>
        <v>0</v>
      </c>
      <c r="U84" s="37">
        <f t="shared" si="412"/>
        <v>0</v>
      </c>
      <c r="V84" s="37">
        <f t="shared" si="412"/>
        <v>0</v>
      </c>
      <c r="W84" s="37">
        <f t="shared" si="412"/>
        <v>0</v>
      </c>
      <c r="X84" s="37">
        <f t="shared" si="412"/>
        <v>0</v>
      </c>
      <c r="Y84" s="157">
        <f t="shared" si="329"/>
        <v>0</v>
      </c>
      <c r="Z84" s="158" t="str">
        <f t="shared" si="330"/>
        <v>−</v>
      </c>
      <c r="AA84" s="37">
        <f t="shared" ref="AA84:AH84" si="413">AA13+AA73+AA75+AA78+AA79</f>
        <v>0</v>
      </c>
      <c r="AB84" s="37">
        <f t="shared" si="413"/>
        <v>0</v>
      </c>
      <c r="AC84" s="37">
        <f t="shared" si="413"/>
        <v>0</v>
      </c>
      <c r="AD84" s="37">
        <f t="shared" si="413"/>
        <v>0</v>
      </c>
      <c r="AE84" s="37">
        <f t="shared" si="413"/>
        <v>0</v>
      </c>
      <c r="AF84" s="37">
        <f t="shared" si="413"/>
        <v>0</v>
      </c>
      <c r="AG84" s="37">
        <f t="shared" si="413"/>
        <v>0</v>
      </c>
      <c r="AH84" s="37">
        <f t="shared" si="413"/>
        <v>0</v>
      </c>
      <c r="AI84" s="157">
        <f t="shared" si="331"/>
        <v>0</v>
      </c>
      <c r="AJ84" s="158" t="str">
        <f t="shared" si="332"/>
        <v>−</v>
      </c>
      <c r="AK84" s="37">
        <f t="shared" ref="AK84:AR84" si="414">AK13+AK73+AK75+AK78+AK79</f>
        <v>0</v>
      </c>
      <c r="AL84" s="37">
        <f t="shared" si="414"/>
        <v>0</v>
      </c>
      <c r="AM84" s="37">
        <f t="shared" si="414"/>
        <v>0</v>
      </c>
      <c r="AN84" s="37">
        <f t="shared" si="414"/>
        <v>0</v>
      </c>
      <c r="AO84" s="37">
        <f t="shared" si="414"/>
        <v>0</v>
      </c>
      <c r="AP84" s="37">
        <f t="shared" si="414"/>
        <v>0</v>
      </c>
      <c r="AQ84" s="37">
        <f t="shared" si="414"/>
        <v>0</v>
      </c>
      <c r="AR84" s="37">
        <f t="shared" si="414"/>
        <v>0</v>
      </c>
      <c r="AS84" s="157">
        <f t="shared" si="333"/>
        <v>0</v>
      </c>
      <c r="AT84" s="158" t="str">
        <f t="shared" si="334"/>
        <v>−</v>
      </c>
      <c r="AU84" s="40"/>
      <c r="AV84" s="40"/>
      <c r="AW84" s="157">
        <f t="shared" si="371"/>
        <v>0</v>
      </c>
      <c r="AX84" s="158" t="str">
        <f t="shared" si="372"/>
        <v>−</v>
      </c>
      <c r="AY84" s="138">
        <f t="shared" si="148"/>
        <v>0</v>
      </c>
      <c r="AZ84" s="138">
        <f t="shared" si="149"/>
        <v>0</v>
      </c>
      <c r="BA84" s="138">
        <f t="shared" si="150"/>
        <v>0</v>
      </c>
      <c r="BB84" s="138">
        <f t="shared" si="151"/>
        <v>0</v>
      </c>
    </row>
    <row r="85" spans="1:54" ht="23.25" customHeight="1">
      <c r="A85" s="98">
        <f t="shared" si="323"/>
        <v>82</v>
      </c>
      <c r="B85" s="153" t="s">
        <v>69</v>
      </c>
      <c r="C85" s="37">
        <f>C45+C48+C53+C70+C74+C76+C80+C81+C82</f>
        <v>0</v>
      </c>
      <c r="D85" s="37">
        <f>D45+D48+D53+D70+D74+D76+D80+D81+D82</f>
        <v>0</v>
      </c>
      <c r="E85" s="37">
        <f t="shared" ref="E85:N85" si="415">E45+E48+E53+E70+E74+E76+E80+E81+E82</f>
        <v>0</v>
      </c>
      <c r="F85" s="37">
        <f t="shared" si="415"/>
        <v>0</v>
      </c>
      <c r="G85" s="37">
        <f t="shared" si="415"/>
        <v>0</v>
      </c>
      <c r="H85" s="37">
        <f t="shared" si="415"/>
        <v>0</v>
      </c>
      <c r="I85" s="37">
        <f t="shared" si="415"/>
        <v>0</v>
      </c>
      <c r="J85" s="37">
        <f t="shared" si="415"/>
        <v>0</v>
      </c>
      <c r="K85" s="37">
        <f t="shared" si="415"/>
        <v>0</v>
      </c>
      <c r="L85" s="37">
        <f t="shared" si="415"/>
        <v>0</v>
      </c>
      <c r="M85" s="37">
        <f t="shared" si="415"/>
        <v>0</v>
      </c>
      <c r="N85" s="37">
        <f t="shared" si="415"/>
        <v>0</v>
      </c>
      <c r="O85" s="157">
        <f t="shared" si="327"/>
        <v>0</v>
      </c>
      <c r="P85" s="158" t="str">
        <f t="shared" si="328"/>
        <v>−</v>
      </c>
      <c r="Q85" s="37">
        <f t="shared" ref="Q85:X85" si="416">Q45+Q48+Q53+Q70+Q74+Q76+Q80+Q81+Q82</f>
        <v>0</v>
      </c>
      <c r="R85" s="37">
        <f t="shared" si="416"/>
        <v>0</v>
      </c>
      <c r="S85" s="37">
        <f t="shared" si="416"/>
        <v>0</v>
      </c>
      <c r="T85" s="37">
        <f t="shared" si="416"/>
        <v>0</v>
      </c>
      <c r="U85" s="37">
        <f t="shared" si="416"/>
        <v>0</v>
      </c>
      <c r="V85" s="37">
        <f t="shared" si="416"/>
        <v>0</v>
      </c>
      <c r="W85" s="37">
        <f t="shared" si="416"/>
        <v>0</v>
      </c>
      <c r="X85" s="37">
        <f t="shared" si="416"/>
        <v>0</v>
      </c>
      <c r="Y85" s="157">
        <f t="shared" si="329"/>
        <v>0</v>
      </c>
      <c r="Z85" s="158" t="str">
        <f t="shared" si="330"/>
        <v>−</v>
      </c>
      <c r="AA85" s="37">
        <f t="shared" ref="AA85:AH85" si="417">AA45+AA48+AA53+AA70+AA74+AA76+AA80+AA81+AA82</f>
        <v>0</v>
      </c>
      <c r="AB85" s="37">
        <f t="shared" si="417"/>
        <v>0</v>
      </c>
      <c r="AC85" s="37">
        <f t="shared" si="417"/>
        <v>0</v>
      </c>
      <c r="AD85" s="37">
        <f t="shared" si="417"/>
        <v>0</v>
      </c>
      <c r="AE85" s="37">
        <f t="shared" si="417"/>
        <v>0</v>
      </c>
      <c r="AF85" s="37">
        <f t="shared" si="417"/>
        <v>0</v>
      </c>
      <c r="AG85" s="37">
        <f t="shared" si="417"/>
        <v>0</v>
      </c>
      <c r="AH85" s="37">
        <f t="shared" si="417"/>
        <v>0</v>
      </c>
      <c r="AI85" s="157">
        <f t="shared" si="331"/>
        <v>0</v>
      </c>
      <c r="AJ85" s="158" t="str">
        <f t="shared" si="332"/>
        <v>−</v>
      </c>
      <c r="AK85" s="37">
        <f t="shared" ref="AK85:AR85" si="418">AK45+AK48+AK53+AK70+AK74+AK76+AK80+AK81+AK82</f>
        <v>0</v>
      </c>
      <c r="AL85" s="37">
        <f t="shared" si="418"/>
        <v>0</v>
      </c>
      <c r="AM85" s="37">
        <f t="shared" si="418"/>
        <v>0</v>
      </c>
      <c r="AN85" s="37">
        <f t="shared" si="418"/>
        <v>0</v>
      </c>
      <c r="AO85" s="37">
        <f t="shared" si="418"/>
        <v>0</v>
      </c>
      <c r="AP85" s="37">
        <f t="shared" si="418"/>
        <v>0</v>
      </c>
      <c r="AQ85" s="37">
        <f t="shared" si="418"/>
        <v>0</v>
      </c>
      <c r="AR85" s="37">
        <f t="shared" si="418"/>
        <v>0</v>
      </c>
      <c r="AS85" s="157">
        <f t="shared" si="333"/>
        <v>0</v>
      </c>
      <c r="AT85" s="158" t="str">
        <f t="shared" si="334"/>
        <v>−</v>
      </c>
      <c r="AU85" s="40"/>
      <c r="AV85" s="40"/>
      <c r="AW85" s="157">
        <f t="shared" si="371"/>
        <v>0</v>
      </c>
      <c r="AX85" s="158" t="str">
        <f t="shared" si="372"/>
        <v>−</v>
      </c>
      <c r="AY85" s="138">
        <f t="shared" si="148"/>
        <v>0</v>
      </c>
      <c r="AZ85" s="138">
        <f t="shared" si="149"/>
        <v>0</v>
      </c>
      <c r="BA85" s="138">
        <f t="shared" si="150"/>
        <v>0</v>
      </c>
      <c r="BB85" s="138">
        <f t="shared" si="151"/>
        <v>0</v>
      </c>
    </row>
    <row r="86" spans="1:54" ht="15.6">
      <c r="A86" s="98">
        <f t="shared" si="323"/>
        <v>83</v>
      </c>
      <c r="B86" s="6" t="s">
        <v>62</v>
      </c>
      <c r="C86" s="6"/>
      <c r="D86" s="148"/>
      <c r="E86" s="41"/>
      <c r="F86" s="41">
        <f>G86+I86+K86+Q86+S86+U86+AA86+AC86+AE86+AK86+AM86+AO86</f>
        <v>0</v>
      </c>
      <c r="G86" s="40"/>
      <c r="H86" s="40"/>
      <c r="I86" s="40"/>
      <c r="J86" s="40"/>
      <c r="K86" s="40"/>
      <c r="L86" s="40"/>
      <c r="M86" s="157">
        <f t="shared" ref="M86:N86" si="419">G86+I86+K86</f>
        <v>0</v>
      </c>
      <c r="N86" s="157">
        <f t="shared" si="419"/>
        <v>0</v>
      </c>
      <c r="O86" s="157">
        <f t="shared" si="327"/>
        <v>0</v>
      </c>
      <c r="P86" s="158" t="str">
        <f t="shared" si="328"/>
        <v>−</v>
      </c>
      <c r="Q86" s="40"/>
      <c r="R86" s="40"/>
      <c r="S86" s="40"/>
      <c r="T86" s="40"/>
      <c r="U86" s="40"/>
      <c r="V86" s="40"/>
      <c r="W86" s="157">
        <f t="shared" ref="W86:X86" si="420">Q86+S86+U86</f>
        <v>0</v>
      </c>
      <c r="X86" s="157">
        <f t="shared" si="420"/>
        <v>0</v>
      </c>
      <c r="Y86" s="157">
        <f t="shared" si="329"/>
        <v>0</v>
      </c>
      <c r="Z86" s="158" t="str">
        <f t="shared" si="330"/>
        <v>−</v>
      </c>
      <c r="AA86" s="41"/>
      <c r="AB86" s="41"/>
      <c r="AC86" s="41"/>
      <c r="AD86" s="41"/>
      <c r="AE86" s="41"/>
      <c r="AF86" s="41"/>
      <c r="AG86" s="157">
        <f t="shared" ref="AG86:AH86" si="421">AA86+AC86+AE86</f>
        <v>0</v>
      </c>
      <c r="AH86" s="157">
        <f t="shared" si="421"/>
        <v>0</v>
      </c>
      <c r="AI86" s="157">
        <f t="shared" si="331"/>
        <v>0</v>
      </c>
      <c r="AJ86" s="158" t="str">
        <f t="shared" si="332"/>
        <v>−</v>
      </c>
      <c r="AK86" s="41"/>
      <c r="AL86" s="41"/>
      <c r="AM86" s="41"/>
      <c r="AN86" s="41"/>
      <c r="AO86" s="41"/>
      <c r="AP86" s="40"/>
      <c r="AQ86" s="157">
        <f t="shared" ref="AQ86:AR86" si="422">AK86+AM86+AO86</f>
        <v>0</v>
      </c>
      <c r="AR86" s="157">
        <f t="shared" si="422"/>
        <v>0</v>
      </c>
      <c r="AS86" s="157">
        <f t="shared" si="333"/>
        <v>0</v>
      </c>
      <c r="AT86" s="158" t="str">
        <f t="shared" si="334"/>
        <v>−</v>
      </c>
      <c r="AU86" s="40"/>
      <c r="AV86" s="40"/>
      <c r="AW86" s="157">
        <f t="shared" si="371"/>
        <v>0</v>
      </c>
      <c r="AX86" s="158" t="str">
        <f t="shared" si="372"/>
        <v>−</v>
      </c>
      <c r="AY86" s="138">
        <f t="shared" si="148"/>
        <v>0</v>
      </c>
      <c r="AZ86" s="138">
        <f t="shared" si="149"/>
        <v>0</v>
      </c>
      <c r="BA86" s="138">
        <f t="shared" si="150"/>
        <v>0</v>
      </c>
      <c r="BB86" s="138">
        <f t="shared" si="151"/>
        <v>0</v>
      </c>
    </row>
    <row r="87" spans="1:54" s="159" customFormat="1" ht="46.8">
      <c r="A87" s="98">
        <f t="shared" si="323"/>
        <v>84</v>
      </c>
      <c r="B87" s="153" t="s">
        <v>63</v>
      </c>
      <c r="C87" s="37">
        <f t="shared" ref="C87:D87" si="423">C83-C86</f>
        <v>0</v>
      </c>
      <c r="D87" s="37">
        <f t="shared" si="423"/>
        <v>0</v>
      </c>
      <c r="E87" s="37">
        <f t="shared" ref="E87:N87" si="424">E83-E86</f>
        <v>0</v>
      </c>
      <c r="F87" s="37">
        <f t="shared" si="424"/>
        <v>0</v>
      </c>
      <c r="G87" s="37">
        <f t="shared" si="424"/>
        <v>0</v>
      </c>
      <c r="H87" s="37">
        <f t="shared" si="424"/>
        <v>0</v>
      </c>
      <c r="I87" s="37">
        <f t="shared" si="424"/>
        <v>0</v>
      </c>
      <c r="J87" s="37">
        <f t="shared" si="424"/>
        <v>0</v>
      </c>
      <c r="K87" s="37">
        <f t="shared" si="424"/>
        <v>0</v>
      </c>
      <c r="L87" s="37">
        <f t="shared" si="424"/>
        <v>0</v>
      </c>
      <c r="M87" s="37">
        <f t="shared" si="424"/>
        <v>0</v>
      </c>
      <c r="N87" s="37">
        <f t="shared" si="424"/>
        <v>0</v>
      </c>
      <c r="O87" s="157">
        <f t="shared" si="327"/>
        <v>0</v>
      </c>
      <c r="P87" s="158" t="str">
        <f t="shared" si="328"/>
        <v>−</v>
      </c>
      <c r="Q87" s="37">
        <f t="shared" ref="Q87:X87" si="425">Q83-Q86</f>
        <v>0</v>
      </c>
      <c r="R87" s="37">
        <f t="shared" si="425"/>
        <v>0</v>
      </c>
      <c r="S87" s="37">
        <f t="shared" si="425"/>
        <v>0</v>
      </c>
      <c r="T87" s="37">
        <f t="shared" si="425"/>
        <v>0</v>
      </c>
      <c r="U87" s="37">
        <f t="shared" si="425"/>
        <v>0</v>
      </c>
      <c r="V87" s="37">
        <f t="shared" si="425"/>
        <v>0</v>
      </c>
      <c r="W87" s="37">
        <f t="shared" si="425"/>
        <v>0</v>
      </c>
      <c r="X87" s="37">
        <f t="shared" si="425"/>
        <v>0</v>
      </c>
      <c r="Y87" s="157">
        <f t="shared" si="329"/>
        <v>0</v>
      </c>
      <c r="Z87" s="158" t="str">
        <f t="shared" si="330"/>
        <v>−</v>
      </c>
      <c r="AA87" s="37">
        <f t="shared" ref="AA87:AH87" si="426">AA83-AA86</f>
        <v>0</v>
      </c>
      <c r="AB87" s="37">
        <f t="shared" si="426"/>
        <v>0</v>
      </c>
      <c r="AC87" s="37">
        <f t="shared" si="426"/>
        <v>0</v>
      </c>
      <c r="AD87" s="37">
        <f t="shared" si="426"/>
        <v>0</v>
      </c>
      <c r="AE87" s="37">
        <f t="shared" si="426"/>
        <v>0</v>
      </c>
      <c r="AF87" s="37">
        <f t="shared" si="426"/>
        <v>0</v>
      </c>
      <c r="AG87" s="37">
        <f t="shared" si="426"/>
        <v>0</v>
      </c>
      <c r="AH87" s="37">
        <f t="shared" si="426"/>
        <v>0</v>
      </c>
      <c r="AI87" s="157">
        <f t="shared" si="331"/>
        <v>0</v>
      </c>
      <c r="AJ87" s="158" t="str">
        <f t="shared" si="332"/>
        <v>−</v>
      </c>
      <c r="AK87" s="37">
        <f t="shared" ref="AK87:AR87" si="427">AK83-AK86</f>
        <v>0</v>
      </c>
      <c r="AL87" s="37">
        <f t="shared" si="427"/>
        <v>0</v>
      </c>
      <c r="AM87" s="37">
        <f t="shared" si="427"/>
        <v>0</v>
      </c>
      <c r="AN87" s="37">
        <f t="shared" si="427"/>
        <v>0</v>
      </c>
      <c r="AO87" s="37">
        <f t="shared" si="427"/>
        <v>0</v>
      </c>
      <c r="AP87" s="37">
        <f t="shared" si="427"/>
        <v>0</v>
      </c>
      <c r="AQ87" s="37">
        <f t="shared" si="427"/>
        <v>0</v>
      </c>
      <c r="AR87" s="37">
        <f t="shared" si="427"/>
        <v>0</v>
      </c>
      <c r="AS87" s="157">
        <f t="shared" si="333"/>
        <v>0</v>
      </c>
      <c r="AT87" s="158" t="str">
        <f t="shared" si="334"/>
        <v>−</v>
      </c>
      <c r="AU87" s="40"/>
      <c r="AV87" s="40"/>
      <c r="AW87" s="157">
        <f t="shared" si="371"/>
        <v>0</v>
      </c>
      <c r="AX87" s="158" t="str">
        <f t="shared" si="372"/>
        <v>−</v>
      </c>
      <c r="AY87" s="138">
        <f t="shared" si="148"/>
        <v>0</v>
      </c>
      <c r="AZ87" s="138">
        <f t="shared" si="149"/>
        <v>0</v>
      </c>
      <c r="BA87" s="138">
        <f t="shared" si="150"/>
        <v>0</v>
      </c>
      <c r="BB87" s="138">
        <f t="shared" si="151"/>
        <v>0</v>
      </c>
    </row>
    <row r="88" spans="1:54" ht="55.2">
      <c r="A88" s="154">
        <f t="shared" si="323"/>
        <v>85</v>
      </c>
      <c r="B88" s="160" t="s">
        <v>221</v>
      </c>
      <c r="C88" s="144">
        <f t="shared" ref="C88:D88" si="428">C84-C85-C86</f>
        <v>0</v>
      </c>
      <c r="D88" s="144">
        <f t="shared" si="428"/>
        <v>0</v>
      </c>
      <c r="E88" s="144">
        <f t="shared" ref="E88:N88" si="429">E84-E85-E86</f>
        <v>0</v>
      </c>
      <c r="F88" s="144">
        <f t="shared" si="429"/>
        <v>0</v>
      </c>
      <c r="G88" s="144">
        <f t="shared" si="429"/>
        <v>0</v>
      </c>
      <c r="H88" s="144">
        <f t="shared" si="429"/>
        <v>0</v>
      </c>
      <c r="I88" s="144">
        <f t="shared" si="429"/>
        <v>0</v>
      </c>
      <c r="J88" s="144">
        <f t="shared" si="429"/>
        <v>0</v>
      </c>
      <c r="K88" s="144">
        <f t="shared" si="429"/>
        <v>0</v>
      </c>
      <c r="L88" s="144">
        <f t="shared" si="429"/>
        <v>0</v>
      </c>
      <c r="M88" s="144">
        <f t="shared" si="429"/>
        <v>0</v>
      </c>
      <c r="N88" s="144">
        <f t="shared" si="429"/>
        <v>0</v>
      </c>
      <c r="O88" s="161">
        <f t="shared" ref="O88" si="430">N88-M88</f>
        <v>0</v>
      </c>
      <c r="P88" s="162" t="str">
        <f t="shared" ref="P88" si="431">IFERROR((N88-M88)/M88,"−")</f>
        <v>−</v>
      </c>
      <c r="Q88" s="144">
        <f t="shared" ref="Q88:X88" si="432">Q84-Q85-Q86</f>
        <v>0</v>
      </c>
      <c r="R88" s="144">
        <f t="shared" si="432"/>
        <v>0</v>
      </c>
      <c r="S88" s="144">
        <f t="shared" si="432"/>
        <v>0</v>
      </c>
      <c r="T88" s="144">
        <f t="shared" si="432"/>
        <v>0</v>
      </c>
      <c r="U88" s="144">
        <f t="shared" si="432"/>
        <v>0</v>
      </c>
      <c r="V88" s="144">
        <f t="shared" si="432"/>
        <v>0</v>
      </c>
      <c r="W88" s="144">
        <f t="shared" si="432"/>
        <v>0</v>
      </c>
      <c r="X88" s="144">
        <f t="shared" si="432"/>
        <v>0</v>
      </c>
      <c r="Y88" s="161">
        <f t="shared" si="329"/>
        <v>0</v>
      </c>
      <c r="Z88" s="162" t="str">
        <f t="shared" si="330"/>
        <v>−</v>
      </c>
      <c r="AA88" s="144">
        <f t="shared" ref="AA88:AH88" si="433">AA84-AA85-AA86</f>
        <v>0</v>
      </c>
      <c r="AB88" s="144">
        <f t="shared" si="433"/>
        <v>0</v>
      </c>
      <c r="AC88" s="144">
        <f t="shared" si="433"/>
        <v>0</v>
      </c>
      <c r="AD88" s="144">
        <f t="shared" si="433"/>
        <v>0</v>
      </c>
      <c r="AE88" s="144">
        <f t="shared" si="433"/>
        <v>0</v>
      </c>
      <c r="AF88" s="144">
        <f t="shared" si="433"/>
        <v>0</v>
      </c>
      <c r="AG88" s="144">
        <f t="shared" si="433"/>
        <v>0</v>
      </c>
      <c r="AH88" s="144">
        <f t="shared" si="433"/>
        <v>0</v>
      </c>
      <c r="AI88" s="161">
        <f t="shared" si="331"/>
        <v>0</v>
      </c>
      <c r="AJ88" s="162" t="str">
        <f t="shared" si="332"/>
        <v>−</v>
      </c>
      <c r="AK88" s="144">
        <f t="shared" ref="AK88:AR88" si="434">AK84-AK85-AK86</f>
        <v>0</v>
      </c>
      <c r="AL88" s="144">
        <f t="shared" si="434"/>
        <v>0</v>
      </c>
      <c r="AM88" s="144">
        <f t="shared" si="434"/>
        <v>0</v>
      </c>
      <c r="AN88" s="144">
        <f t="shared" si="434"/>
        <v>0</v>
      </c>
      <c r="AO88" s="144">
        <f t="shared" si="434"/>
        <v>0</v>
      </c>
      <c r="AP88" s="144">
        <f t="shared" si="434"/>
        <v>0</v>
      </c>
      <c r="AQ88" s="144">
        <f t="shared" si="434"/>
        <v>0</v>
      </c>
      <c r="AR88" s="144">
        <f t="shared" si="434"/>
        <v>0</v>
      </c>
      <c r="AS88" s="161">
        <f t="shared" si="333"/>
        <v>0</v>
      </c>
      <c r="AT88" s="162" t="str">
        <f t="shared" si="334"/>
        <v>−</v>
      </c>
      <c r="AU88" s="155"/>
      <c r="AV88" s="155"/>
      <c r="AW88" s="161">
        <f t="shared" si="371"/>
        <v>0</v>
      </c>
      <c r="AX88" s="162" t="str">
        <f t="shared" si="372"/>
        <v>−</v>
      </c>
      <c r="AY88" s="156">
        <f t="shared" si="148"/>
        <v>0</v>
      </c>
      <c r="AZ88" s="156">
        <f t="shared" si="149"/>
        <v>0</v>
      </c>
      <c r="BA88" s="156">
        <f t="shared" si="150"/>
        <v>0</v>
      </c>
      <c r="BB88" s="156">
        <f t="shared" si="151"/>
        <v>0</v>
      </c>
    </row>
    <row r="90" spans="1:54" ht="72.599999999999994" customHeight="1"/>
    <row r="91" spans="1:54" ht="17.399999999999999">
      <c r="B91" s="184" t="s">
        <v>245</v>
      </c>
      <c r="C91" s="75"/>
      <c r="D91" s="159"/>
      <c r="E91" s="198" t="s">
        <v>130</v>
      </c>
      <c r="F91" s="198"/>
      <c r="G91" s="198"/>
      <c r="H91" s="198"/>
      <c r="I91" s="198"/>
      <c r="J91" s="198"/>
      <c r="K91" s="198"/>
      <c r="Q91" s="199" t="s">
        <v>284</v>
      </c>
      <c r="R91" s="199"/>
      <c r="S91" s="199"/>
      <c r="T91" s="199"/>
      <c r="U91" s="199"/>
    </row>
    <row r="92" spans="1:54" ht="17.399999999999999">
      <c r="B92" s="53"/>
      <c r="C92" s="28"/>
      <c r="D92" s="159"/>
      <c r="E92" s="214" t="s">
        <v>287</v>
      </c>
      <c r="F92" s="214"/>
      <c r="G92" s="214"/>
      <c r="H92" s="214"/>
      <c r="I92" s="214"/>
      <c r="J92" s="214"/>
      <c r="K92" s="214"/>
      <c r="L92" s="51"/>
      <c r="M92" s="51"/>
    </row>
    <row r="93" spans="1:54" ht="17.399999999999999">
      <c r="B93" s="183"/>
    </row>
    <row r="94" spans="1:54" ht="17.399999999999999">
      <c r="B94" s="183"/>
    </row>
    <row r="95" spans="1:54" ht="17.399999999999999">
      <c r="B95" s="184" t="s">
        <v>246</v>
      </c>
      <c r="C95" s="75"/>
      <c r="D95" s="159"/>
      <c r="E95" s="198" t="s">
        <v>130</v>
      </c>
      <c r="F95" s="198"/>
      <c r="G95" s="198"/>
      <c r="H95" s="198"/>
      <c r="I95" s="198"/>
      <c r="J95" s="198"/>
      <c r="K95" s="198"/>
      <c r="Q95" s="199" t="s">
        <v>284</v>
      </c>
      <c r="R95" s="199"/>
      <c r="S95" s="199"/>
      <c r="T95" s="199"/>
      <c r="U95" s="199"/>
    </row>
    <row r="96" spans="1:54" ht="17.399999999999999">
      <c r="B96" s="53"/>
      <c r="C96" s="28"/>
      <c r="D96" s="159"/>
      <c r="E96" s="214" t="s">
        <v>285</v>
      </c>
      <c r="F96" s="214"/>
      <c r="G96" s="214"/>
      <c r="H96" s="214"/>
      <c r="I96" s="214"/>
      <c r="J96" s="214"/>
      <c r="K96" s="214"/>
      <c r="L96" s="51"/>
      <c r="M96" s="51"/>
    </row>
  </sheetData>
  <mergeCells count="36">
    <mergeCell ref="E96:K96"/>
    <mergeCell ref="E92:K92"/>
    <mergeCell ref="AI2:AJ2"/>
    <mergeCell ref="Q91:U91"/>
    <mergeCell ref="Y2:Z2"/>
    <mergeCell ref="AA2:AB2"/>
    <mergeCell ref="AC2:AD2"/>
    <mergeCell ref="AE2:AF2"/>
    <mergeCell ref="AG2:AH2"/>
    <mergeCell ref="I2:J2"/>
    <mergeCell ref="K2:L2"/>
    <mergeCell ref="M2:N2"/>
    <mergeCell ref="O2:P2"/>
    <mergeCell ref="C2:C3"/>
    <mergeCell ref="AZ1:BA1"/>
    <mergeCell ref="A1:AV1"/>
    <mergeCell ref="W2:X2"/>
    <mergeCell ref="AO2:AP2"/>
    <mergeCell ref="AQ2:AR2"/>
    <mergeCell ref="AK2:AL2"/>
    <mergeCell ref="Q2:R2"/>
    <mergeCell ref="A2:A3"/>
    <mergeCell ref="B2:B3"/>
    <mergeCell ref="E2:E3"/>
    <mergeCell ref="F2:F3"/>
    <mergeCell ref="G2:H2"/>
    <mergeCell ref="AM2:AN2"/>
    <mergeCell ref="D2:D3"/>
    <mergeCell ref="AS2:AT2"/>
    <mergeCell ref="AU2:AX2"/>
    <mergeCell ref="AY2:BB2"/>
    <mergeCell ref="E95:K95"/>
    <mergeCell ref="Q95:U95"/>
    <mergeCell ref="S2:T2"/>
    <mergeCell ref="U2:V2"/>
    <mergeCell ref="E91:K91"/>
  </mergeCells>
  <printOptions horizontalCentered="1"/>
  <pageMargins left="0.39370078740157483" right="0.39370078740157483" top="0.78740157480314965" bottom="0.15748031496062992" header="0.39370078740157483" footer="0.19685039370078741"/>
  <pageSetup paperSize="9" scale="27" fitToHeight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RowColHeaders="0" view="pageBreakPreview" zoomScale="75" zoomScaleNormal="75" zoomScaleSheetLayoutView="75" workbookViewId="0">
      <selection activeCell="E11" sqref="E11"/>
    </sheetView>
  </sheetViews>
  <sheetFormatPr defaultRowHeight="15"/>
  <cols>
    <col min="1" max="1" width="5.33203125" style="16" customWidth="1"/>
    <col min="2" max="2" width="53.44140625" style="24" customWidth="1"/>
    <col min="3" max="3" width="10" style="16" customWidth="1"/>
    <col min="4" max="4" width="11.6640625" style="16" customWidth="1"/>
    <col min="5" max="5" width="11" style="16" customWidth="1"/>
    <col min="6" max="6" width="10.88671875" style="16" bestFit="1" customWidth="1"/>
    <col min="7" max="8" width="10.88671875" style="16" customWidth="1"/>
    <col min="9" max="14" width="10.88671875" style="16" bestFit="1" customWidth="1"/>
    <col min="15" max="189" width="9.109375" style="16"/>
    <col min="190" max="190" width="5.33203125" style="16" customWidth="1"/>
    <col min="191" max="191" width="53.44140625" style="16" customWidth="1"/>
    <col min="192" max="221" width="9.109375" style="16" customWidth="1"/>
    <col min="222" max="222" width="16.6640625" style="16" customWidth="1"/>
    <col min="223" max="223" width="17.44140625" style="16" customWidth="1"/>
    <col min="224" max="229" width="9.109375" style="16" customWidth="1"/>
    <col min="230" max="445" width="9.109375" style="16"/>
    <col min="446" max="446" width="5.33203125" style="16" customWidth="1"/>
    <col min="447" max="447" width="53.44140625" style="16" customWidth="1"/>
    <col min="448" max="477" width="9.109375" style="16" customWidth="1"/>
    <col min="478" max="478" width="16.6640625" style="16" customWidth="1"/>
    <col min="479" max="479" width="17.44140625" style="16" customWidth="1"/>
    <col min="480" max="485" width="9.109375" style="16" customWidth="1"/>
    <col min="486" max="701" width="9.109375" style="16"/>
    <col min="702" max="702" width="5.33203125" style="16" customWidth="1"/>
    <col min="703" max="703" width="53.44140625" style="16" customWidth="1"/>
    <col min="704" max="733" width="9.109375" style="16" customWidth="1"/>
    <col min="734" max="734" width="16.6640625" style="16" customWidth="1"/>
    <col min="735" max="735" width="17.44140625" style="16" customWidth="1"/>
    <col min="736" max="741" width="9.109375" style="16" customWidth="1"/>
    <col min="742" max="957" width="9.109375" style="16"/>
    <col min="958" max="958" width="5.33203125" style="16" customWidth="1"/>
    <col min="959" max="959" width="53.44140625" style="16" customWidth="1"/>
    <col min="960" max="989" width="9.109375" style="16" customWidth="1"/>
    <col min="990" max="990" width="16.6640625" style="16" customWidth="1"/>
    <col min="991" max="991" width="17.44140625" style="16" customWidth="1"/>
    <col min="992" max="997" width="9.109375" style="16" customWidth="1"/>
    <col min="998" max="1213" width="9.109375" style="16"/>
    <col min="1214" max="1214" width="5.33203125" style="16" customWidth="1"/>
    <col min="1215" max="1215" width="53.44140625" style="16" customWidth="1"/>
    <col min="1216" max="1245" width="9.109375" style="16" customWidth="1"/>
    <col min="1246" max="1246" width="16.6640625" style="16" customWidth="1"/>
    <col min="1247" max="1247" width="17.44140625" style="16" customWidth="1"/>
    <col min="1248" max="1253" width="9.109375" style="16" customWidth="1"/>
    <col min="1254" max="1469" width="9.109375" style="16"/>
    <col min="1470" max="1470" width="5.33203125" style="16" customWidth="1"/>
    <col min="1471" max="1471" width="53.44140625" style="16" customWidth="1"/>
    <col min="1472" max="1501" width="9.109375" style="16" customWidth="1"/>
    <col min="1502" max="1502" width="16.6640625" style="16" customWidth="1"/>
    <col min="1503" max="1503" width="17.44140625" style="16" customWidth="1"/>
    <col min="1504" max="1509" width="9.109375" style="16" customWidth="1"/>
    <col min="1510" max="1725" width="9.109375" style="16"/>
    <col min="1726" max="1726" width="5.33203125" style="16" customWidth="1"/>
    <col min="1727" max="1727" width="53.44140625" style="16" customWidth="1"/>
    <col min="1728" max="1757" width="9.109375" style="16" customWidth="1"/>
    <col min="1758" max="1758" width="16.6640625" style="16" customWidth="1"/>
    <col min="1759" max="1759" width="17.44140625" style="16" customWidth="1"/>
    <col min="1760" max="1765" width="9.109375" style="16" customWidth="1"/>
    <col min="1766" max="1981" width="9.109375" style="16"/>
    <col min="1982" max="1982" width="5.33203125" style="16" customWidth="1"/>
    <col min="1983" max="1983" width="53.44140625" style="16" customWidth="1"/>
    <col min="1984" max="2013" width="9.109375" style="16" customWidth="1"/>
    <col min="2014" max="2014" width="16.6640625" style="16" customWidth="1"/>
    <col min="2015" max="2015" width="17.44140625" style="16" customWidth="1"/>
    <col min="2016" max="2021" width="9.109375" style="16" customWidth="1"/>
    <col min="2022" max="2237" width="9.109375" style="16"/>
    <col min="2238" max="2238" width="5.33203125" style="16" customWidth="1"/>
    <col min="2239" max="2239" width="53.44140625" style="16" customWidth="1"/>
    <col min="2240" max="2269" width="9.109375" style="16" customWidth="1"/>
    <col min="2270" max="2270" width="16.6640625" style="16" customWidth="1"/>
    <col min="2271" max="2271" width="17.44140625" style="16" customWidth="1"/>
    <col min="2272" max="2277" width="9.109375" style="16" customWidth="1"/>
    <col min="2278" max="2493" width="9.109375" style="16"/>
    <col min="2494" max="2494" width="5.33203125" style="16" customWidth="1"/>
    <col min="2495" max="2495" width="53.44140625" style="16" customWidth="1"/>
    <col min="2496" max="2525" width="9.109375" style="16" customWidth="1"/>
    <col min="2526" max="2526" width="16.6640625" style="16" customWidth="1"/>
    <col min="2527" max="2527" width="17.44140625" style="16" customWidth="1"/>
    <col min="2528" max="2533" width="9.109375" style="16" customWidth="1"/>
    <col min="2534" max="2749" width="9.109375" style="16"/>
    <col min="2750" max="2750" width="5.33203125" style="16" customWidth="1"/>
    <col min="2751" max="2751" width="53.44140625" style="16" customWidth="1"/>
    <col min="2752" max="2781" width="9.109375" style="16" customWidth="1"/>
    <col min="2782" max="2782" width="16.6640625" style="16" customWidth="1"/>
    <col min="2783" max="2783" width="17.44140625" style="16" customWidth="1"/>
    <col min="2784" max="2789" width="9.109375" style="16" customWidth="1"/>
    <col min="2790" max="3005" width="9.109375" style="16"/>
    <col min="3006" max="3006" width="5.33203125" style="16" customWidth="1"/>
    <col min="3007" max="3007" width="53.44140625" style="16" customWidth="1"/>
    <col min="3008" max="3037" width="9.109375" style="16" customWidth="1"/>
    <col min="3038" max="3038" width="16.6640625" style="16" customWidth="1"/>
    <col min="3039" max="3039" width="17.44140625" style="16" customWidth="1"/>
    <col min="3040" max="3045" width="9.109375" style="16" customWidth="1"/>
    <col min="3046" max="3261" width="9.109375" style="16"/>
    <col min="3262" max="3262" width="5.33203125" style="16" customWidth="1"/>
    <col min="3263" max="3263" width="53.44140625" style="16" customWidth="1"/>
    <col min="3264" max="3293" width="9.109375" style="16" customWidth="1"/>
    <col min="3294" max="3294" width="16.6640625" style="16" customWidth="1"/>
    <col min="3295" max="3295" width="17.44140625" style="16" customWidth="1"/>
    <col min="3296" max="3301" width="9.109375" style="16" customWidth="1"/>
    <col min="3302" max="3517" width="9.109375" style="16"/>
    <col min="3518" max="3518" width="5.33203125" style="16" customWidth="1"/>
    <col min="3519" max="3519" width="53.44140625" style="16" customWidth="1"/>
    <col min="3520" max="3549" width="9.109375" style="16" customWidth="1"/>
    <col min="3550" max="3550" width="16.6640625" style="16" customWidth="1"/>
    <col min="3551" max="3551" width="17.44140625" style="16" customWidth="1"/>
    <col min="3552" max="3557" width="9.109375" style="16" customWidth="1"/>
    <col min="3558" max="3773" width="9.109375" style="16"/>
    <col min="3774" max="3774" width="5.33203125" style="16" customWidth="1"/>
    <col min="3775" max="3775" width="53.44140625" style="16" customWidth="1"/>
    <col min="3776" max="3805" width="9.109375" style="16" customWidth="1"/>
    <col min="3806" max="3806" width="16.6640625" style="16" customWidth="1"/>
    <col min="3807" max="3807" width="17.44140625" style="16" customWidth="1"/>
    <col min="3808" max="3813" width="9.109375" style="16" customWidth="1"/>
    <col min="3814" max="4029" width="9.109375" style="16"/>
    <col min="4030" max="4030" width="5.33203125" style="16" customWidth="1"/>
    <col min="4031" max="4031" width="53.44140625" style="16" customWidth="1"/>
    <col min="4032" max="4061" width="9.109375" style="16" customWidth="1"/>
    <col min="4062" max="4062" width="16.6640625" style="16" customWidth="1"/>
    <col min="4063" max="4063" width="17.44140625" style="16" customWidth="1"/>
    <col min="4064" max="4069" width="9.109375" style="16" customWidth="1"/>
    <col min="4070" max="4285" width="9.109375" style="16"/>
    <col min="4286" max="4286" width="5.33203125" style="16" customWidth="1"/>
    <col min="4287" max="4287" width="53.44140625" style="16" customWidth="1"/>
    <col min="4288" max="4317" width="9.109375" style="16" customWidth="1"/>
    <col min="4318" max="4318" width="16.6640625" style="16" customWidth="1"/>
    <col min="4319" max="4319" width="17.44140625" style="16" customWidth="1"/>
    <col min="4320" max="4325" width="9.109375" style="16" customWidth="1"/>
    <col min="4326" max="4541" width="9.109375" style="16"/>
    <col min="4542" max="4542" width="5.33203125" style="16" customWidth="1"/>
    <col min="4543" max="4543" width="53.44140625" style="16" customWidth="1"/>
    <col min="4544" max="4573" width="9.109375" style="16" customWidth="1"/>
    <col min="4574" max="4574" width="16.6640625" style="16" customWidth="1"/>
    <col min="4575" max="4575" width="17.44140625" style="16" customWidth="1"/>
    <col min="4576" max="4581" width="9.109375" style="16" customWidth="1"/>
    <col min="4582" max="4797" width="9.109375" style="16"/>
    <col min="4798" max="4798" width="5.33203125" style="16" customWidth="1"/>
    <col min="4799" max="4799" width="53.44140625" style="16" customWidth="1"/>
    <col min="4800" max="4829" width="9.109375" style="16" customWidth="1"/>
    <col min="4830" max="4830" width="16.6640625" style="16" customWidth="1"/>
    <col min="4831" max="4831" width="17.44140625" style="16" customWidth="1"/>
    <col min="4832" max="4837" width="9.109375" style="16" customWidth="1"/>
    <col min="4838" max="5053" width="9.109375" style="16"/>
    <col min="5054" max="5054" width="5.33203125" style="16" customWidth="1"/>
    <col min="5055" max="5055" width="53.44140625" style="16" customWidth="1"/>
    <col min="5056" max="5085" width="9.109375" style="16" customWidth="1"/>
    <col min="5086" max="5086" width="16.6640625" style="16" customWidth="1"/>
    <col min="5087" max="5087" width="17.44140625" style="16" customWidth="1"/>
    <col min="5088" max="5093" width="9.109375" style="16" customWidth="1"/>
    <col min="5094" max="5309" width="9.109375" style="16"/>
    <col min="5310" max="5310" width="5.33203125" style="16" customWidth="1"/>
    <col min="5311" max="5311" width="53.44140625" style="16" customWidth="1"/>
    <col min="5312" max="5341" width="9.109375" style="16" customWidth="1"/>
    <col min="5342" max="5342" width="16.6640625" style="16" customWidth="1"/>
    <col min="5343" max="5343" width="17.44140625" style="16" customWidth="1"/>
    <col min="5344" max="5349" width="9.109375" style="16" customWidth="1"/>
    <col min="5350" max="5565" width="9.109375" style="16"/>
    <col min="5566" max="5566" width="5.33203125" style="16" customWidth="1"/>
    <col min="5567" max="5567" width="53.44140625" style="16" customWidth="1"/>
    <col min="5568" max="5597" width="9.109375" style="16" customWidth="1"/>
    <col min="5598" max="5598" width="16.6640625" style="16" customWidth="1"/>
    <col min="5599" max="5599" width="17.44140625" style="16" customWidth="1"/>
    <col min="5600" max="5605" width="9.109375" style="16" customWidth="1"/>
    <col min="5606" max="5821" width="9.109375" style="16"/>
    <col min="5822" max="5822" width="5.33203125" style="16" customWidth="1"/>
    <col min="5823" max="5823" width="53.44140625" style="16" customWidth="1"/>
    <col min="5824" max="5853" width="9.109375" style="16" customWidth="1"/>
    <col min="5854" max="5854" width="16.6640625" style="16" customWidth="1"/>
    <col min="5855" max="5855" width="17.44140625" style="16" customWidth="1"/>
    <col min="5856" max="5861" width="9.109375" style="16" customWidth="1"/>
    <col min="5862" max="6077" width="9.109375" style="16"/>
    <col min="6078" max="6078" width="5.33203125" style="16" customWidth="1"/>
    <col min="6079" max="6079" width="53.44140625" style="16" customWidth="1"/>
    <col min="6080" max="6109" width="9.109375" style="16" customWidth="1"/>
    <col min="6110" max="6110" width="16.6640625" style="16" customWidth="1"/>
    <col min="6111" max="6111" width="17.44140625" style="16" customWidth="1"/>
    <col min="6112" max="6117" width="9.109375" style="16" customWidth="1"/>
    <col min="6118" max="6333" width="9.109375" style="16"/>
    <col min="6334" max="6334" width="5.33203125" style="16" customWidth="1"/>
    <col min="6335" max="6335" width="53.44140625" style="16" customWidth="1"/>
    <col min="6336" max="6365" width="9.109375" style="16" customWidth="1"/>
    <col min="6366" max="6366" width="16.6640625" style="16" customWidth="1"/>
    <col min="6367" max="6367" width="17.44140625" style="16" customWidth="1"/>
    <col min="6368" max="6373" width="9.109375" style="16" customWidth="1"/>
    <col min="6374" max="6589" width="9.109375" style="16"/>
    <col min="6590" max="6590" width="5.33203125" style="16" customWidth="1"/>
    <col min="6591" max="6591" width="53.44140625" style="16" customWidth="1"/>
    <col min="6592" max="6621" width="9.109375" style="16" customWidth="1"/>
    <col min="6622" max="6622" width="16.6640625" style="16" customWidth="1"/>
    <col min="6623" max="6623" width="17.44140625" style="16" customWidth="1"/>
    <col min="6624" max="6629" width="9.109375" style="16" customWidth="1"/>
    <col min="6630" max="6845" width="9.109375" style="16"/>
    <col min="6846" max="6846" width="5.33203125" style="16" customWidth="1"/>
    <col min="6847" max="6847" width="53.44140625" style="16" customWidth="1"/>
    <col min="6848" max="6877" width="9.109375" style="16" customWidth="1"/>
    <col min="6878" max="6878" width="16.6640625" style="16" customWidth="1"/>
    <col min="6879" max="6879" width="17.44140625" style="16" customWidth="1"/>
    <col min="6880" max="6885" width="9.109375" style="16" customWidth="1"/>
    <col min="6886" max="7101" width="9.109375" style="16"/>
    <col min="7102" max="7102" width="5.33203125" style="16" customWidth="1"/>
    <col min="7103" max="7103" width="53.44140625" style="16" customWidth="1"/>
    <col min="7104" max="7133" width="9.109375" style="16" customWidth="1"/>
    <col min="7134" max="7134" width="16.6640625" style="16" customWidth="1"/>
    <col min="7135" max="7135" width="17.44140625" style="16" customWidth="1"/>
    <col min="7136" max="7141" width="9.109375" style="16" customWidth="1"/>
    <col min="7142" max="7357" width="9.109375" style="16"/>
    <col min="7358" max="7358" width="5.33203125" style="16" customWidth="1"/>
    <col min="7359" max="7359" width="53.44140625" style="16" customWidth="1"/>
    <col min="7360" max="7389" width="9.109375" style="16" customWidth="1"/>
    <col min="7390" max="7390" width="16.6640625" style="16" customWidth="1"/>
    <col min="7391" max="7391" width="17.44140625" style="16" customWidth="1"/>
    <col min="7392" max="7397" width="9.109375" style="16" customWidth="1"/>
    <col min="7398" max="7613" width="9.109375" style="16"/>
    <col min="7614" max="7614" width="5.33203125" style="16" customWidth="1"/>
    <col min="7615" max="7615" width="53.44140625" style="16" customWidth="1"/>
    <col min="7616" max="7645" width="9.109375" style="16" customWidth="1"/>
    <col min="7646" max="7646" width="16.6640625" style="16" customWidth="1"/>
    <col min="7647" max="7647" width="17.44140625" style="16" customWidth="1"/>
    <col min="7648" max="7653" width="9.109375" style="16" customWidth="1"/>
    <col min="7654" max="7869" width="9.109375" style="16"/>
    <col min="7870" max="7870" width="5.33203125" style="16" customWidth="1"/>
    <col min="7871" max="7871" width="53.44140625" style="16" customWidth="1"/>
    <col min="7872" max="7901" width="9.109375" style="16" customWidth="1"/>
    <col min="7902" max="7902" width="16.6640625" style="16" customWidth="1"/>
    <col min="7903" max="7903" width="17.44140625" style="16" customWidth="1"/>
    <col min="7904" max="7909" width="9.109375" style="16" customWidth="1"/>
    <col min="7910" max="8125" width="9.109375" style="16"/>
    <col min="8126" max="8126" width="5.33203125" style="16" customWidth="1"/>
    <col min="8127" max="8127" width="53.44140625" style="16" customWidth="1"/>
    <col min="8128" max="8157" width="9.109375" style="16" customWidth="1"/>
    <col min="8158" max="8158" width="16.6640625" style="16" customWidth="1"/>
    <col min="8159" max="8159" width="17.44140625" style="16" customWidth="1"/>
    <col min="8160" max="8165" width="9.109375" style="16" customWidth="1"/>
    <col min="8166" max="8381" width="9.109375" style="16"/>
    <col min="8382" max="8382" width="5.33203125" style="16" customWidth="1"/>
    <col min="8383" max="8383" width="53.44140625" style="16" customWidth="1"/>
    <col min="8384" max="8413" width="9.109375" style="16" customWidth="1"/>
    <col min="8414" max="8414" width="16.6640625" style="16" customWidth="1"/>
    <col min="8415" max="8415" width="17.44140625" style="16" customWidth="1"/>
    <col min="8416" max="8421" width="9.109375" style="16" customWidth="1"/>
    <col min="8422" max="8637" width="9.109375" style="16"/>
    <col min="8638" max="8638" width="5.33203125" style="16" customWidth="1"/>
    <col min="8639" max="8639" width="53.44140625" style="16" customWidth="1"/>
    <col min="8640" max="8669" width="9.109375" style="16" customWidth="1"/>
    <col min="8670" max="8670" width="16.6640625" style="16" customWidth="1"/>
    <col min="8671" max="8671" width="17.44140625" style="16" customWidth="1"/>
    <col min="8672" max="8677" width="9.109375" style="16" customWidth="1"/>
    <col min="8678" max="8893" width="9.109375" style="16"/>
    <col min="8894" max="8894" width="5.33203125" style="16" customWidth="1"/>
    <col min="8895" max="8895" width="53.44140625" style="16" customWidth="1"/>
    <col min="8896" max="8925" width="9.109375" style="16" customWidth="1"/>
    <col min="8926" max="8926" width="16.6640625" style="16" customWidth="1"/>
    <col min="8927" max="8927" width="17.44140625" style="16" customWidth="1"/>
    <col min="8928" max="8933" width="9.109375" style="16" customWidth="1"/>
    <col min="8934" max="9149" width="9.109375" style="16"/>
    <col min="9150" max="9150" width="5.33203125" style="16" customWidth="1"/>
    <col min="9151" max="9151" width="53.44140625" style="16" customWidth="1"/>
    <col min="9152" max="9181" width="9.109375" style="16" customWidth="1"/>
    <col min="9182" max="9182" width="16.6640625" style="16" customWidth="1"/>
    <col min="9183" max="9183" width="17.44140625" style="16" customWidth="1"/>
    <col min="9184" max="9189" width="9.109375" style="16" customWidth="1"/>
    <col min="9190" max="9405" width="9.109375" style="16"/>
    <col min="9406" max="9406" width="5.33203125" style="16" customWidth="1"/>
    <col min="9407" max="9407" width="53.44140625" style="16" customWidth="1"/>
    <col min="9408" max="9437" width="9.109375" style="16" customWidth="1"/>
    <col min="9438" max="9438" width="16.6640625" style="16" customWidth="1"/>
    <col min="9439" max="9439" width="17.44140625" style="16" customWidth="1"/>
    <col min="9440" max="9445" width="9.109375" style="16" customWidth="1"/>
    <col min="9446" max="9661" width="9.109375" style="16"/>
    <col min="9662" max="9662" width="5.33203125" style="16" customWidth="1"/>
    <col min="9663" max="9663" width="53.44140625" style="16" customWidth="1"/>
    <col min="9664" max="9693" width="9.109375" style="16" customWidth="1"/>
    <col min="9694" max="9694" width="16.6640625" style="16" customWidth="1"/>
    <col min="9695" max="9695" width="17.44140625" style="16" customWidth="1"/>
    <col min="9696" max="9701" width="9.109375" style="16" customWidth="1"/>
    <col min="9702" max="9917" width="9.109375" style="16"/>
    <col min="9918" max="9918" width="5.33203125" style="16" customWidth="1"/>
    <col min="9919" max="9919" width="53.44140625" style="16" customWidth="1"/>
    <col min="9920" max="9949" width="9.109375" style="16" customWidth="1"/>
    <col min="9950" max="9950" width="16.6640625" style="16" customWidth="1"/>
    <col min="9951" max="9951" width="17.44140625" style="16" customWidth="1"/>
    <col min="9952" max="9957" width="9.109375" style="16" customWidth="1"/>
    <col min="9958" max="10173" width="9.109375" style="16"/>
    <col min="10174" max="10174" width="5.33203125" style="16" customWidth="1"/>
    <col min="10175" max="10175" width="53.44140625" style="16" customWidth="1"/>
    <col min="10176" max="10205" width="9.109375" style="16" customWidth="1"/>
    <col min="10206" max="10206" width="16.6640625" style="16" customWidth="1"/>
    <col min="10207" max="10207" width="17.44140625" style="16" customWidth="1"/>
    <col min="10208" max="10213" width="9.109375" style="16" customWidth="1"/>
    <col min="10214" max="10429" width="9.109375" style="16"/>
    <col min="10430" max="10430" width="5.33203125" style="16" customWidth="1"/>
    <col min="10431" max="10431" width="53.44140625" style="16" customWidth="1"/>
    <col min="10432" max="10461" width="9.109375" style="16" customWidth="1"/>
    <col min="10462" max="10462" width="16.6640625" style="16" customWidth="1"/>
    <col min="10463" max="10463" width="17.44140625" style="16" customWidth="1"/>
    <col min="10464" max="10469" width="9.109375" style="16" customWidth="1"/>
    <col min="10470" max="10685" width="9.109375" style="16"/>
    <col min="10686" max="10686" width="5.33203125" style="16" customWidth="1"/>
    <col min="10687" max="10687" width="53.44140625" style="16" customWidth="1"/>
    <col min="10688" max="10717" width="9.109375" style="16" customWidth="1"/>
    <col min="10718" max="10718" width="16.6640625" style="16" customWidth="1"/>
    <col min="10719" max="10719" width="17.44140625" style="16" customWidth="1"/>
    <col min="10720" max="10725" width="9.109375" style="16" customWidth="1"/>
    <col min="10726" max="10941" width="9.109375" style="16"/>
    <col min="10942" max="10942" width="5.33203125" style="16" customWidth="1"/>
    <col min="10943" max="10943" width="53.44140625" style="16" customWidth="1"/>
    <col min="10944" max="10973" width="9.109375" style="16" customWidth="1"/>
    <col min="10974" max="10974" width="16.6640625" style="16" customWidth="1"/>
    <col min="10975" max="10975" width="17.44140625" style="16" customWidth="1"/>
    <col min="10976" max="10981" width="9.109375" style="16" customWidth="1"/>
    <col min="10982" max="11197" width="9.109375" style="16"/>
    <col min="11198" max="11198" width="5.33203125" style="16" customWidth="1"/>
    <col min="11199" max="11199" width="53.44140625" style="16" customWidth="1"/>
    <col min="11200" max="11229" width="9.109375" style="16" customWidth="1"/>
    <col min="11230" max="11230" width="16.6640625" style="16" customWidth="1"/>
    <col min="11231" max="11231" width="17.44140625" style="16" customWidth="1"/>
    <col min="11232" max="11237" width="9.109375" style="16" customWidth="1"/>
    <col min="11238" max="11453" width="9.109375" style="16"/>
    <col min="11454" max="11454" width="5.33203125" style="16" customWidth="1"/>
    <col min="11455" max="11455" width="53.44140625" style="16" customWidth="1"/>
    <col min="11456" max="11485" width="9.109375" style="16" customWidth="1"/>
    <col min="11486" max="11486" width="16.6640625" style="16" customWidth="1"/>
    <col min="11487" max="11487" width="17.44140625" style="16" customWidth="1"/>
    <col min="11488" max="11493" width="9.109375" style="16" customWidth="1"/>
    <col min="11494" max="11709" width="9.109375" style="16"/>
    <col min="11710" max="11710" width="5.33203125" style="16" customWidth="1"/>
    <col min="11711" max="11711" width="53.44140625" style="16" customWidth="1"/>
    <col min="11712" max="11741" width="9.109375" style="16" customWidth="1"/>
    <col min="11742" max="11742" width="16.6640625" style="16" customWidth="1"/>
    <col min="11743" max="11743" width="17.44140625" style="16" customWidth="1"/>
    <col min="11744" max="11749" width="9.109375" style="16" customWidth="1"/>
    <col min="11750" max="11965" width="9.109375" style="16"/>
    <col min="11966" max="11966" width="5.33203125" style="16" customWidth="1"/>
    <col min="11967" max="11967" width="53.44140625" style="16" customWidth="1"/>
    <col min="11968" max="11997" width="9.109375" style="16" customWidth="1"/>
    <col min="11998" max="11998" width="16.6640625" style="16" customWidth="1"/>
    <col min="11999" max="11999" width="17.44140625" style="16" customWidth="1"/>
    <col min="12000" max="12005" width="9.109375" style="16" customWidth="1"/>
    <col min="12006" max="12221" width="9.109375" style="16"/>
    <col min="12222" max="12222" width="5.33203125" style="16" customWidth="1"/>
    <col min="12223" max="12223" width="53.44140625" style="16" customWidth="1"/>
    <col min="12224" max="12253" width="9.109375" style="16" customWidth="1"/>
    <col min="12254" max="12254" width="16.6640625" style="16" customWidth="1"/>
    <col min="12255" max="12255" width="17.44140625" style="16" customWidth="1"/>
    <col min="12256" max="12261" width="9.109375" style="16" customWidth="1"/>
    <col min="12262" max="12477" width="9.109375" style="16"/>
    <col min="12478" max="12478" width="5.33203125" style="16" customWidth="1"/>
    <col min="12479" max="12479" width="53.44140625" style="16" customWidth="1"/>
    <col min="12480" max="12509" width="9.109375" style="16" customWidth="1"/>
    <col min="12510" max="12510" width="16.6640625" style="16" customWidth="1"/>
    <col min="12511" max="12511" width="17.44140625" style="16" customWidth="1"/>
    <col min="12512" max="12517" width="9.109375" style="16" customWidth="1"/>
    <col min="12518" max="12733" width="9.109375" style="16"/>
    <col min="12734" max="12734" width="5.33203125" style="16" customWidth="1"/>
    <col min="12735" max="12735" width="53.44140625" style="16" customWidth="1"/>
    <col min="12736" max="12765" width="9.109375" style="16" customWidth="1"/>
    <col min="12766" max="12766" width="16.6640625" style="16" customWidth="1"/>
    <col min="12767" max="12767" width="17.44140625" style="16" customWidth="1"/>
    <col min="12768" max="12773" width="9.109375" style="16" customWidth="1"/>
    <col min="12774" max="12989" width="9.109375" style="16"/>
    <col min="12990" max="12990" width="5.33203125" style="16" customWidth="1"/>
    <col min="12991" max="12991" width="53.44140625" style="16" customWidth="1"/>
    <col min="12992" max="13021" width="9.109375" style="16" customWidth="1"/>
    <col min="13022" max="13022" width="16.6640625" style="16" customWidth="1"/>
    <col min="13023" max="13023" width="17.44140625" style="16" customWidth="1"/>
    <col min="13024" max="13029" width="9.109375" style="16" customWidth="1"/>
    <col min="13030" max="13245" width="9.109375" style="16"/>
    <col min="13246" max="13246" width="5.33203125" style="16" customWidth="1"/>
    <col min="13247" max="13247" width="53.44140625" style="16" customWidth="1"/>
    <col min="13248" max="13277" width="9.109375" style="16" customWidth="1"/>
    <col min="13278" max="13278" width="16.6640625" style="16" customWidth="1"/>
    <col min="13279" max="13279" width="17.44140625" style="16" customWidth="1"/>
    <col min="13280" max="13285" width="9.109375" style="16" customWidth="1"/>
    <col min="13286" max="13501" width="9.109375" style="16"/>
    <col min="13502" max="13502" width="5.33203125" style="16" customWidth="1"/>
    <col min="13503" max="13503" width="53.44140625" style="16" customWidth="1"/>
    <col min="13504" max="13533" width="9.109375" style="16" customWidth="1"/>
    <col min="13534" max="13534" width="16.6640625" style="16" customWidth="1"/>
    <col min="13535" max="13535" width="17.44140625" style="16" customWidth="1"/>
    <col min="13536" max="13541" width="9.109375" style="16" customWidth="1"/>
    <col min="13542" max="13757" width="9.109375" style="16"/>
    <col min="13758" max="13758" width="5.33203125" style="16" customWidth="1"/>
    <col min="13759" max="13759" width="53.44140625" style="16" customWidth="1"/>
    <col min="13760" max="13789" width="9.109375" style="16" customWidth="1"/>
    <col min="13790" max="13790" width="16.6640625" style="16" customWidth="1"/>
    <col min="13791" max="13791" width="17.44140625" style="16" customWidth="1"/>
    <col min="13792" max="13797" width="9.109375" style="16" customWidth="1"/>
    <col min="13798" max="14013" width="9.109375" style="16"/>
    <col min="14014" max="14014" width="5.33203125" style="16" customWidth="1"/>
    <col min="14015" max="14015" width="53.44140625" style="16" customWidth="1"/>
    <col min="14016" max="14045" width="9.109375" style="16" customWidth="1"/>
    <col min="14046" max="14046" width="16.6640625" style="16" customWidth="1"/>
    <col min="14047" max="14047" width="17.44140625" style="16" customWidth="1"/>
    <col min="14048" max="14053" width="9.109375" style="16" customWidth="1"/>
    <col min="14054" max="14269" width="9.109375" style="16"/>
    <col min="14270" max="14270" width="5.33203125" style="16" customWidth="1"/>
    <col min="14271" max="14271" width="53.44140625" style="16" customWidth="1"/>
    <col min="14272" max="14301" width="9.109375" style="16" customWidth="1"/>
    <col min="14302" max="14302" width="16.6640625" style="16" customWidth="1"/>
    <col min="14303" max="14303" width="17.44140625" style="16" customWidth="1"/>
    <col min="14304" max="14309" width="9.109375" style="16" customWidth="1"/>
    <col min="14310" max="14525" width="9.109375" style="16"/>
    <col min="14526" max="14526" width="5.33203125" style="16" customWidth="1"/>
    <col min="14527" max="14527" width="53.44140625" style="16" customWidth="1"/>
    <col min="14528" max="14557" width="9.109375" style="16" customWidth="1"/>
    <col min="14558" max="14558" width="16.6640625" style="16" customWidth="1"/>
    <col min="14559" max="14559" width="17.44140625" style="16" customWidth="1"/>
    <col min="14560" max="14565" width="9.109375" style="16" customWidth="1"/>
    <col min="14566" max="14781" width="9.109375" style="16"/>
    <col min="14782" max="14782" width="5.33203125" style="16" customWidth="1"/>
    <col min="14783" max="14783" width="53.44140625" style="16" customWidth="1"/>
    <col min="14784" max="14813" width="9.109375" style="16" customWidth="1"/>
    <col min="14814" max="14814" width="16.6640625" style="16" customWidth="1"/>
    <col min="14815" max="14815" width="17.44140625" style="16" customWidth="1"/>
    <col min="14816" max="14821" width="9.109375" style="16" customWidth="1"/>
    <col min="14822" max="15037" width="9.109375" style="16"/>
    <col min="15038" max="15038" width="5.33203125" style="16" customWidth="1"/>
    <col min="15039" max="15039" width="53.44140625" style="16" customWidth="1"/>
    <col min="15040" max="15069" width="9.109375" style="16" customWidth="1"/>
    <col min="15070" max="15070" width="16.6640625" style="16" customWidth="1"/>
    <col min="15071" max="15071" width="17.44140625" style="16" customWidth="1"/>
    <col min="15072" max="15077" width="9.109375" style="16" customWidth="1"/>
    <col min="15078" max="15293" width="9.109375" style="16"/>
    <col min="15294" max="15294" width="5.33203125" style="16" customWidth="1"/>
    <col min="15295" max="15295" width="53.44140625" style="16" customWidth="1"/>
    <col min="15296" max="15325" width="9.109375" style="16" customWidth="1"/>
    <col min="15326" max="15326" width="16.6640625" style="16" customWidth="1"/>
    <col min="15327" max="15327" width="17.44140625" style="16" customWidth="1"/>
    <col min="15328" max="15333" width="9.109375" style="16" customWidth="1"/>
    <col min="15334" max="15549" width="9.109375" style="16"/>
    <col min="15550" max="15550" width="5.33203125" style="16" customWidth="1"/>
    <col min="15551" max="15551" width="53.44140625" style="16" customWidth="1"/>
    <col min="15552" max="15581" width="9.109375" style="16" customWidth="1"/>
    <col min="15582" max="15582" width="16.6640625" style="16" customWidth="1"/>
    <col min="15583" max="15583" width="17.44140625" style="16" customWidth="1"/>
    <col min="15584" max="15589" width="9.109375" style="16" customWidth="1"/>
    <col min="15590" max="15805" width="9.109375" style="16"/>
    <col min="15806" max="15806" width="5.33203125" style="16" customWidth="1"/>
    <col min="15807" max="15807" width="53.44140625" style="16" customWidth="1"/>
    <col min="15808" max="15837" width="9.109375" style="16" customWidth="1"/>
    <col min="15838" max="15838" width="16.6640625" style="16" customWidth="1"/>
    <col min="15839" max="15839" width="17.44140625" style="16" customWidth="1"/>
    <col min="15840" max="15845" width="9.109375" style="16" customWidth="1"/>
    <col min="15846" max="16061" width="9.109375" style="16"/>
    <col min="16062" max="16062" width="5.33203125" style="16" customWidth="1"/>
    <col min="16063" max="16063" width="53.44140625" style="16" customWidth="1"/>
    <col min="16064" max="16093" width="9.109375" style="16" customWidth="1"/>
    <col min="16094" max="16094" width="16.6640625" style="16" customWidth="1"/>
    <col min="16095" max="16095" width="17.44140625" style="16" customWidth="1"/>
    <col min="16096" max="16101" width="9.109375" style="16" customWidth="1"/>
    <col min="16102" max="16384" width="9.109375" style="16"/>
  </cols>
  <sheetData>
    <row r="1" spans="1:18" ht="17.399999999999999" customHeight="1">
      <c r="M1" s="203"/>
      <c r="N1" s="203"/>
    </row>
    <row r="2" spans="1:18" ht="17.399999999999999">
      <c r="A2" s="215" t="s">
        <v>291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4"/>
      <c r="P2" s="24"/>
      <c r="Q2" s="24"/>
      <c r="R2" s="24"/>
    </row>
    <row r="3" spans="1:18" ht="30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68" t="s">
        <v>243</v>
      </c>
      <c r="O3" s="24"/>
      <c r="P3" s="24"/>
      <c r="Q3" s="24"/>
      <c r="R3" s="24"/>
    </row>
    <row r="4" spans="1:18" ht="15.6">
      <c r="A4" s="124"/>
      <c r="B4" s="125" t="s">
        <v>144</v>
      </c>
      <c r="C4" s="126"/>
      <c r="D4" s="126">
        <f t="shared" ref="D4:N4" si="0">C52</f>
        <v>0</v>
      </c>
      <c r="E4" s="126">
        <f t="shared" si="0"/>
        <v>0</v>
      </c>
      <c r="F4" s="126">
        <f t="shared" si="0"/>
        <v>0</v>
      </c>
      <c r="G4" s="126">
        <f t="shared" si="0"/>
        <v>0</v>
      </c>
      <c r="H4" s="126">
        <f t="shared" si="0"/>
        <v>0</v>
      </c>
      <c r="I4" s="126">
        <f t="shared" si="0"/>
        <v>0</v>
      </c>
      <c r="J4" s="126">
        <f t="shared" si="0"/>
        <v>0</v>
      </c>
      <c r="K4" s="126">
        <f t="shared" si="0"/>
        <v>0</v>
      </c>
      <c r="L4" s="126">
        <f t="shared" si="0"/>
        <v>0</v>
      </c>
      <c r="M4" s="126">
        <f t="shared" si="0"/>
        <v>0</v>
      </c>
      <c r="N4" s="126">
        <f t="shared" si="0"/>
        <v>0</v>
      </c>
      <c r="O4" s="24"/>
      <c r="P4" s="24"/>
      <c r="Q4" s="24"/>
      <c r="R4" s="24"/>
    </row>
    <row r="5" spans="1:18" s="17" customFormat="1" ht="15.6">
      <c r="A5" s="127" t="s">
        <v>0</v>
      </c>
      <c r="B5" s="128" t="s">
        <v>145</v>
      </c>
      <c r="C5" s="129" t="s">
        <v>146</v>
      </c>
      <c r="D5" s="129" t="s">
        <v>147</v>
      </c>
      <c r="E5" s="129" t="s">
        <v>148</v>
      </c>
      <c r="F5" s="129" t="s">
        <v>149</v>
      </c>
      <c r="G5" s="129" t="s">
        <v>150</v>
      </c>
      <c r="H5" s="129" t="s">
        <v>151</v>
      </c>
      <c r="I5" s="129" t="s">
        <v>152</v>
      </c>
      <c r="J5" s="129" t="s">
        <v>153</v>
      </c>
      <c r="K5" s="129" t="s">
        <v>154</v>
      </c>
      <c r="L5" s="129" t="s">
        <v>155</v>
      </c>
      <c r="M5" s="129" t="s">
        <v>156</v>
      </c>
      <c r="N5" s="129" t="s">
        <v>157</v>
      </c>
      <c r="O5" s="130"/>
      <c r="P5" s="130"/>
      <c r="Q5" s="130"/>
      <c r="R5" s="130"/>
    </row>
    <row r="6" spans="1:18" ht="15.6">
      <c r="A6" s="124"/>
      <c r="B6" s="124" t="s">
        <v>158</v>
      </c>
      <c r="C6" s="126">
        <f>SUM(C7:C10)</f>
        <v>0</v>
      </c>
      <c r="D6" s="126">
        <f t="shared" ref="D6:N6" si="1">SUM(D7:D10)</f>
        <v>0</v>
      </c>
      <c r="E6" s="126">
        <f t="shared" si="1"/>
        <v>0</v>
      </c>
      <c r="F6" s="126">
        <f t="shared" si="1"/>
        <v>0</v>
      </c>
      <c r="G6" s="126">
        <f t="shared" si="1"/>
        <v>0</v>
      </c>
      <c r="H6" s="126">
        <f t="shared" si="1"/>
        <v>0</v>
      </c>
      <c r="I6" s="126">
        <f t="shared" si="1"/>
        <v>0</v>
      </c>
      <c r="J6" s="126">
        <f t="shared" si="1"/>
        <v>0</v>
      </c>
      <c r="K6" s="126">
        <f t="shared" si="1"/>
        <v>0</v>
      </c>
      <c r="L6" s="126">
        <f t="shared" si="1"/>
        <v>0</v>
      </c>
      <c r="M6" s="126">
        <f t="shared" si="1"/>
        <v>0</v>
      </c>
      <c r="N6" s="126">
        <f t="shared" si="1"/>
        <v>0</v>
      </c>
      <c r="O6" s="24"/>
      <c r="P6" s="24"/>
      <c r="Q6" s="24"/>
      <c r="R6" s="24"/>
    </row>
    <row r="7" spans="1:18">
      <c r="A7" s="131">
        <v>1</v>
      </c>
      <c r="B7" s="18" t="s">
        <v>192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24"/>
      <c r="P7" s="24"/>
      <c r="Q7" s="24"/>
      <c r="R7" s="24"/>
    </row>
    <row r="8" spans="1:18">
      <c r="A8" s="131">
        <v>2</v>
      </c>
      <c r="B8" s="18" t="s">
        <v>193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24"/>
      <c r="P8" s="24"/>
      <c r="Q8" s="24"/>
      <c r="R8" s="24"/>
    </row>
    <row r="9" spans="1:18">
      <c r="A9" s="131">
        <v>3</v>
      </c>
      <c r="B9" s="18" t="s">
        <v>37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24"/>
      <c r="P9" s="24"/>
      <c r="Q9" s="24"/>
      <c r="R9" s="24"/>
    </row>
    <row r="10" spans="1:18" ht="15.6">
      <c r="A10" s="131">
        <v>4</v>
      </c>
      <c r="B10" s="19" t="s">
        <v>159</v>
      </c>
      <c r="C10" s="126">
        <f t="shared" ref="C10:N10" si="2">SUM(C11:C16)</f>
        <v>0</v>
      </c>
      <c r="D10" s="126">
        <f t="shared" si="2"/>
        <v>0</v>
      </c>
      <c r="E10" s="126">
        <f t="shared" si="2"/>
        <v>0</v>
      </c>
      <c r="F10" s="126">
        <f t="shared" si="2"/>
        <v>0</v>
      </c>
      <c r="G10" s="126">
        <f t="shared" si="2"/>
        <v>0</v>
      </c>
      <c r="H10" s="126">
        <f t="shared" si="2"/>
        <v>0</v>
      </c>
      <c r="I10" s="126">
        <f t="shared" si="2"/>
        <v>0</v>
      </c>
      <c r="J10" s="126">
        <f t="shared" si="2"/>
        <v>0</v>
      </c>
      <c r="K10" s="126">
        <f t="shared" si="2"/>
        <v>0</v>
      </c>
      <c r="L10" s="126">
        <f t="shared" si="2"/>
        <v>0</v>
      </c>
      <c r="M10" s="126">
        <f t="shared" si="2"/>
        <v>0</v>
      </c>
      <c r="N10" s="126">
        <f t="shared" si="2"/>
        <v>0</v>
      </c>
      <c r="O10" s="24"/>
      <c r="P10" s="24"/>
      <c r="Q10" s="24"/>
      <c r="R10" s="24"/>
    </row>
    <row r="11" spans="1:18" ht="31.5" customHeight="1">
      <c r="A11" s="131">
        <v>5</v>
      </c>
      <c r="B11" s="18" t="s">
        <v>191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24"/>
      <c r="P11" s="24"/>
      <c r="Q11" s="24"/>
      <c r="R11" s="24"/>
    </row>
    <row r="12" spans="1:18">
      <c r="A12" s="44">
        <v>6</v>
      </c>
      <c r="B12" s="18" t="s">
        <v>194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8">
      <c r="A13" s="44">
        <v>7</v>
      </c>
      <c r="B13" s="18" t="s">
        <v>195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8">
      <c r="A14" s="44">
        <v>8</v>
      </c>
      <c r="B14" s="18" t="s">
        <v>196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8">
      <c r="A15" s="44">
        <v>9</v>
      </c>
      <c r="B15" s="18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8">
      <c r="A16" s="44">
        <v>10</v>
      </c>
      <c r="B16" s="1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s="24" customFormat="1" ht="15.6">
      <c r="A17" s="131"/>
      <c r="B17" s="124" t="s">
        <v>160</v>
      </c>
      <c r="C17" s="126">
        <f>SUM(C18:C50)</f>
        <v>0</v>
      </c>
      <c r="D17" s="126">
        <f t="shared" ref="D17:N17" si="3">SUM(D18:D50)</f>
        <v>0</v>
      </c>
      <c r="E17" s="126">
        <f t="shared" si="3"/>
        <v>0</v>
      </c>
      <c r="F17" s="126">
        <f t="shared" si="3"/>
        <v>0</v>
      </c>
      <c r="G17" s="126">
        <f t="shared" si="3"/>
        <v>0</v>
      </c>
      <c r="H17" s="126">
        <f t="shared" si="3"/>
        <v>0</v>
      </c>
      <c r="I17" s="126">
        <f t="shared" si="3"/>
        <v>0</v>
      </c>
      <c r="J17" s="126">
        <f t="shared" si="3"/>
        <v>0</v>
      </c>
      <c r="K17" s="126">
        <f t="shared" si="3"/>
        <v>0</v>
      </c>
      <c r="L17" s="126">
        <f t="shared" si="3"/>
        <v>0</v>
      </c>
      <c r="M17" s="126">
        <f t="shared" si="3"/>
        <v>0</v>
      </c>
      <c r="N17" s="126">
        <f t="shared" si="3"/>
        <v>0</v>
      </c>
    </row>
    <row r="18" spans="1:14">
      <c r="A18" s="44">
        <v>1</v>
      </c>
      <c r="B18" s="18" t="s">
        <v>161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>
      <c r="A19" s="44">
        <v>2</v>
      </c>
      <c r="B19" s="18" t="s">
        <v>162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>
      <c r="A20" s="44">
        <v>3</v>
      </c>
      <c r="B20" s="18" t="s">
        <v>31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>
      <c r="A21" s="44">
        <v>4</v>
      </c>
      <c r="B21" s="18" t="s">
        <v>32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>
      <c r="A22" s="44">
        <v>5</v>
      </c>
      <c r="B22" s="18" t="s">
        <v>163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>
      <c r="A23" s="44">
        <v>6</v>
      </c>
      <c r="B23" s="18" t="s">
        <v>164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>
      <c r="A24" s="44">
        <v>7</v>
      </c>
      <c r="B24" s="18" t="s">
        <v>165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A25" s="44">
        <v>8</v>
      </c>
      <c r="B25" s="18" t="s">
        <v>166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>
      <c r="A26" s="44">
        <v>9</v>
      </c>
      <c r="B26" s="18" t="s">
        <v>167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>
      <c r="A27" s="44">
        <v>10</v>
      </c>
      <c r="B27" s="18" t="s">
        <v>168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>
      <c r="A28" s="44">
        <v>11</v>
      </c>
      <c r="B28" s="18" t="s">
        <v>169</v>
      </c>
      <c r="C28" s="45"/>
      <c r="D28" s="46"/>
      <c r="E28" s="46"/>
      <c r="F28" s="45"/>
      <c r="G28" s="45"/>
      <c r="H28" s="45"/>
      <c r="I28" s="45"/>
      <c r="J28" s="45"/>
      <c r="K28" s="45"/>
      <c r="L28" s="45"/>
      <c r="M28" s="45"/>
      <c r="N28" s="45"/>
    </row>
    <row r="29" spans="1:14" s="21" customFormat="1">
      <c r="A29" s="44">
        <v>12</v>
      </c>
      <c r="B29" s="20" t="s">
        <v>170</v>
      </c>
      <c r="C29" s="47"/>
      <c r="D29" s="48"/>
      <c r="E29" s="48"/>
      <c r="F29" s="47"/>
      <c r="G29" s="47"/>
      <c r="H29" s="47"/>
      <c r="I29" s="47"/>
      <c r="J29" s="47"/>
      <c r="K29" s="47"/>
      <c r="L29" s="47"/>
      <c r="M29" s="47"/>
      <c r="N29" s="47"/>
    </row>
    <row r="30" spans="1:14" s="21" customFormat="1">
      <c r="A30" s="44">
        <v>13</v>
      </c>
      <c r="B30" s="20" t="s">
        <v>171</v>
      </c>
      <c r="C30" s="47"/>
      <c r="D30" s="48"/>
      <c r="E30" s="48"/>
      <c r="F30" s="47"/>
      <c r="G30" s="47"/>
      <c r="H30" s="47"/>
      <c r="I30" s="47"/>
      <c r="J30" s="47"/>
      <c r="K30" s="47"/>
      <c r="L30" s="47"/>
      <c r="M30" s="47"/>
      <c r="N30" s="47"/>
    </row>
    <row r="31" spans="1:14" s="21" customFormat="1">
      <c r="A31" s="44">
        <v>14</v>
      </c>
      <c r="B31" s="20" t="s">
        <v>35</v>
      </c>
      <c r="C31" s="47"/>
      <c r="D31" s="48"/>
      <c r="E31" s="48"/>
      <c r="F31" s="47"/>
      <c r="G31" s="47"/>
      <c r="H31" s="47"/>
      <c r="I31" s="47"/>
      <c r="J31" s="47"/>
      <c r="K31" s="47"/>
      <c r="L31" s="47"/>
      <c r="M31" s="47"/>
      <c r="N31" s="47"/>
    </row>
    <row r="32" spans="1:14" s="21" customFormat="1">
      <c r="A32" s="44">
        <v>15</v>
      </c>
      <c r="B32" s="20" t="s">
        <v>172</v>
      </c>
      <c r="C32" s="47"/>
      <c r="D32" s="48"/>
      <c r="E32" s="48"/>
      <c r="F32" s="47"/>
      <c r="G32" s="47"/>
      <c r="H32" s="47"/>
      <c r="I32" s="47"/>
      <c r="J32" s="47"/>
      <c r="K32" s="47"/>
      <c r="L32" s="47"/>
      <c r="M32" s="47"/>
      <c r="N32" s="47"/>
    </row>
    <row r="33" spans="1:14">
      <c r="A33" s="44">
        <v>16</v>
      </c>
      <c r="B33" s="18" t="s">
        <v>173</v>
      </c>
      <c r="C33" s="45"/>
      <c r="D33" s="46"/>
      <c r="E33" s="46"/>
      <c r="F33" s="45"/>
      <c r="G33" s="45"/>
      <c r="H33" s="45"/>
      <c r="I33" s="45"/>
      <c r="J33" s="45"/>
      <c r="K33" s="45"/>
      <c r="L33" s="45"/>
      <c r="M33" s="45"/>
      <c r="N33" s="45"/>
    </row>
    <row r="34" spans="1:14">
      <c r="A34" s="44">
        <v>17</v>
      </c>
      <c r="B34" s="18" t="s">
        <v>174</v>
      </c>
      <c r="C34" s="45"/>
      <c r="D34" s="46"/>
      <c r="E34" s="46"/>
      <c r="F34" s="45"/>
      <c r="G34" s="45"/>
      <c r="H34" s="45"/>
      <c r="I34" s="45"/>
      <c r="J34" s="45"/>
      <c r="K34" s="45"/>
      <c r="L34" s="45"/>
      <c r="M34" s="45"/>
      <c r="N34" s="45"/>
    </row>
    <row r="35" spans="1:14">
      <c r="A35" s="44">
        <v>18</v>
      </c>
      <c r="B35" s="18" t="s">
        <v>175</v>
      </c>
      <c r="C35" s="45"/>
      <c r="D35" s="46"/>
      <c r="E35" s="46"/>
      <c r="F35" s="45"/>
      <c r="G35" s="45"/>
      <c r="H35" s="45"/>
      <c r="I35" s="45"/>
      <c r="J35" s="45"/>
      <c r="K35" s="45"/>
      <c r="L35" s="45"/>
      <c r="M35" s="45"/>
      <c r="N35" s="45"/>
    </row>
    <row r="36" spans="1:14">
      <c r="A36" s="44">
        <v>19</v>
      </c>
      <c r="B36" s="18" t="s">
        <v>176</v>
      </c>
      <c r="C36" s="45"/>
      <c r="D36" s="46"/>
      <c r="E36" s="46"/>
      <c r="F36" s="45"/>
      <c r="G36" s="45"/>
      <c r="H36" s="45"/>
      <c r="I36" s="45"/>
      <c r="J36" s="45"/>
      <c r="K36" s="45"/>
      <c r="L36" s="45"/>
      <c r="M36" s="45"/>
      <c r="N36" s="45"/>
    </row>
    <row r="37" spans="1:14">
      <c r="A37" s="44">
        <v>20</v>
      </c>
      <c r="B37" s="18" t="s">
        <v>177</v>
      </c>
      <c r="C37" s="45"/>
      <c r="D37" s="46"/>
      <c r="E37" s="46"/>
      <c r="F37" s="45"/>
      <c r="G37" s="45"/>
      <c r="H37" s="45"/>
      <c r="I37" s="45"/>
      <c r="J37" s="45"/>
      <c r="K37" s="45"/>
      <c r="L37" s="45"/>
      <c r="M37" s="45"/>
      <c r="N37" s="45"/>
    </row>
    <row r="38" spans="1:14" s="22" customFormat="1" ht="30">
      <c r="A38" s="44">
        <v>21</v>
      </c>
      <c r="B38" s="18" t="s">
        <v>266</v>
      </c>
      <c r="C38" s="45"/>
      <c r="D38" s="46"/>
      <c r="E38" s="46"/>
      <c r="F38" s="45"/>
      <c r="G38" s="45"/>
      <c r="H38" s="45"/>
      <c r="I38" s="49"/>
      <c r="J38" s="49"/>
      <c r="K38" s="49"/>
      <c r="L38" s="49"/>
      <c r="M38" s="49"/>
      <c r="N38" s="49"/>
    </row>
    <row r="39" spans="1:14">
      <c r="A39" s="44">
        <v>22</v>
      </c>
      <c r="B39" s="18" t="s">
        <v>178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4">
      <c r="A40" s="44">
        <v>23</v>
      </c>
      <c r="B40" s="18" t="s">
        <v>179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4">
      <c r="A41" s="44">
        <v>24</v>
      </c>
      <c r="B41" s="18" t="s">
        <v>180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>
      <c r="A42" s="44">
        <v>25</v>
      </c>
      <c r="B42" s="18" t="s">
        <v>181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4">
      <c r="A43" s="44">
        <v>26</v>
      </c>
      <c r="B43" s="18" t="s">
        <v>182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4">
      <c r="A44" s="44">
        <v>27</v>
      </c>
      <c r="B44" s="18" t="s">
        <v>183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4">
      <c r="A45" s="44">
        <v>28</v>
      </c>
      <c r="B45" s="18" t="s">
        <v>184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4">
      <c r="A46" s="44">
        <v>29</v>
      </c>
      <c r="B46" s="18" t="s">
        <v>185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4">
      <c r="A47" s="44">
        <v>30</v>
      </c>
      <c r="B47" s="18" t="s">
        <v>186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4">
      <c r="A48" s="44">
        <v>31</v>
      </c>
      <c r="B48" s="18" t="s">
        <v>187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6">
      <c r="A49" s="44">
        <v>32</v>
      </c>
      <c r="B49" s="23" t="s">
        <v>189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6" ht="15.6">
      <c r="A50" s="44">
        <v>33</v>
      </c>
      <c r="B50" s="18" t="s">
        <v>188</v>
      </c>
      <c r="C50" s="45"/>
      <c r="D50" s="50"/>
      <c r="E50" s="50"/>
      <c r="F50" s="45"/>
      <c r="G50" s="45"/>
      <c r="H50" s="45"/>
      <c r="I50" s="45"/>
      <c r="J50" s="45"/>
      <c r="K50" s="45"/>
      <c r="L50" s="45"/>
      <c r="M50" s="45"/>
      <c r="N50" s="45"/>
    </row>
    <row r="51" spans="1:16">
      <c r="A51" s="44">
        <v>34</v>
      </c>
      <c r="B51" s="18" t="s">
        <v>37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6" s="24" customFormat="1" ht="15.6">
      <c r="A52" s="131"/>
      <c r="B52" s="125" t="s">
        <v>190</v>
      </c>
      <c r="C52" s="126">
        <f t="shared" ref="C52:N52" si="4">C4+C6-C17</f>
        <v>0</v>
      </c>
      <c r="D52" s="126">
        <f t="shared" si="4"/>
        <v>0</v>
      </c>
      <c r="E52" s="126">
        <f t="shared" si="4"/>
        <v>0</v>
      </c>
      <c r="F52" s="126">
        <f t="shared" si="4"/>
        <v>0</v>
      </c>
      <c r="G52" s="126">
        <f t="shared" si="4"/>
        <v>0</v>
      </c>
      <c r="H52" s="126">
        <f t="shared" si="4"/>
        <v>0</v>
      </c>
      <c r="I52" s="126">
        <f t="shared" si="4"/>
        <v>0</v>
      </c>
      <c r="J52" s="126">
        <f t="shared" si="4"/>
        <v>0</v>
      </c>
      <c r="K52" s="126">
        <f t="shared" si="4"/>
        <v>0</v>
      </c>
      <c r="L52" s="126">
        <f t="shared" si="4"/>
        <v>0</v>
      </c>
      <c r="M52" s="126">
        <f t="shared" si="4"/>
        <v>0</v>
      </c>
      <c r="N52" s="126">
        <f t="shared" si="4"/>
        <v>0</v>
      </c>
    </row>
    <row r="53" spans="1:16" ht="75" customHeight="1"/>
    <row r="54" spans="1:16" s="8" customFormat="1" ht="18" customHeight="1">
      <c r="B54" s="181" t="s">
        <v>245</v>
      </c>
      <c r="C54" s="198" t="s">
        <v>130</v>
      </c>
      <c r="D54" s="198"/>
      <c r="E54" s="198"/>
      <c r="F54" s="52"/>
      <c r="G54" s="199" t="s">
        <v>284</v>
      </c>
      <c r="H54" s="199"/>
      <c r="I54" s="199"/>
      <c r="J54" s="199"/>
      <c r="K54" s="199"/>
      <c r="M54" s="29"/>
      <c r="N54" s="29"/>
      <c r="O54" s="29"/>
      <c r="P54" s="29"/>
    </row>
    <row r="55" spans="1:16" s="8" customFormat="1" ht="17.399999999999999">
      <c r="B55" s="53"/>
      <c r="C55" s="53" t="s">
        <v>285</v>
      </c>
      <c r="D55" s="27"/>
      <c r="E55" s="27"/>
      <c r="F55" s="27"/>
    </row>
    <row r="56" spans="1:16" s="8" customFormat="1" ht="13.8"/>
    <row r="57" spans="1:16" s="8" customFormat="1" ht="13.8"/>
    <row r="58" spans="1:16" s="8" customFormat="1" ht="18" customHeight="1">
      <c r="B58" s="181" t="s">
        <v>246</v>
      </c>
      <c r="C58" s="198" t="s">
        <v>130</v>
      </c>
      <c r="D58" s="198"/>
      <c r="E58" s="198"/>
      <c r="F58" s="52"/>
      <c r="G58" s="199" t="s">
        <v>284</v>
      </c>
      <c r="H58" s="199"/>
      <c r="I58" s="199"/>
      <c r="J58" s="199"/>
      <c r="K58" s="199"/>
      <c r="M58" s="29"/>
      <c r="N58" s="29"/>
      <c r="O58" s="29"/>
      <c r="P58" s="29"/>
    </row>
    <row r="59" spans="1:16" s="8" customFormat="1" ht="17.399999999999999">
      <c r="B59" s="53"/>
      <c r="C59" s="53" t="s">
        <v>285</v>
      </c>
      <c r="D59" s="53"/>
      <c r="E59" s="53"/>
      <c r="F59" s="53"/>
      <c r="G59" s="53"/>
      <c r="H59" s="53"/>
      <c r="I59" s="53"/>
    </row>
  </sheetData>
  <mergeCells count="6">
    <mergeCell ref="C54:E54"/>
    <mergeCell ref="C58:E58"/>
    <mergeCell ref="M1:N1"/>
    <mergeCell ref="A2:N2"/>
    <mergeCell ref="G54:K54"/>
    <mergeCell ref="G58:K58"/>
  </mergeCells>
  <printOptions horizontalCentered="1"/>
  <pageMargins left="0.55118110236220474" right="0.39370078740157483" top="0.78740157480314965" bottom="0.35433070866141736" header="0.39370078740157483" footer="0.19685039370078741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3"/>
  <sheetViews>
    <sheetView view="pageBreakPreview" zoomScale="50" zoomScaleNormal="75" zoomScaleSheetLayoutView="50" workbookViewId="0">
      <selection activeCell="G3" sqref="G3:G4"/>
    </sheetView>
  </sheetViews>
  <sheetFormatPr defaultColWidth="9.109375" defaultRowHeight="13.8"/>
  <cols>
    <col min="1" max="1" width="5.33203125" style="116" bestFit="1" customWidth="1"/>
    <col min="2" max="2" width="15.5546875" style="116" bestFit="1" customWidth="1"/>
    <col min="3" max="3" width="9.33203125" style="116" bestFit="1" customWidth="1"/>
    <col min="4" max="5" width="10.109375" style="116" bestFit="1" customWidth="1"/>
    <col min="6" max="6" width="9.44140625" style="116" customWidth="1"/>
    <col min="7" max="7" width="13" style="116" customWidth="1"/>
    <col min="8" max="8" width="6.5546875" style="116" bestFit="1" customWidth="1"/>
    <col min="9" max="9" width="6.44140625" style="116" bestFit="1" customWidth="1"/>
    <col min="10" max="10" width="6.5546875" style="116" bestFit="1" customWidth="1"/>
    <col min="11" max="11" width="6.44140625" style="116" bestFit="1" customWidth="1"/>
    <col min="12" max="12" width="6.5546875" style="116" bestFit="1" customWidth="1"/>
    <col min="13" max="13" width="6.44140625" style="116" bestFit="1" customWidth="1"/>
    <col min="14" max="14" width="6.88671875" style="116" bestFit="1" customWidth="1"/>
    <col min="15" max="16" width="6.5546875" style="116" bestFit="1" customWidth="1"/>
    <col min="17" max="17" width="4.88671875" style="116" customWidth="1"/>
    <col min="18" max="18" width="6.5546875" style="116" bestFit="1" customWidth="1"/>
    <col min="19" max="19" width="6.44140625" style="116" bestFit="1" customWidth="1"/>
    <col min="20" max="20" width="6.5546875" style="116" bestFit="1" customWidth="1"/>
    <col min="21" max="21" width="6.44140625" style="116" bestFit="1" customWidth="1"/>
    <col min="22" max="22" width="6.5546875" style="116" bestFit="1" customWidth="1"/>
    <col min="23" max="23" width="6.44140625" style="116" bestFit="1" customWidth="1"/>
    <col min="24" max="24" width="6.88671875" style="116" bestFit="1" customWidth="1"/>
    <col min="25" max="26" width="6.5546875" style="116" bestFit="1" customWidth="1"/>
    <col min="27" max="27" width="5.6640625" style="116" customWidth="1"/>
    <col min="28" max="28" width="6.5546875" style="116" bestFit="1" customWidth="1"/>
    <col min="29" max="29" width="6.44140625" style="116" bestFit="1" customWidth="1"/>
    <col min="30" max="30" width="6.5546875" style="116" bestFit="1" customWidth="1"/>
    <col min="31" max="31" width="6.44140625" style="116" bestFit="1" customWidth="1"/>
    <col min="32" max="32" width="6.5546875" style="116" bestFit="1" customWidth="1"/>
    <col min="33" max="33" width="6.44140625" style="116" bestFit="1" customWidth="1"/>
    <col min="34" max="34" width="6.88671875" style="116" bestFit="1" customWidth="1"/>
    <col min="35" max="36" width="6.5546875" style="116" bestFit="1" customWidth="1"/>
    <col min="37" max="37" width="3.44140625" style="116" bestFit="1" customWidth="1"/>
    <col min="38" max="38" width="6.5546875" style="116" bestFit="1" customWidth="1"/>
    <col min="39" max="39" width="6.44140625" style="116" bestFit="1" customWidth="1"/>
    <col min="40" max="40" width="6.5546875" style="116" bestFit="1" customWidth="1"/>
    <col min="41" max="41" width="6.44140625" style="116" bestFit="1" customWidth="1"/>
    <col min="42" max="42" width="6.5546875" style="116" bestFit="1" customWidth="1"/>
    <col min="43" max="43" width="6.44140625" style="116" bestFit="1" customWidth="1"/>
    <col min="44" max="44" width="6.88671875" style="116" bestFit="1" customWidth="1"/>
    <col min="45" max="46" width="6.5546875" style="116" bestFit="1" customWidth="1"/>
    <col min="47" max="47" width="3.44140625" style="116" bestFit="1" customWidth="1"/>
    <col min="48" max="48" width="6.5546875" style="116" bestFit="1" customWidth="1"/>
    <col min="49" max="50" width="6.44140625" style="116" bestFit="1" customWidth="1"/>
    <col min="51" max="51" width="3.109375" style="116" bestFit="1" customWidth="1"/>
    <col min="52" max="16384" width="9.109375" style="116"/>
  </cols>
  <sheetData>
    <row r="1" spans="1:51" ht="16.5" customHeight="1">
      <c r="A1" s="1"/>
      <c r="B1" s="73"/>
      <c r="C1" s="73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4"/>
      <c r="AB1" s="4"/>
      <c r="AC1" s="4"/>
      <c r="AD1" s="4"/>
      <c r="AE1" s="4"/>
      <c r="AF1" s="4"/>
      <c r="AG1" s="3"/>
      <c r="AH1" s="3"/>
      <c r="AI1" s="3"/>
      <c r="AJ1" s="3"/>
      <c r="AK1" s="4"/>
      <c r="AL1" s="4"/>
      <c r="AM1" s="4"/>
      <c r="AN1" s="4"/>
      <c r="AO1" s="4"/>
      <c r="AP1" s="4"/>
      <c r="AQ1" s="203"/>
      <c r="AR1" s="203"/>
      <c r="AS1" s="4"/>
      <c r="AT1" s="4"/>
      <c r="AU1" s="4"/>
      <c r="AV1" s="73"/>
      <c r="AW1" s="73"/>
      <c r="AX1" s="3"/>
    </row>
    <row r="2" spans="1:51" ht="129.6" customHeight="1">
      <c r="A2" s="216" t="s">
        <v>292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03" t="s">
        <v>243</v>
      </c>
      <c r="AX2" s="203"/>
    </row>
    <row r="3" spans="1:51" ht="68.25" customHeight="1">
      <c r="A3" s="207" t="s">
        <v>0</v>
      </c>
      <c r="B3" s="209" t="s">
        <v>244</v>
      </c>
      <c r="C3" s="218" t="s">
        <v>64</v>
      </c>
      <c r="D3" s="202" t="s">
        <v>290</v>
      </c>
      <c r="E3" s="219" t="s">
        <v>335</v>
      </c>
      <c r="F3" s="220" t="s">
        <v>336</v>
      </c>
      <c r="G3" s="219" t="s">
        <v>241</v>
      </c>
      <c r="H3" s="197" t="s">
        <v>2</v>
      </c>
      <c r="I3" s="197"/>
      <c r="J3" s="221" t="s">
        <v>3</v>
      </c>
      <c r="K3" s="221"/>
      <c r="L3" s="197" t="s">
        <v>4</v>
      </c>
      <c r="M3" s="197"/>
      <c r="N3" s="217" t="s">
        <v>235</v>
      </c>
      <c r="O3" s="217"/>
      <c r="P3" s="217" t="s">
        <v>236</v>
      </c>
      <c r="Q3" s="217"/>
      <c r="R3" s="197" t="s">
        <v>5</v>
      </c>
      <c r="S3" s="197"/>
      <c r="T3" s="221" t="s">
        <v>6</v>
      </c>
      <c r="U3" s="221"/>
      <c r="V3" s="197" t="s">
        <v>7</v>
      </c>
      <c r="W3" s="197"/>
      <c r="X3" s="217" t="s">
        <v>8</v>
      </c>
      <c r="Y3" s="217"/>
      <c r="Z3" s="217" t="s">
        <v>237</v>
      </c>
      <c r="AA3" s="217"/>
      <c r="AB3" s="197" t="s">
        <v>9</v>
      </c>
      <c r="AC3" s="197"/>
      <c r="AD3" s="197" t="s">
        <v>10</v>
      </c>
      <c r="AE3" s="197"/>
      <c r="AF3" s="197" t="s">
        <v>11</v>
      </c>
      <c r="AG3" s="197"/>
      <c r="AH3" s="217" t="s">
        <v>12</v>
      </c>
      <c r="AI3" s="217"/>
      <c r="AJ3" s="217" t="s">
        <v>238</v>
      </c>
      <c r="AK3" s="217"/>
      <c r="AL3" s="197" t="s">
        <v>13</v>
      </c>
      <c r="AM3" s="197"/>
      <c r="AN3" s="197" t="s">
        <v>14</v>
      </c>
      <c r="AO3" s="197"/>
      <c r="AP3" s="197" t="s">
        <v>15</v>
      </c>
      <c r="AQ3" s="197"/>
      <c r="AR3" s="217" t="s">
        <v>16</v>
      </c>
      <c r="AS3" s="217"/>
      <c r="AT3" s="217" t="s">
        <v>239</v>
      </c>
      <c r="AU3" s="217"/>
      <c r="AV3" s="197" t="s">
        <v>314</v>
      </c>
      <c r="AW3" s="197"/>
      <c r="AX3" s="197"/>
      <c r="AY3" s="197"/>
    </row>
    <row r="4" spans="1:51" ht="41.25" customHeight="1">
      <c r="A4" s="207"/>
      <c r="B4" s="209"/>
      <c r="C4" s="218"/>
      <c r="D4" s="202"/>
      <c r="E4" s="219"/>
      <c r="F4" s="220"/>
      <c r="G4" s="219"/>
      <c r="H4" s="112" t="s">
        <v>17</v>
      </c>
      <c r="I4" s="112" t="s">
        <v>18</v>
      </c>
      <c r="J4" s="112" t="s">
        <v>17</v>
      </c>
      <c r="K4" s="112" t="s">
        <v>18</v>
      </c>
      <c r="L4" s="112" t="s">
        <v>17</v>
      </c>
      <c r="M4" s="112" t="s">
        <v>18</v>
      </c>
      <c r="N4" s="108" t="s">
        <v>17</v>
      </c>
      <c r="O4" s="108" t="s">
        <v>18</v>
      </c>
      <c r="P4" s="108" t="s">
        <v>19</v>
      </c>
      <c r="Q4" s="108" t="s">
        <v>20</v>
      </c>
      <c r="R4" s="112" t="s">
        <v>17</v>
      </c>
      <c r="S4" s="112" t="s">
        <v>18</v>
      </c>
      <c r="T4" s="112" t="s">
        <v>17</v>
      </c>
      <c r="U4" s="112" t="s">
        <v>18</v>
      </c>
      <c r="V4" s="112" t="s">
        <v>17</v>
      </c>
      <c r="W4" s="112" t="s">
        <v>18</v>
      </c>
      <c r="X4" s="108" t="s">
        <v>17</v>
      </c>
      <c r="Y4" s="108" t="s">
        <v>18</v>
      </c>
      <c r="Z4" s="108" t="s">
        <v>19</v>
      </c>
      <c r="AA4" s="108" t="s">
        <v>20</v>
      </c>
      <c r="AB4" s="112" t="s">
        <v>17</v>
      </c>
      <c r="AC4" s="112" t="s">
        <v>18</v>
      </c>
      <c r="AD4" s="112" t="s">
        <v>17</v>
      </c>
      <c r="AE4" s="112" t="s">
        <v>18</v>
      </c>
      <c r="AF4" s="112" t="s">
        <v>17</v>
      </c>
      <c r="AG4" s="112" t="s">
        <v>18</v>
      </c>
      <c r="AH4" s="108" t="s">
        <v>17</v>
      </c>
      <c r="AI4" s="108" t="s">
        <v>18</v>
      </c>
      <c r="AJ4" s="108" t="s">
        <v>19</v>
      </c>
      <c r="AK4" s="108" t="s">
        <v>20</v>
      </c>
      <c r="AL4" s="112" t="s">
        <v>17</v>
      </c>
      <c r="AM4" s="112" t="s">
        <v>18</v>
      </c>
      <c r="AN4" s="112" t="s">
        <v>17</v>
      </c>
      <c r="AO4" s="112" t="s">
        <v>18</v>
      </c>
      <c r="AP4" s="112" t="s">
        <v>17</v>
      </c>
      <c r="AQ4" s="112" t="s">
        <v>18</v>
      </c>
      <c r="AR4" s="108" t="s">
        <v>17</v>
      </c>
      <c r="AS4" s="108" t="s">
        <v>18</v>
      </c>
      <c r="AT4" s="108" t="s">
        <v>19</v>
      </c>
      <c r="AU4" s="108" t="s">
        <v>20</v>
      </c>
      <c r="AV4" s="112" t="s">
        <v>17</v>
      </c>
      <c r="AW4" s="112" t="s">
        <v>18</v>
      </c>
      <c r="AX4" s="112" t="s">
        <v>19</v>
      </c>
      <c r="AY4" s="112" t="s">
        <v>20</v>
      </c>
    </row>
    <row r="5" spans="1:51" s="58" customFormat="1" ht="21">
      <c r="A5" s="119" t="s">
        <v>225</v>
      </c>
      <c r="B5" s="222" t="s">
        <v>226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</row>
    <row r="6" spans="1:51" ht="15">
      <c r="A6" s="120" t="s">
        <v>320</v>
      </c>
      <c r="B6" s="6"/>
      <c r="C6" s="121"/>
      <c r="D6" s="121"/>
      <c r="E6" s="122"/>
      <c r="F6" s="40"/>
      <c r="G6" s="40">
        <f>H6+J6+L6+R6+T6+V6+AB6+AD6+AF6+AL6+AN6+AP6</f>
        <v>0</v>
      </c>
      <c r="H6" s="40"/>
      <c r="I6" s="40"/>
      <c r="J6" s="40"/>
      <c r="K6" s="40"/>
      <c r="L6" s="40"/>
      <c r="M6" s="40"/>
      <c r="N6" s="107">
        <f>H6+J6+L6</f>
        <v>0</v>
      </c>
      <c r="O6" s="107">
        <f>I6+K6+M6</f>
        <v>0</v>
      </c>
      <c r="P6" s="107">
        <f>O6-N6</f>
        <v>0</v>
      </c>
      <c r="Q6" s="105" t="str">
        <f>IFERROR((O6-N6)/N6,"−")</f>
        <v>−</v>
      </c>
      <c r="R6" s="40"/>
      <c r="S6" s="40"/>
      <c r="T6" s="40"/>
      <c r="U6" s="40"/>
      <c r="V6" s="40"/>
      <c r="W6" s="40"/>
      <c r="X6" s="107">
        <f>R6+T6+V6</f>
        <v>0</v>
      </c>
      <c r="Y6" s="107">
        <f>S6+U6+W6</f>
        <v>0</v>
      </c>
      <c r="Z6" s="107">
        <f>Y6-X6</f>
        <v>0</v>
      </c>
      <c r="AA6" s="105" t="str">
        <f>IFERROR((Y6-X6)/X6,"−")</f>
        <v>−</v>
      </c>
      <c r="AB6" s="40"/>
      <c r="AC6" s="40"/>
      <c r="AD6" s="40"/>
      <c r="AE6" s="40"/>
      <c r="AF6" s="40"/>
      <c r="AG6" s="40"/>
      <c r="AH6" s="107">
        <f>AB6+AD6+AF6</f>
        <v>0</v>
      </c>
      <c r="AI6" s="107">
        <f>AC6+AE6+AG6</f>
        <v>0</v>
      </c>
      <c r="AJ6" s="107">
        <f>AI6-AH6</f>
        <v>0</v>
      </c>
      <c r="AK6" s="105" t="str">
        <f>IFERROR((AI6-AH6)/AH6,"−")</f>
        <v>−</v>
      </c>
      <c r="AL6" s="40"/>
      <c r="AM6" s="40"/>
      <c r="AN6" s="40"/>
      <c r="AO6" s="40"/>
      <c r="AP6" s="40"/>
      <c r="AQ6" s="40"/>
      <c r="AR6" s="107">
        <f>AL6+AN6+AP6</f>
        <v>0</v>
      </c>
      <c r="AS6" s="107">
        <f>AM6+AO6+AQ6</f>
        <v>0</v>
      </c>
      <c r="AT6" s="107">
        <f>AS6-AR6</f>
        <v>0</v>
      </c>
      <c r="AU6" s="105" t="str">
        <f>IFERROR((AS6-AR6)/AR6,"−")</f>
        <v>−</v>
      </c>
      <c r="AV6" s="40"/>
      <c r="AW6" s="40"/>
      <c r="AX6" s="107">
        <f>AW6-AV6</f>
        <v>0</v>
      </c>
      <c r="AY6" s="105" t="str">
        <f>IFERROR((AW6-AV6)/AV6,"−")</f>
        <v>−</v>
      </c>
    </row>
    <row r="7" spans="1:51" ht="15">
      <c r="A7" s="120" t="s">
        <v>321</v>
      </c>
      <c r="B7" s="6"/>
      <c r="C7" s="121"/>
      <c r="D7" s="121"/>
      <c r="E7" s="122"/>
      <c r="F7" s="40"/>
      <c r="G7" s="40">
        <f t="shared" ref="G7:G11" si="0">H7+J7+L7+R7+T7+V7+AB7+AD7+AF7+AL7+AN7+AP7</f>
        <v>0</v>
      </c>
      <c r="H7" s="40"/>
      <c r="I7" s="40"/>
      <c r="J7" s="40"/>
      <c r="K7" s="40"/>
      <c r="L7" s="40"/>
      <c r="M7" s="40"/>
      <c r="N7" s="107">
        <f t="shared" ref="N7:N11" si="1">H7+J7+L7</f>
        <v>0</v>
      </c>
      <c r="O7" s="107">
        <f t="shared" ref="O7:O11" si="2">I7+K7+M7</f>
        <v>0</v>
      </c>
      <c r="P7" s="107">
        <f t="shared" ref="P7:P11" si="3">O7-N7</f>
        <v>0</v>
      </c>
      <c r="Q7" s="105" t="str">
        <f t="shared" ref="Q7:Q11" si="4">IFERROR((O7-N7)/N7,"−")</f>
        <v>−</v>
      </c>
      <c r="R7" s="40"/>
      <c r="S7" s="40"/>
      <c r="T7" s="40"/>
      <c r="U7" s="40"/>
      <c r="V7" s="40"/>
      <c r="W7" s="40"/>
      <c r="X7" s="107">
        <f t="shared" ref="X7:X11" si="5">R7+T7+V7</f>
        <v>0</v>
      </c>
      <c r="Y7" s="107">
        <f t="shared" ref="Y7:Y11" si="6">S7+U7+W7</f>
        <v>0</v>
      </c>
      <c r="Z7" s="107">
        <f t="shared" ref="Z7:Z11" si="7">Y7-X7</f>
        <v>0</v>
      </c>
      <c r="AA7" s="105" t="str">
        <f t="shared" ref="AA7:AA11" si="8">IFERROR((Y7-X7)/X7,"−")</f>
        <v>−</v>
      </c>
      <c r="AB7" s="40"/>
      <c r="AC7" s="40"/>
      <c r="AD7" s="40"/>
      <c r="AE7" s="40"/>
      <c r="AF7" s="40"/>
      <c r="AG7" s="40"/>
      <c r="AH7" s="107">
        <f t="shared" ref="AH7:AH11" si="9">AB7+AD7+AF7</f>
        <v>0</v>
      </c>
      <c r="AI7" s="107">
        <f t="shared" ref="AI7:AI11" si="10">AC7+AE7+AG7</f>
        <v>0</v>
      </c>
      <c r="AJ7" s="107">
        <f t="shared" ref="AJ7:AJ11" si="11">AI7-AH7</f>
        <v>0</v>
      </c>
      <c r="AK7" s="105" t="str">
        <f t="shared" ref="AK7:AK11" si="12">IFERROR((AI7-AH7)/AH7,"−")</f>
        <v>−</v>
      </c>
      <c r="AL7" s="40"/>
      <c r="AM7" s="40"/>
      <c r="AN7" s="40"/>
      <c r="AO7" s="40"/>
      <c r="AP7" s="40"/>
      <c r="AQ7" s="40"/>
      <c r="AR7" s="107">
        <f t="shared" ref="AR7:AR11" si="13">AL7+AN7+AP7</f>
        <v>0</v>
      </c>
      <c r="AS7" s="107">
        <f t="shared" ref="AS7:AS11" si="14">AM7+AO7+AQ7</f>
        <v>0</v>
      </c>
      <c r="AT7" s="107">
        <f t="shared" ref="AT7:AT11" si="15">AS7-AR7</f>
        <v>0</v>
      </c>
      <c r="AU7" s="105" t="str">
        <f t="shared" ref="AU7:AU11" si="16">IFERROR((AS7-AR7)/AR7,"−")</f>
        <v>−</v>
      </c>
      <c r="AV7" s="40"/>
      <c r="AW7" s="40"/>
      <c r="AX7" s="107">
        <f t="shared" ref="AX7:AX11" si="17">AW7-AV7</f>
        <v>0</v>
      </c>
      <c r="AY7" s="105" t="str">
        <f t="shared" ref="AY7:AY11" si="18">IFERROR((AW7-AV7)/AV7,"−")</f>
        <v>−</v>
      </c>
    </row>
    <row r="8" spans="1:51" ht="15">
      <c r="A8" s="120" t="s">
        <v>322</v>
      </c>
      <c r="B8" s="6"/>
      <c r="C8" s="121"/>
      <c r="D8" s="121"/>
      <c r="E8" s="122"/>
      <c r="F8" s="40"/>
      <c r="G8" s="40">
        <f t="shared" si="0"/>
        <v>0</v>
      </c>
      <c r="H8" s="40"/>
      <c r="I8" s="40"/>
      <c r="J8" s="40"/>
      <c r="K8" s="40"/>
      <c r="L8" s="40"/>
      <c r="M8" s="40"/>
      <c r="N8" s="107">
        <f t="shared" si="1"/>
        <v>0</v>
      </c>
      <c r="O8" s="107">
        <f t="shared" si="2"/>
        <v>0</v>
      </c>
      <c r="P8" s="107">
        <f t="shared" si="3"/>
        <v>0</v>
      </c>
      <c r="Q8" s="105" t="str">
        <f t="shared" si="4"/>
        <v>−</v>
      </c>
      <c r="R8" s="40"/>
      <c r="S8" s="40"/>
      <c r="T8" s="40"/>
      <c r="U8" s="40"/>
      <c r="V8" s="40"/>
      <c r="W8" s="40"/>
      <c r="X8" s="107">
        <f t="shared" si="5"/>
        <v>0</v>
      </c>
      <c r="Y8" s="107">
        <f t="shared" si="6"/>
        <v>0</v>
      </c>
      <c r="Z8" s="107">
        <f t="shared" si="7"/>
        <v>0</v>
      </c>
      <c r="AA8" s="105" t="str">
        <f t="shared" si="8"/>
        <v>−</v>
      </c>
      <c r="AB8" s="40"/>
      <c r="AC8" s="40"/>
      <c r="AD8" s="40"/>
      <c r="AE8" s="40"/>
      <c r="AF8" s="40"/>
      <c r="AG8" s="40"/>
      <c r="AH8" s="107">
        <f t="shared" si="9"/>
        <v>0</v>
      </c>
      <c r="AI8" s="107">
        <f t="shared" si="10"/>
        <v>0</v>
      </c>
      <c r="AJ8" s="107">
        <f t="shared" si="11"/>
        <v>0</v>
      </c>
      <c r="AK8" s="105" t="str">
        <f t="shared" si="12"/>
        <v>−</v>
      </c>
      <c r="AL8" s="40"/>
      <c r="AM8" s="40"/>
      <c r="AN8" s="40"/>
      <c r="AO8" s="40"/>
      <c r="AP8" s="40"/>
      <c r="AQ8" s="40"/>
      <c r="AR8" s="107">
        <f t="shared" si="13"/>
        <v>0</v>
      </c>
      <c r="AS8" s="107">
        <f t="shared" si="14"/>
        <v>0</v>
      </c>
      <c r="AT8" s="107">
        <f t="shared" si="15"/>
        <v>0</v>
      </c>
      <c r="AU8" s="105" t="str">
        <f t="shared" si="16"/>
        <v>−</v>
      </c>
      <c r="AV8" s="40"/>
      <c r="AW8" s="40"/>
      <c r="AX8" s="107">
        <f t="shared" si="17"/>
        <v>0</v>
      </c>
      <c r="AY8" s="105" t="str">
        <f t="shared" si="18"/>
        <v>−</v>
      </c>
    </row>
    <row r="9" spans="1:51" ht="15">
      <c r="A9" s="120" t="s">
        <v>323</v>
      </c>
      <c r="B9" s="6"/>
      <c r="C9" s="121"/>
      <c r="D9" s="121"/>
      <c r="E9" s="122"/>
      <c r="F9" s="40"/>
      <c r="G9" s="40">
        <f t="shared" si="0"/>
        <v>0</v>
      </c>
      <c r="H9" s="40"/>
      <c r="I9" s="40"/>
      <c r="J9" s="40"/>
      <c r="K9" s="40"/>
      <c r="L9" s="40"/>
      <c r="M9" s="40"/>
      <c r="N9" s="107">
        <f t="shared" si="1"/>
        <v>0</v>
      </c>
      <c r="O9" s="107">
        <f t="shared" si="2"/>
        <v>0</v>
      </c>
      <c r="P9" s="107">
        <f t="shared" si="3"/>
        <v>0</v>
      </c>
      <c r="Q9" s="105" t="str">
        <f t="shared" si="4"/>
        <v>−</v>
      </c>
      <c r="R9" s="40"/>
      <c r="S9" s="40"/>
      <c r="T9" s="40"/>
      <c r="U9" s="40"/>
      <c r="V9" s="40"/>
      <c r="W9" s="40"/>
      <c r="X9" s="107">
        <f t="shared" si="5"/>
        <v>0</v>
      </c>
      <c r="Y9" s="107">
        <f t="shared" si="6"/>
        <v>0</v>
      </c>
      <c r="Z9" s="107">
        <f t="shared" si="7"/>
        <v>0</v>
      </c>
      <c r="AA9" s="105" t="str">
        <f t="shared" si="8"/>
        <v>−</v>
      </c>
      <c r="AB9" s="40"/>
      <c r="AC9" s="40"/>
      <c r="AD9" s="40"/>
      <c r="AE9" s="40"/>
      <c r="AF9" s="40"/>
      <c r="AG9" s="40"/>
      <c r="AH9" s="107">
        <f t="shared" si="9"/>
        <v>0</v>
      </c>
      <c r="AI9" s="107">
        <f t="shared" si="10"/>
        <v>0</v>
      </c>
      <c r="AJ9" s="107">
        <f t="shared" si="11"/>
        <v>0</v>
      </c>
      <c r="AK9" s="105" t="str">
        <f t="shared" si="12"/>
        <v>−</v>
      </c>
      <c r="AL9" s="40"/>
      <c r="AM9" s="40"/>
      <c r="AN9" s="40"/>
      <c r="AO9" s="40"/>
      <c r="AP9" s="40"/>
      <c r="AQ9" s="40"/>
      <c r="AR9" s="107">
        <f t="shared" si="13"/>
        <v>0</v>
      </c>
      <c r="AS9" s="107">
        <f t="shared" si="14"/>
        <v>0</v>
      </c>
      <c r="AT9" s="107">
        <f t="shared" si="15"/>
        <v>0</v>
      </c>
      <c r="AU9" s="105" t="str">
        <f t="shared" si="16"/>
        <v>−</v>
      </c>
      <c r="AV9" s="40"/>
      <c r="AW9" s="40"/>
      <c r="AX9" s="107">
        <f t="shared" si="17"/>
        <v>0</v>
      </c>
      <c r="AY9" s="105" t="str">
        <f t="shared" si="18"/>
        <v>−</v>
      </c>
    </row>
    <row r="10" spans="1:51" ht="15">
      <c r="A10" s="120" t="s">
        <v>324</v>
      </c>
      <c r="B10" s="6"/>
      <c r="C10" s="121"/>
      <c r="D10" s="121"/>
      <c r="E10" s="122"/>
      <c r="F10" s="40"/>
      <c r="G10" s="40">
        <f t="shared" si="0"/>
        <v>0</v>
      </c>
      <c r="H10" s="40"/>
      <c r="I10" s="40"/>
      <c r="J10" s="40"/>
      <c r="K10" s="40"/>
      <c r="L10" s="40"/>
      <c r="M10" s="40"/>
      <c r="N10" s="107">
        <f t="shared" si="1"/>
        <v>0</v>
      </c>
      <c r="O10" s="107">
        <f t="shared" si="2"/>
        <v>0</v>
      </c>
      <c r="P10" s="107">
        <f t="shared" si="3"/>
        <v>0</v>
      </c>
      <c r="Q10" s="105" t="str">
        <f t="shared" si="4"/>
        <v>−</v>
      </c>
      <c r="R10" s="40"/>
      <c r="S10" s="40"/>
      <c r="T10" s="40"/>
      <c r="U10" s="40"/>
      <c r="V10" s="40"/>
      <c r="W10" s="40"/>
      <c r="X10" s="107">
        <f t="shared" si="5"/>
        <v>0</v>
      </c>
      <c r="Y10" s="107">
        <f t="shared" si="6"/>
        <v>0</v>
      </c>
      <c r="Z10" s="107">
        <f t="shared" si="7"/>
        <v>0</v>
      </c>
      <c r="AA10" s="105" t="str">
        <f t="shared" si="8"/>
        <v>−</v>
      </c>
      <c r="AB10" s="40"/>
      <c r="AC10" s="40"/>
      <c r="AD10" s="40"/>
      <c r="AE10" s="40"/>
      <c r="AF10" s="40"/>
      <c r="AG10" s="40"/>
      <c r="AH10" s="107">
        <f t="shared" si="9"/>
        <v>0</v>
      </c>
      <c r="AI10" s="107">
        <f t="shared" si="10"/>
        <v>0</v>
      </c>
      <c r="AJ10" s="107">
        <f t="shared" si="11"/>
        <v>0</v>
      </c>
      <c r="AK10" s="105" t="str">
        <f t="shared" si="12"/>
        <v>−</v>
      </c>
      <c r="AL10" s="40"/>
      <c r="AM10" s="40"/>
      <c r="AN10" s="40"/>
      <c r="AO10" s="40"/>
      <c r="AP10" s="40"/>
      <c r="AQ10" s="40"/>
      <c r="AR10" s="107">
        <f t="shared" si="13"/>
        <v>0</v>
      </c>
      <c r="AS10" s="107">
        <f t="shared" si="14"/>
        <v>0</v>
      </c>
      <c r="AT10" s="107">
        <f t="shared" si="15"/>
        <v>0</v>
      </c>
      <c r="AU10" s="105" t="str">
        <f t="shared" si="16"/>
        <v>−</v>
      </c>
      <c r="AV10" s="40"/>
      <c r="AW10" s="40"/>
      <c r="AX10" s="107">
        <f t="shared" si="17"/>
        <v>0</v>
      </c>
      <c r="AY10" s="105" t="str">
        <f t="shared" si="18"/>
        <v>−</v>
      </c>
    </row>
    <row r="11" spans="1:51" ht="15">
      <c r="A11" s="120" t="s">
        <v>37</v>
      </c>
      <c r="B11" s="6"/>
      <c r="C11" s="121"/>
      <c r="D11" s="121"/>
      <c r="E11" s="122"/>
      <c r="F11" s="40"/>
      <c r="G11" s="40">
        <f t="shared" si="0"/>
        <v>0</v>
      </c>
      <c r="H11" s="40"/>
      <c r="I11" s="40"/>
      <c r="J11" s="40"/>
      <c r="K11" s="40"/>
      <c r="L11" s="40"/>
      <c r="M11" s="40"/>
      <c r="N11" s="107">
        <f t="shared" si="1"/>
        <v>0</v>
      </c>
      <c r="O11" s="107">
        <f t="shared" si="2"/>
        <v>0</v>
      </c>
      <c r="P11" s="107">
        <f t="shared" si="3"/>
        <v>0</v>
      </c>
      <c r="Q11" s="105" t="str">
        <f t="shared" si="4"/>
        <v>−</v>
      </c>
      <c r="R11" s="40"/>
      <c r="S11" s="40"/>
      <c r="T11" s="40"/>
      <c r="U11" s="40"/>
      <c r="V11" s="40"/>
      <c r="W11" s="40"/>
      <c r="X11" s="107">
        <f t="shared" si="5"/>
        <v>0</v>
      </c>
      <c r="Y11" s="107">
        <f t="shared" si="6"/>
        <v>0</v>
      </c>
      <c r="Z11" s="107">
        <f t="shared" si="7"/>
        <v>0</v>
      </c>
      <c r="AA11" s="105" t="str">
        <f t="shared" si="8"/>
        <v>−</v>
      </c>
      <c r="AB11" s="40"/>
      <c r="AC11" s="40"/>
      <c r="AD11" s="40"/>
      <c r="AE11" s="40"/>
      <c r="AF11" s="40"/>
      <c r="AG11" s="40"/>
      <c r="AH11" s="107">
        <f t="shared" si="9"/>
        <v>0</v>
      </c>
      <c r="AI11" s="107">
        <f t="shared" si="10"/>
        <v>0</v>
      </c>
      <c r="AJ11" s="107">
        <f t="shared" si="11"/>
        <v>0</v>
      </c>
      <c r="AK11" s="105" t="str">
        <f t="shared" si="12"/>
        <v>−</v>
      </c>
      <c r="AL11" s="40"/>
      <c r="AM11" s="40"/>
      <c r="AN11" s="40"/>
      <c r="AO11" s="40"/>
      <c r="AP11" s="40"/>
      <c r="AQ11" s="40"/>
      <c r="AR11" s="107">
        <f t="shared" si="13"/>
        <v>0</v>
      </c>
      <c r="AS11" s="107">
        <f t="shared" si="14"/>
        <v>0</v>
      </c>
      <c r="AT11" s="107">
        <f t="shared" si="15"/>
        <v>0</v>
      </c>
      <c r="AU11" s="105" t="str">
        <f t="shared" si="16"/>
        <v>−</v>
      </c>
      <c r="AV11" s="40"/>
      <c r="AW11" s="40"/>
      <c r="AX11" s="107">
        <f t="shared" si="17"/>
        <v>0</v>
      </c>
      <c r="AY11" s="105" t="str">
        <f t="shared" si="18"/>
        <v>−</v>
      </c>
    </row>
    <row r="12" spans="1:51" s="58" customFormat="1" ht="21">
      <c r="A12" s="119" t="s">
        <v>227</v>
      </c>
      <c r="B12" s="222" t="s">
        <v>228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</row>
    <row r="13" spans="1:51" ht="15">
      <c r="A13" s="120" t="s">
        <v>325</v>
      </c>
      <c r="B13" s="6"/>
      <c r="C13" s="121"/>
      <c r="D13" s="121"/>
      <c r="E13" s="122"/>
      <c r="F13" s="40"/>
      <c r="G13" s="40">
        <f t="shared" ref="G13" si="19">H13+J13+L13+R13+T13+V13+AB13+AD13+AF13+AL13+AN13+AP13</f>
        <v>0</v>
      </c>
      <c r="H13" s="40"/>
      <c r="I13" s="40"/>
      <c r="J13" s="40"/>
      <c r="K13" s="40"/>
      <c r="L13" s="40"/>
      <c r="M13" s="40"/>
      <c r="N13" s="107">
        <f t="shared" ref="N13" si="20">H13+J13+L13</f>
        <v>0</v>
      </c>
      <c r="O13" s="107">
        <f t="shared" ref="O13" si="21">I13+K13+M13</f>
        <v>0</v>
      </c>
      <c r="P13" s="107">
        <f t="shared" ref="P13" si="22">O13-N13</f>
        <v>0</v>
      </c>
      <c r="Q13" s="105" t="str">
        <f t="shared" ref="Q13" si="23">IFERROR((O13-N13)/N13,"−")</f>
        <v>−</v>
      </c>
      <c r="R13" s="40"/>
      <c r="S13" s="40"/>
      <c r="T13" s="40"/>
      <c r="U13" s="40"/>
      <c r="V13" s="40"/>
      <c r="W13" s="40"/>
      <c r="X13" s="107">
        <f t="shared" ref="X13" si="24">R13+T13+V13</f>
        <v>0</v>
      </c>
      <c r="Y13" s="107">
        <f t="shared" ref="Y13" si="25">S13+U13+W13</f>
        <v>0</v>
      </c>
      <c r="Z13" s="107">
        <f t="shared" ref="Z13" si="26">Y13-X13</f>
        <v>0</v>
      </c>
      <c r="AA13" s="105" t="str">
        <f t="shared" ref="AA13" si="27">IFERROR((Y13-X13)/X13,"−")</f>
        <v>−</v>
      </c>
      <c r="AB13" s="40"/>
      <c r="AC13" s="40"/>
      <c r="AD13" s="40"/>
      <c r="AE13" s="40"/>
      <c r="AF13" s="40"/>
      <c r="AG13" s="40"/>
      <c r="AH13" s="107">
        <f t="shared" ref="AH13" si="28">AB13+AD13+AF13</f>
        <v>0</v>
      </c>
      <c r="AI13" s="107">
        <f t="shared" ref="AI13" si="29">AC13+AE13+AG13</f>
        <v>0</v>
      </c>
      <c r="AJ13" s="107">
        <f t="shared" ref="AJ13" si="30">AI13-AH13</f>
        <v>0</v>
      </c>
      <c r="AK13" s="105" t="str">
        <f t="shared" ref="AK13" si="31">IFERROR((AI13-AH13)/AH13,"−")</f>
        <v>−</v>
      </c>
      <c r="AL13" s="40"/>
      <c r="AM13" s="40"/>
      <c r="AN13" s="40"/>
      <c r="AO13" s="40"/>
      <c r="AP13" s="40"/>
      <c r="AQ13" s="40"/>
      <c r="AR13" s="107">
        <f t="shared" ref="AR13" si="32">AL13+AN13+AP13</f>
        <v>0</v>
      </c>
      <c r="AS13" s="107">
        <f t="shared" ref="AS13" si="33">AM13+AO13+AQ13</f>
        <v>0</v>
      </c>
      <c r="AT13" s="107">
        <f t="shared" ref="AT13" si="34">AS13-AR13</f>
        <v>0</v>
      </c>
      <c r="AU13" s="105" t="str">
        <f t="shared" ref="AU13" si="35">IFERROR((AS13-AR13)/AR13,"−")</f>
        <v>−</v>
      </c>
      <c r="AV13" s="40"/>
      <c r="AW13" s="40"/>
      <c r="AX13" s="107">
        <f t="shared" ref="AX13" si="36">AW13-AV13</f>
        <v>0</v>
      </c>
      <c r="AY13" s="105" t="str">
        <f t="shared" ref="AY13" si="37">IFERROR((AW13-AV13)/AV13,"−")</f>
        <v>−</v>
      </c>
    </row>
    <row r="14" spans="1:51" ht="15">
      <c r="A14" s="120" t="s">
        <v>326</v>
      </c>
      <c r="B14" s="6"/>
      <c r="C14" s="121"/>
      <c r="D14" s="121"/>
      <c r="E14" s="122"/>
      <c r="F14" s="40"/>
      <c r="G14" s="40">
        <f t="shared" ref="G14:G18" si="38">H14+J14+L14+R14+T14+V14+AB14+AD14+AF14+AL14+AN14+AP14</f>
        <v>0</v>
      </c>
      <c r="H14" s="40"/>
      <c r="I14" s="40"/>
      <c r="J14" s="40"/>
      <c r="K14" s="40"/>
      <c r="L14" s="40"/>
      <c r="M14" s="40"/>
      <c r="N14" s="107">
        <f t="shared" ref="N14:N18" si="39">H14+J14+L14</f>
        <v>0</v>
      </c>
      <c r="O14" s="107">
        <f t="shared" ref="O14:O18" si="40">I14+K14+M14</f>
        <v>0</v>
      </c>
      <c r="P14" s="107">
        <f t="shared" ref="P14:P18" si="41">O14-N14</f>
        <v>0</v>
      </c>
      <c r="Q14" s="105" t="str">
        <f t="shared" ref="Q14:Q18" si="42">IFERROR((O14-N14)/N14,"−")</f>
        <v>−</v>
      </c>
      <c r="R14" s="40"/>
      <c r="S14" s="40"/>
      <c r="T14" s="40"/>
      <c r="U14" s="40"/>
      <c r="V14" s="40"/>
      <c r="W14" s="40"/>
      <c r="X14" s="107">
        <f t="shared" ref="X14:X18" si="43">R14+T14+V14</f>
        <v>0</v>
      </c>
      <c r="Y14" s="107">
        <f t="shared" ref="Y14:Y18" si="44">S14+U14+W14</f>
        <v>0</v>
      </c>
      <c r="Z14" s="107">
        <f t="shared" ref="Z14:Z18" si="45">Y14-X14</f>
        <v>0</v>
      </c>
      <c r="AA14" s="105" t="str">
        <f t="shared" ref="AA14:AA18" si="46">IFERROR((Y14-X14)/X14,"−")</f>
        <v>−</v>
      </c>
      <c r="AB14" s="40"/>
      <c r="AC14" s="40"/>
      <c r="AD14" s="40"/>
      <c r="AE14" s="40"/>
      <c r="AF14" s="40"/>
      <c r="AG14" s="40"/>
      <c r="AH14" s="107">
        <f t="shared" ref="AH14:AH18" si="47">AB14+AD14+AF14</f>
        <v>0</v>
      </c>
      <c r="AI14" s="107">
        <f t="shared" ref="AI14:AI18" si="48">AC14+AE14+AG14</f>
        <v>0</v>
      </c>
      <c r="AJ14" s="107">
        <f t="shared" ref="AJ14:AJ18" si="49">AI14-AH14</f>
        <v>0</v>
      </c>
      <c r="AK14" s="105" t="str">
        <f t="shared" ref="AK14:AK18" si="50">IFERROR((AI14-AH14)/AH14,"−")</f>
        <v>−</v>
      </c>
      <c r="AL14" s="40"/>
      <c r="AM14" s="40"/>
      <c r="AN14" s="40"/>
      <c r="AO14" s="40"/>
      <c r="AP14" s="40"/>
      <c r="AQ14" s="40"/>
      <c r="AR14" s="107">
        <f t="shared" ref="AR14:AR18" si="51">AL14+AN14+AP14</f>
        <v>0</v>
      </c>
      <c r="AS14" s="107">
        <f t="shared" ref="AS14:AS18" si="52">AM14+AO14+AQ14</f>
        <v>0</v>
      </c>
      <c r="AT14" s="107">
        <f t="shared" ref="AT14:AT18" si="53">AS14-AR14</f>
        <v>0</v>
      </c>
      <c r="AU14" s="105" t="str">
        <f t="shared" ref="AU14:AU18" si="54">IFERROR((AS14-AR14)/AR14,"−")</f>
        <v>−</v>
      </c>
      <c r="AV14" s="40"/>
      <c r="AW14" s="40"/>
      <c r="AX14" s="107">
        <f t="shared" ref="AX14:AX18" si="55">AW14-AV14</f>
        <v>0</v>
      </c>
      <c r="AY14" s="105" t="str">
        <f t="shared" ref="AY14:AY18" si="56">IFERROR((AW14-AV14)/AV14,"−")</f>
        <v>−</v>
      </c>
    </row>
    <row r="15" spans="1:51" ht="15">
      <c r="A15" s="120" t="s">
        <v>327</v>
      </c>
      <c r="B15" s="6"/>
      <c r="C15" s="121"/>
      <c r="D15" s="121"/>
      <c r="E15" s="122"/>
      <c r="F15" s="40"/>
      <c r="G15" s="40">
        <f t="shared" si="38"/>
        <v>0</v>
      </c>
      <c r="H15" s="40"/>
      <c r="I15" s="40"/>
      <c r="J15" s="40"/>
      <c r="K15" s="40"/>
      <c r="L15" s="40"/>
      <c r="M15" s="40"/>
      <c r="N15" s="107">
        <f t="shared" si="39"/>
        <v>0</v>
      </c>
      <c r="O15" s="107">
        <f t="shared" si="40"/>
        <v>0</v>
      </c>
      <c r="P15" s="107">
        <f t="shared" si="41"/>
        <v>0</v>
      </c>
      <c r="Q15" s="105" t="str">
        <f t="shared" si="42"/>
        <v>−</v>
      </c>
      <c r="R15" s="40"/>
      <c r="S15" s="40"/>
      <c r="T15" s="40"/>
      <c r="U15" s="40"/>
      <c r="V15" s="40"/>
      <c r="W15" s="40"/>
      <c r="X15" s="107">
        <f t="shared" si="43"/>
        <v>0</v>
      </c>
      <c r="Y15" s="107">
        <f t="shared" si="44"/>
        <v>0</v>
      </c>
      <c r="Z15" s="107">
        <f t="shared" si="45"/>
        <v>0</v>
      </c>
      <c r="AA15" s="105" t="str">
        <f t="shared" si="46"/>
        <v>−</v>
      </c>
      <c r="AB15" s="40"/>
      <c r="AC15" s="40"/>
      <c r="AD15" s="40"/>
      <c r="AE15" s="40"/>
      <c r="AF15" s="40"/>
      <c r="AG15" s="40"/>
      <c r="AH15" s="107">
        <f t="shared" si="47"/>
        <v>0</v>
      </c>
      <c r="AI15" s="107">
        <f t="shared" si="48"/>
        <v>0</v>
      </c>
      <c r="AJ15" s="107">
        <f t="shared" si="49"/>
        <v>0</v>
      </c>
      <c r="AK15" s="105" t="str">
        <f t="shared" si="50"/>
        <v>−</v>
      </c>
      <c r="AL15" s="40"/>
      <c r="AM15" s="40"/>
      <c r="AN15" s="40"/>
      <c r="AO15" s="40"/>
      <c r="AP15" s="40"/>
      <c r="AQ15" s="40"/>
      <c r="AR15" s="107">
        <f t="shared" si="51"/>
        <v>0</v>
      </c>
      <c r="AS15" s="107">
        <f t="shared" si="52"/>
        <v>0</v>
      </c>
      <c r="AT15" s="107">
        <f t="shared" si="53"/>
        <v>0</v>
      </c>
      <c r="AU15" s="105" t="str">
        <f t="shared" si="54"/>
        <v>−</v>
      </c>
      <c r="AV15" s="40"/>
      <c r="AW15" s="40"/>
      <c r="AX15" s="107">
        <f t="shared" si="55"/>
        <v>0</v>
      </c>
      <c r="AY15" s="105" t="str">
        <f t="shared" si="56"/>
        <v>−</v>
      </c>
    </row>
    <row r="16" spans="1:51" ht="15">
      <c r="A16" s="120" t="s">
        <v>328</v>
      </c>
      <c r="B16" s="6"/>
      <c r="C16" s="121"/>
      <c r="D16" s="121"/>
      <c r="E16" s="122"/>
      <c r="F16" s="40"/>
      <c r="G16" s="40">
        <f t="shared" si="38"/>
        <v>0</v>
      </c>
      <c r="H16" s="40"/>
      <c r="I16" s="40"/>
      <c r="J16" s="40"/>
      <c r="K16" s="40"/>
      <c r="L16" s="40"/>
      <c r="M16" s="40"/>
      <c r="N16" s="107">
        <f t="shared" si="39"/>
        <v>0</v>
      </c>
      <c r="O16" s="107">
        <f t="shared" si="40"/>
        <v>0</v>
      </c>
      <c r="P16" s="107">
        <f t="shared" si="41"/>
        <v>0</v>
      </c>
      <c r="Q16" s="105" t="str">
        <f t="shared" si="42"/>
        <v>−</v>
      </c>
      <c r="R16" s="40"/>
      <c r="S16" s="40"/>
      <c r="T16" s="40"/>
      <c r="U16" s="40"/>
      <c r="V16" s="40"/>
      <c r="W16" s="40"/>
      <c r="X16" s="107">
        <f t="shared" si="43"/>
        <v>0</v>
      </c>
      <c r="Y16" s="107">
        <f t="shared" si="44"/>
        <v>0</v>
      </c>
      <c r="Z16" s="107">
        <f t="shared" si="45"/>
        <v>0</v>
      </c>
      <c r="AA16" s="105" t="str">
        <f t="shared" si="46"/>
        <v>−</v>
      </c>
      <c r="AB16" s="40"/>
      <c r="AC16" s="40"/>
      <c r="AD16" s="40"/>
      <c r="AE16" s="40"/>
      <c r="AF16" s="40"/>
      <c r="AG16" s="40"/>
      <c r="AH16" s="107">
        <f t="shared" si="47"/>
        <v>0</v>
      </c>
      <c r="AI16" s="107">
        <f t="shared" si="48"/>
        <v>0</v>
      </c>
      <c r="AJ16" s="107">
        <f t="shared" si="49"/>
        <v>0</v>
      </c>
      <c r="AK16" s="105" t="str">
        <f t="shared" si="50"/>
        <v>−</v>
      </c>
      <c r="AL16" s="40"/>
      <c r="AM16" s="40"/>
      <c r="AN16" s="40"/>
      <c r="AO16" s="40"/>
      <c r="AP16" s="40"/>
      <c r="AQ16" s="40"/>
      <c r="AR16" s="107">
        <f t="shared" si="51"/>
        <v>0</v>
      </c>
      <c r="AS16" s="107">
        <f t="shared" si="52"/>
        <v>0</v>
      </c>
      <c r="AT16" s="107">
        <f t="shared" si="53"/>
        <v>0</v>
      </c>
      <c r="AU16" s="105" t="str">
        <f t="shared" si="54"/>
        <v>−</v>
      </c>
      <c r="AV16" s="40"/>
      <c r="AW16" s="40"/>
      <c r="AX16" s="107">
        <f t="shared" si="55"/>
        <v>0</v>
      </c>
      <c r="AY16" s="105" t="str">
        <f t="shared" si="56"/>
        <v>−</v>
      </c>
    </row>
    <row r="17" spans="1:51" ht="15">
      <c r="A17" s="120" t="s">
        <v>329</v>
      </c>
      <c r="B17" s="6"/>
      <c r="C17" s="121"/>
      <c r="D17" s="121"/>
      <c r="E17" s="122"/>
      <c r="F17" s="40"/>
      <c r="G17" s="40">
        <f t="shared" si="38"/>
        <v>0</v>
      </c>
      <c r="H17" s="40"/>
      <c r="I17" s="40"/>
      <c r="J17" s="40"/>
      <c r="K17" s="40"/>
      <c r="L17" s="40"/>
      <c r="M17" s="40"/>
      <c r="N17" s="107">
        <f t="shared" si="39"/>
        <v>0</v>
      </c>
      <c r="O17" s="107">
        <f t="shared" si="40"/>
        <v>0</v>
      </c>
      <c r="P17" s="107">
        <f t="shared" si="41"/>
        <v>0</v>
      </c>
      <c r="Q17" s="105" t="str">
        <f t="shared" si="42"/>
        <v>−</v>
      </c>
      <c r="R17" s="40"/>
      <c r="S17" s="40"/>
      <c r="T17" s="40"/>
      <c r="U17" s="40"/>
      <c r="V17" s="40"/>
      <c r="W17" s="40"/>
      <c r="X17" s="107">
        <f t="shared" si="43"/>
        <v>0</v>
      </c>
      <c r="Y17" s="107">
        <f t="shared" si="44"/>
        <v>0</v>
      </c>
      <c r="Z17" s="107">
        <f t="shared" si="45"/>
        <v>0</v>
      </c>
      <c r="AA17" s="105" t="str">
        <f t="shared" si="46"/>
        <v>−</v>
      </c>
      <c r="AB17" s="40"/>
      <c r="AC17" s="40"/>
      <c r="AD17" s="40"/>
      <c r="AE17" s="40"/>
      <c r="AF17" s="40"/>
      <c r="AG17" s="40"/>
      <c r="AH17" s="107">
        <f t="shared" si="47"/>
        <v>0</v>
      </c>
      <c r="AI17" s="107">
        <f t="shared" si="48"/>
        <v>0</v>
      </c>
      <c r="AJ17" s="107">
        <f t="shared" si="49"/>
        <v>0</v>
      </c>
      <c r="AK17" s="105" t="str">
        <f t="shared" si="50"/>
        <v>−</v>
      </c>
      <c r="AL17" s="40"/>
      <c r="AM17" s="40"/>
      <c r="AN17" s="40"/>
      <c r="AO17" s="40"/>
      <c r="AP17" s="40"/>
      <c r="AQ17" s="40"/>
      <c r="AR17" s="107">
        <f t="shared" si="51"/>
        <v>0</v>
      </c>
      <c r="AS17" s="107">
        <f t="shared" si="52"/>
        <v>0</v>
      </c>
      <c r="AT17" s="107">
        <f t="shared" si="53"/>
        <v>0</v>
      </c>
      <c r="AU17" s="105" t="str">
        <f t="shared" si="54"/>
        <v>−</v>
      </c>
      <c r="AV17" s="40"/>
      <c r="AW17" s="40"/>
      <c r="AX17" s="107">
        <f t="shared" si="55"/>
        <v>0</v>
      </c>
      <c r="AY17" s="105" t="str">
        <f t="shared" si="56"/>
        <v>−</v>
      </c>
    </row>
    <row r="18" spans="1:51" ht="15">
      <c r="A18" s="120" t="s">
        <v>37</v>
      </c>
      <c r="B18" s="6"/>
      <c r="C18" s="121"/>
      <c r="D18" s="121"/>
      <c r="E18" s="122"/>
      <c r="F18" s="40"/>
      <c r="G18" s="40">
        <f t="shared" si="38"/>
        <v>0</v>
      </c>
      <c r="H18" s="40"/>
      <c r="I18" s="40"/>
      <c r="J18" s="40"/>
      <c r="K18" s="40"/>
      <c r="L18" s="40"/>
      <c r="M18" s="40"/>
      <c r="N18" s="107">
        <f t="shared" si="39"/>
        <v>0</v>
      </c>
      <c r="O18" s="107">
        <f t="shared" si="40"/>
        <v>0</v>
      </c>
      <c r="P18" s="107">
        <f t="shared" si="41"/>
        <v>0</v>
      </c>
      <c r="Q18" s="105" t="str">
        <f t="shared" si="42"/>
        <v>−</v>
      </c>
      <c r="R18" s="40"/>
      <c r="S18" s="40"/>
      <c r="T18" s="40"/>
      <c r="U18" s="40"/>
      <c r="V18" s="40"/>
      <c r="W18" s="40"/>
      <c r="X18" s="107">
        <f t="shared" si="43"/>
        <v>0</v>
      </c>
      <c r="Y18" s="107">
        <f t="shared" si="44"/>
        <v>0</v>
      </c>
      <c r="Z18" s="107">
        <f t="shared" si="45"/>
        <v>0</v>
      </c>
      <c r="AA18" s="105" t="str">
        <f t="shared" si="46"/>
        <v>−</v>
      </c>
      <c r="AB18" s="40"/>
      <c r="AC18" s="40"/>
      <c r="AD18" s="40"/>
      <c r="AE18" s="40"/>
      <c r="AF18" s="40"/>
      <c r="AG18" s="40"/>
      <c r="AH18" s="107">
        <f t="shared" si="47"/>
        <v>0</v>
      </c>
      <c r="AI18" s="107">
        <f t="shared" si="48"/>
        <v>0</v>
      </c>
      <c r="AJ18" s="107">
        <f t="shared" si="49"/>
        <v>0</v>
      </c>
      <c r="AK18" s="105" t="str">
        <f t="shared" si="50"/>
        <v>−</v>
      </c>
      <c r="AL18" s="40"/>
      <c r="AM18" s="40"/>
      <c r="AN18" s="40"/>
      <c r="AO18" s="40"/>
      <c r="AP18" s="40"/>
      <c r="AQ18" s="40"/>
      <c r="AR18" s="107">
        <f t="shared" si="51"/>
        <v>0</v>
      </c>
      <c r="AS18" s="107">
        <f t="shared" si="52"/>
        <v>0</v>
      </c>
      <c r="AT18" s="107">
        <f t="shared" si="53"/>
        <v>0</v>
      </c>
      <c r="AU18" s="105" t="str">
        <f t="shared" si="54"/>
        <v>−</v>
      </c>
      <c r="AV18" s="40"/>
      <c r="AW18" s="40"/>
      <c r="AX18" s="107">
        <f t="shared" si="55"/>
        <v>0</v>
      </c>
      <c r="AY18" s="105" t="str">
        <f t="shared" si="56"/>
        <v>−</v>
      </c>
    </row>
    <row r="19" spans="1:51" s="58" customFormat="1" ht="20.25" customHeight="1">
      <c r="A19" s="119" t="s">
        <v>229</v>
      </c>
      <c r="B19" s="222" t="s">
        <v>230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</row>
    <row r="20" spans="1:51" ht="15">
      <c r="A20" s="120" t="s">
        <v>330</v>
      </c>
      <c r="B20" s="6"/>
      <c r="C20" s="121"/>
      <c r="D20" s="121"/>
      <c r="E20" s="122"/>
      <c r="F20" s="40"/>
      <c r="G20" s="40">
        <f t="shared" ref="G20" si="57">H20+J20+L20+R20+T20+V20+AB20+AD20+AF20+AL20+AN20+AP20</f>
        <v>0</v>
      </c>
      <c r="H20" s="40"/>
      <c r="I20" s="40"/>
      <c r="J20" s="40"/>
      <c r="K20" s="40"/>
      <c r="L20" s="40"/>
      <c r="M20" s="40"/>
      <c r="N20" s="107">
        <f t="shared" ref="N20" si="58">H20+J20+L20</f>
        <v>0</v>
      </c>
      <c r="O20" s="107">
        <f t="shared" ref="O20" si="59">I20+K20+M20</f>
        <v>0</v>
      </c>
      <c r="P20" s="107">
        <f t="shared" ref="P20" si="60">O20-N20</f>
        <v>0</v>
      </c>
      <c r="Q20" s="105" t="str">
        <f t="shared" ref="Q20" si="61">IFERROR((O20-N20)/N20,"−")</f>
        <v>−</v>
      </c>
      <c r="R20" s="40"/>
      <c r="S20" s="40"/>
      <c r="T20" s="40"/>
      <c r="U20" s="40"/>
      <c r="V20" s="40"/>
      <c r="W20" s="40"/>
      <c r="X20" s="107">
        <f t="shared" ref="X20" si="62">R20+T20+V20</f>
        <v>0</v>
      </c>
      <c r="Y20" s="107">
        <f t="shared" ref="Y20" si="63">S20+U20+W20</f>
        <v>0</v>
      </c>
      <c r="Z20" s="107">
        <f t="shared" ref="Z20" si="64">Y20-X20</f>
        <v>0</v>
      </c>
      <c r="AA20" s="105" t="str">
        <f t="shared" ref="AA20" si="65">IFERROR((Y20-X20)/X20,"−")</f>
        <v>−</v>
      </c>
      <c r="AB20" s="40"/>
      <c r="AC20" s="40"/>
      <c r="AD20" s="40"/>
      <c r="AE20" s="40"/>
      <c r="AF20" s="40"/>
      <c r="AG20" s="40"/>
      <c r="AH20" s="107">
        <f t="shared" ref="AH20" si="66">AB20+AD20+AF20</f>
        <v>0</v>
      </c>
      <c r="AI20" s="107">
        <f t="shared" ref="AI20" si="67">AC20+AE20+AG20</f>
        <v>0</v>
      </c>
      <c r="AJ20" s="107">
        <f t="shared" ref="AJ20" si="68">AI20-AH20</f>
        <v>0</v>
      </c>
      <c r="AK20" s="105" t="str">
        <f t="shared" ref="AK20" si="69">IFERROR((AI20-AH20)/AH20,"−")</f>
        <v>−</v>
      </c>
      <c r="AL20" s="40"/>
      <c r="AM20" s="40"/>
      <c r="AN20" s="40"/>
      <c r="AO20" s="40"/>
      <c r="AP20" s="40"/>
      <c r="AQ20" s="40"/>
      <c r="AR20" s="107">
        <f t="shared" ref="AR20" si="70">AL20+AN20+AP20</f>
        <v>0</v>
      </c>
      <c r="AS20" s="107">
        <f t="shared" ref="AS20" si="71">AM20+AO20+AQ20</f>
        <v>0</v>
      </c>
      <c r="AT20" s="107">
        <f t="shared" ref="AT20" si="72">AS20-AR20</f>
        <v>0</v>
      </c>
      <c r="AU20" s="105" t="str">
        <f t="shared" ref="AU20" si="73">IFERROR((AS20-AR20)/AR20,"−")</f>
        <v>−</v>
      </c>
      <c r="AV20" s="40"/>
      <c r="AW20" s="40"/>
      <c r="AX20" s="107">
        <f t="shared" ref="AX20" si="74">AW20-AV20</f>
        <v>0</v>
      </c>
      <c r="AY20" s="105" t="str">
        <f t="shared" ref="AY20" si="75">IFERROR((AW20-AV20)/AV20,"−")</f>
        <v>−</v>
      </c>
    </row>
    <row r="21" spans="1:51" ht="15">
      <c r="A21" s="120" t="s">
        <v>331</v>
      </c>
      <c r="B21" s="6"/>
      <c r="C21" s="121"/>
      <c r="D21" s="121"/>
      <c r="E21" s="122"/>
      <c r="F21" s="40"/>
      <c r="G21" s="40">
        <f t="shared" ref="G21:G25" si="76">H21+J21+L21+R21+T21+V21+AB21+AD21+AF21+AL21+AN21+AP21</f>
        <v>0</v>
      </c>
      <c r="H21" s="40"/>
      <c r="I21" s="40"/>
      <c r="J21" s="40"/>
      <c r="K21" s="40"/>
      <c r="L21" s="40"/>
      <c r="M21" s="40"/>
      <c r="N21" s="107">
        <f t="shared" ref="N21:N25" si="77">H21+J21+L21</f>
        <v>0</v>
      </c>
      <c r="O21" s="107">
        <f t="shared" ref="O21:O25" si="78">I21+K21+M21</f>
        <v>0</v>
      </c>
      <c r="P21" s="107">
        <f t="shared" ref="P21:P25" si="79">O21-N21</f>
        <v>0</v>
      </c>
      <c r="Q21" s="105" t="str">
        <f t="shared" ref="Q21:Q25" si="80">IFERROR((O21-N21)/N21,"−")</f>
        <v>−</v>
      </c>
      <c r="R21" s="40"/>
      <c r="S21" s="40"/>
      <c r="T21" s="40"/>
      <c r="U21" s="40"/>
      <c r="V21" s="40"/>
      <c r="W21" s="40"/>
      <c r="X21" s="107">
        <f t="shared" ref="X21:X25" si="81">R21+T21+V21</f>
        <v>0</v>
      </c>
      <c r="Y21" s="107">
        <f t="shared" ref="Y21:Y25" si="82">S21+U21+W21</f>
        <v>0</v>
      </c>
      <c r="Z21" s="107">
        <f t="shared" ref="Z21:Z25" si="83">Y21-X21</f>
        <v>0</v>
      </c>
      <c r="AA21" s="105" t="str">
        <f t="shared" ref="AA21:AA25" si="84">IFERROR((Y21-X21)/X21,"−")</f>
        <v>−</v>
      </c>
      <c r="AB21" s="40"/>
      <c r="AC21" s="40"/>
      <c r="AD21" s="40"/>
      <c r="AE21" s="40"/>
      <c r="AF21" s="40"/>
      <c r="AG21" s="40"/>
      <c r="AH21" s="107">
        <f t="shared" ref="AH21:AH25" si="85">AB21+AD21+AF21</f>
        <v>0</v>
      </c>
      <c r="AI21" s="107">
        <f t="shared" ref="AI21:AI25" si="86">AC21+AE21+AG21</f>
        <v>0</v>
      </c>
      <c r="AJ21" s="107">
        <f t="shared" ref="AJ21:AJ25" si="87">AI21-AH21</f>
        <v>0</v>
      </c>
      <c r="AK21" s="105" t="str">
        <f t="shared" ref="AK21:AK25" si="88">IFERROR((AI21-AH21)/AH21,"−")</f>
        <v>−</v>
      </c>
      <c r="AL21" s="40"/>
      <c r="AM21" s="40"/>
      <c r="AN21" s="40"/>
      <c r="AO21" s="40"/>
      <c r="AP21" s="40"/>
      <c r="AQ21" s="40"/>
      <c r="AR21" s="107">
        <f t="shared" ref="AR21:AR25" si="89">AL21+AN21+AP21</f>
        <v>0</v>
      </c>
      <c r="AS21" s="107">
        <f t="shared" ref="AS21:AS25" si="90">AM21+AO21+AQ21</f>
        <v>0</v>
      </c>
      <c r="AT21" s="107">
        <f t="shared" ref="AT21:AT25" si="91">AS21-AR21</f>
        <v>0</v>
      </c>
      <c r="AU21" s="105" t="str">
        <f t="shared" ref="AU21:AU25" si="92">IFERROR((AS21-AR21)/AR21,"−")</f>
        <v>−</v>
      </c>
      <c r="AV21" s="40"/>
      <c r="AW21" s="40"/>
      <c r="AX21" s="107">
        <f t="shared" ref="AX21:AX25" si="93">AW21-AV21</f>
        <v>0</v>
      </c>
      <c r="AY21" s="105" t="str">
        <f t="shared" ref="AY21:AY25" si="94">IFERROR((AW21-AV21)/AV21,"−")</f>
        <v>−</v>
      </c>
    </row>
    <row r="22" spans="1:51" ht="15">
      <c r="A22" s="120" t="s">
        <v>332</v>
      </c>
      <c r="B22" s="6"/>
      <c r="C22" s="121"/>
      <c r="D22" s="121"/>
      <c r="E22" s="122"/>
      <c r="F22" s="40"/>
      <c r="G22" s="40">
        <f t="shared" ref="G22" si="95">H22+J22+L22+R22+T22+V22+AB22+AD22+AF22+AL22+AN22+AP22</f>
        <v>0</v>
      </c>
      <c r="H22" s="40"/>
      <c r="I22" s="40"/>
      <c r="J22" s="40"/>
      <c r="K22" s="40"/>
      <c r="L22" s="40"/>
      <c r="M22" s="40"/>
      <c r="N22" s="107">
        <f t="shared" ref="N22" si="96">H22+J22+L22</f>
        <v>0</v>
      </c>
      <c r="O22" s="107">
        <f t="shared" ref="O22" si="97">I22+K22+M22</f>
        <v>0</v>
      </c>
      <c r="P22" s="107">
        <f t="shared" ref="P22" si="98">O22-N22</f>
        <v>0</v>
      </c>
      <c r="Q22" s="105" t="str">
        <f t="shared" ref="Q22" si="99">IFERROR((O22-N22)/N22,"−")</f>
        <v>−</v>
      </c>
      <c r="R22" s="40"/>
      <c r="S22" s="40"/>
      <c r="T22" s="40"/>
      <c r="U22" s="40"/>
      <c r="V22" s="40"/>
      <c r="W22" s="40"/>
      <c r="X22" s="107">
        <f t="shared" ref="X22" si="100">R22+T22+V22</f>
        <v>0</v>
      </c>
      <c r="Y22" s="107">
        <f t="shared" ref="Y22" si="101">S22+U22+W22</f>
        <v>0</v>
      </c>
      <c r="Z22" s="107">
        <f t="shared" ref="Z22" si="102">Y22-X22</f>
        <v>0</v>
      </c>
      <c r="AA22" s="105" t="str">
        <f t="shared" ref="AA22" si="103">IFERROR((Y22-X22)/X22,"−")</f>
        <v>−</v>
      </c>
      <c r="AB22" s="40"/>
      <c r="AC22" s="40"/>
      <c r="AD22" s="40"/>
      <c r="AE22" s="40"/>
      <c r="AF22" s="40"/>
      <c r="AG22" s="40"/>
      <c r="AH22" s="107">
        <f t="shared" ref="AH22" si="104">AB22+AD22+AF22</f>
        <v>0</v>
      </c>
      <c r="AI22" s="107">
        <f t="shared" ref="AI22" si="105">AC22+AE22+AG22</f>
        <v>0</v>
      </c>
      <c r="AJ22" s="107">
        <f t="shared" ref="AJ22" si="106">AI22-AH22</f>
        <v>0</v>
      </c>
      <c r="AK22" s="105" t="str">
        <f t="shared" ref="AK22" si="107">IFERROR((AI22-AH22)/AH22,"−")</f>
        <v>−</v>
      </c>
      <c r="AL22" s="40"/>
      <c r="AM22" s="40"/>
      <c r="AN22" s="40"/>
      <c r="AO22" s="40"/>
      <c r="AP22" s="40"/>
      <c r="AQ22" s="40"/>
      <c r="AR22" s="107">
        <f t="shared" ref="AR22" si="108">AL22+AN22+AP22</f>
        <v>0</v>
      </c>
      <c r="AS22" s="107">
        <f t="shared" ref="AS22" si="109">AM22+AO22+AQ22</f>
        <v>0</v>
      </c>
      <c r="AT22" s="107">
        <f t="shared" ref="AT22" si="110">AS22-AR22</f>
        <v>0</v>
      </c>
      <c r="AU22" s="105" t="str">
        <f t="shared" ref="AU22" si="111">IFERROR((AS22-AR22)/AR22,"−")</f>
        <v>−</v>
      </c>
      <c r="AV22" s="40"/>
      <c r="AW22" s="40"/>
      <c r="AX22" s="107">
        <f t="shared" ref="AX22" si="112">AW22-AV22</f>
        <v>0</v>
      </c>
      <c r="AY22" s="105" t="str">
        <f t="shared" ref="AY22" si="113">IFERROR((AW22-AV22)/AV22,"−")</f>
        <v>−</v>
      </c>
    </row>
    <row r="23" spans="1:51" ht="15">
      <c r="A23" s="120" t="s">
        <v>333</v>
      </c>
      <c r="B23" s="6"/>
      <c r="C23" s="121"/>
      <c r="D23" s="121"/>
      <c r="E23" s="122"/>
      <c r="F23" s="40"/>
      <c r="G23" s="40">
        <f t="shared" si="76"/>
        <v>0</v>
      </c>
      <c r="H23" s="40"/>
      <c r="I23" s="40"/>
      <c r="J23" s="40"/>
      <c r="K23" s="40"/>
      <c r="L23" s="40"/>
      <c r="M23" s="40"/>
      <c r="N23" s="107">
        <f t="shared" si="77"/>
        <v>0</v>
      </c>
      <c r="O23" s="107">
        <f t="shared" si="78"/>
        <v>0</v>
      </c>
      <c r="P23" s="107">
        <f t="shared" si="79"/>
        <v>0</v>
      </c>
      <c r="Q23" s="105" t="str">
        <f t="shared" si="80"/>
        <v>−</v>
      </c>
      <c r="R23" s="40"/>
      <c r="S23" s="40"/>
      <c r="T23" s="40"/>
      <c r="U23" s="40"/>
      <c r="V23" s="40"/>
      <c r="W23" s="40"/>
      <c r="X23" s="107">
        <f t="shared" si="81"/>
        <v>0</v>
      </c>
      <c r="Y23" s="107">
        <f t="shared" si="82"/>
        <v>0</v>
      </c>
      <c r="Z23" s="107">
        <f t="shared" si="83"/>
        <v>0</v>
      </c>
      <c r="AA23" s="105" t="str">
        <f t="shared" si="84"/>
        <v>−</v>
      </c>
      <c r="AB23" s="40"/>
      <c r="AC23" s="40"/>
      <c r="AD23" s="40"/>
      <c r="AE23" s="40"/>
      <c r="AF23" s="40"/>
      <c r="AG23" s="40"/>
      <c r="AH23" s="107">
        <f t="shared" si="85"/>
        <v>0</v>
      </c>
      <c r="AI23" s="107">
        <f t="shared" si="86"/>
        <v>0</v>
      </c>
      <c r="AJ23" s="107">
        <f t="shared" si="87"/>
        <v>0</v>
      </c>
      <c r="AK23" s="105" t="str">
        <f t="shared" si="88"/>
        <v>−</v>
      </c>
      <c r="AL23" s="40"/>
      <c r="AM23" s="40"/>
      <c r="AN23" s="40"/>
      <c r="AO23" s="40"/>
      <c r="AP23" s="40"/>
      <c r="AQ23" s="40"/>
      <c r="AR23" s="107">
        <f t="shared" si="89"/>
        <v>0</v>
      </c>
      <c r="AS23" s="107">
        <f t="shared" si="90"/>
        <v>0</v>
      </c>
      <c r="AT23" s="107">
        <f t="shared" si="91"/>
        <v>0</v>
      </c>
      <c r="AU23" s="105" t="str">
        <f t="shared" si="92"/>
        <v>−</v>
      </c>
      <c r="AV23" s="40"/>
      <c r="AW23" s="40"/>
      <c r="AX23" s="107">
        <f t="shared" si="93"/>
        <v>0</v>
      </c>
      <c r="AY23" s="105" t="str">
        <f t="shared" si="94"/>
        <v>−</v>
      </c>
    </row>
    <row r="24" spans="1:51" ht="15">
      <c r="A24" s="120" t="s">
        <v>334</v>
      </c>
      <c r="B24" s="6"/>
      <c r="C24" s="121"/>
      <c r="D24" s="121"/>
      <c r="E24" s="122"/>
      <c r="F24" s="40"/>
      <c r="G24" s="40">
        <f t="shared" si="76"/>
        <v>0</v>
      </c>
      <c r="H24" s="40"/>
      <c r="I24" s="40"/>
      <c r="J24" s="40"/>
      <c r="K24" s="40"/>
      <c r="L24" s="40"/>
      <c r="M24" s="40"/>
      <c r="N24" s="107">
        <f t="shared" si="77"/>
        <v>0</v>
      </c>
      <c r="O24" s="107">
        <f t="shared" si="78"/>
        <v>0</v>
      </c>
      <c r="P24" s="107">
        <f t="shared" si="79"/>
        <v>0</v>
      </c>
      <c r="Q24" s="105" t="str">
        <f t="shared" si="80"/>
        <v>−</v>
      </c>
      <c r="R24" s="40"/>
      <c r="S24" s="40"/>
      <c r="T24" s="40"/>
      <c r="U24" s="40"/>
      <c r="V24" s="40"/>
      <c r="W24" s="40"/>
      <c r="X24" s="107">
        <f t="shared" si="81"/>
        <v>0</v>
      </c>
      <c r="Y24" s="107">
        <f t="shared" si="82"/>
        <v>0</v>
      </c>
      <c r="Z24" s="107">
        <f t="shared" si="83"/>
        <v>0</v>
      </c>
      <c r="AA24" s="105" t="str">
        <f t="shared" si="84"/>
        <v>−</v>
      </c>
      <c r="AB24" s="40"/>
      <c r="AC24" s="40"/>
      <c r="AD24" s="40"/>
      <c r="AE24" s="40"/>
      <c r="AF24" s="40"/>
      <c r="AG24" s="40"/>
      <c r="AH24" s="107">
        <f t="shared" si="85"/>
        <v>0</v>
      </c>
      <c r="AI24" s="107">
        <f t="shared" si="86"/>
        <v>0</v>
      </c>
      <c r="AJ24" s="107">
        <f t="shared" si="87"/>
        <v>0</v>
      </c>
      <c r="AK24" s="105" t="str">
        <f t="shared" si="88"/>
        <v>−</v>
      </c>
      <c r="AL24" s="40"/>
      <c r="AM24" s="40"/>
      <c r="AN24" s="40"/>
      <c r="AO24" s="40"/>
      <c r="AP24" s="40"/>
      <c r="AQ24" s="40"/>
      <c r="AR24" s="107">
        <f t="shared" si="89"/>
        <v>0</v>
      </c>
      <c r="AS24" s="107">
        <f t="shared" si="90"/>
        <v>0</v>
      </c>
      <c r="AT24" s="107">
        <f t="shared" si="91"/>
        <v>0</v>
      </c>
      <c r="AU24" s="105" t="str">
        <f t="shared" si="92"/>
        <v>−</v>
      </c>
      <c r="AV24" s="40"/>
      <c r="AW24" s="40"/>
      <c r="AX24" s="107">
        <f t="shared" si="93"/>
        <v>0</v>
      </c>
      <c r="AY24" s="105" t="str">
        <f t="shared" si="94"/>
        <v>−</v>
      </c>
    </row>
    <row r="25" spans="1:51" ht="15">
      <c r="A25" s="120" t="s">
        <v>37</v>
      </c>
      <c r="B25" s="6"/>
      <c r="C25" s="121"/>
      <c r="D25" s="121"/>
      <c r="E25" s="122"/>
      <c r="F25" s="40"/>
      <c r="G25" s="40">
        <f t="shared" si="76"/>
        <v>0</v>
      </c>
      <c r="H25" s="40"/>
      <c r="I25" s="40"/>
      <c r="J25" s="40"/>
      <c r="K25" s="40"/>
      <c r="L25" s="40"/>
      <c r="M25" s="40"/>
      <c r="N25" s="107">
        <f t="shared" si="77"/>
        <v>0</v>
      </c>
      <c r="O25" s="107">
        <f t="shared" si="78"/>
        <v>0</v>
      </c>
      <c r="P25" s="107">
        <f t="shared" si="79"/>
        <v>0</v>
      </c>
      <c r="Q25" s="105" t="str">
        <f t="shared" si="80"/>
        <v>−</v>
      </c>
      <c r="R25" s="40"/>
      <c r="S25" s="40"/>
      <c r="T25" s="40"/>
      <c r="U25" s="40"/>
      <c r="V25" s="40"/>
      <c r="W25" s="40"/>
      <c r="X25" s="107">
        <f t="shared" si="81"/>
        <v>0</v>
      </c>
      <c r="Y25" s="107">
        <f t="shared" si="82"/>
        <v>0</v>
      </c>
      <c r="Z25" s="107">
        <f t="shared" si="83"/>
        <v>0</v>
      </c>
      <c r="AA25" s="105" t="str">
        <f t="shared" si="84"/>
        <v>−</v>
      </c>
      <c r="AB25" s="40"/>
      <c r="AC25" s="40"/>
      <c r="AD25" s="40"/>
      <c r="AE25" s="40"/>
      <c r="AF25" s="40"/>
      <c r="AG25" s="40"/>
      <c r="AH25" s="107">
        <f t="shared" si="85"/>
        <v>0</v>
      </c>
      <c r="AI25" s="107">
        <f t="shared" si="86"/>
        <v>0</v>
      </c>
      <c r="AJ25" s="107">
        <f t="shared" si="87"/>
        <v>0</v>
      </c>
      <c r="AK25" s="105" t="str">
        <f t="shared" si="88"/>
        <v>−</v>
      </c>
      <c r="AL25" s="40"/>
      <c r="AM25" s="40"/>
      <c r="AN25" s="40"/>
      <c r="AO25" s="40"/>
      <c r="AP25" s="40"/>
      <c r="AQ25" s="40"/>
      <c r="AR25" s="107">
        <f t="shared" si="89"/>
        <v>0</v>
      </c>
      <c r="AS25" s="107">
        <f t="shared" si="90"/>
        <v>0</v>
      </c>
      <c r="AT25" s="107">
        <f t="shared" si="91"/>
        <v>0</v>
      </c>
      <c r="AU25" s="105" t="str">
        <f t="shared" si="92"/>
        <v>−</v>
      </c>
      <c r="AV25" s="40"/>
      <c r="AW25" s="40"/>
      <c r="AX25" s="107">
        <f t="shared" si="93"/>
        <v>0</v>
      </c>
      <c r="AY25" s="105" t="str">
        <f t="shared" si="94"/>
        <v>−</v>
      </c>
    </row>
    <row r="26" spans="1:51" ht="91.8" customHeight="1"/>
    <row r="27" spans="1:51" ht="18" customHeight="1">
      <c r="B27" s="181" t="s">
        <v>245</v>
      </c>
      <c r="G27" s="198" t="s">
        <v>130</v>
      </c>
      <c r="H27" s="198"/>
      <c r="I27" s="198"/>
      <c r="J27" s="100"/>
      <c r="K27" s="100"/>
      <c r="L27" s="100"/>
      <c r="N27" s="29"/>
      <c r="O27" s="29"/>
      <c r="P27" s="29"/>
      <c r="Q27" s="29"/>
      <c r="R27" s="199" t="s">
        <v>284</v>
      </c>
      <c r="S27" s="199"/>
      <c r="T27" s="199"/>
      <c r="U27" s="199"/>
      <c r="V27" s="199"/>
    </row>
    <row r="28" spans="1:51" ht="17.399999999999999">
      <c r="B28" s="53"/>
      <c r="G28" s="53" t="s">
        <v>285</v>
      </c>
      <c r="H28" s="104"/>
      <c r="I28" s="104"/>
      <c r="J28" s="53"/>
      <c r="K28" s="53"/>
      <c r="L28" s="53"/>
    </row>
    <row r="29" spans="1:51" ht="17.399999999999999">
      <c r="B29" s="183"/>
    </row>
    <row r="30" spans="1:51" ht="17.399999999999999">
      <c r="B30" s="183"/>
    </row>
    <row r="31" spans="1:51" ht="18" customHeight="1">
      <c r="B31" s="181" t="s">
        <v>246</v>
      </c>
      <c r="G31" s="198" t="s">
        <v>130</v>
      </c>
      <c r="H31" s="198"/>
      <c r="I31" s="198"/>
      <c r="J31" s="100"/>
      <c r="K31" s="100"/>
      <c r="L31" s="100"/>
      <c r="N31" s="29"/>
      <c r="O31" s="29"/>
      <c r="P31" s="29"/>
      <c r="Q31" s="29"/>
      <c r="R31" s="199" t="s">
        <v>284</v>
      </c>
      <c r="S31" s="199"/>
      <c r="T31" s="199"/>
      <c r="U31" s="199"/>
      <c r="V31" s="199"/>
    </row>
    <row r="32" spans="1:51" ht="17.399999999999999">
      <c r="B32" s="53"/>
      <c r="G32" s="53" t="s">
        <v>286</v>
      </c>
      <c r="H32" s="53"/>
      <c r="I32" s="53"/>
      <c r="J32" s="53"/>
      <c r="R32" s="53"/>
    </row>
    <row r="33" s="24" customFormat="1" ht="15"/>
  </sheetData>
  <mergeCells count="41">
    <mergeCell ref="G31:I31"/>
    <mergeCell ref="R27:V27"/>
    <mergeCell ref="R31:V31"/>
    <mergeCell ref="AF3:AG3"/>
    <mergeCell ref="J3:K3"/>
    <mergeCell ref="L3:M3"/>
    <mergeCell ref="N3:O3"/>
    <mergeCell ref="P3:Q3"/>
    <mergeCell ref="B5:AD5"/>
    <mergeCell ref="B12:AD12"/>
    <mergeCell ref="B19:AD19"/>
    <mergeCell ref="AE5:AY5"/>
    <mergeCell ref="AE12:AY12"/>
    <mergeCell ref="AE19:AY19"/>
    <mergeCell ref="AR3:AS3"/>
    <mergeCell ref="AB3:AC3"/>
    <mergeCell ref="AD3:AE3"/>
    <mergeCell ref="V3:W3"/>
    <mergeCell ref="X3:Y3"/>
    <mergeCell ref="G27:I27"/>
    <mergeCell ref="G3:G4"/>
    <mergeCell ref="H3:I3"/>
    <mergeCell ref="R3:S3"/>
    <mergeCell ref="T3:U3"/>
    <mergeCell ref="Z3:AA3"/>
    <mergeCell ref="AW2:AX2"/>
    <mergeCell ref="AV3:AY3"/>
    <mergeCell ref="AQ1:AR1"/>
    <mergeCell ref="A2:AV2"/>
    <mergeCell ref="AT3:AU3"/>
    <mergeCell ref="AH3:AI3"/>
    <mergeCell ref="AJ3:AK3"/>
    <mergeCell ref="AL3:AM3"/>
    <mergeCell ref="AN3:AO3"/>
    <mergeCell ref="AP3:AQ3"/>
    <mergeCell ref="D3:D4"/>
    <mergeCell ref="A3:A4"/>
    <mergeCell ref="B3:B4"/>
    <mergeCell ref="C3:C4"/>
    <mergeCell ref="E3:E4"/>
    <mergeCell ref="F3:F4"/>
  </mergeCells>
  <printOptions horizontalCentered="1"/>
  <pageMargins left="0.39370078740157483" right="0.39370078740157483" top="1.1811023622047245" bottom="0.39370078740157483" header="0.39370078740157483" footer="0.19685039370078741"/>
  <pageSetup paperSize="9" scale="39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48"/>
  <sheetViews>
    <sheetView view="pageBreakPreview" zoomScale="75" zoomScaleNormal="100" zoomScaleSheetLayoutView="75" workbookViewId="0">
      <selection activeCell="B1" sqref="B1:U1"/>
    </sheetView>
  </sheetViews>
  <sheetFormatPr defaultColWidth="9.109375" defaultRowHeight="13.8"/>
  <cols>
    <col min="1" max="1" width="0.109375" style="116" customWidth="1"/>
    <col min="2" max="2" width="68.88671875" style="116" customWidth="1"/>
    <col min="3" max="3" width="9.33203125" style="116" bestFit="1" customWidth="1"/>
    <col min="4" max="4" width="10.33203125" style="116" customWidth="1"/>
    <col min="5" max="5" width="13.6640625" style="116" customWidth="1"/>
    <col min="6" max="6" width="14.109375" style="116" customWidth="1"/>
    <col min="7" max="7" width="14" style="116" customWidth="1"/>
    <col min="8" max="23" width="8.6640625" style="116" customWidth="1"/>
    <col min="24" max="16384" width="9.109375" style="116"/>
  </cols>
  <sheetData>
    <row r="1" spans="2:23" ht="101.4" customHeight="1">
      <c r="B1" s="223" t="s">
        <v>293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4" t="s">
        <v>243</v>
      </c>
      <c r="W1" s="224"/>
    </row>
    <row r="2" spans="2:23" ht="15" customHeight="1">
      <c r="B2" s="228" t="s">
        <v>95</v>
      </c>
      <c r="C2" s="231" t="s">
        <v>96</v>
      </c>
      <c r="D2" s="231" t="s">
        <v>290</v>
      </c>
      <c r="E2" s="242" t="s">
        <v>217</v>
      </c>
      <c r="F2" s="244" t="s">
        <v>218</v>
      </c>
      <c r="G2" s="242" t="s">
        <v>219</v>
      </c>
      <c r="H2" s="225" t="s">
        <v>235</v>
      </c>
      <c r="I2" s="225"/>
      <c r="J2" s="225" t="s">
        <v>236</v>
      </c>
      <c r="K2" s="225"/>
      <c r="L2" s="225" t="s">
        <v>8</v>
      </c>
      <c r="M2" s="225"/>
      <c r="N2" s="225" t="s">
        <v>237</v>
      </c>
      <c r="O2" s="225"/>
      <c r="P2" s="225" t="s">
        <v>12</v>
      </c>
      <c r="Q2" s="225"/>
      <c r="R2" s="225" t="s">
        <v>238</v>
      </c>
      <c r="S2" s="225"/>
      <c r="T2" s="225" t="s">
        <v>16</v>
      </c>
      <c r="U2" s="225"/>
      <c r="V2" s="226" t="s">
        <v>239</v>
      </c>
      <c r="W2" s="226"/>
    </row>
    <row r="3" spans="2:23" ht="49.5" customHeight="1">
      <c r="B3" s="228"/>
      <c r="C3" s="231"/>
      <c r="D3" s="231"/>
      <c r="E3" s="242"/>
      <c r="F3" s="244"/>
      <c r="G3" s="242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</row>
    <row r="4" spans="2:23" ht="15">
      <c r="B4" s="229"/>
      <c r="C4" s="232"/>
      <c r="D4" s="232"/>
      <c r="E4" s="243"/>
      <c r="F4" s="245"/>
      <c r="G4" s="243"/>
      <c r="H4" s="108" t="s">
        <v>17</v>
      </c>
      <c r="I4" s="108" t="s">
        <v>18</v>
      </c>
      <c r="J4" s="108" t="s">
        <v>19</v>
      </c>
      <c r="K4" s="108" t="s">
        <v>20</v>
      </c>
      <c r="L4" s="108" t="s">
        <v>17</v>
      </c>
      <c r="M4" s="108" t="s">
        <v>18</v>
      </c>
      <c r="N4" s="108" t="s">
        <v>19</v>
      </c>
      <c r="O4" s="108" t="s">
        <v>20</v>
      </c>
      <c r="P4" s="108" t="s">
        <v>17</v>
      </c>
      <c r="Q4" s="108" t="s">
        <v>18</v>
      </c>
      <c r="R4" s="108" t="s">
        <v>19</v>
      </c>
      <c r="S4" s="108" t="s">
        <v>20</v>
      </c>
      <c r="T4" s="108" t="s">
        <v>17</v>
      </c>
      <c r="U4" s="108" t="s">
        <v>18</v>
      </c>
      <c r="V4" s="108" t="s">
        <v>19</v>
      </c>
      <c r="W4" s="108" t="s">
        <v>20</v>
      </c>
    </row>
    <row r="5" spans="2:23" ht="15.6">
      <c r="B5" s="60" t="s">
        <v>97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3" ht="45">
      <c r="B6" s="59" t="s">
        <v>197</v>
      </c>
      <c r="C6" s="62" t="s">
        <v>133</v>
      </c>
      <c r="D6" s="106">
        <f>'Таблиця 4.1'!C87*20%</f>
        <v>0</v>
      </c>
      <c r="E6" s="106">
        <f>'Таблиця 4.1'!D87*20%</f>
        <v>0</v>
      </c>
      <c r="F6" s="106">
        <f>'Таблиця 4.1'!E87*20%</f>
        <v>0</v>
      </c>
      <c r="G6" s="117">
        <f t="shared" ref="G6:G12" si="0">H6+L6+P6+T6</f>
        <v>0</v>
      </c>
      <c r="H6" s="106">
        <f>'Таблиця 4.1'!M87*20%</f>
        <v>0</v>
      </c>
      <c r="I6" s="106">
        <f>'Таблиця 4.1'!N87*20%</f>
        <v>0</v>
      </c>
      <c r="J6" s="115">
        <f>I6-H6</f>
        <v>0</v>
      </c>
      <c r="K6" s="118" t="str">
        <f>IFERROR((I6-H6)/H6,"−")</f>
        <v>−</v>
      </c>
      <c r="L6" s="106">
        <f>'Таблиця 4.1'!W87*20%</f>
        <v>0</v>
      </c>
      <c r="M6" s="106">
        <f>'Таблиця 4.1'!X87*20%</f>
        <v>0</v>
      </c>
      <c r="N6" s="115">
        <f>M6-L6</f>
        <v>0</v>
      </c>
      <c r="O6" s="118" t="str">
        <f>IFERROR((M6-L6)/L6,"−")</f>
        <v>−</v>
      </c>
      <c r="P6" s="106">
        <f>'Таблиця 4.1'!AG87*20%</f>
        <v>0</v>
      </c>
      <c r="Q6" s="106">
        <f>'Таблиця 4.1'!AH87*20%</f>
        <v>0</v>
      </c>
      <c r="R6" s="115">
        <f>Q6-P6</f>
        <v>0</v>
      </c>
      <c r="S6" s="118" t="str">
        <f>IFERROR((Q6-P6)/P6,"−")</f>
        <v>−</v>
      </c>
      <c r="T6" s="106">
        <f>'Таблиця 4.1'!AQ87*20%</f>
        <v>0</v>
      </c>
      <c r="U6" s="106">
        <f>'Таблиця 4.1'!AR87*20%</f>
        <v>0</v>
      </c>
      <c r="V6" s="115">
        <f>U6-T6</f>
        <v>0</v>
      </c>
      <c r="W6" s="118" t="str">
        <f>IFERROR((U6-T6)/T6,"−")</f>
        <v>−</v>
      </c>
    </row>
    <row r="7" spans="2:23" ht="30">
      <c r="B7" s="59" t="s">
        <v>98</v>
      </c>
      <c r="C7" s="62" t="s">
        <v>135</v>
      </c>
      <c r="D7" s="62"/>
      <c r="E7" s="63"/>
      <c r="F7" s="111">
        <f>E13</f>
        <v>0</v>
      </c>
      <c r="G7" s="111">
        <f>F13</f>
        <v>0</v>
      </c>
      <c r="H7" s="111">
        <f>F13</f>
        <v>0</v>
      </c>
      <c r="I7" s="111"/>
      <c r="J7" s="115">
        <f t="shared" ref="J7:J13" si="1">I7-H7</f>
        <v>0</v>
      </c>
      <c r="K7" s="118" t="str">
        <f t="shared" ref="K7:K13" si="2">IFERROR((I7-H7)/H7,"−")</f>
        <v>−</v>
      </c>
      <c r="L7" s="111">
        <f>H13</f>
        <v>0</v>
      </c>
      <c r="M7" s="111">
        <f>I13</f>
        <v>0</v>
      </c>
      <c r="N7" s="115">
        <f t="shared" ref="N7:N13" si="3">M7-L7</f>
        <v>0</v>
      </c>
      <c r="O7" s="118" t="str">
        <f t="shared" ref="O7:O13" si="4">IFERROR((M7-L7)/L7,"−")</f>
        <v>−</v>
      </c>
      <c r="P7" s="111">
        <f>L13</f>
        <v>0</v>
      </c>
      <c r="Q7" s="111">
        <f>M13</f>
        <v>0</v>
      </c>
      <c r="R7" s="115">
        <f t="shared" ref="R7:R13" si="5">Q7-P7</f>
        <v>0</v>
      </c>
      <c r="S7" s="118" t="str">
        <f t="shared" ref="S7:S13" si="6">IFERROR((Q7-P7)/P7,"−")</f>
        <v>−</v>
      </c>
      <c r="T7" s="111">
        <f>P13</f>
        <v>0</v>
      </c>
      <c r="U7" s="111">
        <f>Q13</f>
        <v>0</v>
      </c>
      <c r="V7" s="115">
        <f t="shared" ref="V7:V13" si="7">U7-T7</f>
        <v>0</v>
      </c>
      <c r="W7" s="118" t="str">
        <f t="shared" ref="W7:W13" si="8">IFERROR((U7-T7)/T7,"−")</f>
        <v>−</v>
      </c>
    </row>
    <row r="8" spans="2:23" ht="15">
      <c r="B8" s="59" t="s">
        <v>99</v>
      </c>
      <c r="C8" s="62" t="s">
        <v>247</v>
      </c>
      <c r="D8" s="106">
        <f>D9</f>
        <v>0</v>
      </c>
      <c r="E8" s="106">
        <f>E9</f>
        <v>0</v>
      </c>
      <c r="F8" s="106">
        <f t="shared" ref="F8:U8" si="9">F9</f>
        <v>0</v>
      </c>
      <c r="G8" s="117">
        <f t="shared" si="0"/>
        <v>0</v>
      </c>
      <c r="H8" s="106">
        <f t="shared" si="9"/>
        <v>0</v>
      </c>
      <c r="I8" s="106">
        <f t="shared" si="9"/>
        <v>0</v>
      </c>
      <c r="J8" s="115">
        <f t="shared" si="1"/>
        <v>0</v>
      </c>
      <c r="K8" s="118" t="str">
        <f t="shared" si="2"/>
        <v>−</v>
      </c>
      <c r="L8" s="106">
        <f t="shared" si="9"/>
        <v>0</v>
      </c>
      <c r="M8" s="106">
        <f t="shared" si="9"/>
        <v>0</v>
      </c>
      <c r="N8" s="115">
        <f t="shared" si="3"/>
        <v>0</v>
      </c>
      <c r="O8" s="118" t="str">
        <f t="shared" si="4"/>
        <v>−</v>
      </c>
      <c r="P8" s="106">
        <f t="shared" si="9"/>
        <v>0</v>
      </c>
      <c r="Q8" s="106">
        <f t="shared" si="9"/>
        <v>0</v>
      </c>
      <c r="R8" s="115">
        <f t="shared" si="5"/>
        <v>0</v>
      </c>
      <c r="S8" s="118" t="str">
        <f t="shared" si="6"/>
        <v>−</v>
      </c>
      <c r="T8" s="106">
        <f t="shared" si="9"/>
        <v>0</v>
      </c>
      <c r="U8" s="106">
        <f t="shared" si="9"/>
        <v>0</v>
      </c>
      <c r="V8" s="115">
        <f t="shared" si="7"/>
        <v>0</v>
      </c>
      <c r="W8" s="118" t="str">
        <f t="shared" si="8"/>
        <v>−</v>
      </c>
    </row>
    <row r="9" spans="2:23" ht="15">
      <c r="B9" s="59" t="s">
        <v>100</v>
      </c>
      <c r="C9" s="62" t="s">
        <v>248</v>
      </c>
      <c r="D9" s="62"/>
      <c r="E9" s="63"/>
      <c r="F9" s="63"/>
      <c r="G9" s="117">
        <f t="shared" si="0"/>
        <v>0</v>
      </c>
      <c r="H9" s="63"/>
      <c r="I9" s="63"/>
      <c r="J9" s="115">
        <f t="shared" si="1"/>
        <v>0</v>
      </c>
      <c r="K9" s="118" t="str">
        <f t="shared" si="2"/>
        <v>−</v>
      </c>
      <c r="L9" s="63"/>
      <c r="M9" s="63"/>
      <c r="N9" s="115">
        <f t="shared" si="3"/>
        <v>0</v>
      </c>
      <c r="O9" s="118" t="str">
        <f t="shared" si="4"/>
        <v>−</v>
      </c>
      <c r="P9" s="63"/>
      <c r="Q9" s="63"/>
      <c r="R9" s="115">
        <f t="shared" si="5"/>
        <v>0</v>
      </c>
      <c r="S9" s="118" t="str">
        <f t="shared" si="6"/>
        <v>−</v>
      </c>
      <c r="T9" s="63"/>
      <c r="U9" s="63"/>
      <c r="V9" s="115">
        <f t="shared" si="7"/>
        <v>0</v>
      </c>
      <c r="W9" s="118" t="str">
        <f t="shared" si="8"/>
        <v>−</v>
      </c>
    </row>
    <row r="10" spans="2:23" ht="15">
      <c r="B10" s="59" t="s">
        <v>101</v>
      </c>
      <c r="C10" s="62" t="s">
        <v>137</v>
      </c>
      <c r="D10" s="62"/>
      <c r="E10" s="64"/>
      <c r="F10" s="64"/>
      <c r="G10" s="117">
        <f t="shared" si="0"/>
        <v>0</v>
      </c>
      <c r="H10" s="64"/>
      <c r="I10" s="64"/>
      <c r="J10" s="115">
        <f t="shared" si="1"/>
        <v>0</v>
      </c>
      <c r="K10" s="118" t="str">
        <f t="shared" si="2"/>
        <v>−</v>
      </c>
      <c r="L10" s="64"/>
      <c r="M10" s="64"/>
      <c r="N10" s="115">
        <f t="shared" si="3"/>
        <v>0</v>
      </c>
      <c r="O10" s="118" t="str">
        <f t="shared" si="4"/>
        <v>−</v>
      </c>
      <c r="P10" s="64"/>
      <c r="Q10" s="64"/>
      <c r="R10" s="115">
        <f t="shared" si="5"/>
        <v>0</v>
      </c>
      <c r="S10" s="118" t="str">
        <f t="shared" si="6"/>
        <v>−</v>
      </c>
      <c r="T10" s="64"/>
      <c r="U10" s="64"/>
      <c r="V10" s="115">
        <f t="shared" si="7"/>
        <v>0</v>
      </c>
      <c r="W10" s="118" t="str">
        <f t="shared" si="8"/>
        <v>−</v>
      </c>
    </row>
    <row r="11" spans="2:23" ht="17.399999999999999">
      <c r="B11" s="59" t="s">
        <v>267</v>
      </c>
      <c r="C11" s="62" t="s">
        <v>138</v>
      </c>
      <c r="D11" s="62"/>
      <c r="E11" s="15"/>
      <c r="F11" s="15"/>
      <c r="G11" s="117">
        <f t="shared" si="0"/>
        <v>0</v>
      </c>
      <c r="H11" s="15"/>
      <c r="I11" s="15"/>
      <c r="J11" s="115">
        <f t="shared" si="1"/>
        <v>0</v>
      </c>
      <c r="K11" s="118" t="str">
        <f t="shared" si="2"/>
        <v>−</v>
      </c>
      <c r="L11" s="15"/>
      <c r="M11" s="15"/>
      <c r="N11" s="115">
        <f t="shared" si="3"/>
        <v>0</v>
      </c>
      <c r="O11" s="118" t="str">
        <f t="shared" si="4"/>
        <v>−</v>
      </c>
      <c r="P11" s="15"/>
      <c r="Q11" s="15"/>
      <c r="R11" s="115">
        <f t="shared" si="5"/>
        <v>0</v>
      </c>
      <c r="S11" s="118" t="str">
        <f t="shared" si="6"/>
        <v>−</v>
      </c>
      <c r="T11" s="15"/>
      <c r="U11" s="15"/>
      <c r="V11" s="115">
        <f t="shared" si="7"/>
        <v>0</v>
      </c>
      <c r="W11" s="118" t="str">
        <f t="shared" si="8"/>
        <v>−</v>
      </c>
    </row>
    <row r="12" spans="2:23" ht="15.6">
      <c r="B12" s="59" t="s">
        <v>345</v>
      </c>
      <c r="C12" s="62" t="s">
        <v>198</v>
      </c>
      <c r="D12" s="62"/>
      <c r="E12" s="63"/>
      <c r="F12" s="63"/>
      <c r="G12" s="117">
        <f t="shared" si="0"/>
        <v>0</v>
      </c>
      <c r="H12" s="63"/>
      <c r="I12" s="63"/>
      <c r="J12" s="115">
        <f t="shared" si="1"/>
        <v>0</v>
      </c>
      <c r="K12" s="118" t="str">
        <f t="shared" si="2"/>
        <v>−</v>
      </c>
      <c r="L12" s="63"/>
      <c r="M12" s="63"/>
      <c r="N12" s="115">
        <f t="shared" si="3"/>
        <v>0</v>
      </c>
      <c r="O12" s="118" t="str">
        <f t="shared" si="4"/>
        <v>−</v>
      </c>
      <c r="P12" s="63"/>
      <c r="Q12" s="63"/>
      <c r="R12" s="115">
        <f t="shared" si="5"/>
        <v>0</v>
      </c>
      <c r="S12" s="118" t="str">
        <f t="shared" si="6"/>
        <v>−</v>
      </c>
      <c r="T12" s="63"/>
      <c r="U12" s="63"/>
      <c r="V12" s="115">
        <f t="shared" si="7"/>
        <v>0</v>
      </c>
      <c r="W12" s="118" t="str">
        <f t="shared" si="8"/>
        <v>−</v>
      </c>
    </row>
    <row r="13" spans="2:23" ht="30">
      <c r="B13" s="59" t="s">
        <v>102</v>
      </c>
      <c r="C13" s="62" t="s">
        <v>199</v>
      </c>
      <c r="D13" s="111">
        <f>'Таблиця 4.1'!C87-'Таблиця 4.4'!D6+'Таблиця 4.4'!D7-'Таблиця 4.4'!D8-'Таблиця 4.4'!D10-'Таблиця 4.4'!D11-'Таблиця 4.4'!D12</f>
        <v>0</v>
      </c>
      <c r="E13" s="111">
        <f>'Таблиця 4.1'!D87-'Таблиця 4.4'!E6+'Таблиця 4.4'!E7-'Таблиця 4.4'!E8-'Таблиця 4.4'!E10-'Таблиця 4.4'!E11-'Таблиця 4.4'!E12</f>
        <v>0</v>
      </c>
      <c r="F13" s="111">
        <f>'Таблиця 4.1'!E87-'Таблиця 4.4'!F6+'Таблиця 4.4'!F7-'Таблиця 4.4'!F8-'Таблиця 4.4'!F10-'Таблиця 4.4'!F11-'Таблиця 4.4'!F12</f>
        <v>0</v>
      </c>
      <c r="G13" s="117">
        <f>H13+L13+P13+T13</f>
        <v>0</v>
      </c>
      <c r="H13" s="111">
        <f>'Таблиця 4.1'!M87-'Таблиця 4.4'!H6+'Таблиця 4.4'!H7-'Таблиця 4.4'!H8-'Таблиця 4.4'!H10-'Таблиця 4.4'!H11-'Таблиця 4.4'!H12</f>
        <v>0</v>
      </c>
      <c r="I13" s="111">
        <f>'Таблиця 4.1'!N87-'Таблиця 4.4'!I6+'Таблиця 4.4'!I7-'Таблиця 4.4'!I8-'Таблиця 4.4'!I10-'Таблиця 4.4'!I11-'Таблиця 4.4'!I12</f>
        <v>0</v>
      </c>
      <c r="J13" s="115">
        <f t="shared" si="1"/>
        <v>0</v>
      </c>
      <c r="K13" s="118" t="str">
        <f t="shared" si="2"/>
        <v>−</v>
      </c>
      <c r="L13" s="111">
        <f>'Таблиця 4.1'!W87-'Таблиця 4.4'!L6+'Таблиця 4.4'!L7-'Таблиця 4.4'!L8-'Таблиця 4.4'!L10-'Таблиця 4.4'!L11-'Таблиця 4.4'!L12</f>
        <v>0</v>
      </c>
      <c r="M13" s="111">
        <f>'Таблиця 4.1'!X87-'Таблиця 4.4'!M6+'Таблиця 4.4'!M7-'Таблиця 4.4'!M8-'Таблиця 4.4'!M10-'Таблиця 4.4'!M11-'Таблиця 4.4'!M12</f>
        <v>0</v>
      </c>
      <c r="N13" s="115">
        <f t="shared" si="3"/>
        <v>0</v>
      </c>
      <c r="O13" s="118" t="str">
        <f t="shared" si="4"/>
        <v>−</v>
      </c>
      <c r="P13" s="111">
        <f>'Таблиця 4.1'!AG87-'Таблиця 4.4'!P6+'Таблиця 4.4'!P7-'Таблиця 4.4'!P8-'Таблиця 4.4'!P10-'Таблиця 4.4'!P11-'Таблиця 4.4'!P12</f>
        <v>0</v>
      </c>
      <c r="Q13" s="111">
        <f>'Таблиця 4.1'!AH87-'Таблиця 4.4'!Q6+'Таблиця 4.4'!Q7-'Таблиця 4.4'!Q8-'Таблиця 4.4'!Q10-'Таблиця 4.4'!Q11-'Таблиця 4.4'!Q12</f>
        <v>0</v>
      </c>
      <c r="R13" s="115">
        <f t="shared" si="5"/>
        <v>0</v>
      </c>
      <c r="S13" s="118" t="str">
        <f t="shared" si="6"/>
        <v>−</v>
      </c>
      <c r="T13" s="111">
        <f>'Таблиця 4.1'!AQ87-'Таблиця 4.4'!T6+'Таблиця 4.4'!T7-'Таблиця 4.4'!T8-'Таблиця 4.4'!T10-'Таблиця 4.4'!T11-'Таблиця 4.4'!T12</f>
        <v>0</v>
      </c>
      <c r="U13" s="111">
        <f>'Таблиця 4.1'!AR87-'Таблиця 4.4'!U6+'Таблиця 4.4'!U7-'Таблиця 4.4'!U8-'Таблиця 4.4'!U10-'Таблиця 4.4'!U11-'Таблиця 4.4'!U12</f>
        <v>0</v>
      </c>
      <c r="V13" s="115">
        <f t="shared" si="7"/>
        <v>0</v>
      </c>
      <c r="W13" s="118" t="str">
        <f t="shared" si="8"/>
        <v>−</v>
      </c>
    </row>
    <row r="14" spans="2:23" ht="14.4" customHeight="1">
      <c r="B14" s="43"/>
      <c r="C14" s="101"/>
      <c r="D14" s="101"/>
      <c r="E14" s="65"/>
      <c r="F14" s="65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6"/>
    </row>
    <row r="15" spans="2:23" ht="22.2" customHeight="1">
      <c r="B15" s="61" t="s">
        <v>103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6"/>
    </row>
    <row r="16" spans="2:23" ht="18" customHeight="1">
      <c r="B16" s="227" t="s">
        <v>95</v>
      </c>
      <c r="C16" s="230" t="s">
        <v>96</v>
      </c>
      <c r="D16" s="233" t="s">
        <v>290</v>
      </c>
      <c r="E16" s="236" t="s">
        <v>217</v>
      </c>
      <c r="F16" s="239" t="s">
        <v>218</v>
      </c>
      <c r="G16" s="236" t="s">
        <v>219</v>
      </c>
      <c r="H16" s="217" t="s">
        <v>235</v>
      </c>
      <c r="I16" s="217"/>
      <c r="J16" s="217" t="s">
        <v>236</v>
      </c>
      <c r="K16" s="217"/>
      <c r="L16" s="217" t="s">
        <v>8</v>
      </c>
      <c r="M16" s="217"/>
      <c r="N16" s="217" t="s">
        <v>237</v>
      </c>
      <c r="O16" s="217"/>
      <c r="P16" s="217" t="s">
        <v>12</v>
      </c>
      <c r="Q16" s="217"/>
      <c r="R16" s="217" t="s">
        <v>238</v>
      </c>
      <c r="S16" s="217"/>
      <c r="T16" s="217" t="s">
        <v>16</v>
      </c>
      <c r="U16" s="217"/>
      <c r="V16" s="217" t="s">
        <v>239</v>
      </c>
      <c r="W16" s="217"/>
    </row>
    <row r="17" spans="2:23" ht="35.4" customHeight="1">
      <c r="B17" s="228"/>
      <c r="C17" s="231"/>
      <c r="D17" s="234"/>
      <c r="E17" s="237"/>
      <c r="F17" s="240"/>
      <c r="G17" s="23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</row>
    <row r="18" spans="2:23" ht="24" customHeight="1">
      <c r="B18" s="229"/>
      <c r="C18" s="232"/>
      <c r="D18" s="235"/>
      <c r="E18" s="238"/>
      <c r="F18" s="241"/>
      <c r="G18" s="238"/>
      <c r="H18" s="108" t="s">
        <v>17</v>
      </c>
      <c r="I18" s="108" t="s">
        <v>18</v>
      </c>
      <c r="J18" s="108" t="s">
        <v>19</v>
      </c>
      <c r="K18" s="108" t="s">
        <v>20</v>
      </c>
      <c r="L18" s="108" t="s">
        <v>17</v>
      </c>
      <c r="M18" s="108" t="s">
        <v>18</v>
      </c>
      <c r="N18" s="108" t="s">
        <v>19</v>
      </c>
      <c r="O18" s="108" t="s">
        <v>20</v>
      </c>
      <c r="P18" s="108" t="s">
        <v>17</v>
      </c>
      <c r="Q18" s="108" t="s">
        <v>18</v>
      </c>
      <c r="R18" s="108" t="s">
        <v>19</v>
      </c>
      <c r="S18" s="108" t="s">
        <v>20</v>
      </c>
      <c r="T18" s="108" t="s">
        <v>17</v>
      </c>
      <c r="U18" s="108" t="s">
        <v>18</v>
      </c>
      <c r="V18" s="108" t="s">
        <v>19</v>
      </c>
      <c r="W18" s="108" t="s">
        <v>20</v>
      </c>
    </row>
    <row r="19" spans="2:23" ht="31.2">
      <c r="B19" s="61" t="s">
        <v>104</v>
      </c>
      <c r="C19" s="25" t="s">
        <v>139</v>
      </c>
      <c r="D19" s="106">
        <f>D20+D21+D22+D23+D24+D25+D26+D27</f>
        <v>0</v>
      </c>
      <c r="E19" s="106">
        <f>E20+E21+E22+E23+E24+E25+E26+E27</f>
        <v>0</v>
      </c>
      <c r="F19" s="106">
        <f>F20+F21+F22+F23+F24+F25+F26+F27</f>
        <v>0</v>
      </c>
      <c r="G19" s="117">
        <f t="shared" ref="G19:G41" si="10">H19+L19+P19+T19</f>
        <v>0</v>
      </c>
      <c r="H19" s="106">
        <f>H20+H21+H22+H23+H24+H25+H26+H27</f>
        <v>0</v>
      </c>
      <c r="I19" s="106">
        <f>I20+I21+I22+I23+I24+I25+I26+I27</f>
        <v>0</v>
      </c>
      <c r="J19" s="115">
        <f>I19-H19</f>
        <v>0</v>
      </c>
      <c r="K19" s="118" t="str">
        <f>IFERROR((I19-H19)/H19,"−")</f>
        <v>−</v>
      </c>
      <c r="L19" s="106">
        <f>L20+L21+L22+L23+L24+L25+L26+L27</f>
        <v>0</v>
      </c>
      <c r="M19" s="106">
        <f>M20+M21+M22+M23+M24+M25+M26+M27</f>
        <v>0</v>
      </c>
      <c r="N19" s="115">
        <f>M19-L19</f>
        <v>0</v>
      </c>
      <c r="O19" s="118" t="str">
        <f>IFERROR((M19-L19)/L19,"−")</f>
        <v>−</v>
      </c>
      <c r="P19" s="106">
        <f>P20+P21+P22+P23+P24+P25+P26+P27</f>
        <v>0</v>
      </c>
      <c r="Q19" s="106">
        <f>Q20+Q21+Q22+Q23+Q24+Q25+Q26+Q27</f>
        <v>0</v>
      </c>
      <c r="R19" s="115">
        <f>Q19-P19</f>
        <v>0</v>
      </c>
      <c r="S19" s="118" t="str">
        <f>IFERROR((Q19-P19)/P19,"−")</f>
        <v>−</v>
      </c>
      <c r="T19" s="106">
        <f>T20+T21+T22+T23+T24+T25+T26+T27</f>
        <v>0</v>
      </c>
      <c r="U19" s="106">
        <f>U20+U21+U22+U23+U24+U25+U26+U27</f>
        <v>0</v>
      </c>
      <c r="V19" s="115">
        <f>U19-T19</f>
        <v>0</v>
      </c>
      <c r="W19" s="118" t="str">
        <f>IFERROR((U19-T19)/T19,"−")</f>
        <v>−</v>
      </c>
    </row>
    <row r="20" spans="2:23" ht="15.6">
      <c r="B20" s="59" t="s">
        <v>105</v>
      </c>
      <c r="C20" s="67" t="s">
        <v>249</v>
      </c>
      <c r="D20" s="111">
        <f>'Таблиця 4.1'!C86</f>
        <v>0</v>
      </c>
      <c r="E20" s="111">
        <f>'Таблиця 4.1'!D86</f>
        <v>0</v>
      </c>
      <c r="F20" s="111">
        <f>'Таблиця 4.1'!E86</f>
        <v>0</v>
      </c>
      <c r="G20" s="117">
        <f t="shared" si="10"/>
        <v>0</v>
      </c>
      <c r="H20" s="111">
        <f>'Таблиця 4.1'!M86</f>
        <v>0</v>
      </c>
      <c r="I20" s="111">
        <f>'Таблиця 4.1'!N86</f>
        <v>0</v>
      </c>
      <c r="J20" s="115">
        <f t="shared" ref="J20:J41" si="11">I20-H20</f>
        <v>0</v>
      </c>
      <c r="K20" s="118" t="str">
        <f t="shared" ref="K20:K41" si="12">IFERROR((I20-H20)/H20,"−")</f>
        <v>−</v>
      </c>
      <c r="L20" s="111">
        <f>'Таблиця 4.1'!W86*20%</f>
        <v>0</v>
      </c>
      <c r="M20" s="111">
        <f>'Таблиця 4.1'!X86*20%</f>
        <v>0</v>
      </c>
      <c r="N20" s="115">
        <f t="shared" ref="N20:N41" si="13">M20-L20</f>
        <v>0</v>
      </c>
      <c r="O20" s="118" t="str">
        <f t="shared" ref="O20:O41" si="14">IFERROR((M20-L20)/L20,"−")</f>
        <v>−</v>
      </c>
      <c r="P20" s="111">
        <f>'Таблиця 4.1'!AG86*20%</f>
        <v>0</v>
      </c>
      <c r="Q20" s="111">
        <f>'Таблиця 4.1'!AH86*20%</f>
        <v>0</v>
      </c>
      <c r="R20" s="115">
        <f t="shared" ref="R20:R41" si="15">Q20-P20</f>
        <v>0</v>
      </c>
      <c r="S20" s="118" t="str">
        <f t="shared" ref="S20:S41" si="16">IFERROR((Q20-P20)/P20,"−")</f>
        <v>−</v>
      </c>
      <c r="T20" s="111">
        <f>'Таблиця 4.1'!AQ86*20%</f>
        <v>0</v>
      </c>
      <c r="U20" s="111">
        <f>'Таблиця 4.1'!AR86*20%</f>
        <v>0</v>
      </c>
      <c r="V20" s="115">
        <f t="shared" ref="V20:V41" si="17">U20-T20</f>
        <v>0</v>
      </c>
      <c r="W20" s="118" t="str">
        <f t="shared" ref="W20:W41" si="18">IFERROR((U20-T20)/T20,"−")</f>
        <v>−</v>
      </c>
    </row>
    <row r="21" spans="2:23" ht="30">
      <c r="B21" s="59" t="s">
        <v>106</v>
      </c>
      <c r="C21" s="67" t="s">
        <v>250</v>
      </c>
      <c r="D21" s="67"/>
      <c r="E21" s="68"/>
      <c r="F21" s="68"/>
      <c r="G21" s="117">
        <f t="shared" si="10"/>
        <v>0</v>
      </c>
      <c r="H21" s="69"/>
      <c r="I21" s="69"/>
      <c r="J21" s="115">
        <f t="shared" si="11"/>
        <v>0</v>
      </c>
      <c r="K21" s="118" t="str">
        <f t="shared" si="12"/>
        <v>−</v>
      </c>
      <c r="L21" s="69"/>
      <c r="M21" s="69"/>
      <c r="N21" s="115">
        <f t="shared" si="13"/>
        <v>0</v>
      </c>
      <c r="O21" s="118" t="str">
        <f t="shared" si="14"/>
        <v>−</v>
      </c>
      <c r="P21" s="69"/>
      <c r="Q21" s="69"/>
      <c r="R21" s="115">
        <f t="shared" si="15"/>
        <v>0</v>
      </c>
      <c r="S21" s="118" t="str">
        <f t="shared" si="16"/>
        <v>−</v>
      </c>
      <c r="T21" s="69"/>
      <c r="U21" s="69"/>
      <c r="V21" s="115">
        <f t="shared" si="17"/>
        <v>0</v>
      </c>
      <c r="W21" s="118" t="str">
        <f t="shared" si="18"/>
        <v>−</v>
      </c>
    </row>
    <row r="22" spans="2:23" ht="30">
      <c r="B22" s="59" t="s">
        <v>107</v>
      </c>
      <c r="C22" s="67" t="s">
        <v>251</v>
      </c>
      <c r="D22" s="67"/>
      <c r="E22" s="68"/>
      <c r="F22" s="68"/>
      <c r="G22" s="117">
        <f t="shared" si="10"/>
        <v>0</v>
      </c>
      <c r="H22" s="69"/>
      <c r="I22" s="69"/>
      <c r="J22" s="115">
        <f t="shared" si="11"/>
        <v>0</v>
      </c>
      <c r="K22" s="118" t="str">
        <f t="shared" si="12"/>
        <v>−</v>
      </c>
      <c r="L22" s="69"/>
      <c r="M22" s="69"/>
      <c r="N22" s="115">
        <f t="shared" si="13"/>
        <v>0</v>
      </c>
      <c r="O22" s="118" t="str">
        <f t="shared" si="14"/>
        <v>−</v>
      </c>
      <c r="P22" s="69"/>
      <c r="Q22" s="69"/>
      <c r="R22" s="115">
        <f t="shared" si="15"/>
        <v>0</v>
      </c>
      <c r="S22" s="118" t="str">
        <f t="shared" si="16"/>
        <v>−</v>
      </c>
      <c r="T22" s="69"/>
      <c r="U22" s="69"/>
      <c r="V22" s="115">
        <f t="shared" si="17"/>
        <v>0</v>
      </c>
      <c r="W22" s="118" t="str">
        <f t="shared" si="18"/>
        <v>−</v>
      </c>
    </row>
    <row r="23" spans="2:23" ht="15">
      <c r="B23" s="59" t="s">
        <v>108</v>
      </c>
      <c r="C23" s="67" t="s">
        <v>252</v>
      </c>
      <c r="D23" s="67"/>
      <c r="E23" s="70"/>
      <c r="F23" s="70"/>
      <c r="G23" s="117">
        <f t="shared" si="10"/>
        <v>0</v>
      </c>
      <c r="H23" s="70"/>
      <c r="I23" s="70"/>
      <c r="J23" s="115">
        <f t="shared" si="11"/>
        <v>0</v>
      </c>
      <c r="K23" s="118" t="str">
        <f t="shared" si="12"/>
        <v>−</v>
      </c>
      <c r="L23" s="70"/>
      <c r="M23" s="70"/>
      <c r="N23" s="115">
        <f t="shared" si="13"/>
        <v>0</v>
      </c>
      <c r="O23" s="118" t="str">
        <f t="shared" si="14"/>
        <v>−</v>
      </c>
      <c r="P23" s="70"/>
      <c r="Q23" s="70"/>
      <c r="R23" s="115">
        <f t="shared" si="15"/>
        <v>0</v>
      </c>
      <c r="S23" s="118" t="str">
        <f t="shared" si="16"/>
        <v>−</v>
      </c>
      <c r="T23" s="70"/>
      <c r="U23" s="70"/>
      <c r="V23" s="115">
        <f t="shared" si="17"/>
        <v>0</v>
      </c>
      <c r="W23" s="118" t="str">
        <f t="shared" si="18"/>
        <v>−</v>
      </c>
    </row>
    <row r="24" spans="2:23" ht="15">
      <c r="B24" s="59" t="s">
        <v>109</v>
      </c>
      <c r="C24" s="67" t="s">
        <v>253</v>
      </c>
      <c r="D24" s="67"/>
      <c r="E24" s="68"/>
      <c r="F24" s="68"/>
      <c r="G24" s="117">
        <f t="shared" si="10"/>
        <v>0</v>
      </c>
      <c r="H24" s="69"/>
      <c r="I24" s="69"/>
      <c r="J24" s="115">
        <f t="shared" si="11"/>
        <v>0</v>
      </c>
      <c r="K24" s="118" t="str">
        <f t="shared" si="12"/>
        <v>−</v>
      </c>
      <c r="L24" s="69"/>
      <c r="M24" s="69"/>
      <c r="N24" s="115">
        <f t="shared" si="13"/>
        <v>0</v>
      </c>
      <c r="O24" s="118" t="str">
        <f t="shared" si="14"/>
        <v>−</v>
      </c>
      <c r="P24" s="69"/>
      <c r="Q24" s="69"/>
      <c r="R24" s="115">
        <f t="shared" si="15"/>
        <v>0</v>
      </c>
      <c r="S24" s="118" t="str">
        <f t="shared" si="16"/>
        <v>−</v>
      </c>
      <c r="T24" s="69"/>
      <c r="U24" s="69"/>
      <c r="V24" s="115">
        <f t="shared" si="17"/>
        <v>0</v>
      </c>
      <c r="W24" s="118" t="str">
        <f t="shared" si="18"/>
        <v>−</v>
      </c>
    </row>
    <row r="25" spans="2:23" ht="15">
      <c r="B25" s="59" t="s">
        <v>110</v>
      </c>
      <c r="C25" s="67" t="s">
        <v>254</v>
      </c>
      <c r="D25" s="67"/>
      <c r="E25" s="68"/>
      <c r="F25" s="68"/>
      <c r="G25" s="117">
        <f t="shared" si="10"/>
        <v>0</v>
      </c>
      <c r="H25" s="69"/>
      <c r="I25" s="69"/>
      <c r="J25" s="115">
        <f t="shared" si="11"/>
        <v>0</v>
      </c>
      <c r="K25" s="118" t="str">
        <f t="shared" si="12"/>
        <v>−</v>
      </c>
      <c r="L25" s="69"/>
      <c r="M25" s="69"/>
      <c r="N25" s="115">
        <f t="shared" si="13"/>
        <v>0</v>
      </c>
      <c r="O25" s="118" t="str">
        <f t="shared" si="14"/>
        <v>−</v>
      </c>
      <c r="P25" s="69"/>
      <c r="Q25" s="69"/>
      <c r="R25" s="115">
        <f t="shared" si="15"/>
        <v>0</v>
      </c>
      <c r="S25" s="118" t="str">
        <f t="shared" si="16"/>
        <v>−</v>
      </c>
      <c r="T25" s="69"/>
      <c r="U25" s="69"/>
      <c r="V25" s="115">
        <f t="shared" si="17"/>
        <v>0</v>
      </c>
      <c r="W25" s="118" t="str">
        <f t="shared" si="18"/>
        <v>−</v>
      </c>
    </row>
    <row r="26" spans="2:23" ht="15.6">
      <c r="B26" s="59" t="s">
        <v>113</v>
      </c>
      <c r="C26" s="67" t="s">
        <v>255</v>
      </c>
      <c r="D26" s="111">
        <f>'Таблиця 4.1'!C31*40%</f>
        <v>0</v>
      </c>
      <c r="E26" s="111">
        <f>'Таблиця 4.1'!D31*40%</f>
        <v>0</v>
      </c>
      <c r="F26" s="111">
        <f>'Таблиця 4.1'!E31*40%</f>
        <v>0</v>
      </c>
      <c r="G26" s="117">
        <f t="shared" si="10"/>
        <v>0</v>
      </c>
      <c r="H26" s="111">
        <f>'Таблиця 4.1'!M31*40%</f>
        <v>0</v>
      </c>
      <c r="I26" s="111">
        <f>'Таблиця 4.1'!N31*40%</f>
        <v>0</v>
      </c>
      <c r="J26" s="115">
        <f t="shared" si="11"/>
        <v>0</v>
      </c>
      <c r="K26" s="118" t="str">
        <f t="shared" si="12"/>
        <v>−</v>
      </c>
      <c r="L26" s="111">
        <f>'Таблиця 4.1'!W31*40%</f>
        <v>0</v>
      </c>
      <c r="M26" s="111">
        <f>'Таблиця 4.1'!X31*40%</f>
        <v>0</v>
      </c>
      <c r="N26" s="115">
        <f t="shared" si="13"/>
        <v>0</v>
      </c>
      <c r="O26" s="118" t="str">
        <f t="shared" si="14"/>
        <v>−</v>
      </c>
      <c r="P26" s="111">
        <f>'Таблиця 4.1'!AG31*40%</f>
        <v>0</v>
      </c>
      <c r="Q26" s="111">
        <f>'Таблиця 4.1'!AH31*40%</f>
        <v>0</v>
      </c>
      <c r="R26" s="115">
        <f t="shared" si="15"/>
        <v>0</v>
      </c>
      <c r="S26" s="118" t="str">
        <f t="shared" si="16"/>
        <v>−</v>
      </c>
      <c r="T26" s="111">
        <f>'Таблиця 4.1'!AQ31*40%</f>
        <v>0</v>
      </c>
      <c r="U26" s="111">
        <f>'Таблиця 4.1'!AR31*40%</f>
        <v>0</v>
      </c>
      <c r="V26" s="115">
        <f t="shared" si="17"/>
        <v>0</v>
      </c>
      <c r="W26" s="118" t="str">
        <f t="shared" si="18"/>
        <v>−</v>
      </c>
    </row>
    <row r="27" spans="2:23" ht="15">
      <c r="B27" s="59" t="s">
        <v>111</v>
      </c>
      <c r="C27" s="67" t="s">
        <v>256</v>
      </c>
      <c r="D27" s="67"/>
      <c r="E27" s="68"/>
      <c r="F27" s="68"/>
      <c r="G27" s="117">
        <f t="shared" si="10"/>
        <v>0</v>
      </c>
      <c r="H27" s="69"/>
      <c r="I27" s="69"/>
      <c r="J27" s="115">
        <f t="shared" si="11"/>
        <v>0</v>
      </c>
      <c r="K27" s="118" t="str">
        <f t="shared" si="12"/>
        <v>−</v>
      </c>
      <c r="L27" s="69"/>
      <c r="M27" s="69"/>
      <c r="N27" s="115">
        <f t="shared" si="13"/>
        <v>0</v>
      </c>
      <c r="O27" s="118" t="str">
        <f t="shared" si="14"/>
        <v>−</v>
      </c>
      <c r="P27" s="69"/>
      <c r="Q27" s="69"/>
      <c r="R27" s="115">
        <f t="shared" si="15"/>
        <v>0</v>
      </c>
      <c r="S27" s="118" t="str">
        <f t="shared" si="16"/>
        <v>−</v>
      </c>
      <c r="T27" s="69"/>
      <c r="U27" s="69"/>
      <c r="V27" s="115">
        <f t="shared" si="17"/>
        <v>0</v>
      </c>
      <c r="W27" s="118" t="str">
        <f t="shared" si="18"/>
        <v>−</v>
      </c>
    </row>
    <row r="28" spans="2:23" ht="31.2">
      <c r="B28" s="61" t="s">
        <v>112</v>
      </c>
      <c r="C28" s="25" t="s">
        <v>257</v>
      </c>
      <c r="D28" s="106">
        <f>D29+D30+D31+D32</f>
        <v>0</v>
      </c>
      <c r="E28" s="106">
        <f>E29+E30+E31+E32</f>
        <v>0</v>
      </c>
      <c r="F28" s="106">
        <f>F29+F30+F31+F32</f>
        <v>0</v>
      </c>
      <c r="G28" s="117">
        <f t="shared" si="10"/>
        <v>0</v>
      </c>
      <c r="H28" s="106">
        <f>H29+H30+H31+H32</f>
        <v>0</v>
      </c>
      <c r="I28" s="106"/>
      <c r="J28" s="115">
        <f t="shared" si="11"/>
        <v>0</v>
      </c>
      <c r="K28" s="118" t="str">
        <f t="shared" si="12"/>
        <v>−</v>
      </c>
      <c r="L28" s="106">
        <f t="shared" ref="L28:T28" si="19">L29+L30+L31+L32</f>
        <v>0</v>
      </c>
      <c r="M28" s="106">
        <f t="shared" ref="M28" si="20">M29+M30+M31+M32</f>
        <v>0</v>
      </c>
      <c r="N28" s="115">
        <f t="shared" si="13"/>
        <v>0</v>
      </c>
      <c r="O28" s="118" t="str">
        <f t="shared" si="14"/>
        <v>−</v>
      </c>
      <c r="P28" s="106">
        <f t="shared" si="19"/>
        <v>0</v>
      </c>
      <c r="Q28" s="106">
        <f t="shared" ref="Q28" si="21">Q29+Q30+Q31+Q32</f>
        <v>0</v>
      </c>
      <c r="R28" s="115">
        <f t="shared" si="15"/>
        <v>0</v>
      </c>
      <c r="S28" s="118" t="str">
        <f t="shared" si="16"/>
        <v>−</v>
      </c>
      <c r="T28" s="106">
        <f t="shared" si="19"/>
        <v>0</v>
      </c>
      <c r="U28" s="106">
        <f t="shared" ref="U28" si="22">U29+U30+U31+U32</f>
        <v>0</v>
      </c>
      <c r="V28" s="115">
        <f t="shared" si="17"/>
        <v>0</v>
      </c>
      <c r="W28" s="118" t="str">
        <f t="shared" si="18"/>
        <v>−</v>
      </c>
    </row>
    <row r="29" spans="2:23" ht="15.6">
      <c r="B29" s="59" t="s">
        <v>113</v>
      </c>
      <c r="C29" s="67" t="s">
        <v>258</v>
      </c>
      <c r="D29" s="111">
        <f>'Таблиця 4.1'!C31*60%</f>
        <v>0</v>
      </c>
      <c r="E29" s="111">
        <f>'Таблиця 4.1'!D31*60%</f>
        <v>0</v>
      </c>
      <c r="F29" s="111">
        <f>'Таблиця 4.1'!E31*60%</f>
        <v>0</v>
      </c>
      <c r="G29" s="117">
        <f t="shared" si="10"/>
        <v>0</v>
      </c>
      <c r="H29" s="111">
        <f>'Таблиця 4.1'!M31*60%</f>
        <v>0</v>
      </c>
      <c r="I29" s="111">
        <f>'Таблиця 4.1'!N31*60%</f>
        <v>0</v>
      </c>
      <c r="J29" s="115">
        <f t="shared" si="11"/>
        <v>0</v>
      </c>
      <c r="K29" s="118" t="str">
        <f t="shared" si="12"/>
        <v>−</v>
      </c>
      <c r="L29" s="111">
        <f>'Таблиця 4.1'!W31*60%</f>
        <v>0</v>
      </c>
      <c r="M29" s="111">
        <f>'Таблиця 4.1'!X31*60%</f>
        <v>0</v>
      </c>
      <c r="N29" s="115">
        <f t="shared" si="13"/>
        <v>0</v>
      </c>
      <c r="O29" s="118" t="str">
        <f t="shared" si="14"/>
        <v>−</v>
      </c>
      <c r="P29" s="111">
        <f>'Таблиця 4.1'!AG31*60%</f>
        <v>0</v>
      </c>
      <c r="Q29" s="111">
        <f>'Таблиця 4.1'!AH31*60%</f>
        <v>0</v>
      </c>
      <c r="R29" s="115">
        <f t="shared" si="15"/>
        <v>0</v>
      </c>
      <c r="S29" s="118" t="str">
        <f t="shared" si="16"/>
        <v>−</v>
      </c>
      <c r="T29" s="111">
        <f>'Таблиця 4.1'!AQ31*60%</f>
        <v>0</v>
      </c>
      <c r="U29" s="111">
        <f>'Таблиця 4.1'!AR31*60%</f>
        <v>0</v>
      </c>
      <c r="V29" s="115">
        <f t="shared" si="17"/>
        <v>0</v>
      </c>
      <c r="W29" s="118" t="str">
        <f t="shared" si="18"/>
        <v>−</v>
      </c>
    </row>
    <row r="30" spans="2:23" ht="15">
      <c r="B30" s="59" t="s">
        <v>114</v>
      </c>
      <c r="C30" s="67" t="s">
        <v>259</v>
      </c>
      <c r="D30" s="67"/>
      <c r="E30" s="68"/>
      <c r="F30" s="68"/>
      <c r="G30" s="117">
        <f t="shared" si="10"/>
        <v>0</v>
      </c>
      <c r="H30" s="68"/>
      <c r="I30" s="68"/>
      <c r="J30" s="115">
        <f t="shared" si="11"/>
        <v>0</v>
      </c>
      <c r="K30" s="118" t="str">
        <f t="shared" si="12"/>
        <v>−</v>
      </c>
      <c r="L30" s="68"/>
      <c r="M30" s="68"/>
      <c r="N30" s="115">
        <f t="shared" si="13"/>
        <v>0</v>
      </c>
      <c r="O30" s="118" t="str">
        <f t="shared" si="14"/>
        <v>−</v>
      </c>
      <c r="P30" s="68"/>
      <c r="Q30" s="68"/>
      <c r="R30" s="115">
        <f t="shared" si="15"/>
        <v>0</v>
      </c>
      <c r="S30" s="118" t="str">
        <f t="shared" si="16"/>
        <v>−</v>
      </c>
      <c r="T30" s="68"/>
      <c r="U30" s="68"/>
      <c r="V30" s="115">
        <f t="shared" si="17"/>
        <v>0</v>
      </c>
      <c r="W30" s="118" t="str">
        <f t="shared" si="18"/>
        <v>−</v>
      </c>
    </row>
    <row r="31" spans="2:23" ht="15">
      <c r="B31" s="59" t="s">
        <v>115</v>
      </c>
      <c r="C31" s="67" t="s">
        <v>260</v>
      </c>
      <c r="D31" s="67"/>
      <c r="E31" s="68"/>
      <c r="F31" s="68"/>
      <c r="G31" s="117">
        <f t="shared" si="10"/>
        <v>0</v>
      </c>
      <c r="H31" s="68"/>
      <c r="I31" s="68"/>
      <c r="J31" s="115">
        <f t="shared" si="11"/>
        <v>0</v>
      </c>
      <c r="K31" s="118" t="str">
        <f t="shared" si="12"/>
        <v>−</v>
      </c>
      <c r="L31" s="68"/>
      <c r="M31" s="68"/>
      <c r="N31" s="115">
        <f t="shared" si="13"/>
        <v>0</v>
      </c>
      <c r="O31" s="118" t="str">
        <f t="shared" si="14"/>
        <v>−</v>
      </c>
      <c r="P31" s="68"/>
      <c r="Q31" s="68"/>
      <c r="R31" s="115">
        <f t="shared" si="15"/>
        <v>0</v>
      </c>
      <c r="S31" s="118" t="str">
        <f t="shared" si="16"/>
        <v>−</v>
      </c>
      <c r="T31" s="68"/>
      <c r="U31" s="68"/>
      <c r="V31" s="115">
        <f t="shared" si="17"/>
        <v>0</v>
      </c>
      <c r="W31" s="118" t="str">
        <f t="shared" si="18"/>
        <v>−</v>
      </c>
    </row>
    <row r="32" spans="2:23" ht="31.2">
      <c r="B32" s="60" t="s">
        <v>270</v>
      </c>
      <c r="C32" s="67" t="s">
        <v>261</v>
      </c>
      <c r="D32" s="111">
        <f>D33+D34</f>
        <v>0</v>
      </c>
      <c r="E32" s="111">
        <f>E33+E34</f>
        <v>0</v>
      </c>
      <c r="F32" s="111">
        <f t="shared" ref="F32:T32" si="23">F33+F34</f>
        <v>0</v>
      </c>
      <c r="G32" s="117">
        <f t="shared" si="10"/>
        <v>0</v>
      </c>
      <c r="H32" s="111">
        <f t="shared" si="23"/>
        <v>0</v>
      </c>
      <c r="I32" s="111">
        <f t="shared" si="23"/>
        <v>0</v>
      </c>
      <c r="J32" s="115">
        <f t="shared" si="11"/>
        <v>0</v>
      </c>
      <c r="K32" s="118" t="str">
        <f t="shared" si="12"/>
        <v>−</v>
      </c>
      <c r="L32" s="111">
        <f t="shared" si="23"/>
        <v>0</v>
      </c>
      <c r="M32" s="111">
        <f t="shared" si="23"/>
        <v>0</v>
      </c>
      <c r="N32" s="115">
        <f t="shared" si="13"/>
        <v>0</v>
      </c>
      <c r="O32" s="118" t="str">
        <f t="shared" si="14"/>
        <v>−</v>
      </c>
      <c r="P32" s="111">
        <f t="shared" si="23"/>
        <v>0</v>
      </c>
      <c r="Q32" s="111">
        <f t="shared" si="23"/>
        <v>0</v>
      </c>
      <c r="R32" s="115">
        <f t="shared" si="15"/>
        <v>0</v>
      </c>
      <c r="S32" s="118" t="str">
        <f t="shared" si="16"/>
        <v>−</v>
      </c>
      <c r="T32" s="111">
        <f t="shared" si="23"/>
        <v>0</v>
      </c>
      <c r="U32" s="111">
        <f t="shared" ref="U32" si="24">U33+U34</f>
        <v>0</v>
      </c>
      <c r="V32" s="115">
        <f t="shared" si="17"/>
        <v>0</v>
      </c>
      <c r="W32" s="118" t="str">
        <f t="shared" si="18"/>
        <v>−</v>
      </c>
    </row>
    <row r="33" spans="2:23" ht="45">
      <c r="B33" s="59" t="s">
        <v>197</v>
      </c>
      <c r="C33" s="67" t="s">
        <v>272</v>
      </c>
      <c r="D33" s="67"/>
      <c r="E33" s="68"/>
      <c r="F33" s="68"/>
      <c r="G33" s="117">
        <f t="shared" si="10"/>
        <v>0</v>
      </c>
      <c r="H33" s="68"/>
      <c r="I33" s="68"/>
      <c r="J33" s="115">
        <f t="shared" si="11"/>
        <v>0</v>
      </c>
      <c r="K33" s="118" t="str">
        <f t="shared" si="12"/>
        <v>−</v>
      </c>
      <c r="L33" s="68"/>
      <c r="M33" s="68"/>
      <c r="N33" s="115">
        <f t="shared" si="13"/>
        <v>0</v>
      </c>
      <c r="O33" s="118" t="str">
        <f t="shared" si="14"/>
        <v>−</v>
      </c>
      <c r="P33" s="68"/>
      <c r="Q33" s="68"/>
      <c r="R33" s="115">
        <f t="shared" si="15"/>
        <v>0</v>
      </c>
      <c r="S33" s="118" t="str">
        <f t="shared" si="16"/>
        <v>−</v>
      </c>
      <c r="T33" s="68"/>
      <c r="U33" s="68"/>
      <c r="V33" s="115">
        <f t="shared" si="17"/>
        <v>0</v>
      </c>
      <c r="W33" s="118" t="str">
        <f t="shared" si="18"/>
        <v>−</v>
      </c>
    </row>
    <row r="34" spans="2:23" ht="15">
      <c r="B34" s="59" t="s">
        <v>268</v>
      </c>
      <c r="C34" s="67" t="s">
        <v>273</v>
      </c>
      <c r="D34" s="67"/>
      <c r="E34" s="68"/>
      <c r="F34" s="68"/>
      <c r="G34" s="117">
        <f t="shared" si="10"/>
        <v>0</v>
      </c>
      <c r="H34" s="68"/>
      <c r="I34" s="68"/>
      <c r="J34" s="115">
        <f t="shared" si="11"/>
        <v>0</v>
      </c>
      <c r="K34" s="118" t="str">
        <f t="shared" si="12"/>
        <v>−</v>
      </c>
      <c r="L34" s="68"/>
      <c r="M34" s="68"/>
      <c r="N34" s="115">
        <f t="shared" si="13"/>
        <v>0</v>
      </c>
      <c r="O34" s="118" t="str">
        <f t="shared" si="14"/>
        <v>−</v>
      </c>
      <c r="P34" s="68"/>
      <c r="Q34" s="68"/>
      <c r="R34" s="115">
        <f t="shared" si="15"/>
        <v>0</v>
      </c>
      <c r="S34" s="118" t="str">
        <f t="shared" si="16"/>
        <v>−</v>
      </c>
      <c r="T34" s="68"/>
      <c r="U34" s="68"/>
      <c r="V34" s="115">
        <f t="shared" si="17"/>
        <v>0</v>
      </c>
      <c r="W34" s="118" t="str">
        <f t="shared" si="18"/>
        <v>−</v>
      </c>
    </row>
    <row r="35" spans="2:23" ht="31.2">
      <c r="B35" s="60" t="s">
        <v>116</v>
      </c>
      <c r="C35" s="25" t="s">
        <v>262</v>
      </c>
      <c r="D35" s="106">
        <f>D36+D37</f>
        <v>0</v>
      </c>
      <c r="E35" s="106">
        <f>E36+E37</f>
        <v>0</v>
      </c>
      <c r="F35" s="106">
        <f t="shared" ref="F35:T35" si="25">F36+F37</f>
        <v>0</v>
      </c>
      <c r="G35" s="117">
        <f t="shared" si="10"/>
        <v>0</v>
      </c>
      <c r="H35" s="106">
        <f t="shared" si="25"/>
        <v>0</v>
      </c>
      <c r="I35" s="106">
        <f t="shared" si="25"/>
        <v>0</v>
      </c>
      <c r="J35" s="115">
        <f t="shared" si="11"/>
        <v>0</v>
      </c>
      <c r="K35" s="118" t="str">
        <f t="shared" si="12"/>
        <v>−</v>
      </c>
      <c r="L35" s="106">
        <f t="shared" si="25"/>
        <v>0</v>
      </c>
      <c r="M35" s="106">
        <f t="shared" si="25"/>
        <v>0</v>
      </c>
      <c r="N35" s="115">
        <f t="shared" si="13"/>
        <v>0</v>
      </c>
      <c r="O35" s="118" t="str">
        <f t="shared" si="14"/>
        <v>−</v>
      </c>
      <c r="P35" s="106">
        <f t="shared" si="25"/>
        <v>0</v>
      </c>
      <c r="Q35" s="106">
        <f t="shared" ref="Q35" si="26">Q36+Q37</f>
        <v>0</v>
      </c>
      <c r="R35" s="115">
        <f t="shared" si="15"/>
        <v>0</v>
      </c>
      <c r="S35" s="118" t="str">
        <f t="shared" si="16"/>
        <v>−</v>
      </c>
      <c r="T35" s="106">
        <f t="shared" si="25"/>
        <v>0</v>
      </c>
      <c r="U35" s="106">
        <f t="shared" ref="U35" si="27">U36+U37</f>
        <v>0</v>
      </c>
      <c r="V35" s="115">
        <f t="shared" si="17"/>
        <v>0</v>
      </c>
      <c r="W35" s="118" t="str">
        <f t="shared" si="18"/>
        <v>−</v>
      </c>
    </row>
    <row r="36" spans="2:23" ht="30">
      <c r="B36" s="59" t="s">
        <v>117</v>
      </c>
      <c r="C36" s="67" t="s">
        <v>263</v>
      </c>
      <c r="D36" s="111">
        <f>'Таблиця 4.1'!C37</f>
        <v>0</v>
      </c>
      <c r="E36" s="111">
        <f>'Таблиця 4.1'!D37</f>
        <v>0</v>
      </c>
      <c r="F36" s="111">
        <f>'Таблиця 4.1'!E37</f>
        <v>0</v>
      </c>
      <c r="G36" s="117">
        <f t="shared" si="10"/>
        <v>0</v>
      </c>
      <c r="H36" s="111">
        <f>'Таблиця 4.1'!M37</f>
        <v>0</v>
      </c>
      <c r="I36" s="111">
        <f>'Таблиця 4.1'!N37</f>
        <v>0</v>
      </c>
      <c r="J36" s="115">
        <f t="shared" si="11"/>
        <v>0</v>
      </c>
      <c r="K36" s="118" t="str">
        <f t="shared" si="12"/>
        <v>−</v>
      </c>
      <c r="L36" s="111">
        <f>'Таблиця 4.1'!W37</f>
        <v>0</v>
      </c>
      <c r="M36" s="111">
        <f>'Таблиця 4.1'!X37</f>
        <v>0</v>
      </c>
      <c r="N36" s="115">
        <f t="shared" si="13"/>
        <v>0</v>
      </c>
      <c r="O36" s="118" t="str">
        <f t="shared" si="14"/>
        <v>−</v>
      </c>
      <c r="P36" s="111">
        <f>'Таблиця 4.1'!AG37</f>
        <v>0</v>
      </c>
      <c r="Q36" s="111">
        <f>'Таблиця 4.1'!AH37</f>
        <v>0</v>
      </c>
      <c r="R36" s="115">
        <f t="shared" si="15"/>
        <v>0</v>
      </c>
      <c r="S36" s="118" t="str">
        <f t="shared" si="16"/>
        <v>−</v>
      </c>
      <c r="T36" s="111">
        <f>'Таблиця 4.1'!AQ37</f>
        <v>0</v>
      </c>
      <c r="U36" s="111">
        <f>'Таблиця 4.1'!AR37</f>
        <v>0</v>
      </c>
      <c r="V36" s="115">
        <f t="shared" si="17"/>
        <v>0</v>
      </c>
      <c r="W36" s="118" t="str">
        <f t="shared" si="18"/>
        <v>−</v>
      </c>
    </row>
    <row r="37" spans="2:23" ht="15">
      <c r="B37" s="59" t="s">
        <v>268</v>
      </c>
      <c r="C37" s="67" t="s">
        <v>264</v>
      </c>
      <c r="D37" s="67"/>
      <c r="E37" s="68"/>
      <c r="F37" s="68"/>
      <c r="G37" s="117">
        <f t="shared" si="10"/>
        <v>0</v>
      </c>
      <c r="H37" s="68"/>
      <c r="I37" s="68"/>
      <c r="J37" s="115">
        <f t="shared" si="11"/>
        <v>0</v>
      </c>
      <c r="K37" s="118" t="str">
        <f t="shared" si="12"/>
        <v>−</v>
      </c>
      <c r="L37" s="68"/>
      <c r="M37" s="68"/>
      <c r="N37" s="115">
        <f t="shared" si="13"/>
        <v>0</v>
      </c>
      <c r="O37" s="118" t="str">
        <f t="shared" si="14"/>
        <v>−</v>
      </c>
      <c r="P37" s="68"/>
      <c r="Q37" s="68"/>
      <c r="R37" s="115">
        <f t="shared" si="15"/>
        <v>0</v>
      </c>
      <c r="S37" s="118" t="str">
        <f t="shared" si="16"/>
        <v>−</v>
      </c>
      <c r="T37" s="68"/>
      <c r="U37" s="68"/>
      <c r="V37" s="115">
        <f t="shared" si="17"/>
        <v>0</v>
      </c>
      <c r="W37" s="118" t="str">
        <f t="shared" si="18"/>
        <v>−</v>
      </c>
    </row>
    <row r="38" spans="2:23" ht="15.6" customHeight="1">
      <c r="B38" s="61" t="s">
        <v>118</v>
      </c>
      <c r="C38" s="25" t="s">
        <v>265</v>
      </c>
      <c r="D38" s="106">
        <f>D39+D40</f>
        <v>0</v>
      </c>
      <c r="E38" s="106">
        <f>E39+E40</f>
        <v>0</v>
      </c>
      <c r="F38" s="106">
        <f t="shared" ref="F38:T38" si="28">F39+F40</f>
        <v>0</v>
      </c>
      <c r="G38" s="117">
        <f t="shared" si="10"/>
        <v>0</v>
      </c>
      <c r="H38" s="106">
        <f t="shared" si="28"/>
        <v>0</v>
      </c>
      <c r="I38" s="106">
        <f t="shared" si="28"/>
        <v>0</v>
      </c>
      <c r="J38" s="115">
        <f t="shared" si="11"/>
        <v>0</v>
      </c>
      <c r="K38" s="118" t="str">
        <f t="shared" si="12"/>
        <v>−</v>
      </c>
      <c r="L38" s="106">
        <f t="shared" si="28"/>
        <v>0</v>
      </c>
      <c r="M38" s="106"/>
      <c r="N38" s="115">
        <f t="shared" si="13"/>
        <v>0</v>
      </c>
      <c r="O38" s="118" t="str">
        <f t="shared" si="14"/>
        <v>−</v>
      </c>
      <c r="P38" s="106">
        <f t="shared" si="28"/>
        <v>0</v>
      </c>
      <c r="Q38" s="106">
        <f t="shared" si="28"/>
        <v>0</v>
      </c>
      <c r="R38" s="115">
        <f t="shared" si="15"/>
        <v>0</v>
      </c>
      <c r="S38" s="118" t="str">
        <f t="shared" si="16"/>
        <v>−</v>
      </c>
      <c r="T38" s="106">
        <f t="shared" si="28"/>
        <v>0</v>
      </c>
      <c r="U38" s="106">
        <f t="shared" ref="U38" si="29">U39+U40</f>
        <v>0</v>
      </c>
      <c r="V38" s="115">
        <f t="shared" si="17"/>
        <v>0</v>
      </c>
      <c r="W38" s="118" t="str">
        <f t="shared" si="18"/>
        <v>−</v>
      </c>
    </row>
    <row r="39" spans="2:23" ht="45">
      <c r="B39" s="59" t="s">
        <v>119</v>
      </c>
      <c r="C39" s="67" t="s">
        <v>274</v>
      </c>
      <c r="D39" s="67"/>
      <c r="E39" s="68"/>
      <c r="F39" s="68"/>
      <c r="G39" s="117">
        <f t="shared" si="10"/>
        <v>0</v>
      </c>
      <c r="H39" s="68"/>
      <c r="I39" s="68"/>
      <c r="J39" s="115">
        <f t="shared" si="11"/>
        <v>0</v>
      </c>
      <c r="K39" s="118" t="str">
        <f t="shared" si="12"/>
        <v>−</v>
      </c>
      <c r="L39" s="68"/>
      <c r="M39" s="68"/>
      <c r="N39" s="115">
        <f t="shared" si="13"/>
        <v>0</v>
      </c>
      <c r="O39" s="118" t="str">
        <f t="shared" si="14"/>
        <v>−</v>
      </c>
      <c r="P39" s="68"/>
      <c r="Q39" s="68"/>
      <c r="R39" s="115">
        <f t="shared" si="15"/>
        <v>0</v>
      </c>
      <c r="S39" s="118" t="str">
        <f t="shared" si="16"/>
        <v>−</v>
      </c>
      <c r="T39" s="68"/>
      <c r="U39" s="68"/>
      <c r="V39" s="115">
        <f t="shared" si="17"/>
        <v>0</v>
      </c>
      <c r="W39" s="118" t="str">
        <f t="shared" si="18"/>
        <v>−</v>
      </c>
    </row>
    <row r="40" spans="2:23" ht="15">
      <c r="B40" s="59" t="s">
        <v>269</v>
      </c>
      <c r="C40" s="67" t="s">
        <v>275</v>
      </c>
      <c r="D40" s="67"/>
      <c r="E40" s="68"/>
      <c r="F40" s="68"/>
      <c r="G40" s="117">
        <f t="shared" si="10"/>
        <v>0</v>
      </c>
      <c r="H40" s="68"/>
      <c r="I40" s="68"/>
      <c r="J40" s="115">
        <f t="shared" si="11"/>
        <v>0</v>
      </c>
      <c r="K40" s="118" t="str">
        <f t="shared" si="12"/>
        <v>−</v>
      </c>
      <c r="L40" s="68"/>
      <c r="M40" s="68"/>
      <c r="N40" s="115">
        <f t="shared" si="13"/>
        <v>0</v>
      </c>
      <c r="O40" s="118" t="str">
        <f t="shared" si="14"/>
        <v>−</v>
      </c>
      <c r="P40" s="68"/>
      <c r="Q40" s="68"/>
      <c r="R40" s="115">
        <f t="shared" si="15"/>
        <v>0</v>
      </c>
      <c r="S40" s="118" t="str">
        <f t="shared" si="16"/>
        <v>−</v>
      </c>
      <c r="T40" s="68"/>
      <c r="U40" s="68"/>
      <c r="V40" s="115">
        <f t="shared" si="17"/>
        <v>0</v>
      </c>
      <c r="W40" s="118" t="str">
        <f t="shared" si="18"/>
        <v>−</v>
      </c>
    </row>
    <row r="41" spans="2:23" ht="15.6">
      <c r="B41" s="61" t="s">
        <v>120</v>
      </c>
      <c r="C41" s="25" t="s">
        <v>271</v>
      </c>
      <c r="D41" s="106">
        <f>D19+D28+D35+D38</f>
        <v>0</v>
      </c>
      <c r="E41" s="106">
        <f>E19+E28+E35+E38</f>
        <v>0</v>
      </c>
      <c r="F41" s="106">
        <f>F19+F28+F35+F38</f>
        <v>0</v>
      </c>
      <c r="G41" s="117">
        <f t="shared" si="10"/>
        <v>0</v>
      </c>
      <c r="H41" s="106">
        <f>H19+H28+H35+H38</f>
        <v>0</v>
      </c>
      <c r="I41" s="106">
        <f>I19+I28+I35+I38</f>
        <v>0</v>
      </c>
      <c r="J41" s="115">
        <f t="shared" si="11"/>
        <v>0</v>
      </c>
      <c r="K41" s="118" t="str">
        <f t="shared" si="12"/>
        <v>−</v>
      </c>
      <c r="L41" s="106">
        <f>L19+L28+L35+L38</f>
        <v>0</v>
      </c>
      <c r="M41" s="106">
        <f>M19+M28+M35+M38</f>
        <v>0</v>
      </c>
      <c r="N41" s="115">
        <f t="shared" si="13"/>
        <v>0</v>
      </c>
      <c r="O41" s="118" t="str">
        <f t="shared" si="14"/>
        <v>−</v>
      </c>
      <c r="P41" s="106">
        <f>P19+P28+P35+P38</f>
        <v>0</v>
      </c>
      <c r="Q41" s="106">
        <f>Q19+Q28+Q35+Q38</f>
        <v>0</v>
      </c>
      <c r="R41" s="115">
        <f t="shared" si="15"/>
        <v>0</v>
      </c>
      <c r="S41" s="118" t="str">
        <f t="shared" si="16"/>
        <v>−</v>
      </c>
      <c r="T41" s="106">
        <f>T19+T28+T35+T38</f>
        <v>0</v>
      </c>
      <c r="U41" s="106">
        <f>U19+U28+U35+U38</f>
        <v>0</v>
      </c>
      <c r="V41" s="115">
        <f t="shared" si="17"/>
        <v>0</v>
      </c>
      <c r="W41" s="118" t="str">
        <f t="shared" si="18"/>
        <v>−</v>
      </c>
    </row>
    <row r="42" spans="2:23" ht="66" customHeight="1">
      <c r="B42" s="11"/>
      <c r="C42" s="12"/>
      <c r="D42" s="12"/>
      <c r="E42" s="13"/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9"/>
    </row>
    <row r="43" spans="2:23" ht="18" customHeight="1">
      <c r="B43" s="182" t="s">
        <v>245</v>
      </c>
      <c r="C43" s="104"/>
      <c r="D43" s="104"/>
      <c r="E43" s="198" t="s">
        <v>130</v>
      </c>
      <c r="F43" s="198"/>
      <c r="H43" s="29"/>
      <c r="I43" s="29"/>
      <c r="J43" s="29"/>
      <c r="K43" s="29"/>
      <c r="L43" s="199" t="s">
        <v>284</v>
      </c>
      <c r="M43" s="199"/>
      <c r="N43" s="199"/>
      <c r="O43" s="199"/>
      <c r="P43" s="199"/>
      <c r="Q43" s="199"/>
      <c r="R43" s="199"/>
      <c r="S43" s="199"/>
      <c r="T43" s="199"/>
      <c r="U43" s="29"/>
    </row>
    <row r="44" spans="2:23" ht="17.399999999999999">
      <c r="B44" s="71"/>
      <c r="C44" s="104"/>
      <c r="D44" s="104"/>
      <c r="E44" s="51" t="s">
        <v>287</v>
      </c>
      <c r="F44" s="104"/>
      <c r="U44" s="51"/>
      <c r="V44" s="51"/>
    </row>
    <row r="45" spans="2:23">
      <c r="B45" s="165"/>
    </row>
    <row r="46" spans="2:23">
      <c r="B46" s="165"/>
    </row>
    <row r="47" spans="2:23" ht="18" customHeight="1">
      <c r="B47" s="182" t="s">
        <v>246</v>
      </c>
      <c r="C47" s="104"/>
      <c r="D47" s="104"/>
      <c r="E47" s="198" t="s">
        <v>130</v>
      </c>
      <c r="F47" s="198"/>
      <c r="H47" s="29"/>
      <c r="I47" s="29"/>
      <c r="J47" s="29"/>
      <c r="K47" s="29"/>
      <c r="L47" s="199" t="s">
        <v>284</v>
      </c>
      <c r="M47" s="199"/>
      <c r="N47" s="199"/>
      <c r="O47" s="199"/>
      <c r="P47" s="199"/>
      <c r="Q47" s="199"/>
      <c r="R47" s="199"/>
      <c r="S47" s="199"/>
      <c r="T47" s="199"/>
    </row>
    <row r="48" spans="2:23" ht="17.399999999999999">
      <c r="B48" s="53"/>
      <c r="C48" s="28"/>
      <c r="D48" s="28"/>
      <c r="E48" s="51" t="s">
        <v>286</v>
      </c>
      <c r="F48" s="104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</row>
  </sheetData>
  <mergeCells count="34">
    <mergeCell ref="P2:Q3"/>
    <mergeCell ref="P16:Q17"/>
    <mergeCell ref="R16:S17"/>
    <mergeCell ref="E2:E4"/>
    <mergeCell ref="F2:F4"/>
    <mergeCell ref="G2:G4"/>
    <mergeCell ref="L16:M17"/>
    <mergeCell ref="N16:O17"/>
    <mergeCell ref="H2:I3"/>
    <mergeCell ref="J2:K3"/>
    <mergeCell ref="L2:M3"/>
    <mergeCell ref="N2:O3"/>
    <mergeCell ref="E43:F43"/>
    <mergeCell ref="L43:T43"/>
    <mergeCell ref="F16:F18"/>
    <mergeCell ref="G16:G18"/>
    <mergeCell ref="E47:F47"/>
    <mergeCell ref="L47:T47"/>
    <mergeCell ref="B1:U1"/>
    <mergeCell ref="V1:W1"/>
    <mergeCell ref="T2:U3"/>
    <mergeCell ref="V2:W3"/>
    <mergeCell ref="B16:B18"/>
    <mergeCell ref="C16:C18"/>
    <mergeCell ref="B2:B4"/>
    <mergeCell ref="C2:C4"/>
    <mergeCell ref="D2:D4"/>
    <mergeCell ref="D16:D18"/>
    <mergeCell ref="V16:W17"/>
    <mergeCell ref="E16:E18"/>
    <mergeCell ref="H16:I17"/>
    <mergeCell ref="J16:K17"/>
    <mergeCell ref="T16:U17"/>
    <mergeCell ref="R2:S3"/>
  </mergeCells>
  <printOptions horizontalCentered="1"/>
  <pageMargins left="0.39370078740157483" right="0.39370078740157483" top="0.59055118110236227" bottom="0.39370078740157483" header="0.39370078740157483" footer="0.19685039370078741"/>
  <pageSetup paperSize="9" scale="48" fitToHeight="2" orientation="landscape" r:id="rId1"/>
  <headerFooter alignWithMargins="0"/>
  <rowBreaks count="1" manualBreakCount="1">
    <brk id="39" max="22" man="1"/>
  </rowBreaks>
  <ignoredErrors>
    <ignoredError sqref="C6:C13 C34:C37 C19:C22 C40:C41 C28:C33 C38:C39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9"/>
  <sheetViews>
    <sheetView view="pageBreakPreview" zoomScale="50" zoomScaleNormal="75" zoomScaleSheetLayoutView="50" workbookViewId="0">
      <selection sqref="A1:AP1"/>
    </sheetView>
  </sheetViews>
  <sheetFormatPr defaultColWidth="9.109375" defaultRowHeight="13.8"/>
  <cols>
    <col min="1" max="1" width="30" style="116" customWidth="1"/>
    <col min="2" max="2" width="9.109375" style="116"/>
    <col min="3" max="3" width="10.109375" style="116" customWidth="1"/>
    <col min="4" max="4" width="11.88671875" style="116" customWidth="1"/>
    <col min="5" max="5" width="13" style="116" customWidth="1"/>
    <col min="6" max="6" width="14.6640625" style="116" customWidth="1"/>
    <col min="7" max="7" width="6.5546875" style="116" bestFit="1" customWidth="1"/>
    <col min="8" max="8" width="6.88671875" style="116" bestFit="1" customWidth="1"/>
    <col min="9" max="9" width="6.5546875" style="116" bestFit="1" customWidth="1"/>
    <col min="10" max="10" width="6.88671875" style="116" bestFit="1" customWidth="1"/>
    <col min="11" max="11" width="6.5546875" style="116" bestFit="1" customWidth="1"/>
    <col min="12" max="12" width="6.88671875" style="116" bestFit="1" customWidth="1"/>
    <col min="13" max="13" width="7.33203125" style="116" bestFit="1" customWidth="1"/>
    <col min="14" max="14" width="7.5546875" style="116" bestFit="1" customWidth="1"/>
    <col min="15" max="15" width="7.33203125" style="116" bestFit="1" customWidth="1"/>
    <col min="16" max="16" width="6.33203125" style="116" customWidth="1"/>
    <col min="17" max="17" width="6.5546875" style="116" bestFit="1" customWidth="1"/>
    <col min="18" max="18" width="6.88671875" style="116" bestFit="1" customWidth="1"/>
    <col min="19" max="19" width="6.5546875" style="116" bestFit="1" customWidth="1"/>
    <col min="20" max="20" width="5.88671875" style="116" customWidth="1"/>
    <col min="21" max="21" width="6.5546875" style="116" bestFit="1" customWidth="1"/>
    <col min="22" max="22" width="6.88671875" style="116" bestFit="1" customWidth="1"/>
    <col min="23" max="23" width="7.33203125" style="116" bestFit="1" customWidth="1"/>
    <col min="24" max="24" width="7.5546875" style="116" bestFit="1" customWidth="1"/>
    <col min="25" max="25" width="7.33203125" style="116" bestFit="1" customWidth="1"/>
    <col min="26" max="26" width="3.6640625" style="116" bestFit="1" customWidth="1"/>
    <col min="27" max="27" width="6.5546875" style="116" bestFit="1" customWidth="1"/>
    <col min="28" max="28" width="6.88671875" style="116" bestFit="1" customWidth="1"/>
    <col min="29" max="29" width="6.5546875" style="116" bestFit="1" customWidth="1"/>
    <col min="30" max="30" width="7.33203125" style="116" customWidth="1"/>
    <col min="31" max="31" width="6.5546875" style="116" bestFit="1" customWidth="1"/>
    <col min="32" max="32" width="6.88671875" style="116" bestFit="1" customWidth="1"/>
    <col min="33" max="33" width="7.33203125" style="116" bestFit="1" customWidth="1"/>
    <col min="34" max="34" width="7.5546875" style="116" bestFit="1" customWidth="1"/>
    <col min="35" max="35" width="7.33203125" style="116" bestFit="1" customWidth="1"/>
    <col min="36" max="36" width="3.6640625" style="116" bestFit="1" customWidth="1"/>
    <col min="37" max="37" width="6.5546875" style="116" bestFit="1" customWidth="1"/>
    <col min="38" max="38" width="6.88671875" style="116" bestFit="1" customWidth="1"/>
    <col min="39" max="39" width="6.5546875" style="116" bestFit="1" customWidth="1"/>
    <col min="40" max="40" width="6.88671875" style="116" bestFit="1" customWidth="1"/>
    <col min="41" max="41" width="6.5546875" style="116" bestFit="1" customWidth="1"/>
    <col min="42" max="42" width="6.88671875" style="116" bestFit="1" customWidth="1"/>
    <col min="43" max="43" width="7.33203125" style="116" bestFit="1" customWidth="1"/>
    <col min="44" max="44" width="7.5546875" style="116" bestFit="1" customWidth="1"/>
    <col min="45" max="45" width="7.33203125" style="116" bestFit="1" customWidth="1"/>
    <col min="46" max="46" width="3.6640625" style="116" bestFit="1" customWidth="1"/>
    <col min="47" max="50" width="8.5546875" style="116" customWidth="1"/>
    <col min="51" max="16384" width="9.109375" style="116"/>
  </cols>
  <sheetData>
    <row r="1" spans="1:46" ht="118.8" customHeight="1" thickBot="1">
      <c r="A1" s="246" t="s">
        <v>294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R1" s="203" t="s">
        <v>243</v>
      </c>
      <c r="AS1" s="203"/>
    </row>
    <row r="2" spans="1:46" ht="98.25" customHeight="1">
      <c r="A2" s="249" t="s">
        <v>95</v>
      </c>
      <c r="B2" s="255" t="s">
        <v>121</v>
      </c>
      <c r="C2" s="248" t="s">
        <v>290</v>
      </c>
      <c r="D2" s="238" t="s">
        <v>217</v>
      </c>
      <c r="E2" s="241" t="s">
        <v>218</v>
      </c>
      <c r="F2" s="238" t="s">
        <v>219</v>
      </c>
      <c r="G2" s="196" t="s">
        <v>2</v>
      </c>
      <c r="H2" s="196"/>
      <c r="I2" s="200" t="s">
        <v>3</v>
      </c>
      <c r="J2" s="200"/>
      <c r="K2" s="196" t="s">
        <v>4</v>
      </c>
      <c r="L2" s="196"/>
      <c r="M2" s="205" t="s">
        <v>235</v>
      </c>
      <c r="N2" s="205"/>
      <c r="O2" s="205" t="s">
        <v>236</v>
      </c>
      <c r="P2" s="205"/>
      <c r="Q2" s="196" t="s">
        <v>5</v>
      </c>
      <c r="R2" s="196"/>
      <c r="S2" s="200" t="s">
        <v>6</v>
      </c>
      <c r="T2" s="200"/>
      <c r="U2" s="196" t="s">
        <v>7</v>
      </c>
      <c r="V2" s="196"/>
      <c r="W2" s="205" t="s">
        <v>8</v>
      </c>
      <c r="X2" s="205"/>
      <c r="Y2" s="205" t="s">
        <v>237</v>
      </c>
      <c r="Z2" s="205"/>
      <c r="AA2" s="196" t="s">
        <v>9</v>
      </c>
      <c r="AB2" s="196"/>
      <c r="AC2" s="196" t="s">
        <v>10</v>
      </c>
      <c r="AD2" s="196"/>
      <c r="AE2" s="196" t="s">
        <v>11</v>
      </c>
      <c r="AF2" s="196"/>
      <c r="AG2" s="205" t="s">
        <v>12</v>
      </c>
      <c r="AH2" s="205"/>
      <c r="AI2" s="205" t="s">
        <v>238</v>
      </c>
      <c r="AJ2" s="205"/>
      <c r="AK2" s="196" t="s">
        <v>13</v>
      </c>
      <c r="AL2" s="196"/>
      <c r="AM2" s="196" t="s">
        <v>14</v>
      </c>
      <c r="AN2" s="196"/>
      <c r="AO2" s="196" t="s">
        <v>15</v>
      </c>
      <c r="AP2" s="196"/>
      <c r="AQ2" s="254" t="s">
        <v>16</v>
      </c>
      <c r="AR2" s="254"/>
      <c r="AS2" s="254" t="s">
        <v>239</v>
      </c>
      <c r="AT2" s="254"/>
    </row>
    <row r="3" spans="1:46" ht="51.75" customHeight="1">
      <c r="A3" s="250"/>
      <c r="B3" s="256"/>
      <c r="C3" s="201"/>
      <c r="D3" s="219"/>
      <c r="E3" s="220"/>
      <c r="F3" s="219"/>
      <c r="G3" s="112" t="s">
        <v>17</v>
      </c>
      <c r="H3" s="112" t="s">
        <v>18</v>
      </c>
      <c r="I3" s="112" t="s">
        <v>17</v>
      </c>
      <c r="J3" s="112" t="s">
        <v>18</v>
      </c>
      <c r="K3" s="112" t="s">
        <v>17</v>
      </c>
      <c r="L3" s="112" t="s">
        <v>18</v>
      </c>
      <c r="M3" s="108" t="s">
        <v>17</v>
      </c>
      <c r="N3" s="108" t="s">
        <v>18</v>
      </c>
      <c r="O3" s="108" t="s">
        <v>19</v>
      </c>
      <c r="P3" s="108" t="s">
        <v>20</v>
      </c>
      <c r="Q3" s="112" t="s">
        <v>17</v>
      </c>
      <c r="R3" s="112" t="s">
        <v>18</v>
      </c>
      <c r="S3" s="112" t="s">
        <v>17</v>
      </c>
      <c r="T3" s="112" t="s">
        <v>18</v>
      </c>
      <c r="U3" s="112" t="s">
        <v>17</v>
      </c>
      <c r="V3" s="112" t="s">
        <v>18</v>
      </c>
      <c r="W3" s="108" t="s">
        <v>17</v>
      </c>
      <c r="X3" s="108" t="s">
        <v>18</v>
      </c>
      <c r="Y3" s="108" t="s">
        <v>19</v>
      </c>
      <c r="Z3" s="108" t="s">
        <v>20</v>
      </c>
      <c r="AA3" s="112" t="s">
        <v>17</v>
      </c>
      <c r="AB3" s="112" t="s">
        <v>18</v>
      </c>
      <c r="AC3" s="112" t="s">
        <v>17</v>
      </c>
      <c r="AD3" s="112" t="s">
        <v>18</v>
      </c>
      <c r="AE3" s="112" t="s">
        <v>17</v>
      </c>
      <c r="AF3" s="112" t="s">
        <v>18</v>
      </c>
      <c r="AG3" s="108" t="s">
        <v>17</v>
      </c>
      <c r="AH3" s="108" t="s">
        <v>18</v>
      </c>
      <c r="AI3" s="108" t="s">
        <v>19</v>
      </c>
      <c r="AJ3" s="108" t="s">
        <v>20</v>
      </c>
      <c r="AK3" s="112" t="s">
        <v>17</v>
      </c>
      <c r="AL3" s="112" t="s">
        <v>18</v>
      </c>
      <c r="AM3" s="112" t="s">
        <v>17</v>
      </c>
      <c r="AN3" s="112" t="s">
        <v>18</v>
      </c>
      <c r="AO3" s="112" t="s">
        <v>17</v>
      </c>
      <c r="AP3" s="112" t="s">
        <v>18</v>
      </c>
      <c r="AQ3" s="108" t="s">
        <v>17</v>
      </c>
      <c r="AR3" s="108" t="s">
        <v>18</v>
      </c>
      <c r="AS3" s="108" t="s">
        <v>19</v>
      </c>
      <c r="AT3" s="108" t="s">
        <v>20</v>
      </c>
    </row>
    <row r="4" spans="1:46" ht="34.799999999999997">
      <c r="A4" s="31" t="s">
        <v>122</v>
      </c>
      <c r="B4" s="25">
        <v>5000</v>
      </c>
      <c r="C4" s="113">
        <f t="shared" ref="C4:L4" si="0">C5+C6+C7+C8+C9+C10+C11</f>
        <v>0</v>
      </c>
      <c r="D4" s="113">
        <f t="shared" si="0"/>
        <v>0</v>
      </c>
      <c r="E4" s="113">
        <f t="shared" si="0"/>
        <v>0</v>
      </c>
      <c r="F4" s="114">
        <f t="shared" si="0"/>
        <v>0</v>
      </c>
      <c r="G4" s="113">
        <f t="shared" si="0"/>
        <v>0</v>
      </c>
      <c r="H4" s="113">
        <f t="shared" si="0"/>
        <v>0</v>
      </c>
      <c r="I4" s="113">
        <f t="shared" si="0"/>
        <v>0</v>
      </c>
      <c r="J4" s="113">
        <f t="shared" si="0"/>
        <v>0</v>
      </c>
      <c r="K4" s="113">
        <f t="shared" si="0"/>
        <v>0</v>
      </c>
      <c r="L4" s="113">
        <f t="shared" si="0"/>
        <v>0</v>
      </c>
      <c r="M4" s="115">
        <f>G4+I4+K4</f>
        <v>0</v>
      </c>
      <c r="N4" s="115">
        <f>H4+J4+L4</f>
        <v>0</v>
      </c>
      <c r="O4" s="115">
        <f>N4-M4</f>
        <v>0</v>
      </c>
      <c r="P4" s="105" t="str">
        <f>IFERROR((N4-M4)/M4,"−")</f>
        <v>−</v>
      </c>
      <c r="Q4" s="113">
        <f t="shared" ref="Q4" si="1">Q5+Q6+Q7+Q8+Q9+Q10+Q11</f>
        <v>0</v>
      </c>
      <c r="R4" s="113">
        <f t="shared" ref="R4" si="2">R5+R6+R7+R8+R9+R10+R11</f>
        <v>0</v>
      </c>
      <c r="S4" s="113">
        <f t="shared" ref="S4" si="3">S5+S6+S7+S8+S9+S10+S11</f>
        <v>0</v>
      </c>
      <c r="T4" s="113">
        <f t="shared" ref="T4" si="4">T5+T6+T7+T8+T9+T10+T11</f>
        <v>0</v>
      </c>
      <c r="U4" s="113">
        <f t="shared" ref="U4" si="5">U5+U6+U7+U8+U9+U10+U11</f>
        <v>0</v>
      </c>
      <c r="V4" s="113">
        <f t="shared" ref="V4" si="6">V5+V6+V7+V8+V9+V10+V11</f>
        <v>0</v>
      </c>
      <c r="W4" s="115">
        <f>Q4+S4+U4</f>
        <v>0</v>
      </c>
      <c r="X4" s="115">
        <f>R4+T4+V4</f>
        <v>0</v>
      </c>
      <c r="Y4" s="115">
        <f>X4-W4</f>
        <v>0</v>
      </c>
      <c r="Z4" s="105" t="str">
        <f>IFERROR((X4-W4)/W4,"−")</f>
        <v>−</v>
      </c>
      <c r="AA4" s="113">
        <f t="shared" ref="AA4" si="7">AA5+AA6+AA7+AA8+AA9+AA10+AA11</f>
        <v>0</v>
      </c>
      <c r="AB4" s="113">
        <f t="shared" ref="AB4" si="8">AB5+AB6+AB7+AB8+AB9+AB10+AB11</f>
        <v>0</v>
      </c>
      <c r="AC4" s="113">
        <f t="shared" ref="AC4" si="9">AC5+AC6+AC7+AC8+AC9+AC10+AC11</f>
        <v>0</v>
      </c>
      <c r="AD4" s="113">
        <f t="shared" ref="AD4" si="10">AD5+AD6+AD7+AD8+AD9+AD10+AD11</f>
        <v>0</v>
      </c>
      <c r="AE4" s="113">
        <f t="shared" ref="AE4" si="11">AE5+AE6+AE7+AE8+AE9+AE10+AE11</f>
        <v>0</v>
      </c>
      <c r="AF4" s="113">
        <f t="shared" ref="AF4" si="12">AF5+AF6+AF7+AF8+AF9+AF10+AF11</f>
        <v>0</v>
      </c>
      <c r="AG4" s="115">
        <f>AA4+AC4+AE4</f>
        <v>0</v>
      </c>
      <c r="AH4" s="115">
        <f>AB4+AD4+AF4</f>
        <v>0</v>
      </c>
      <c r="AI4" s="115">
        <f>AH4-AG4</f>
        <v>0</v>
      </c>
      <c r="AJ4" s="105" t="str">
        <f>IFERROR((AH4-AG4)/AG4,"−")</f>
        <v>−</v>
      </c>
      <c r="AK4" s="113">
        <f t="shared" ref="AK4" si="13">AK5+AK6+AK7+AK8+AK9+AK10+AK11</f>
        <v>0</v>
      </c>
      <c r="AL4" s="113">
        <f t="shared" ref="AL4" si="14">AL5+AL6+AL7+AL8+AL9+AL10+AL11</f>
        <v>0</v>
      </c>
      <c r="AM4" s="113">
        <f t="shared" ref="AM4" si="15">AM5+AM6+AM7+AM8+AM9+AM10+AM11</f>
        <v>0</v>
      </c>
      <c r="AN4" s="113">
        <f t="shared" ref="AN4" si="16">AN5+AN6+AN7+AN8+AN9+AN10+AN11</f>
        <v>0</v>
      </c>
      <c r="AO4" s="113">
        <f t="shared" ref="AO4" si="17">AO5+AO6+AO7+AO8+AO9+AO10+AO11</f>
        <v>0</v>
      </c>
      <c r="AP4" s="113">
        <f t="shared" ref="AP4" si="18">AP5+AP6+AP7+AP8+AP9+AP10+AP11</f>
        <v>0</v>
      </c>
      <c r="AQ4" s="115">
        <f>AK4+AM4+AO4</f>
        <v>0</v>
      </c>
      <c r="AR4" s="115">
        <f>AL4+AN4+AP4</f>
        <v>0</v>
      </c>
      <c r="AS4" s="115">
        <f>AR4-AQ4</f>
        <v>0</v>
      </c>
      <c r="AT4" s="105" t="str">
        <f>IFERROR((AR4-AQ4)/AQ4,"−")</f>
        <v>−</v>
      </c>
    </row>
    <row r="5" spans="1:46" ht="17.399999999999999">
      <c r="A5" s="32" t="s">
        <v>123</v>
      </c>
      <c r="B5" s="25">
        <v>5010</v>
      </c>
      <c r="C5" s="25"/>
      <c r="D5" s="26"/>
      <c r="E5" s="26"/>
      <c r="F5" s="114">
        <f t="shared" ref="F5:F11" si="19">G5+H5+I5+J5</f>
        <v>0</v>
      </c>
      <c r="G5" s="39"/>
      <c r="H5" s="39"/>
      <c r="I5" s="39"/>
      <c r="J5" s="39"/>
      <c r="K5" s="39"/>
      <c r="L5" s="39"/>
      <c r="M5" s="115">
        <f t="shared" ref="M5:M11" si="20">G5+I5+K5</f>
        <v>0</v>
      </c>
      <c r="N5" s="115">
        <f t="shared" ref="N5:N11" si="21">H5+J5+L5</f>
        <v>0</v>
      </c>
      <c r="O5" s="115">
        <f t="shared" ref="O5:O11" si="22">N5-M5</f>
        <v>0</v>
      </c>
      <c r="P5" s="105" t="str">
        <f t="shared" ref="P5:P11" si="23">IFERROR((N5-M5)/M5,"−")</f>
        <v>−</v>
      </c>
      <c r="Q5" s="39"/>
      <c r="R5" s="39"/>
      <c r="S5" s="39"/>
      <c r="T5" s="39"/>
      <c r="U5" s="39"/>
      <c r="V5" s="39"/>
      <c r="W5" s="115">
        <f t="shared" ref="W5:W11" si="24">Q5+S5+U5</f>
        <v>0</v>
      </c>
      <c r="X5" s="115">
        <f t="shared" ref="X5:X11" si="25">R5+T5+V5</f>
        <v>0</v>
      </c>
      <c r="Y5" s="115">
        <f t="shared" ref="Y5:Y11" si="26">X5-W5</f>
        <v>0</v>
      </c>
      <c r="Z5" s="105" t="str">
        <f t="shared" ref="Z5:Z11" si="27">IFERROR((X5-W5)/W5,"−")</f>
        <v>−</v>
      </c>
      <c r="AA5" s="39"/>
      <c r="AB5" s="39"/>
      <c r="AC5" s="39"/>
      <c r="AD5" s="39"/>
      <c r="AE5" s="39"/>
      <c r="AF5" s="39"/>
      <c r="AG5" s="115">
        <f t="shared" ref="AG5:AG11" si="28">AA5+AC5+AE5</f>
        <v>0</v>
      </c>
      <c r="AH5" s="115">
        <f t="shared" ref="AH5:AH11" si="29">AB5+AD5+AF5</f>
        <v>0</v>
      </c>
      <c r="AI5" s="115">
        <f t="shared" ref="AI5:AI11" si="30">AH5-AG5</f>
        <v>0</v>
      </c>
      <c r="AJ5" s="105" t="str">
        <f t="shared" ref="AJ5:AJ11" si="31">IFERROR((AH5-AG5)/AG5,"−")</f>
        <v>−</v>
      </c>
      <c r="AK5" s="39"/>
      <c r="AL5" s="39"/>
      <c r="AM5" s="39"/>
      <c r="AN5" s="39"/>
      <c r="AO5" s="39"/>
      <c r="AP5" s="39"/>
      <c r="AQ5" s="115">
        <f t="shared" ref="AQ5:AQ11" si="32">AK5+AM5+AO5</f>
        <v>0</v>
      </c>
      <c r="AR5" s="115">
        <f t="shared" ref="AR5:AR11" si="33">AL5+AN5+AP5</f>
        <v>0</v>
      </c>
      <c r="AS5" s="115">
        <f t="shared" ref="AS5:AS11" si="34">AR5-AQ5</f>
        <v>0</v>
      </c>
      <c r="AT5" s="105" t="str">
        <f t="shared" ref="AT5:AT11" si="35">IFERROR((AR5-AQ5)/AQ5,"−")</f>
        <v>−</v>
      </c>
    </row>
    <row r="6" spans="1:46" ht="56.25" customHeight="1">
      <c r="A6" s="32" t="s">
        <v>124</v>
      </c>
      <c r="B6" s="25">
        <v>5020</v>
      </c>
      <c r="C6" s="25"/>
      <c r="D6" s="26"/>
      <c r="E6" s="26"/>
      <c r="F6" s="114">
        <f t="shared" si="19"/>
        <v>0</v>
      </c>
      <c r="G6" s="26"/>
      <c r="H6" s="26"/>
      <c r="I6" s="26"/>
      <c r="J6" s="26"/>
      <c r="K6" s="26"/>
      <c r="L6" s="26"/>
      <c r="M6" s="115">
        <f t="shared" si="20"/>
        <v>0</v>
      </c>
      <c r="N6" s="115">
        <f t="shared" si="21"/>
        <v>0</v>
      </c>
      <c r="O6" s="115">
        <f t="shared" si="22"/>
        <v>0</v>
      </c>
      <c r="P6" s="105" t="str">
        <f t="shared" si="23"/>
        <v>−</v>
      </c>
      <c r="Q6" s="26"/>
      <c r="R6" s="26"/>
      <c r="S6" s="26"/>
      <c r="T6" s="26"/>
      <c r="U6" s="26"/>
      <c r="V6" s="26"/>
      <c r="W6" s="115">
        <f t="shared" si="24"/>
        <v>0</v>
      </c>
      <c r="X6" s="115">
        <f t="shared" si="25"/>
        <v>0</v>
      </c>
      <c r="Y6" s="115">
        <f t="shared" si="26"/>
        <v>0</v>
      </c>
      <c r="Z6" s="105" t="str">
        <f t="shared" si="27"/>
        <v>−</v>
      </c>
      <c r="AA6" s="26"/>
      <c r="AB6" s="26"/>
      <c r="AC6" s="26"/>
      <c r="AD6" s="26"/>
      <c r="AE6" s="26"/>
      <c r="AF6" s="26"/>
      <c r="AG6" s="115">
        <f t="shared" si="28"/>
        <v>0</v>
      </c>
      <c r="AH6" s="115">
        <f t="shared" si="29"/>
        <v>0</v>
      </c>
      <c r="AI6" s="115">
        <f t="shared" si="30"/>
        <v>0</v>
      </c>
      <c r="AJ6" s="105" t="str">
        <f t="shared" si="31"/>
        <v>−</v>
      </c>
      <c r="AK6" s="26"/>
      <c r="AL6" s="26"/>
      <c r="AM6" s="26"/>
      <c r="AN6" s="26"/>
      <c r="AO6" s="26"/>
      <c r="AP6" s="26"/>
      <c r="AQ6" s="115">
        <f t="shared" si="32"/>
        <v>0</v>
      </c>
      <c r="AR6" s="115">
        <f t="shared" si="33"/>
        <v>0</v>
      </c>
      <c r="AS6" s="115">
        <f t="shared" si="34"/>
        <v>0</v>
      </c>
      <c r="AT6" s="105" t="str">
        <f t="shared" si="35"/>
        <v>−</v>
      </c>
    </row>
    <row r="7" spans="1:46" ht="69.599999999999994">
      <c r="A7" s="32" t="s">
        <v>125</v>
      </c>
      <c r="B7" s="25">
        <v>5030</v>
      </c>
      <c r="C7" s="25"/>
      <c r="D7" s="26"/>
      <c r="E7" s="26"/>
      <c r="F7" s="114">
        <f t="shared" si="19"/>
        <v>0</v>
      </c>
      <c r="G7" s="26"/>
      <c r="H7" s="26"/>
      <c r="I7" s="26"/>
      <c r="J7" s="26"/>
      <c r="K7" s="26"/>
      <c r="L7" s="26"/>
      <c r="M7" s="115">
        <f t="shared" si="20"/>
        <v>0</v>
      </c>
      <c r="N7" s="115">
        <f t="shared" si="21"/>
        <v>0</v>
      </c>
      <c r="O7" s="115">
        <f t="shared" si="22"/>
        <v>0</v>
      </c>
      <c r="P7" s="105" t="str">
        <f t="shared" si="23"/>
        <v>−</v>
      </c>
      <c r="Q7" s="26"/>
      <c r="R7" s="26"/>
      <c r="S7" s="26"/>
      <c r="T7" s="26"/>
      <c r="U7" s="26"/>
      <c r="V7" s="26"/>
      <c r="W7" s="115">
        <f t="shared" si="24"/>
        <v>0</v>
      </c>
      <c r="X7" s="115">
        <f t="shared" si="25"/>
        <v>0</v>
      </c>
      <c r="Y7" s="115">
        <f t="shared" si="26"/>
        <v>0</v>
      </c>
      <c r="Z7" s="105" t="str">
        <f t="shared" si="27"/>
        <v>−</v>
      </c>
      <c r="AA7" s="26"/>
      <c r="AB7" s="26"/>
      <c r="AC7" s="26"/>
      <c r="AD7" s="26"/>
      <c r="AE7" s="26"/>
      <c r="AF7" s="26"/>
      <c r="AG7" s="115">
        <f t="shared" si="28"/>
        <v>0</v>
      </c>
      <c r="AH7" s="115">
        <f t="shared" si="29"/>
        <v>0</v>
      </c>
      <c r="AI7" s="115">
        <f t="shared" si="30"/>
        <v>0</v>
      </c>
      <c r="AJ7" s="105" t="str">
        <f t="shared" si="31"/>
        <v>−</v>
      </c>
      <c r="AK7" s="26"/>
      <c r="AL7" s="26"/>
      <c r="AM7" s="26"/>
      <c r="AN7" s="26"/>
      <c r="AO7" s="26"/>
      <c r="AP7" s="26"/>
      <c r="AQ7" s="115">
        <f t="shared" si="32"/>
        <v>0</v>
      </c>
      <c r="AR7" s="115">
        <f t="shared" si="33"/>
        <v>0</v>
      </c>
      <c r="AS7" s="115">
        <f t="shared" si="34"/>
        <v>0</v>
      </c>
      <c r="AT7" s="105" t="str">
        <f t="shared" si="35"/>
        <v>−</v>
      </c>
    </row>
    <row r="8" spans="1:46" ht="52.2">
      <c r="A8" s="32" t="s">
        <v>126</v>
      </c>
      <c r="B8" s="25" t="s">
        <v>277</v>
      </c>
      <c r="C8" s="25"/>
      <c r="D8" s="26"/>
      <c r="E8" s="26"/>
      <c r="F8" s="114">
        <f t="shared" si="19"/>
        <v>0</v>
      </c>
      <c r="G8" s="26"/>
      <c r="H8" s="26"/>
      <c r="I8" s="26"/>
      <c r="J8" s="26"/>
      <c r="K8" s="26"/>
      <c r="L8" s="26"/>
      <c r="M8" s="115">
        <f t="shared" si="20"/>
        <v>0</v>
      </c>
      <c r="N8" s="115">
        <f t="shared" si="21"/>
        <v>0</v>
      </c>
      <c r="O8" s="115">
        <f t="shared" si="22"/>
        <v>0</v>
      </c>
      <c r="P8" s="105" t="str">
        <f t="shared" si="23"/>
        <v>−</v>
      </c>
      <c r="Q8" s="26"/>
      <c r="R8" s="26"/>
      <c r="S8" s="26"/>
      <c r="T8" s="26"/>
      <c r="U8" s="26"/>
      <c r="V8" s="26"/>
      <c r="W8" s="115">
        <f t="shared" si="24"/>
        <v>0</v>
      </c>
      <c r="X8" s="115">
        <f t="shared" si="25"/>
        <v>0</v>
      </c>
      <c r="Y8" s="115">
        <f t="shared" si="26"/>
        <v>0</v>
      </c>
      <c r="Z8" s="105" t="str">
        <f t="shared" si="27"/>
        <v>−</v>
      </c>
      <c r="AA8" s="26"/>
      <c r="AB8" s="26"/>
      <c r="AC8" s="26"/>
      <c r="AD8" s="26"/>
      <c r="AE8" s="26"/>
      <c r="AF8" s="26"/>
      <c r="AG8" s="115">
        <f t="shared" si="28"/>
        <v>0</v>
      </c>
      <c r="AH8" s="115">
        <f t="shared" si="29"/>
        <v>0</v>
      </c>
      <c r="AI8" s="115">
        <f t="shared" si="30"/>
        <v>0</v>
      </c>
      <c r="AJ8" s="105" t="str">
        <f t="shared" si="31"/>
        <v>−</v>
      </c>
      <c r="AK8" s="26"/>
      <c r="AL8" s="26"/>
      <c r="AM8" s="26"/>
      <c r="AN8" s="26"/>
      <c r="AO8" s="26"/>
      <c r="AP8" s="26"/>
      <c r="AQ8" s="115">
        <f t="shared" si="32"/>
        <v>0</v>
      </c>
      <c r="AR8" s="115">
        <f t="shared" si="33"/>
        <v>0</v>
      </c>
      <c r="AS8" s="115">
        <f t="shared" si="34"/>
        <v>0</v>
      </c>
      <c r="AT8" s="105" t="str">
        <f t="shared" si="35"/>
        <v>−</v>
      </c>
    </row>
    <row r="9" spans="1:46" ht="104.4">
      <c r="A9" s="32" t="s">
        <v>127</v>
      </c>
      <c r="B9" s="25" t="s">
        <v>276</v>
      </c>
      <c r="C9" s="25"/>
      <c r="D9" s="26"/>
      <c r="E9" s="26"/>
      <c r="F9" s="114">
        <f t="shared" si="19"/>
        <v>0</v>
      </c>
      <c r="G9" s="26"/>
      <c r="H9" s="26"/>
      <c r="I9" s="26"/>
      <c r="J9" s="26"/>
      <c r="K9" s="26"/>
      <c r="L9" s="26"/>
      <c r="M9" s="115">
        <f t="shared" si="20"/>
        <v>0</v>
      </c>
      <c r="N9" s="115">
        <f t="shared" si="21"/>
        <v>0</v>
      </c>
      <c r="O9" s="115">
        <f t="shared" si="22"/>
        <v>0</v>
      </c>
      <c r="P9" s="105" t="str">
        <f t="shared" si="23"/>
        <v>−</v>
      </c>
      <c r="Q9" s="26"/>
      <c r="R9" s="26"/>
      <c r="S9" s="26"/>
      <c r="T9" s="26"/>
      <c r="U9" s="26"/>
      <c r="V9" s="26"/>
      <c r="W9" s="115">
        <f t="shared" si="24"/>
        <v>0</v>
      </c>
      <c r="X9" s="115">
        <f t="shared" si="25"/>
        <v>0</v>
      </c>
      <c r="Y9" s="115">
        <f t="shared" si="26"/>
        <v>0</v>
      </c>
      <c r="Z9" s="105" t="str">
        <f t="shared" si="27"/>
        <v>−</v>
      </c>
      <c r="AA9" s="26"/>
      <c r="AB9" s="26"/>
      <c r="AC9" s="26"/>
      <c r="AD9" s="26"/>
      <c r="AE9" s="26"/>
      <c r="AF9" s="26"/>
      <c r="AG9" s="115">
        <f t="shared" si="28"/>
        <v>0</v>
      </c>
      <c r="AH9" s="115">
        <f t="shared" si="29"/>
        <v>0</v>
      </c>
      <c r="AI9" s="115">
        <f t="shared" si="30"/>
        <v>0</v>
      </c>
      <c r="AJ9" s="105" t="str">
        <f t="shared" si="31"/>
        <v>−</v>
      </c>
      <c r="AK9" s="26"/>
      <c r="AL9" s="26"/>
      <c r="AM9" s="26"/>
      <c r="AN9" s="26"/>
      <c r="AO9" s="26"/>
      <c r="AP9" s="26"/>
      <c r="AQ9" s="115">
        <f t="shared" si="32"/>
        <v>0</v>
      </c>
      <c r="AR9" s="115">
        <f t="shared" si="33"/>
        <v>0</v>
      </c>
      <c r="AS9" s="115">
        <f t="shared" si="34"/>
        <v>0</v>
      </c>
      <c r="AT9" s="105" t="str">
        <f t="shared" si="35"/>
        <v>−</v>
      </c>
    </row>
    <row r="10" spans="1:46" ht="34.799999999999997">
      <c r="A10" s="32" t="s">
        <v>128</v>
      </c>
      <c r="B10" s="25">
        <v>5060</v>
      </c>
      <c r="C10" s="25"/>
      <c r="D10" s="26"/>
      <c r="E10" s="26"/>
      <c r="F10" s="114">
        <f t="shared" si="19"/>
        <v>0</v>
      </c>
      <c r="G10" s="26"/>
      <c r="H10" s="26"/>
      <c r="I10" s="26"/>
      <c r="J10" s="26"/>
      <c r="K10" s="26"/>
      <c r="L10" s="26"/>
      <c r="M10" s="115">
        <f t="shared" si="20"/>
        <v>0</v>
      </c>
      <c r="N10" s="115">
        <f t="shared" si="21"/>
        <v>0</v>
      </c>
      <c r="O10" s="115">
        <f t="shared" si="22"/>
        <v>0</v>
      </c>
      <c r="P10" s="105" t="str">
        <f t="shared" si="23"/>
        <v>−</v>
      </c>
      <c r="Q10" s="26"/>
      <c r="R10" s="26"/>
      <c r="S10" s="26"/>
      <c r="T10" s="26"/>
      <c r="U10" s="26"/>
      <c r="V10" s="26"/>
      <c r="W10" s="115">
        <f t="shared" si="24"/>
        <v>0</v>
      </c>
      <c r="X10" s="115">
        <f t="shared" si="25"/>
        <v>0</v>
      </c>
      <c r="Y10" s="115">
        <f t="shared" si="26"/>
        <v>0</v>
      </c>
      <c r="Z10" s="105" t="str">
        <f t="shared" si="27"/>
        <v>−</v>
      </c>
      <c r="AA10" s="26"/>
      <c r="AB10" s="26"/>
      <c r="AC10" s="26"/>
      <c r="AD10" s="26"/>
      <c r="AE10" s="26"/>
      <c r="AF10" s="26"/>
      <c r="AG10" s="115">
        <f t="shared" si="28"/>
        <v>0</v>
      </c>
      <c r="AH10" s="115">
        <f t="shared" si="29"/>
        <v>0</v>
      </c>
      <c r="AI10" s="115">
        <f t="shared" si="30"/>
        <v>0</v>
      </c>
      <c r="AJ10" s="105" t="str">
        <f t="shared" si="31"/>
        <v>−</v>
      </c>
      <c r="AK10" s="26"/>
      <c r="AL10" s="26"/>
      <c r="AM10" s="26"/>
      <c r="AN10" s="26"/>
      <c r="AO10" s="26"/>
      <c r="AP10" s="26"/>
      <c r="AQ10" s="115">
        <f t="shared" si="32"/>
        <v>0</v>
      </c>
      <c r="AR10" s="115">
        <f t="shared" si="33"/>
        <v>0</v>
      </c>
      <c r="AS10" s="115">
        <f t="shared" si="34"/>
        <v>0</v>
      </c>
      <c r="AT10" s="105" t="str">
        <f t="shared" si="35"/>
        <v>−</v>
      </c>
    </row>
    <row r="11" spans="1:46" ht="17.399999999999999">
      <c r="A11" s="32" t="s">
        <v>129</v>
      </c>
      <c r="B11" s="25">
        <v>5070</v>
      </c>
      <c r="C11" s="25"/>
      <c r="D11" s="26"/>
      <c r="E11" s="26"/>
      <c r="F11" s="114">
        <f t="shared" si="19"/>
        <v>0</v>
      </c>
      <c r="G11" s="26"/>
      <c r="H11" s="26"/>
      <c r="I11" s="26"/>
      <c r="J11" s="26"/>
      <c r="K11" s="26"/>
      <c r="L11" s="26"/>
      <c r="M11" s="115">
        <f t="shared" si="20"/>
        <v>0</v>
      </c>
      <c r="N11" s="115">
        <f t="shared" si="21"/>
        <v>0</v>
      </c>
      <c r="O11" s="115">
        <f t="shared" si="22"/>
        <v>0</v>
      </c>
      <c r="P11" s="105" t="str">
        <f t="shared" si="23"/>
        <v>−</v>
      </c>
      <c r="Q11" s="26"/>
      <c r="R11" s="26"/>
      <c r="S11" s="26"/>
      <c r="T11" s="26"/>
      <c r="U11" s="26"/>
      <c r="V11" s="26"/>
      <c r="W11" s="115">
        <f t="shared" si="24"/>
        <v>0</v>
      </c>
      <c r="X11" s="115">
        <f t="shared" si="25"/>
        <v>0</v>
      </c>
      <c r="Y11" s="115">
        <f t="shared" si="26"/>
        <v>0</v>
      </c>
      <c r="Z11" s="105" t="str">
        <f t="shared" si="27"/>
        <v>−</v>
      </c>
      <c r="AA11" s="26"/>
      <c r="AB11" s="26"/>
      <c r="AC11" s="26"/>
      <c r="AD11" s="26"/>
      <c r="AE11" s="26"/>
      <c r="AF11" s="26"/>
      <c r="AG11" s="115">
        <f t="shared" si="28"/>
        <v>0</v>
      </c>
      <c r="AH11" s="115">
        <f t="shared" si="29"/>
        <v>0</v>
      </c>
      <c r="AI11" s="115">
        <f t="shared" si="30"/>
        <v>0</v>
      </c>
      <c r="AJ11" s="105" t="str">
        <f t="shared" si="31"/>
        <v>−</v>
      </c>
      <c r="AK11" s="26"/>
      <c r="AL11" s="26"/>
      <c r="AM11" s="26"/>
      <c r="AN11" s="26"/>
      <c r="AO11" s="26"/>
      <c r="AP11" s="26"/>
      <c r="AQ11" s="115">
        <f t="shared" si="32"/>
        <v>0</v>
      </c>
      <c r="AR11" s="115">
        <f t="shared" si="33"/>
        <v>0</v>
      </c>
      <c r="AS11" s="115">
        <f t="shared" si="34"/>
        <v>0</v>
      </c>
      <c r="AT11" s="105" t="str">
        <f t="shared" si="35"/>
        <v>−</v>
      </c>
    </row>
    <row r="13" spans="1:46" ht="93" customHeight="1"/>
    <row r="14" spans="1:46" s="170" customFormat="1" ht="18" customHeight="1">
      <c r="A14" s="253" t="s">
        <v>245</v>
      </c>
      <c r="B14" s="253"/>
      <c r="C14" s="169"/>
      <c r="E14" s="252" t="s">
        <v>130</v>
      </c>
      <c r="F14" s="252"/>
      <c r="H14" s="171"/>
      <c r="I14" s="251" t="s">
        <v>284</v>
      </c>
      <c r="J14" s="251"/>
      <c r="K14" s="251"/>
      <c r="L14" s="251"/>
      <c r="M14" s="251"/>
      <c r="N14" s="251"/>
      <c r="O14" s="251"/>
      <c r="P14" s="251"/>
      <c r="Q14" s="251"/>
    </row>
    <row r="15" spans="1:46" s="170" customFormat="1" ht="22.8">
      <c r="A15" s="172"/>
      <c r="B15" s="173"/>
      <c r="C15" s="173"/>
      <c r="E15" s="174" t="s">
        <v>346</v>
      </c>
      <c r="L15" s="174"/>
      <c r="M15" s="174"/>
    </row>
    <row r="16" spans="1:46" s="170" customFormat="1" ht="22.8">
      <c r="A16" s="172"/>
      <c r="B16" s="172"/>
      <c r="C16" s="172"/>
    </row>
    <row r="17" spans="1:24" s="170" customFormat="1" ht="22.8">
      <c r="A17" s="172"/>
      <c r="B17" s="172"/>
      <c r="C17" s="172"/>
    </row>
    <row r="18" spans="1:24" s="170" customFormat="1" ht="18" customHeight="1">
      <c r="A18" s="253" t="s">
        <v>246</v>
      </c>
      <c r="B18" s="253"/>
      <c r="C18" s="169"/>
      <c r="E18" s="252" t="s">
        <v>130</v>
      </c>
      <c r="F18" s="252"/>
      <c r="H18" s="171"/>
      <c r="I18" s="251" t="s">
        <v>284</v>
      </c>
      <c r="J18" s="251"/>
      <c r="K18" s="251"/>
      <c r="L18" s="251"/>
      <c r="M18" s="251"/>
      <c r="N18" s="251"/>
      <c r="O18" s="251"/>
      <c r="P18" s="251"/>
      <c r="Q18" s="251"/>
    </row>
    <row r="19" spans="1:24" s="170" customFormat="1" ht="22.8">
      <c r="A19" s="172"/>
      <c r="B19" s="173"/>
      <c r="C19" s="173"/>
      <c r="D19" s="175"/>
      <c r="E19" s="174" t="s">
        <v>346</v>
      </c>
      <c r="H19" s="174"/>
      <c r="I19" s="174"/>
      <c r="J19" s="174"/>
      <c r="K19" s="174"/>
      <c r="L19" s="174"/>
      <c r="M19" s="174"/>
      <c r="X19" s="176"/>
    </row>
  </sheetData>
  <mergeCells count="34">
    <mergeCell ref="K2:L2"/>
    <mergeCell ref="M2:N2"/>
    <mergeCell ref="B2:B3"/>
    <mergeCell ref="AG2:AH2"/>
    <mergeCell ref="G2:H2"/>
    <mergeCell ref="E2:E3"/>
    <mergeCell ref="F2:F3"/>
    <mergeCell ref="AK2:AL2"/>
    <mergeCell ref="AM2:AN2"/>
    <mergeCell ref="AO2:AP2"/>
    <mergeCell ref="AQ2:AR2"/>
    <mergeCell ref="AS2:AT2"/>
    <mergeCell ref="I18:Q18"/>
    <mergeCell ref="E18:F18"/>
    <mergeCell ref="I14:Q14"/>
    <mergeCell ref="A14:B14"/>
    <mergeCell ref="A18:B18"/>
    <mergeCell ref="E14:F14"/>
    <mergeCell ref="AR1:AS1"/>
    <mergeCell ref="A1:AP1"/>
    <mergeCell ref="W2:X2"/>
    <mergeCell ref="Y2:Z2"/>
    <mergeCell ref="AA2:AB2"/>
    <mergeCell ref="AC2:AD2"/>
    <mergeCell ref="AE2:AF2"/>
    <mergeCell ref="O2:P2"/>
    <mergeCell ref="Q2:R2"/>
    <mergeCell ref="S2:T2"/>
    <mergeCell ref="U2:V2"/>
    <mergeCell ref="C2:C3"/>
    <mergeCell ref="A2:A3"/>
    <mergeCell ref="D2:D3"/>
    <mergeCell ref="I2:J2"/>
    <mergeCell ref="AI2:AJ2"/>
  </mergeCells>
  <printOptions horizontalCentered="1"/>
  <pageMargins left="0.39370078740157483" right="0.39370078740157483" top="1.1811023622047245" bottom="0.39370078740157483" header="0.39370078740157483" footer="0.19685039370078741"/>
  <pageSetup paperSize="9" scale="39" orientation="landscape" r:id="rId1"/>
  <headerFooter alignWithMargins="0"/>
  <ignoredErrors>
    <ignoredError sqref="B8:B9" numberStoredAsText="1"/>
    <ignoredError sqref="E4 G4 I4 K4 Q4 S4 U4 AA4 AC4 AE4 AK4 AM4 AO4 C4:D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view="pageBreakPreview" zoomScale="70" zoomScaleNormal="100" zoomScaleSheetLayoutView="70" workbookViewId="0">
      <selection activeCell="A2" sqref="A2:R2"/>
    </sheetView>
  </sheetViews>
  <sheetFormatPr defaultColWidth="9.109375" defaultRowHeight="13.8"/>
  <cols>
    <col min="1" max="1" width="9.109375" style="8"/>
    <col min="2" max="2" width="23.88671875" style="8" customWidth="1"/>
    <col min="3" max="3" width="9.33203125" style="8" bestFit="1" customWidth="1"/>
    <col min="4" max="5" width="12.33203125" style="8" customWidth="1"/>
    <col min="6" max="6" width="13.109375" style="8" bestFit="1" customWidth="1"/>
    <col min="7" max="7" width="15.6640625" style="8" customWidth="1"/>
    <col min="8" max="8" width="13.109375" style="8" bestFit="1" customWidth="1"/>
    <col min="9" max="16" width="13.109375" style="8" customWidth="1"/>
    <col min="17" max="17" width="14.44140625" style="8" customWidth="1"/>
    <col min="18" max="18" width="18.109375" style="8" customWidth="1"/>
    <col min="19" max="16384" width="9.109375" style="8"/>
  </cols>
  <sheetData>
    <row r="1" spans="1:18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266"/>
      <c r="R1" s="266"/>
    </row>
    <row r="2" spans="1:18" ht="76.8" customHeight="1">
      <c r="A2" s="258" t="s">
        <v>356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</row>
    <row r="3" spans="1:18" ht="46.5" customHeight="1">
      <c r="A3" s="256" t="s">
        <v>95</v>
      </c>
      <c r="B3" s="256"/>
      <c r="C3" s="256" t="s">
        <v>121</v>
      </c>
      <c r="D3" s="260" t="s">
        <v>131</v>
      </c>
      <c r="E3" s="202" t="s">
        <v>290</v>
      </c>
      <c r="F3" s="219" t="s">
        <v>242</v>
      </c>
      <c r="G3" s="220" t="s">
        <v>240</v>
      </c>
      <c r="H3" s="219" t="s">
        <v>241</v>
      </c>
      <c r="I3" s="262" t="s">
        <v>235</v>
      </c>
      <c r="J3" s="263"/>
      <c r="K3" s="264" t="s">
        <v>8</v>
      </c>
      <c r="L3" s="265"/>
      <c r="M3" s="264" t="s">
        <v>12</v>
      </c>
      <c r="N3" s="265"/>
      <c r="O3" s="264" t="s">
        <v>16</v>
      </c>
      <c r="P3" s="265"/>
      <c r="Q3" s="261" t="s">
        <v>132</v>
      </c>
      <c r="R3" s="261"/>
    </row>
    <row r="4" spans="1:18" ht="21.75" customHeight="1">
      <c r="A4" s="256"/>
      <c r="B4" s="256"/>
      <c r="C4" s="256"/>
      <c r="D4" s="260"/>
      <c r="E4" s="202"/>
      <c r="F4" s="219"/>
      <c r="G4" s="220"/>
      <c r="H4" s="219"/>
      <c r="I4" s="108" t="s">
        <v>17</v>
      </c>
      <c r="J4" s="108" t="s">
        <v>18</v>
      </c>
      <c r="K4" s="108" t="s">
        <v>17</v>
      </c>
      <c r="L4" s="108" t="s">
        <v>18</v>
      </c>
      <c r="M4" s="108" t="s">
        <v>17</v>
      </c>
      <c r="N4" s="108" t="s">
        <v>18</v>
      </c>
      <c r="O4" s="108" t="s">
        <v>17</v>
      </c>
      <c r="P4" s="108" t="s">
        <v>18</v>
      </c>
      <c r="Q4" s="261"/>
      <c r="R4" s="261"/>
    </row>
    <row r="5" spans="1:18" ht="68.25" customHeight="1">
      <c r="A5" s="257" t="s">
        <v>280</v>
      </c>
      <c r="B5" s="257"/>
      <c r="C5" s="62">
        <v>6010</v>
      </c>
      <c r="D5" s="62" t="s">
        <v>134</v>
      </c>
      <c r="E5" s="103" t="str">
        <f>IFERROR('Таблиця 4.7'!C15/'Таблиця 4.7'!C12,"−")</f>
        <v>−</v>
      </c>
      <c r="F5" s="103" t="str">
        <f>IFERROR('Таблиця 4.7'!D15/'Таблиця 4.7'!D12,"−")</f>
        <v>−</v>
      </c>
      <c r="G5" s="103" t="str">
        <f>IFERROR('Таблиця 4.7'!E15/'Таблиця 4.7'!E12,"−")</f>
        <v>−</v>
      </c>
      <c r="H5" s="103" t="str">
        <f>IFERROR('Таблиця 4.7'!F15/'Таблиця 4.7'!F12,"−")</f>
        <v>−</v>
      </c>
      <c r="I5" s="103" t="str">
        <f>IFERROR('Таблиця 4.7'!G15/'Таблиця 4.7'!G12,"−")</f>
        <v>−</v>
      </c>
      <c r="J5" s="103" t="str">
        <f>IFERROR('Таблиця 4.7'!H15/'Таблиця 4.7'!H12,"−")</f>
        <v>−</v>
      </c>
      <c r="K5" s="103" t="str">
        <f>IFERROR('Таблиця 4.7'!I15/'Таблиця 4.7'!I12,"−")</f>
        <v>−</v>
      </c>
      <c r="L5" s="103" t="str">
        <f>IFERROR('Таблиця 4.7'!J15/'Таблиця 4.7'!J12,"−")</f>
        <v>−</v>
      </c>
      <c r="M5" s="103" t="str">
        <f>IFERROR('Таблиця 4.7'!K15/'Таблиця 4.7'!K12,"−")</f>
        <v>−</v>
      </c>
      <c r="N5" s="103" t="str">
        <f>IFERROR('Таблиця 4.7'!L15/'Таблиця 4.7'!L12,"−")</f>
        <v>−</v>
      </c>
      <c r="O5" s="103" t="str">
        <f>IFERROR('Таблиця 4.7'!M15/'Таблиця 4.7'!M12,"−")</f>
        <v>−</v>
      </c>
      <c r="P5" s="103" t="str">
        <f>IFERROR('Таблиця 4.7'!N15/'Таблиця 4.7'!N12,"−")</f>
        <v>−</v>
      </c>
      <c r="Q5" s="256" t="s">
        <v>200</v>
      </c>
      <c r="R5" s="256"/>
    </row>
    <row r="6" spans="1:18" ht="66.75" customHeight="1">
      <c r="A6" s="257" t="s">
        <v>278</v>
      </c>
      <c r="B6" s="257"/>
      <c r="C6" s="62">
        <v>6020</v>
      </c>
      <c r="D6" s="62" t="s">
        <v>134</v>
      </c>
      <c r="E6" s="103" t="str">
        <f>IFERROR('Таблиця 4.7'!C16/'Таблиця 4.7'!C9,"−")</f>
        <v>−</v>
      </c>
      <c r="F6" s="103" t="str">
        <f>IFERROR('Таблиця 4.7'!D16/'Таблиця 4.7'!D9,"−")</f>
        <v>−</v>
      </c>
      <c r="G6" s="103" t="str">
        <f>IFERROR('Таблиця 4.7'!E16/'Таблиця 4.7'!E9,"−")</f>
        <v>−</v>
      </c>
      <c r="H6" s="103" t="str">
        <f>IFERROR('Таблиця 4.7'!F16/'Таблиця 4.7'!F9,"−")</f>
        <v>−</v>
      </c>
      <c r="I6" s="103" t="str">
        <f>IFERROR('Таблиця 4.7'!G16/'Таблиця 4.7'!G9,"−")</f>
        <v>−</v>
      </c>
      <c r="J6" s="103" t="str">
        <f>IFERROR('Таблиця 4.7'!H16/'Таблиця 4.7'!H9,"−")</f>
        <v>−</v>
      </c>
      <c r="K6" s="103" t="str">
        <f>IFERROR('Таблиця 4.7'!I16/'Таблиця 4.7'!I9,"−")</f>
        <v>−</v>
      </c>
      <c r="L6" s="103" t="str">
        <f>IFERROR('Таблиця 4.7'!J16/'Таблиця 4.7'!J9,"−")</f>
        <v>−</v>
      </c>
      <c r="M6" s="103" t="str">
        <f>IFERROR('Таблиця 4.7'!K16/'Таблиця 4.7'!K9,"−")</f>
        <v>−</v>
      </c>
      <c r="N6" s="103" t="str">
        <f>IFERROR('Таблиця 4.7'!L16/'Таблиця 4.7'!L9,"−")</f>
        <v>−</v>
      </c>
      <c r="O6" s="103" t="str">
        <f>IFERROR('Таблиця 4.7'!M16/'Таблиця 4.7'!M9,"−")</f>
        <v>−</v>
      </c>
      <c r="P6" s="103" t="str">
        <f>IFERROR('Таблиця 4.7'!N16/'Таблиця 4.7'!N9,"−")</f>
        <v>−</v>
      </c>
      <c r="Q6" s="256" t="s">
        <v>136</v>
      </c>
      <c r="R6" s="256"/>
    </row>
    <row r="7" spans="1:18" ht="65.25" customHeight="1">
      <c r="A7" s="257" t="s">
        <v>279</v>
      </c>
      <c r="B7" s="257"/>
      <c r="C7" s="62">
        <v>6030</v>
      </c>
      <c r="D7" s="62" t="s">
        <v>134</v>
      </c>
      <c r="E7" s="109" t="str">
        <f>IFERROR('Таблиця 4.7'!C16/'Таблиця 4.7'!C10,"−")</f>
        <v>−</v>
      </c>
      <c r="F7" s="109" t="str">
        <f>IFERROR('Таблиця 4.7'!D16/'Таблиця 4.7'!D10,"−")</f>
        <v>−</v>
      </c>
      <c r="G7" s="109" t="str">
        <f>IFERROR('Таблиця 4.7'!E16/'Таблиця 4.7'!E10,"−")</f>
        <v>−</v>
      </c>
      <c r="H7" s="109" t="str">
        <f>IFERROR('Таблиця 4.7'!F16/'Таблиця 4.7'!F10,"−")</f>
        <v>−</v>
      </c>
      <c r="I7" s="109" t="str">
        <f>IFERROR('Таблиця 4.7'!G16/'Таблиця 4.7'!G10,"−")</f>
        <v>−</v>
      </c>
      <c r="J7" s="109" t="str">
        <f>IFERROR('Таблиця 4.7'!H16/'Таблиця 4.7'!H10,"−")</f>
        <v>−</v>
      </c>
      <c r="K7" s="109" t="str">
        <f>IFERROR('Таблиця 4.7'!I16/'Таблиця 4.7'!I10,"−")</f>
        <v>−</v>
      </c>
      <c r="L7" s="109" t="str">
        <f>IFERROR('Таблиця 4.7'!J16/'Таблиця 4.7'!J10,"−")</f>
        <v>−</v>
      </c>
      <c r="M7" s="109" t="str">
        <f>IFERROR('Таблиця 4.7'!K16/'Таблиця 4.7'!K10,"−")</f>
        <v>−</v>
      </c>
      <c r="N7" s="109" t="str">
        <f>IFERROR('Таблиця 4.7'!L16/'Таблиця 4.7'!L10,"−")</f>
        <v>−</v>
      </c>
      <c r="O7" s="109" t="str">
        <f>IFERROR('Таблиця 4.7'!M16/'Таблиця 4.7'!M10,"−")</f>
        <v>−</v>
      </c>
      <c r="P7" s="109" t="str">
        <f>IFERROR('Таблиця 4.7'!N16/'Таблиця 4.7'!N10,"−")</f>
        <v>−</v>
      </c>
      <c r="Q7" s="256" t="s">
        <v>201</v>
      </c>
      <c r="R7" s="256"/>
    </row>
    <row r="8" spans="1:18" ht="63.75" customHeight="1">
      <c r="A8" s="257" t="s">
        <v>281</v>
      </c>
      <c r="B8" s="257"/>
      <c r="C8" s="62">
        <v>6060</v>
      </c>
      <c r="D8" s="62" t="s">
        <v>134</v>
      </c>
      <c r="E8" s="109" t="str">
        <f>IFERROR('Таблиця 4.7'!C16/'Таблиця 4.7'!C12,"−")</f>
        <v>−</v>
      </c>
      <c r="F8" s="109" t="str">
        <f>IFERROR('Таблиця 4.7'!D16/'Таблиця 4.7'!D12,"−")</f>
        <v>−</v>
      </c>
      <c r="G8" s="109" t="str">
        <f>IFERROR('Таблиця 4.7'!E16/'Таблиця 4.7'!E12,"−")</f>
        <v>−</v>
      </c>
      <c r="H8" s="109" t="str">
        <f>IFERROR('Таблиця 4.7'!F16/'Таблиця 4.7'!F12,"−")</f>
        <v>−</v>
      </c>
      <c r="I8" s="109" t="str">
        <f>IFERROR('Таблиця 4.7'!G16/'Таблиця 4.7'!G12,"−")</f>
        <v>−</v>
      </c>
      <c r="J8" s="109" t="str">
        <f>IFERROR('Таблиця 4.7'!H16/'Таблиця 4.7'!H12,"−")</f>
        <v>−</v>
      </c>
      <c r="K8" s="109" t="str">
        <f>IFERROR('Таблиця 4.7'!I16/'Таблиця 4.7'!I12,"−")</f>
        <v>−</v>
      </c>
      <c r="L8" s="109" t="str">
        <f>IFERROR('Таблиця 4.7'!J16/'Таблиця 4.7'!J12,"−")</f>
        <v>−</v>
      </c>
      <c r="M8" s="109" t="str">
        <f>IFERROR('Таблиця 4.7'!K16/'Таблиця 4.7'!K12,"−")</f>
        <v>−</v>
      </c>
      <c r="N8" s="109" t="str">
        <f>IFERROR('Таблиця 4.7'!L16/'Таблиця 4.7'!L12,"−")</f>
        <v>−</v>
      </c>
      <c r="O8" s="109" t="str">
        <f>IFERROR('Таблиця 4.7'!M16/'Таблиця 4.7'!M12,"−")</f>
        <v>−</v>
      </c>
      <c r="P8" s="109" t="str">
        <f>IFERROR('Таблиця 4.7'!N16/'Таблиця 4.7'!N12,"−")</f>
        <v>−</v>
      </c>
      <c r="Q8" s="256" t="s">
        <v>216</v>
      </c>
      <c r="R8" s="256"/>
    </row>
    <row r="9" spans="1:18" ht="80.25" customHeight="1">
      <c r="A9" s="257" t="s">
        <v>282</v>
      </c>
      <c r="B9" s="257"/>
      <c r="C9" s="62">
        <v>6110</v>
      </c>
      <c r="D9" s="62" t="s">
        <v>140</v>
      </c>
      <c r="E9" s="109" t="str">
        <f>IFERROR('Таблиця 4.7'!C10/('Таблиця 4.7'!C19+'Таблиця 4.7'!C20),"−")</f>
        <v>−</v>
      </c>
      <c r="F9" s="109" t="str">
        <f>IFERROR('Таблиця 4.7'!D10/('Таблиця 4.7'!D19+'Таблиця 4.7'!D20),"−")</f>
        <v>−</v>
      </c>
      <c r="G9" s="109" t="str">
        <f>IFERROR('Таблиця 4.7'!E10/('Таблиця 4.7'!E19+'Таблиця 4.7'!E20),"−")</f>
        <v>−</v>
      </c>
      <c r="H9" s="109" t="str">
        <f>IFERROR('Таблиця 4.7'!F10/('Таблиця 4.7'!F19+'Таблиця 4.7'!F20),"−")</f>
        <v>−</v>
      </c>
      <c r="I9" s="109" t="str">
        <f>IFERROR('Таблиця 4.7'!G10/('Таблиця 4.7'!G19+'Таблиця 4.7'!G20),"−")</f>
        <v>−</v>
      </c>
      <c r="J9" s="109" t="str">
        <f>IFERROR('Таблиця 4.7'!H10/('Таблиця 4.7'!H19+'Таблиця 4.7'!H20),"−")</f>
        <v>−</v>
      </c>
      <c r="K9" s="109" t="str">
        <f>IFERROR('Таблиця 4.7'!I10/('Таблиця 4.7'!I19+'Таблиця 4.7'!I20),"−")</f>
        <v>−</v>
      </c>
      <c r="L9" s="109" t="str">
        <f>IFERROR('Таблиця 4.7'!J10/('Таблиця 4.7'!J19+'Таблиця 4.7'!J20),"−")</f>
        <v>−</v>
      </c>
      <c r="M9" s="109" t="str">
        <f>IFERROR('Таблиця 4.7'!K10/('Таблиця 4.7'!K19+'Таблиця 4.7'!K20),"−")</f>
        <v>−</v>
      </c>
      <c r="N9" s="109" t="str">
        <f>IFERROR('Таблиця 4.7'!L10/('Таблиця 4.7'!L19+'Таблиця 4.7'!L20),"−")</f>
        <v>−</v>
      </c>
      <c r="O9" s="109" t="str">
        <f>IFERROR('Таблиця 4.7'!M10/('Таблиця 4.7'!M19+'Таблиця 4.7'!M20),"−")</f>
        <v>−</v>
      </c>
      <c r="P9" s="109" t="str">
        <f>IFERROR('Таблиця 4.7'!N10/('Таблиця 4.7'!N19+'Таблиця 4.7'!N20),"−")</f>
        <v>−</v>
      </c>
      <c r="Q9" s="256" t="s">
        <v>141</v>
      </c>
      <c r="R9" s="256"/>
    </row>
    <row r="10" spans="1:18" ht="76.5" customHeight="1">
      <c r="A10" s="257" t="s">
        <v>283</v>
      </c>
      <c r="B10" s="257"/>
      <c r="C10" s="62">
        <v>6220</v>
      </c>
      <c r="D10" s="62" t="s">
        <v>142</v>
      </c>
      <c r="E10" s="109" t="str">
        <f>IFERROR('Таблиця 4.7'!C8/'Таблиця 4.7'!C7,"−")</f>
        <v>−</v>
      </c>
      <c r="F10" s="109" t="str">
        <f>IFERROR('Таблиця 4.7'!D8/'Таблиця 4.7'!D7,"−")</f>
        <v>−</v>
      </c>
      <c r="G10" s="109" t="str">
        <f>IFERROR('Таблиця 4.7'!E8/'Таблиця 4.7'!E7,"−")</f>
        <v>−</v>
      </c>
      <c r="H10" s="109" t="str">
        <f>IFERROR('Таблиця 4.7'!F8/'Таблиця 4.7'!F7,"−")</f>
        <v>−</v>
      </c>
      <c r="I10" s="109" t="str">
        <f>IFERROR('Таблиця 4.7'!G8/'Таблиця 4.7'!G7,"−")</f>
        <v>−</v>
      </c>
      <c r="J10" s="109" t="str">
        <f>IFERROR('Таблиця 4.7'!H8/'Таблиця 4.7'!H7,"−")</f>
        <v>−</v>
      </c>
      <c r="K10" s="109" t="str">
        <f>IFERROR('Таблиця 4.7'!I8/'Таблиця 4.7'!I7,"−")</f>
        <v>−</v>
      </c>
      <c r="L10" s="109" t="str">
        <f>IFERROR('Таблиця 4.7'!J8/'Таблиця 4.7'!J7,"−")</f>
        <v>−</v>
      </c>
      <c r="M10" s="109" t="str">
        <f>IFERROR('Таблиця 4.7'!K8/'Таблиця 4.7'!K7,"−")</f>
        <v>−</v>
      </c>
      <c r="N10" s="109" t="str">
        <f>IFERROR('Таблиця 4.7'!L8/'Таблиця 4.7'!L7,"−")</f>
        <v>−</v>
      </c>
      <c r="O10" s="109" t="str">
        <f>IFERROR('Таблиця 4.7'!M8/'Таблиця 4.7'!M7,"−")</f>
        <v>−</v>
      </c>
      <c r="P10" s="109" t="str">
        <f>IFERROR('Таблиця 4.7'!N8/'Таблиця 4.7'!N7,"−")</f>
        <v>−</v>
      </c>
      <c r="Q10" s="256" t="s">
        <v>143</v>
      </c>
      <c r="R10" s="256"/>
    </row>
    <row r="12" spans="1:18" ht="53.4" customHeight="1"/>
    <row r="13" spans="1:18" ht="27.6" customHeight="1">
      <c r="A13" s="267" t="s">
        <v>245</v>
      </c>
      <c r="B13" s="267"/>
      <c r="D13" s="268"/>
      <c r="E13" s="268"/>
      <c r="F13" s="268"/>
      <c r="H13" s="199" t="s">
        <v>284</v>
      </c>
      <c r="I13" s="199"/>
      <c r="J13" s="199"/>
      <c r="K13" s="199"/>
      <c r="L13" s="199"/>
      <c r="M13" s="199"/>
      <c r="N13" s="199"/>
      <c r="O13" s="199"/>
      <c r="P13" s="199"/>
      <c r="Q13" s="199"/>
      <c r="R13" s="199"/>
    </row>
    <row r="14" spans="1:18" ht="17.399999999999999">
      <c r="A14" s="53"/>
      <c r="D14" s="51" t="s">
        <v>354</v>
      </c>
      <c r="E14" s="51"/>
      <c r="F14" s="27"/>
    </row>
    <row r="17" spans="1:18" ht="17.399999999999999">
      <c r="A17" s="267" t="s">
        <v>246</v>
      </c>
      <c r="B17" s="267"/>
      <c r="D17" s="268"/>
      <c r="E17" s="268"/>
      <c r="F17" s="268"/>
      <c r="H17" s="199" t="s">
        <v>284</v>
      </c>
      <c r="I17" s="199"/>
      <c r="J17" s="199"/>
      <c r="K17" s="199"/>
      <c r="L17" s="199"/>
      <c r="M17" s="199"/>
      <c r="N17" s="199"/>
      <c r="O17" s="199"/>
      <c r="P17" s="199"/>
      <c r="Q17" s="199"/>
      <c r="R17" s="199"/>
    </row>
    <row r="18" spans="1:18" ht="17.399999999999999">
      <c r="D18" s="51" t="s">
        <v>354</v>
      </c>
      <c r="E18" s="51"/>
      <c r="F18" s="27"/>
    </row>
  </sheetData>
  <mergeCells count="32">
    <mergeCell ref="Q1:R1"/>
    <mergeCell ref="A13:B13"/>
    <mergeCell ref="A17:B17"/>
    <mergeCell ref="D13:F13"/>
    <mergeCell ref="D17:F17"/>
    <mergeCell ref="H13:R13"/>
    <mergeCell ref="H17:R17"/>
    <mergeCell ref="A10:B10"/>
    <mergeCell ref="Q10:R10"/>
    <mergeCell ref="A5:B5"/>
    <mergeCell ref="Q5:R5"/>
    <mergeCell ref="A6:B6"/>
    <mergeCell ref="Q6:R6"/>
    <mergeCell ref="A7:B7"/>
    <mergeCell ref="Q7:R7"/>
    <mergeCell ref="A8:B8"/>
    <mergeCell ref="Q8:R8"/>
    <mergeCell ref="A9:B9"/>
    <mergeCell ref="Q9:R9"/>
    <mergeCell ref="A2:R2"/>
    <mergeCell ref="A3:B4"/>
    <mergeCell ref="C3:C4"/>
    <mergeCell ref="D3:D4"/>
    <mergeCell ref="F3:F4"/>
    <mergeCell ref="G3:G4"/>
    <mergeCell ref="H3:H4"/>
    <mergeCell ref="Q3:R4"/>
    <mergeCell ref="E3:E4"/>
    <mergeCell ref="I3:J3"/>
    <mergeCell ref="K3:L3"/>
    <mergeCell ref="M3:N3"/>
    <mergeCell ref="O3:P3"/>
  </mergeCells>
  <printOptions horizontalCentered="1"/>
  <pageMargins left="0.39370078740157483" right="0.39370078740157483" top="1.1811023622047245" bottom="0.39370078740157483" header="0.39370078740157483" footer="0.19685039370078741"/>
  <pageSetup paperSize="9" scale="56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view="pageBreakPreview" zoomScale="75" zoomScaleNormal="100" zoomScaleSheetLayoutView="75" workbookViewId="0">
      <selection activeCell="L24" sqref="L24"/>
    </sheetView>
  </sheetViews>
  <sheetFormatPr defaultColWidth="9.109375" defaultRowHeight="15"/>
  <cols>
    <col min="1" max="1" width="75.109375" style="104" customWidth="1"/>
    <col min="2" max="2" width="9.109375" style="104"/>
    <col min="3" max="3" width="17.33203125" style="104" customWidth="1"/>
    <col min="4" max="4" width="16.109375" style="104" customWidth="1"/>
    <col min="5" max="5" width="14.109375" style="104" customWidth="1"/>
    <col min="6" max="6" width="13.88671875" style="104" customWidth="1"/>
    <col min="7" max="8" width="10.88671875" style="104" customWidth="1"/>
    <col min="9" max="10" width="13.5546875" style="104" customWidth="1"/>
    <col min="11" max="12" width="12.5546875" style="104" customWidth="1"/>
    <col min="13" max="14" width="11.88671875" style="104" customWidth="1"/>
    <col min="15" max="16384" width="9.109375" style="104"/>
  </cols>
  <sheetData>
    <row r="1" spans="1:14" ht="15.6">
      <c r="E1" s="74"/>
      <c r="F1" s="74"/>
      <c r="J1" s="74"/>
      <c r="K1" s="74"/>
      <c r="L1" s="74"/>
    </row>
    <row r="2" spans="1:14" ht="84" customHeight="1">
      <c r="A2" s="269" t="s">
        <v>357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177" t="s">
        <v>243</v>
      </c>
      <c r="M2" s="72"/>
    </row>
    <row r="3" spans="1:14" ht="45.75" customHeight="1">
      <c r="A3" s="256" t="s">
        <v>95</v>
      </c>
      <c r="B3" s="257" t="s">
        <v>96</v>
      </c>
      <c r="C3" s="202" t="s">
        <v>290</v>
      </c>
      <c r="D3" s="219" t="s">
        <v>242</v>
      </c>
      <c r="E3" s="220" t="s">
        <v>337</v>
      </c>
      <c r="F3" s="219" t="s">
        <v>340</v>
      </c>
      <c r="G3" s="217" t="s">
        <v>235</v>
      </c>
      <c r="H3" s="217"/>
      <c r="I3" s="219" t="s">
        <v>8</v>
      </c>
      <c r="J3" s="219"/>
      <c r="K3" s="219" t="s">
        <v>12</v>
      </c>
      <c r="L3" s="219"/>
      <c r="M3" s="219" t="s">
        <v>16</v>
      </c>
      <c r="N3" s="219"/>
    </row>
    <row r="4" spans="1:14" ht="21.75" customHeight="1">
      <c r="A4" s="256"/>
      <c r="B4" s="257"/>
      <c r="C4" s="202"/>
      <c r="D4" s="219"/>
      <c r="E4" s="220"/>
      <c r="F4" s="219"/>
      <c r="G4" s="108" t="s">
        <v>17</v>
      </c>
      <c r="H4" s="108" t="s">
        <v>18</v>
      </c>
      <c r="I4" s="108" t="s">
        <v>17</v>
      </c>
      <c r="J4" s="108" t="s">
        <v>18</v>
      </c>
      <c r="K4" s="108" t="s">
        <v>17</v>
      </c>
      <c r="L4" s="108" t="s">
        <v>18</v>
      </c>
      <c r="M4" s="108" t="s">
        <v>17</v>
      </c>
      <c r="N4" s="108" t="s">
        <v>18</v>
      </c>
    </row>
    <row r="5" spans="1:14" ht="16.8">
      <c r="A5" s="270" t="s">
        <v>222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110"/>
    </row>
    <row r="6" spans="1:14" ht="15.6">
      <c r="A6" s="30" t="s">
        <v>220</v>
      </c>
      <c r="B6" s="33" t="s">
        <v>211</v>
      </c>
      <c r="C6" s="111">
        <f t="shared" ref="C6:N6" si="0">C7-C8</f>
        <v>0</v>
      </c>
      <c r="D6" s="111">
        <f t="shared" si="0"/>
        <v>0</v>
      </c>
      <c r="E6" s="111">
        <f t="shared" si="0"/>
        <v>0</v>
      </c>
      <c r="F6" s="111">
        <f t="shared" si="0"/>
        <v>0</v>
      </c>
      <c r="G6" s="111">
        <f t="shared" si="0"/>
        <v>0</v>
      </c>
      <c r="H6" s="111">
        <f t="shared" si="0"/>
        <v>0</v>
      </c>
      <c r="I6" s="111">
        <f t="shared" si="0"/>
        <v>0</v>
      </c>
      <c r="J6" s="111">
        <f t="shared" si="0"/>
        <v>0</v>
      </c>
      <c r="K6" s="111">
        <f t="shared" si="0"/>
        <v>0</v>
      </c>
      <c r="L6" s="111">
        <f t="shared" si="0"/>
        <v>0</v>
      </c>
      <c r="M6" s="111">
        <f t="shared" si="0"/>
        <v>0</v>
      </c>
      <c r="N6" s="111">
        <f t="shared" si="0"/>
        <v>0</v>
      </c>
    </row>
    <row r="7" spans="1:14" ht="15.6">
      <c r="A7" s="36" t="s">
        <v>202</v>
      </c>
      <c r="B7" s="33">
        <v>7011</v>
      </c>
      <c r="C7" s="33"/>
      <c r="D7" s="34"/>
      <c r="E7" s="34"/>
      <c r="F7" s="34"/>
      <c r="G7" s="110"/>
      <c r="H7" s="110"/>
      <c r="I7" s="110"/>
      <c r="J7" s="110"/>
      <c r="K7" s="110"/>
      <c r="L7" s="110"/>
      <c r="M7" s="110"/>
      <c r="N7" s="110"/>
    </row>
    <row r="8" spans="1:14" ht="15.6">
      <c r="A8" s="36" t="s">
        <v>203</v>
      </c>
      <c r="B8" s="33">
        <v>7012</v>
      </c>
      <c r="C8" s="33"/>
      <c r="D8" s="34"/>
      <c r="E8" s="34"/>
      <c r="F8" s="34"/>
      <c r="G8" s="110"/>
      <c r="H8" s="110"/>
      <c r="I8" s="110"/>
      <c r="J8" s="110"/>
      <c r="K8" s="110"/>
      <c r="L8" s="110"/>
      <c r="M8" s="110"/>
      <c r="N8" s="110"/>
    </row>
    <row r="9" spans="1:14" ht="15.6">
      <c r="A9" s="30" t="s">
        <v>204</v>
      </c>
      <c r="B9" s="33">
        <v>7020</v>
      </c>
      <c r="C9" s="33"/>
      <c r="D9" s="34"/>
      <c r="E9" s="34"/>
      <c r="F9" s="34"/>
      <c r="G9" s="110"/>
      <c r="H9" s="110"/>
      <c r="I9" s="110"/>
      <c r="J9" s="110"/>
      <c r="K9" s="110"/>
      <c r="L9" s="110"/>
      <c r="M9" s="110"/>
      <c r="N9" s="110"/>
    </row>
    <row r="10" spans="1:14" ht="15.6">
      <c r="A10" s="30" t="s">
        <v>205</v>
      </c>
      <c r="B10" s="33">
        <v>7030</v>
      </c>
      <c r="C10" s="33"/>
      <c r="D10" s="34"/>
      <c r="E10" s="34"/>
      <c r="F10" s="34"/>
      <c r="G10" s="110"/>
      <c r="H10" s="110"/>
      <c r="I10" s="110"/>
      <c r="J10" s="110"/>
      <c r="K10" s="110"/>
      <c r="L10" s="110"/>
      <c r="M10" s="110"/>
      <c r="N10" s="110"/>
    </row>
    <row r="11" spans="1:14" ht="15.6">
      <c r="A11" s="271" t="s">
        <v>223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110"/>
    </row>
    <row r="12" spans="1:14" ht="15.6">
      <c r="A12" s="30" t="s">
        <v>212</v>
      </c>
      <c r="B12" s="33">
        <v>8010</v>
      </c>
      <c r="C12" s="33"/>
      <c r="D12" s="34"/>
      <c r="E12" s="34"/>
      <c r="F12" s="35"/>
      <c r="G12" s="110"/>
      <c r="H12" s="110"/>
      <c r="I12" s="110"/>
      <c r="J12" s="110"/>
      <c r="K12" s="110"/>
      <c r="L12" s="110"/>
      <c r="M12" s="110"/>
      <c r="N12" s="110"/>
    </row>
    <row r="13" spans="1:14" ht="15.6">
      <c r="A13" s="30" t="s">
        <v>213</v>
      </c>
      <c r="B13" s="33">
        <v>8020</v>
      </c>
      <c r="C13" s="33"/>
      <c r="D13" s="34"/>
      <c r="E13" s="34"/>
      <c r="F13" s="35"/>
      <c r="G13" s="110"/>
      <c r="H13" s="110"/>
      <c r="I13" s="110"/>
      <c r="J13" s="110"/>
      <c r="K13" s="110"/>
      <c r="L13" s="110"/>
      <c r="M13" s="110"/>
      <c r="N13" s="110"/>
    </row>
    <row r="14" spans="1:14" ht="15.6">
      <c r="A14" s="30" t="s">
        <v>214</v>
      </c>
      <c r="B14" s="33">
        <v>8030</v>
      </c>
      <c r="C14" s="111">
        <f t="shared" ref="C14:N14" si="1">C12-C13</f>
        <v>0</v>
      </c>
      <c r="D14" s="111">
        <f t="shared" si="1"/>
        <v>0</v>
      </c>
      <c r="E14" s="111">
        <f t="shared" si="1"/>
        <v>0</v>
      </c>
      <c r="F14" s="111">
        <f t="shared" si="1"/>
        <v>0</v>
      </c>
      <c r="G14" s="111">
        <f t="shared" si="1"/>
        <v>0</v>
      </c>
      <c r="H14" s="111">
        <f t="shared" si="1"/>
        <v>0</v>
      </c>
      <c r="I14" s="111">
        <f t="shared" si="1"/>
        <v>0</v>
      </c>
      <c r="J14" s="111">
        <f t="shared" si="1"/>
        <v>0</v>
      </c>
      <c r="K14" s="111">
        <f t="shared" si="1"/>
        <v>0</v>
      </c>
      <c r="L14" s="111">
        <f t="shared" si="1"/>
        <v>0</v>
      </c>
      <c r="M14" s="111">
        <f t="shared" si="1"/>
        <v>0</v>
      </c>
      <c r="N14" s="111">
        <f t="shared" si="1"/>
        <v>0</v>
      </c>
    </row>
    <row r="15" spans="1:14" ht="15.6">
      <c r="A15" s="30" t="s">
        <v>56</v>
      </c>
      <c r="B15" s="33">
        <v>8040</v>
      </c>
      <c r="C15" s="111">
        <f>'Таблиця 4.1'!C72</f>
        <v>0</v>
      </c>
      <c r="D15" s="111">
        <f>'Таблиця 4.1'!D72</f>
        <v>0</v>
      </c>
      <c r="E15" s="111">
        <f>'Таблиця 4.1'!E72</f>
        <v>0</v>
      </c>
      <c r="F15" s="111">
        <f>'Таблиця 4.1'!F72</f>
        <v>0</v>
      </c>
      <c r="G15" s="111">
        <f>'Таблиця 4.1'!M72</f>
        <v>0</v>
      </c>
      <c r="H15" s="111">
        <f>'Таблиця 4.1'!N72</f>
        <v>0</v>
      </c>
      <c r="I15" s="111">
        <f>'Таблиця 4.1'!W72</f>
        <v>0</v>
      </c>
      <c r="J15" s="111">
        <f>'Таблиця 4.1'!X72</f>
        <v>0</v>
      </c>
      <c r="K15" s="111">
        <f>'Таблиця 4.1'!AG72</f>
        <v>0</v>
      </c>
      <c r="L15" s="111">
        <f>'Таблиця 4.1'!AH72</f>
        <v>0</v>
      </c>
      <c r="M15" s="111">
        <f>'Таблиця 4.1'!AQ72</f>
        <v>0</v>
      </c>
      <c r="N15" s="111">
        <f>'Таблиця 4.1'!AR72</f>
        <v>0</v>
      </c>
    </row>
    <row r="16" spans="1:14" ht="15.6">
      <c r="A16" s="30" t="s">
        <v>215</v>
      </c>
      <c r="B16" s="33">
        <v>8050</v>
      </c>
      <c r="C16" s="111">
        <f>'Таблиця 4.1'!C87</f>
        <v>0</v>
      </c>
      <c r="D16" s="111">
        <f>'Таблиця 4.1'!D87</f>
        <v>0</v>
      </c>
      <c r="E16" s="111">
        <f>'Таблиця 4.1'!E87</f>
        <v>0</v>
      </c>
      <c r="F16" s="111">
        <f>'Таблиця 4.1'!F87</f>
        <v>0</v>
      </c>
      <c r="G16" s="111">
        <f>'Таблиця 4.1'!M87</f>
        <v>0</v>
      </c>
      <c r="H16" s="111">
        <f>'Таблиця 4.1'!N87</f>
        <v>0</v>
      </c>
      <c r="I16" s="111">
        <f>'Таблиця 4.1'!W87</f>
        <v>0</v>
      </c>
      <c r="J16" s="111">
        <f>'Таблиця 4.1'!X87</f>
        <v>0</v>
      </c>
      <c r="K16" s="111">
        <f>'Таблиця 4.1'!AG87</f>
        <v>0</v>
      </c>
      <c r="L16" s="111">
        <f>'Таблиця 4.1'!AH87</f>
        <v>0</v>
      </c>
      <c r="M16" s="111">
        <f>'Таблиця 4.1'!AQ87</f>
        <v>0</v>
      </c>
      <c r="N16" s="111">
        <f>'Таблиця 4.1'!AR87</f>
        <v>0</v>
      </c>
    </row>
    <row r="17" spans="1:14" ht="15.6">
      <c r="A17" s="271" t="s">
        <v>224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110"/>
    </row>
    <row r="18" spans="1:14" ht="15.6">
      <c r="A18" s="30" t="s">
        <v>206</v>
      </c>
      <c r="B18" s="33">
        <v>9010</v>
      </c>
      <c r="C18" s="111">
        <f t="shared" ref="C18" si="2">C19+C20+C21</f>
        <v>0</v>
      </c>
      <c r="D18" s="111">
        <f t="shared" ref="D18" si="3">D19+D20+D21</f>
        <v>0</v>
      </c>
      <c r="E18" s="111">
        <f t="shared" ref="E18" si="4">E19+E20+E21</f>
        <v>0</v>
      </c>
      <c r="F18" s="111">
        <f t="shared" ref="F18" si="5">F19+F20+F21</f>
        <v>0</v>
      </c>
      <c r="G18" s="111">
        <f t="shared" ref="G18" si="6">G19+G20+G21</f>
        <v>0</v>
      </c>
      <c r="H18" s="111">
        <f t="shared" ref="H18" si="7">H19+H20+H21</f>
        <v>0</v>
      </c>
      <c r="I18" s="111">
        <f t="shared" ref="I18" si="8">I19+I20+I21</f>
        <v>0</v>
      </c>
      <c r="J18" s="111">
        <f t="shared" ref="J18" si="9">J19+J20+J21</f>
        <v>0</v>
      </c>
      <c r="K18" s="111">
        <f t="shared" ref="K18" si="10">K19+K20+K21</f>
        <v>0</v>
      </c>
      <c r="L18" s="111">
        <f t="shared" ref="L18" si="11">L19+L20+L21</f>
        <v>0</v>
      </c>
      <c r="M18" s="111">
        <f t="shared" ref="M18" si="12">M19+M20+M21</f>
        <v>0</v>
      </c>
      <c r="N18" s="111">
        <f t="shared" ref="N18" si="13">N19+N20+N21</f>
        <v>0</v>
      </c>
    </row>
    <row r="19" spans="1:14" ht="15.6">
      <c r="A19" s="36" t="s">
        <v>207</v>
      </c>
      <c r="B19" s="33">
        <v>9020</v>
      </c>
      <c r="C19" s="33"/>
      <c r="D19" s="38"/>
      <c r="E19" s="34"/>
      <c r="F19" s="35"/>
      <c r="G19" s="110"/>
      <c r="H19" s="110"/>
      <c r="I19" s="110"/>
      <c r="J19" s="110"/>
      <c r="K19" s="110"/>
      <c r="L19" s="110"/>
      <c r="M19" s="110"/>
      <c r="N19" s="110"/>
    </row>
    <row r="20" spans="1:14" ht="15.6">
      <c r="A20" s="36" t="s">
        <v>208</v>
      </c>
      <c r="B20" s="33">
        <v>9030</v>
      </c>
      <c r="C20" s="33"/>
      <c r="D20" s="38"/>
      <c r="E20" s="34"/>
      <c r="F20" s="35"/>
      <c r="G20" s="110"/>
      <c r="H20" s="110"/>
      <c r="I20" s="110"/>
      <c r="J20" s="110"/>
      <c r="K20" s="110"/>
      <c r="L20" s="110"/>
      <c r="M20" s="110"/>
      <c r="N20" s="110"/>
    </row>
    <row r="21" spans="1:14" ht="15.6">
      <c r="A21" s="36" t="s">
        <v>209</v>
      </c>
      <c r="B21" s="33">
        <v>9040</v>
      </c>
      <c r="C21" s="33"/>
      <c r="D21" s="38"/>
      <c r="E21" s="34"/>
      <c r="F21" s="35"/>
      <c r="G21" s="110"/>
      <c r="H21" s="110"/>
      <c r="I21" s="110"/>
      <c r="J21" s="110"/>
      <c r="K21" s="110"/>
      <c r="L21" s="110"/>
      <c r="M21" s="110"/>
      <c r="N21" s="110"/>
    </row>
    <row r="22" spans="1:14" ht="15.6">
      <c r="A22" s="30" t="s">
        <v>210</v>
      </c>
      <c r="B22" s="33">
        <v>9050</v>
      </c>
      <c r="C22" s="111">
        <f t="shared" ref="C22" si="14">C23+C24+C25</f>
        <v>0</v>
      </c>
      <c r="D22" s="111">
        <f t="shared" ref="D22" si="15">D23+D24+D25</f>
        <v>0</v>
      </c>
      <c r="E22" s="111">
        <f t="shared" ref="E22" si="16">E23+E24+E25</f>
        <v>0</v>
      </c>
      <c r="F22" s="111">
        <f t="shared" ref="F22" si="17">F23+F24+F25</f>
        <v>0</v>
      </c>
      <c r="G22" s="111">
        <f t="shared" ref="G22" si="18">G23+G24+G25</f>
        <v>0</v>
      </c>
      <c r="H22" s="111">
        <f t="shared" ref="H22" si="19">H23+H24+H25</f>
        <v>0</v>
      </c>
      <c r="I22" s="111">
        <f t="shared" ref="I22" si="20">I23+I24+I25</f>
        <v>0</v>
      </c>
      <c r="J22" s="111">
        <f t="shared" ref="J22" si="21">J23+J24+J25</f>
        <v>0</v>
      </c>
      <c r="K22" s="111">
        <f t="shared" ref="K22" si="22">K23+K24+K25</f>
        <v>0</v>
      </c>
      <c r="L22" s="111">
        <f t="shared" ref="L22" si="23">L23+L24+L25</f>
        <v>0</v>
      </c>
      <c r="M22" s="111">
        <f t="shared" ref="M22" si="24">M23+M24+M25</f>
        <v>0</v>
      </c>
      <c r="N22" s="111">
        <f t="shared" ref="N22" si="25">N23+N24+N25</f>
        <v>0</v>
      </c>
    </row>
    <row r="23" spans="1:14" ht="15.6">
      <c r="A23" s="36" t="s">
        <v>207</v>
      </c>
      <c r="B23" s="33">
        <v>9060</v>
      </c>
      <c r="C23" s="33"/>
      <c r="D23" s="34"/>
      <c r="E23" s="34"/>
      <c r="F23" s="35"/>
      <c r="G23" s="110"/>
      <c r="H23" s="110"/>
      <c r="I23" s="110"/>
      <c r="J23" s="110"/>
      <c r="K23" s="110"/>
      <c r="L23" s="110"/>
      <c r="M23" s="110"/>
      <c r="N23" s="110"/>
    </row>
    <row r="24" spans="1:14" ht="15.6">
      <c r="A24" s="36" t="s">
        <v>208</v>
      </c>
      <c r="B24" s="33">
        <v>9070</v>
      </c>
      <c r="C24" s="33"/>
      <c r="D24" s="34"/>
      <c r="E24" s="34"/>
      <c r="F24" s="35"/>
      <c r="G24" s="110"/>
      <c r="H24" s="110"/>
      <c r="I24" s="110"/>
      <c r="J24" s="110"/>
      <c r="K24" s="110"/>
      <c r="L24" s="110"/>
      <c r="M24" s="110"/>
      <c r="N24" s="110"/>
    </row>
    <row r="25" spans="1:14" ht="15.6">
      <c r="A25" s="36" t="s">
        <v>209</v>
      </c>
      <c r="B25" s="33">
        <v>9090</v>
      </c>
      <c r="C25" s="33"/>
      <c r="D25" s="34"/>
      <c r="E25" s="34"/>
      <c r="F25" s="35"/>
      <c r="G25" s="110"/>
      <c r="H25" s="110"/>
      <c r="I25" s="110"/>
      <c r="J25" s="110"/>
      <c r="K25" s="110"/>
      <c r="L25" s="110"/>
      <c r="M25" s="110"/>
      <c r="N25" s="110"/>
    </row>
    <row r="26" spans="1:14" ht="15.6">
      <c r="A26" s="54"/>
      <c r="B26" s="55"/>
      <c r="C26" s="55"/>
      <c r="D26" s="56"/>
      <c r="E26" s="56"/>
      <c r="F26" s="57"/>
    </row>
    <row r="27" spans="1:14" ht="46.8" customHeight="1"/>
    <row r="28" spans="1:14" ht="18" customHeight="1">
      <c r="A28" s="180" t="s">
        <v>245</v>
      </c>
      <c r="B28" s="268"/>
      <c r="C28" s="268"/>
      <c r="D28" s="268"/>
      <c r="E28" s="199" t="s">
        <v>284</v>
      </c>
      <c r="F28" s="199"/>
      <c r="G28" s="199"/>
    </row>
    <row r="29" spans="1:14" ht="17.399999999999999">
      <c r="A29" s="116"/>
      <c r="B29" s="51" t="s">
        <v>286</v>
      </c>
      <c r="C29" s="51"/>
      <c r="E29" s="116"/>
      <c r="F29" s="116"/>
      <c r="G29" s="116"/>
    </row>
    <row r="30" spans="1:14">
      <c r="A30" s="116"/>
      <c r="B30" s="116"/>
      <c r="C30" s="116"/>
      <c r="D30" s="116"/>
      <c r="E30" s="116"/>
      <c r="F30" s="116"/>
      <c r="G30" s="116"/>
    </row>
    <row r="31" spans="1:14">
      <c r="A31" s="116"/>
      <c r="B31" s="116"/>
      <c r="C31" s="116"/>
      <c r="D31" s="116"/>
      <c r="E31" s="116"/>
      <c r="F31" s="116"/>
      <c r="G31" s="116"/>
    </row>
    <row r="32" spans="1:14" ht="18" customHeight="1">
      <c r="A32" s="180" t="s">
        <v>246</v>
      </c>
      <c r="B32" s="268"/>
      <c r="C32" s="268"/>
      <c r="D32" s="268"/>
      <c r="E32" s="199" t="s">
        <v>284</v>
      </c>
      <c r="F32" s="199"/>
      <c r="G32" s="199"/>
    </row>
    <row r="33" spans="1:7" ht="17.399999999999999">
      <c r="A33" s="116"/>
      <c r="B33" s="51" t="s">
        <v>286</v>
      </c>
      <c r="C33" s="51"/>
      <c r="E33" s="116"/>
      <c r="F33" s="116"/>
      <c r="G33" s="116"/>
    </row>
    <row r="34" spans="1:7" ht="86.4" customHeight="1"/>
    <row r="35" spans="1:7" s="179" customFormat="1" ht="20.399999999999999">
      <c r="A35" s="178" t="s">
        <v>349</v>
      </c>
      <c r="G35" s="179" t="s">
        <v>341</v>
      </c>
    </row>
    <row r="36" spans="1:7" s="179" customFormat="1" ht="20.399999999999999" customHeight="1">
      <c r="A36" s="178" t="s">
        <v>350</v>
      </c>
    </row>
    <row r="37" spans="1:7" s="179" customFormat="1" ht="15" customHeight="1">
      <c r="A37" s="178"/>
    </row>
    <row r="38" spans="1:7" s="179" customFormat="1" ht="20.399999999999999">
      <c r="A38" s="178" t="s">
        <v>347</v>
      </c>
    </row>
    <row r="39" spans="1:7" s="179" customFormat="1" ht="20.399999999999999">
      <c r="A39" s="178" t="s">
        <v>351</v>
      </c>
      <c r="G39" s="179" t="s">
        <v>348</v>
      </c>
    </row>
    <row r="40" spans="1:7">
      <c r="A40" s="166" t="s">
        <v>352</v>
      </c>
    </row>
  </sheetData>
  <mergeCells count="18">
    <mergeCell ref="F3:F4"/>
    <mergeCell ref="A3:A4"/>
    <mergeCell ref="C3:C4"/>
    <mergeCell ref="A2:K2"/>
    <mergeCell ref="B28:D28"/>
    <mergeCell ref="B32:D32"/>
    <mergeCell ref="B3:B4"/>
    <mergeCell ref="D3:D4"/>
    <mergeCell ref="E32:G32"/>
    <mergeCell ref="A5:M5"/>
    <mergeCell ref="A11:M11"/>
    <mergeCell ref="A17:M17"/>
    <mergeCell ref="E28:G28"/>
    <mergeCell ref="G3:H3"/>
    <mergeCell ref="I3:J3"/>
    <mergeCell ref="K3:L3"/>
    <mergeCell ref="M3:N3"/>
    <mergeCell ref="E3:E4"/>
  </mergeCells>
  <printOptions horizontalCentered="1"/>
  <pageMargins left="0.39370078740157483" right="0.39370078740157483" top="0.78740157480314965" bottom="0.39370078740157483" header="0.39370078740157483" footer="0.1968503937007874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8</vt:i4>
      </vt:variant>
    </vt:vector>
  </HeadingPairs>
  <TitlesOfParts>
    <vt:vector size="16" baseType="lpstr">
      <vt:lpstr>Титульний лист</vt:lpstr>
      <vt:lpstr>Таблиця 4.1</vt:lpstr>
      <vt:lpstr>Таблиця 4.2</vt:lpstr>
      <vt:lpstr>Таблиця 4.3</vt:lpstr>
      <vt:lpstr>Таблиця 4.4</vt:lpstr>
      <vt:lpstr>Таблиця 4.5</vt:lpstr>
      <vt:lpstr>Таблиця 4.6</vt:lpstr>
      <vt:lpstr>Таблиця 4.7</vt:lpstr>
      <vt:lpstr>'Таблиця 4.1'!Заголовки_для_друку</vt:lpstr>
      <vt:lpstr>'Таблиця 4.2'!Заголовки_для_друку</vt:lpstr>
      <vt:lpstr>'Таблиця 4.4'!Заголовки_для_друку</vt:lpstr>
      <vt:lpstr>'Таблиця 4.1'!Область_друку</vt:lpstr>
      <vt:lpstr>'Таблиця 4.4'!Область_друку</vt:lpstr>
      <vt:lpstr>'Таблиця 4.6'!Область_друку</vt:lpstr>
      <vt:lpstr>'Таблиця 4.7'!Область_друку</vt:lpstr>
      <vt:lpstr>'Титульний лист'!Область_друку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kachmaryk.oksana</cp:lastModifiedBy>
  <cp:lastPrinted>2021-12-03T12:57:32Z</cp:lastPrinted>
  <dcterms:created xsi:type="dcterms:W3CDTF">2015-06-05T18:19:34Z</dcterms:created>
  <dcterms:modified xsi:type="dcterms:W3CDTF">2023-12-15T09:08:58Z</dcterms:modified>
</cp:coreProperties>
</file>