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РОЕКТИ\"/>
    </mc:Choice>
  </mc:AlternateContent>
  <bookViews>
    <workbookView xWindow="0" yWindow="0" windowWidth="22680" windowHeight="8592"/>
  </bookViews>
  <sheets>
    <sheet name="Титульний лист" sheetId="14" r:id="rId1"/>
    <sheet name="Таблиця 3.1" sheetId="13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</externalReferences>
  <definedNames>
    <definedName name="__123Graph_XGRAPH3" hidden="1">[1]GDP!#REF!</definedName>
    <definedName name="aa">'[2]1993'!$1:$3,'[2]1993'!$A:$A</definedName>
    <definedName name="ad">'[3]МТР Газ України'!$B$1</definedName>
    <definedName name="as">'[4]МТР Газ України'!$B$1</definedName>
    <definedName name="asdf">[5]Inform!$E$6</definedName>
    <definedName name="asdfg">[5]Inform!$F$2</definedName>
    <definedName name="BuiltIn_Print_Area___1___1">#REF!</definedName>
    <definedName name="ClDate">[6]Inform!$E$6</definedName>
    <definedName name="ClDate_21">[7]Inform!$E$6</definedName>
    <definedName name="ClDate_25">[7]Inform!$E$6</definedName>
    <definedName name="ClDate_6">[8]Inform!$E$6</definedName>
    <definedName name="CompName">[6]Inform!$F$2</definedName>
    <definedName name="CompName_21">[7]Inform!$F$2</definedName>
    <definedName name="CompName_25">[7]Inform!$F$2</definedName>
    <definedName name="CompName_6">[8]Inform!$F$2</definedName>
    <definedName name="CompNameE">[6]Inform!$G$2</definedName>
    <definedName name="CompNameE_21">[7]Inform!$G$2</definedName>
    <definedName name="CompNameE_25">[7]Inform!$G$2</definedName>
    <definedName name="CompNameE_6">[8]Inform!$G$2</definedName>
    <definedName name="Cost_Category_National_ID">#REF!</definedName>
    <definedName name="Cе511">#REF!</definedName>
    <definedName name="d">'[9]МТР Газ України'!$B$4</definedName>
    <definedName name="dCPIb">[10]попер_роз!#REF!</definedName>
    <definedName name="dPPIb">[10]попер_роз!#REF!</definedName>
    <definedName name="ds">'[11]7  Інші витрати'!#REF!</definedName>
    <definedName name="Fact_Type_ID">#REF!</definedName>
    <definedName name="G">'[12]МТР Газ України'!$B$1</definedName>
    <definedName name="ij1sssss">'[13]7  Інші витрати'!#REF!</definedName>
    <definedName name="LastItem">[14]Лист1!$A$1</definedName>
    <definedName name="Load">'[15]МТР Газ України'!$B$4</definedName>
    <definedName name="Load_ID">'[16]МТР Газ України'!$B$4</definedName>
    <definedName name="Load_ID_10">'[17]7  Інші витрати'!#REF!</definedName>
    <definedName name="Load_ID_11">'[18]МТР Газ України'!$B$4</definedName>
    <definedName name="Load_ID_12">'[18]МТР Газ України'!$B$4</definedName>
    <definedName name="Load_ID_13">'[18]МТР Газ України'!$B$4</definedName>
    <definedName name="Load_ID_14">'[18]МТР Газ України'!$B$4</definedName>
    <definedName name="Load_ID_15">'[18]МТР Газ України'!$B$4</definedName>
    <definedName name="Load_ID_16">'[18]МТР Газ України'!$B$4</definedName>
    <definedName name="Load_ID_17">'[18]МТР Газ України'!$B$4</definedName>
    <definedName name="Load_ID_18">'[19]МТР Газ України'!$B$4</definedName>
    <definedName name="Load_ID_19">'[20]МТР Газ України'!$B$4</definedName>
    <definedName name="Load_ID_20">'[19]МТР Газ України'!$B$4</definedName>
    <definedName name="Load_ID_200">'[15]МТР Газ України'!$B$4</definedName>
    <definedName name="Load_ID_21">'[21]МТР Газ України'!$B$4</definedName>
    <definedName name="Load_ID_23">'[20]МТР Газ України'!$B$4</definedName>
    <definedName name="Load_ID_25">'[21]МТР Газ України'!$B$4</definedName>
    <definedName name="Load_ID_542">'[22]МТР Газ України'!$B$4</definedName>
    <definedName name="Load_ID_6">'[18]МТР Газ України'!$B$4</definedName>
    <definedName name="OpDate">[6]Inform!$E$5</definedName>
    <definedName name="OpDate_21">[7]Inform!$E$5</definedName>
    <definedName name="OpDate_25">[7]Inform!$E$5</definedName>
    <definedName name="OpDate_6">[8]Inform!$E$5</definedName>
    <definedName name="QR">[23]Inform!$E$5</definedName>
    <definedName name="qw">[5]Inform!$E$5</definedName>
    <definedName name="qwert">[5]Inform!$G$2</definedName>
    <definedName name="qwerty">'[4]МТР Газ України'!$B$4</definedName>
    <definedName name="ShowFil">[14]!ShowFil</definedName>
    <definedName name="SU_ID">#REF!</definedName>
    <definedName name="Time_ID">'[16]МТР Газ України'!$B$1</definedName>
    <definedName name="Time_ID_10">'[17]7  Інші витрати'!#REF!</definedName>
    <definedName name="Time_ID_11">'[18]МТР Газ України'!$B$1</definedName>
    <definedName name="Time_ID_12">'[18]МТР Газ України'!$B$1</definedName>
    <definedName name="Time_ID_13">'[18]МТР Газ України'!$B$1</definedName>
    <definedName name="Time_ID_14">'[18]МТР Газ України'!$B$1</definedName>
    <definedName name="Time_ID_15">'[18]МТР Газ України'!$B$1</definedName>
    <definedName name="Time_ID_16">'[18]МТР Газ України'!$B$1</definedName>
    <definedName name="Time_ID_17">'[18]МТР Газ України'!$B$1</definedName>
    <definedName name="Time_ID_18">'[19]МТР Газ України'!$B$1</definedName>
    <definedName name="Time_ID_19">'[20]МТР Газ України'!$B$1</definedName>
    <definedName name="Time_ID_20">'[19]МТР Газ України'!$B$1</definedName>
    <definedName name="Time_ID_21">'[21]МТР Газ України'!$B$1</definedName>
    <definedName name="Time_ID_23">'[20]МТР Газ України'!$B$1</definedName>
    <definedName name="Time_ID_25">'[21]МТР Газ України'!$B$1</definedName>
    <definedName name="Time_ID_6">'[18]МТР Газ України'!$B$1</definedName>
    <definedName name="Time_ID0">'[16]МТР Газ України'!$F$1</definedName>
    <definedName name="Time_ID0_10">'[17]7  Інші витрати'!#REF!</definedName>
    <definedName name="Time_ID0_11">'[18]МТР Газ України'!$F$1</definedName>
    <definedName name="Time_ID0_12">'[18]МТР Газ України'!$F$1</definedName>
    <definedName name="Time_ID0_13">'[18]МТР Газ України'!$F$1</definedName>
    <definedName name="Time_ID0_14">'[18]МТР Газ України'!$F$1</definedName>
    <definedName name="Time_ID0_15">'[18]МТР Газ України'!$F$1</definedName>
    <definedName name="Time_ID0_16">'[18]МТР Газ України'!$F$1</definedName>
    <definedName name="Time_ID0_17">'[18]МТР Газ України'!$F$1</definedName>
    <definedName name="Time_ID0_18">'[19]МТР Газ України'!$F$1</definedName>
    <definedName name="Time_ID0_19">'[20]МТР Газ України'!$F$1</definedName>
    <definedName name="Time_ID0_20">'[19]МТР Газ України'!$F$1</definedName>
    <definedName name="Time_ID0_21">'[21]МТР Газ України'!$F$1</definedName>
    <definedName name="Time_ID0_23">'[20]МТР Газ України'!$F$1</definedName>
    <definedName name="Time_ID0_25">'[21]МТР Газ України'!$F$1</definedName>
    <definedName name="Time_ID0_6">'[18]МТР Газ України'!$F$1</definedName>
    <definedName name="ttttttt">#REF!</definedName>
    <definedName name="Unit">[6]Inform!$E$38</definedName>
    <definedName name="Unit_21">[7]Inform!$E$38</definedName>
    <definedName name="Unit_25">[7]Inform!$E$38</definedName>
    <definedName name="Unit_6">[8]Inform!$E$38</definedName>
    <definedName name="WQER">'[24]МТР Газ України'!$B$4</definedName>
    <definedName name="wr">'[24]МТР Газ України'!$B$4</definedName>
    <definedName name="yyyy">#REF!</definedName>
    <definedName name="zx">'[4]МТР Газ України'!$F$1</definedName>
    <definedName name="zxc">[5]Inform!$E$38</definedName>
    <definedName name="а">'[13]7  Інші витрати'!#REF!</definedName>
    <definedName name="ав">#REF!</definedName>
    <definedName name="аен">'[24]МТР Газ України'!$B$4</definedName>
    <definedName name="_xlnm.Database">'[25]Ener '!$A$1:$G$2645</definedName>
    <definedName name="в">'[26]МТР Газ України'!$F$1</definedName>
    <definedName name="ватт">'[27]БАЗА  '!#REF!</definedName>
    <definedName name="Д">'[15]МТР Газ України'!$B$4</definedName>
    <definedName name="е">#REF!</definedName>
    <definedName name="є">#REF!</definedName>
    <definedName name="_xlnm.Print_Titles" localSheetId="1">'Таблиця 3.1'!$2:$3</definedName>
    <definedName name="Заголовки_для_печати_МИ">'[28]1993'!$1:$3,'[28]1993'!$A:$A</definedName>
    <definedName name="і">[29]Inform!$F$2</definedName>
    <definedName name="ів">#REF!</definedName>
    <definedName name="ів___0">#REF!</definedName>
    <definedName name="ів_22">#REF!</definedName>
    <definedName name="ів_26">#REF!</definedName>
    <definedName name="іваіа">'[30]7  Інші витрати'!#REF!</definedName>
    <definedName name="іваф">#REF!</definedName>
    <definedName name="івів">'[12]МТР Газ України'!$B$1</definedName>
    <definedName name="іцу">[23]Inform!$G$2</definedName>
    <definedName name="йуц">#REF!</definedName>
    <definedName name="йцу">#REF!</definedName>
    <definedName name="йцуйй">#REF!</definedName>
    <definedName name="йцукц">'[30]7  Інші витрати'!#REF!</definedName>
    <definedName name="КЕ">#REF!</definedName>
    <definedName name="КЕ___0">#REF!</definedName>
    <definedName name="КЕ_22">#REF!</definedName>
    <definedName name="КЕ_26">#REF!</definedName>
    <definedName name="кен">#REF!</definedName>
    <definedName name="л">#REF!</definedName>
    <definedName name="_xlnm.Print_Area" localSheetId="1">'Таблиця 3.1'!$A$1:$W$165</definedName>
    <definedName name="_xlnm.Print_Area" localSheetId="0">'Титульний лист'!$A$1:$J$40</definedName>
    <definedName name="п">'[13]7  Інші витрати'!#REF!</definedName>
    <definedName name="пдв">'[15]МТР Газ України'!$B$4</definedName>
    <definedName name="пдв_утг">'[15]МТР Газ України'!$F$1</definedName>
    <definedName name="План">#REF!</definedName>
    <definedName name="Порівняльний_розрахунок_ціни_природного_газу__що_експортується____________________________________________________________________________________________________________________НАК__Нафтогаз_України___у_2005_році.">#REF!</definedName>
    <definedName name="ппп">[31]Inform!$E$6</definedName>
    <definedName name="р">#REF!</definedName>
    <definedName name="т">[32]Inform!$E$6</definedName>
    <definedName name="тариф">[33]Inform!$G$2</definedName>
    <definedName name="уйцукйцуйу">#REF!</definedName>
    <definedName name="уке">[34]Inform!$G$2</definedName>
    <definedName name="УТГ">'[15]МТР Газ України'!$B$4</definedName>
    <definedName name="фів">'[24]МТР Газ України'!$B$4</definedName>
    <definedName name="фіваіф">'[30]7  Інші витрати'!#REF!</definedName>
    <definedName name="фф">'[26]МТР Газ України'!$F$1</definedName>
    <definedName name="ц">'[13]7  Інші витрати'!#REF!</definedName>
    <definedName name="ччч">'[35]БАЗА  '!#REF!</definedName>
    <definedName name="ш">#REF!</definedName>
  </definedNames>
  <calcPr calcId="162913" iterateDelta="1E-4"/>
</workbook>
</file>

<file path=xl/calcChain.xml><?xml version="1.0" encoding="utf-8"?>
<calcChain xmlns="http://schemas.openxmlformats.org/spreadsheetml/2006/main">
  <c r="I90" i="13" l="1"/>
  <c r="J90" i="13"/>
  <c r="L90" i="13"/>
  <c r="M90" i="13"/>
  <c r="N90" i="13"/>
  <c r="P90" i="13"/>
  <c r="Q90" i="13"/>
  <c r="R90" i="13"/>
  <c r="T90" i="13"/>
  <c r="U90" i="13"/>
  <c r="V90" i="13"/>
  <c r="I91" i="13"/>
  <c r="J91" i="13"/>
  <c r="L91" i="13"/>
  <c r="M91" i="13"/>
  <c r="N91" i="13"/>
  <c r="P91" i="13"/>
  <c r="Q91" i="13"/>
  <c r="R91" i="13"/>
  <c r="T91" i="13"/>
  <c r="U91" i="13"/>
  <c r="V91" i="13"/>
  <c r="I92" i="13"/>
  <c r="J92" i="13"/>
  <c r="L92" i="13"/>
  <c r="M92" i="13"/>
  <c r="N92" i="13"/>
  <c r="P92" i="13"/>
  <c r="Q92" i="13"/>
  <c r="R92" i="13"/>
  <c r="T92" i="13"/>
  <c r="U92" i="13"/>
  <c r="V92" i="13"/>
  <c r="I93" i="13"/>
  <c r="J93" i="13"/>
  <c r="L93" i="13"/>
  <c r="M93" i="13"/>
  <c r="N93" i="13"/>
  <c r="P93" i="13"/>
  <c r="Q93" i="13"/>
  <c r="R93" i="13"/>
  <c r="T93" i="13"/>
  <c r="U93" i="13"/>
  <c r="V93" i="13"/>
  <c r="H93" i="13"/>
  <c r="H92" i="13"/>
  <c r="H91" i="13"/>
  <c r="H90" i="13"/>
  <c r="E90" i="13" l="1"/>
  <c r="F90" i="13"/>
  <c r="E91" i="13"/>
  <c r="F91" i="13"/>
  <c r="E92" i="13"/>
  <c r="F92" i="13"/>
  <c r="E93" i="13"/>
  <c r="F93" i="13"/>
  <c r="D93" i="13"/>
  <c r="D92" i="13"/>
  <c r="D91" i="13"/>
  <c r="D90" i="13"/>
  <c r="D144" i="13" l="1"/>
  <c r="D139" i="13"/>
  <c r="D126" i="13"/>
  <c r="D121" i="13"/>
  <c r="D113" i="13"/>
  <c r="D111" i="13" s="1"/>
  <c r="D107" i="13"/>
  <c r="D103" i="13"/>
  <c r="D104" i="13"/>
  <c r="D94" i="13"/>
  <c r="F94" i="13"/>
  <c r="G94" i="13"/>
  <c r="H94" i="13"/>
  <c r="I94" i="13"/>
  <c r="J94" i="13"/>
  <c r="L94" i="13"/>
  <c r="M94" i="13"/>
  <c r="N94" i="13"/>
  <c r="P94" i="13"/>
  <c r="Q94" i="13"/>
  <c r="R94" i="13"/>
  <c r="T94" i="13"/>
  <c r="U94" i="13"/>
  <c r="V94" i="13"/>
  <c r="E94" i="13"/>
  <c r="D79" i="13"/>
  <c r="D101" i="13" s="1"/>
  <c r="D102" i="13" s="1"/>
  <c r="D80" i="13"/>
  <c r="D69" i="13"/>
  <c r="D65" i="13"/>
  <c r="D56" i="13" s="1"/>
  <c r="D45" i="13"/>
  <c r="D34" i="13"/>
  <c r="D28" i="13"/>
  <c r="D23" i="13"/>
  <c r="D20" i="13" s="1"/>
  <c r="D15" i="13"/>
  <c r="D6" i="13"/>
  <c r="D7" i="13"/>
  <c r="D99" i="13" l="1"/>
  <c r="D78" i="13"/>
  <c r="D100" i="13"/>
  <c r="D89" i="13"/>
  <c r="D27" i="13"/>
  <c r="D132" i="13" s="1"/>
  <c r="D5" i="13"/>
  <c r="D131" i="13" s="1"/>
  <c r="V126" i="13"/>
  <c r="U126" i="13"/>
  <c r="T126" i="13"/>
  <c r="R126" i="13"/>
  <c r="Q126" i="13"/>
  <c r="P126" i="13"/>
  <c r="N126" i="13"/>
  <c r="M126" i="13"/>
  <c r="L126" i="13"/>
  <c r="F126" i="13"/>
  <c r="H126" i="13"/>
  <c r="I126" i="13"/>
  <c r="J126" i="13"/>
  <c r="E126" i="13"/>
  <c r="D136" i="13" l="1"/>
  <c r="D105" i="13"/>
  <c r="D77" i="13" s="1"/>
  <c r="D133" i="13"/>
  <c r="K149" i="13" l="1"/>
  <c r="O149" i="13"/>
  <c r="S149" i="13"/>
  <c r="W149" i="13"/>
  <c r="K150" i="13"/>
  <c r="O150" i="13"/>
  <c r="S150" i="13"/>
  <c r="W150" i="13"/>
  <c r="W148" i="13" l="1"/>
  <c r="W147" i="13"/>
  <c r="W146" i="13"/>
  <c r="W145" i="13"/>
  <c r="V144" i="13"/>
  <c r="U144" i="13"/>
  <c r="T144" i="13"/>
  <c r="W143" i="13"/>
  <c r="W142" i="13"/>
  <c r="W141" i="13"/>
  <c r="W140" i="13"/>
  <c r="V139" i="13"/>
  <c r="U139" i="13"/>
  <c r="T139" i="13"/>
  <c r="W138" i="13"/>
  <c r="S148" i="13"/>
  <c r="S147" i="13"/>
  <c r="S146" i="13"/>
  <c r="S145" i="13"/>
  <c r="R144" i="13"/>
  <c r="Q144" i="13"/>
  <c r="P144" i="13"/>
  <c r="S143" i="13"/>
  <c r="S142" i="13"/>
  <c r="S141" i="13"/>
  <c r="S140" i="13"/>
  <c r="R139" i="13"/>
  <c r="Q139" i="13"/>
  <c r="P139" i="13"/>
  <c r="S138" i="13"/>
  <c r="O148" i="13"/>
  <c r="O147" i="13"/>
  <c r="O146" i="13"/>
  <c r="O145" i="13"/>
  <c r="N144" i="13"/>
  <c r="M144" i="13"/>
  <c r="L144" i="13"/>
  <c r="O143" i="13"/>
  <c r="O142" i="13"/>
  <c r="O141" i="13"/>
  <c r="O140" i="13"/>
  <c r="N139" i="13"/>
  <c r="M139" i="13"/>
  <c r="L139" i="13"/>
  <c r="O138" i="13"/>
  <c r="K141" i="13"/>
  <c r="K142" i="13"/>
  <c r="K143" i="13"/>
  <c r="K145" i="13"/>
  <c r="K146" i="13"/>
  <c r="K147" i="13"/>
  <c r="K148" i="13"/>
  <c r="J144" i="13"/>
  <c r="I144" i="13"/>
  <c r="H144" i="13"/>
  <c r="G144" i="13"/>
  <c r="F144" i="13"/>
  <c r="E144" i="13"/>
  <c r="K140" i="13"/>
  <c r="F139" i="13"/>
  <c r="G139" i="13"/>
  <c r="H139" i="13"/>
  <c r="I139" i="13"/>
  <c r="J139" i="13"/>
  <c r="E139" i="13"/>
  <c r="K144" i="13" l="1"/>
  <c r="S139" i="13"/>
  <c r="W144" i="13"/>
  <c r="S144" i="13"/>
  <c r="K139" i="13"/>
  <c r="O144" i="13"/>
  <c r="W139" i="13"/>
  <c r="O139" i="13"/>
  <c r="K138" i="13" l="1"/>
  <c r="G88" i="13"/>
  <c r="G87" i="13"/>
  <c r="G86" i="13"/>
  <c r="G85" i="13"/>
  <c r="G84" i="13"/>
  <c r="G83" i="13"/>
  <c r="G82" i="13"/>
  <c r="G81" i="13"/>
  <c r="G91" i="13" l="1"/>
  <c r="G93" i="13"/>
  <c r="G90" i="13"/>
  <c r="G92" i="13"/>
  <c r="K135" i="13"/>
  <c r="G135" i="13"/>
  <c r="V103" i="13" l="1"/>
  <c r="U103" i="13"/>
  <c r="T103" i="13"/>
  <c r="R103" i="13"/>
  <c r="Q103" i="13"/>
  <c r="P103" i="13"/>
  <c r="N103" i="13"/>
  <c r="M103" i="13"/>
  <c r="L103" i="13"/>
  <c r="F103" i="13"/>
  <c r="H103" i="13"/>
  <c r="I103" i="13"/>
  <c r="J103" i="13"/>
  <c r="E103" i="13"/>
  <c r="V15" i="13"/>
  <c r="U15" i="13"/>
  <c r="T15" i="13"/>
  <c r="R15" i="13"/>
  <c r="Q15" i="13"/>
  <c r="P15" i="13"/>
  <c r="N15" i="13"/>
  <c r="M15" i="13"/>
  <c r="L15" i="13"/>
  <c r="F15" i="13"/>
  <c r="H15" i="13"/>
  <c r="I15" i="13"/>
  <c r="J15" i="13"/>
  <c r="E15" i="13"/>
  <c r="K103" i="13" l="1"/>
  <c r="V121" i="13"/>
  <c r="U121" i="13"/>
  <c r="T121" i="13"/>
  <c r="R121" i="13"/>
  <c r="Q121" i="13"/>
  <c r="P121" i="13"/>
  <c r="N121" i="13"/>
  <c r="M121" i="13"/>
  <c r="L121" i="13"/>
  <c r="F121" i="13"/>
  <c r="H121" i="13"/>
  <c r="I121" i="13"/>
  <c r="J121" i="13"/>
  <c r="V113" i="13" l="1"/>
  <c r="V111" i="13" s="1"/>
  <c r="U113" i="13"/>
  <c r="T113" i="13"/>
  <c r="T111" i="13" s="1"/>
  <c r="R113" i="13"/>
  <c r="R111" i="13" s="1"/>
  <c r="Q113" i="13"/>
  <c r="Q111" i="13" s="1"/>
  <c r="P113" i="13"/>
  <c r="P111" i="13" s="1"/>
  <c r="N113" i="13"/>
  <c r="N111" i="13" s="1"/>
  <c r="M113" i="13"/>
  <c r="M111" i="13" s="1"/>
  <c r="L113" i="13"/>
  <c r="L111" i="13" s="1"/>
  <c r="F113" i="13"/>
  <c r="F111" i="13" s="1"/>
  <c r="H113" i="13"/>
  <c r="I113" i="13"/>
  <c r="I111" i="13" s="1"/>
  <c r="J113" i="13"/>
  <c r="J111" i="13" s="1"/>
  <c r="W130" i="13"/>
  <c r="W128" i="13"/>
  <c r="W127" i="13"/>
  <c r="W126" i="13"/>
  <c r="W125" i="13"/>
  <c r="W124" i="13"/>
  <c r="W123" i="13"/>
  <c r="W122" i="13"/>
  <c r="W121" i="13"/>
  <c r="W119" i="13"/>
  <c r="W118" i="13"/>
  <c r="W117" i="13"/>
  <c r="W116" i="13"/>
  <c r="W115" i="13"/>
  <c r="W114" i="13"/>
  <c r="W112" i="13"/>
  <c r="W110" i="13"/>
  <c r="W109" i="13"/>
  <c r="W108" i="13"/>
  <c r="S130" i="13"/>
  <c r="S128" i="13"/>
  <c r="S127" i="13"/>
  <c r="S126" i="13"/>
  <c r="S125" i="13"/>
  <c r="S124" i="13"/>
  <c r="S123" i="13"/>
  <c r="S122" i="13"/>
  <c r="S121" i="13"/>
  <c r="S119" i="13"/>
  <c r="S118" i="13"/>
  <c r="S117" i="13"/>
  <c r="S116" i="13"/>
  <c r="S115" i="13"/>
  <c r="S114" i="13"/>
  <c r="S112" i="13"/>
  <c r="S110" i="13"/>
  <c r="S109" i="13"/>
  <c r="S108" i="13"/>
  <c r="O130" i="13"/>
  <c r="O128" i="13"/>
  <c r="O127" i="13"/>
  <c r="O126" i="13"/>
  <c r="O125" i="13"/>
  <c r="O124" i="13"/>
  <c r="O123" i="13"/>
  <c r="O122" i="13"/>
  <c r="O121" i="13"/>
  <c r="O119" i="13"/>
  <c r="O118" i="13"/>
  <c r="O117" i="13"/>
  <c r="O116" i="13"/>
  <c r="O115" i="13"/>
  <c r="O114" i="13"/>
  <c r="O112" i="13"/>
  <c r="O110" i="13"/>
  <c r="O109" i="13"/>
  <c r="O108" i="13"/>
  <c r="K122" i="13"/>
  <c r="K123" i="13"/>
  <c r="K124" i="13"/>
  <c r="K125" i="13"/>
  <c r="K126" i="13"/>
  <c r="K127" i="13"/>
  <c r="K128" i="13"/>
  <c r="K130" i="13"/>
  <c r="K121" i="13"/>
  <c r="K108" i="13"/>
  <c r="K109" i="13"/>
  <c r="K110" i="13"/>
  <c r="K112" i="13"/>
  <c r="K114" i="13"/>
  <c r="K115" i="13"/>
  <c r="K116" i="13"/>
  <c r="K117" i="13"/>
  <c r="K118" i="13"/>
  <c r="K119" i="13"/>
  <c r="W88" i="13"/>
  <c r="W87" i="13"/>
  <c r="W86" i="13"/>
  <c r="W85" i="13"/>
  <c r="W84" i="13"/>
  <c r="W83" i="13"/>
  <c r="W82" i="13"/>
  <c r="W81" i="13"/>
  <c r="S88" i="13"/>
  <c r="S87" i="13"/>
  <c r="S86" i="13"/>
  <c r="S85" i="13"/>
  <c r="S84" i="13"/>
  <c r="S83" i="13"/>
  <c r="S82" i="13"/>
  <c r="S81" i="13"/>
  <c r="O88" i="13"/>
  <c r="O87" i="13"/>
  <c r="O86" i="13"/>
  <c r="O85" i="13"/>
  <c r="O84" i="13"/>
  <c r="O83" i="13"/>
  <c r="O82" i="13"/>
  <c r="O81" i="13"/>
  <c r="K88" i="13"/>
  <c r="K86" i="13"/>
  <c r="K84" i="13"/>
  <c r="K82" i="13"/>
  <c r="K83" i="13"/>
  <c r="K85" i="13"/>
  <c r="K87" i="13"/>
  <c r="K81" i="13"/>
  <c r="K90" i="13" l="1"/>
  <c r="W113" i="13"/>
  <c r="O90" i="13"/>
  <c r="O91" i="13"/>
  <c r="O92" i="13"/>
  <c r="O93" i="13"/>
  <c r="S90" i="13"/>
  <c r="S91" i="13"/>
  <c r="S92" i="13"/>
  <c r="S93" i="13"/>
  <c r="W90" i="13"/>
  <c r="W91" i="13"/>
  <c r="W92" i="13"/>
  <c r="W93" i="13"/>
  <c r="K92" i="13"/>
  <c r="K93" i="13"/>
  <c r="K91" i="13"/>
  <c r="K113" i="13"/>
  <c r="H111" i="13"/>
  <c r="K111" i="13" s="1"/>
  <c r="O111" i="13"/>
  <c r="U111" i="13"/>
  <c r="W111" i="13" s="1"/>
  <c r="S111" i="13"/>
  <c r="S113" i="13"/>
  <c r="O113" i="13"/>
  <c r="V107" i="13" l="1"/>
  <c r="U107" i="13"/>
  <c r="T107" i="13"/>
  <c r="R107" i="13"/>
  <c r="Q107" i="13"/>
  <c r="P107" i="13"/>
  <c r="N107" i="13"/>
  <c r="M107" i="13"/>
  <c r="L107" i="13"/>
  <c r="F107" i="13"/>
  <c r="H107" i="13"/>
  <c r="I107" i="13"/>
  <c r="J107" i="13"/>
  <c r="W80" i="13"/>
  <c r="V80" i="13"/>
  <c r="U80" i="13"/>
  <c r="T80" i="13"/>
  <c r="W79" i="13"/>
  <c r="V79" i="13"/>
  <c r="U79" i="13"/>
  <c r="T79" i="13"/>
  <c r="S80" i="13"/>
  <c r="R80" i="13"/>
  <c r="Q80" i="13"/>
  <c r="P80" i="13"/>
  <c r="S79" i="13"/>
  <c r="R79" i="13"/>
  <c r="Q79" i="13"/>
  <c r="P79" i="13"/>
  <c r="O79" i="13"/>
  <c r="O80" i="13"/>
  <c r="N80" i="13"/>
  <c r="M80" i="13"/>
  <c r="L80" i="13"/>
  <c r="N79" i="13"/>
  <c r="M79" i="13"/>
  <c r="L79" i="13"/>
  <c r="K79" i="13"/>
  <c r="I80" i="13"/>
  <c r="J80" i="13"/>
  <c r="K80" i="13"/>
  <c r="I79" i="13"/>
  <c r="J79" i="13"/>
  <c r="F79" i="13"/>
  <c r="H79" i="13"/>
  <c r="T89" i="13" l="1"/>
  <c r="W89" i="13"/>
  <c r="U89" i="13"/>
  <c r="V89" i="13"/>
  <c r="P89" i="13"/>
  <c r="S89" i="13"/>
  <c r="Q89" i="13"/>
  <c r="R89" i="13"/>
  <c r="N89" i="13"/>
  <c r="L89" i="13"/>
  <c r="M89" i="13"/>
  <c r="O89" i="13"/>
  <c r="I89" i="13"/>
  <c r="K89" i="13"/>
  <c r="J89" i="13"/>
  <c r="O107" i="13"/>
  <c r="W107" i="13"/>
  <c r="K107" i="13"/>
  <c r="S107" i="13"/>
  <c r="G108" i="13" l="1"/>
  <c r="G109" i="13"/>
  <c r="G110" i="13"/>
  <c r="G112" i="13"/>
  <c r="G114" i="13"/>
  <c r="G115" i="13"/>
  <c r="G116" i="13"/>
  <c r="G117" i="13"/>
  <c r="G118" i="13"/>
  <c r="G119" i="13"/>
  <c r="G122" i="13"/>
  <c r="G123" i="13"/>
  <c r="G124" i="13"/>
  <c r="G125" i="13"/>
  <c r="G127" i="13"/>
  <c r="G128" i="13"/>
  <c r="G130" i="13"/>
  <c r="E121" i="13"/>
  <c r="E113" i="13"/>
  <c r="E111" i="13" s="1"/>
  <c r="E107" i="13"/>
  <c r="G126" i="13" l="1"/>
  <c r="G113" i="13"/>
  <c r="G111" i="13" s="1"/>
  <c r="G107" i="13"/>
  <c r="G121" i="13"/>
  <c r="V104" i="13"/>
  <c r="U104" i="13"/>
  <c r="T104" i="13"/>
  <c r="R104" i="13"/>
  <c r="Q104" i="13"/>
  <c r="P104" i="13"/>
  <c r="N104" i="13"/>
  <c r="M104" i="13"/>
  <c r="L104" i="13"/>
  <c r="J104" i="13"/>
  <c r="I104" i="13"/>
  <c r="H104" i="13"/>
  <c r="F104" i="13"/>
  <c r="E104" i="13"/>
  <c r="W76" i="13"/>
  <c r="O76" i="13"/>
  <c r="S104" i="13" l="1"/>
  <c r="O104" i="13"/>
  <c r="W104" i="13"/>
  <c r="K104" i="13"/>
  <c r="W98" i="13"/>
  <c r="W97" i="13"/>
  <c r="W96" i="13"/>
  <c r="W95" i="13"/>
  <c r="S98" i="13"/>
  <c r="S97" i="13"/>
  <c r="S96" i="13"/>
  <c r="S95" i="13"/>
  <c r="O98" i="13"/>
  <c r="O97" i="13"/>
  <c r="O96" i="13"/>
  <c r="O95" i="13"/>
  <c r="K96" i="13"/>
  <c r="K97" i="13"/>
  <c r="K98" i="13"/>
  <c r="O94" i="13" l="1"/>
  <c r="S94" i="13"/>
  <c r="W94" i="13"/>
  <c r="V69" i="13" l="1"/>
  <c r="U69" i="13"/>
  <c r="T69" i="13"/>
  <c r="R69" i="13"/>
  <c r="Q69" i="13"/>
  <c r="P69" i="13"/>
  <c r="M69" i="13"/>
  <c r="N69" i="13"/>
  <c r="L69" i="13"/>
  <c r="F69" i="13"/>
  <c r="H69" i="13"/>
  <c r="I69" i="13"/>
  <c r="J69" i="13"/>
  <c r="E69" i="13"/>
  <c r="W8" i="13"/>
  <c r="W9" i="13"/>
  <c r="W10" i="13"/>
  <c r="W11" i="13"/>
  <c r="W12" i="13"/>
  <c r="W13" i="13"/>
  <c r="W14" i="13"/>
  <c r="W16" i="13"/>
  <c r="W17" i="13"/>
  <c r="W19" i="13"/>
  <c r="W21" i="13"/>
  <c r="W22" i="13"/>
  <c r="W24" i="13"/>
  <c r="W25" i="13"/>
  <c r="W26" i="13"/>
  <c r="W29" i="13"/>
  <c r="W30" i="13"/>
  <c r="W31" i="13"/>
  <c r="W32" i="13"/>
  <c r="W33" i="13"/>
  <c r="W35" i="13"/>
  <c r="W36" i="13"/>
  <c r="W37" i="13"/>
  <c r="W38" i="13"/>
  <c r="W39" i="13"/>
  <c r="W40" i="13"/>
  <c r="W41" i="13"/>
  <c r="W42" i="13"/>
  <c r="W43" i="13"/>
  <c r="W44" i="13"/>
  <c r="W46" i="13"/>
  <c r="W47" i="13"/>
  <c r="W48" i="13"/>
  <c r="W49" i="13"/>
  <c r="W50" i="13"/>
  <c r="W51" i="13"/>
  <c r="W52" i="13"/>
  <c r="W53" i="13"/>
  <c r="W54" i="13"/>
  <c r="W55" i="13"/>
  <c r="W57" i="13"/>
  <c r="W58" i="13"/>
  <c r="W59" i="13"/>
  <c r="W60" i="13"/>
  <c r="W61" i="13"/>
  <c r="W62" i="13"/>
  <c r="W63" i="13"/>
  <c r="W64" i="13"/>
  <c r="W66" i="13"/>
  <c r="W67" i="13"/>
  <c r="W68" i="13"/>
  <c r="W70" i="13"/>
  <c r="W71" i="13"/>
  <c r="W72" i="13"/>
  <c r="W73" i="13"/>
  <c r="W74" i="13"/>
  <c r="W75" i="13"/>
  <c r="S8" i="13"/>
  <c r="S9" i="13"/>
  <c r="S10" i="13"/>
  <c r="S11" i="13"/>
  <c r="S12" i="13"/>
  <c r="S13" i="13"/>
  <c r="S14" i="13"/>
  <c r="S16" i="13"/>
  <c r="S17" i="13"/>
  <c r="S19" i="13"/>
  <c r="S21" i="13"/>
  <c r="S22" i="13"/>
  <c r="S24" i="13"/>
  <c r="S25" i="13"/>
  <c r="S26" i="13"/>
  <c r="S29" i="13"/>
  <c r="S30" i="13"/>
  <c r="S31" i="13"/>
  <c r="S32" i="13"/>
  <c r="S33" i="13"/>
  <c r="S35" i="13"/>
  <c r="S36" i="13"/>
  <c r="S37" i="13"/>
  <c r="S38" i="13"/>
  <c r="S39" i="13"/>
  <c r="S40" i="13"/>
  <c r="S41" i="13"/>
  <c r="S42" i="13"/>
  <c r="S43" i="13"/>
  <c r="S44" i="13"/>
  <c r="S46" i="13"/>
  <c r="S47" i="13"/>
  <c r="S48" i="13"/>
  <c r="S49" i="13"/>
  <c r="S50" i="13"/>
  <c r="S51" i="13"/>
  <c r="S52" i="13"/>
  <c r="S53" i="13"/>
  <c r="S54" i="13"/>
  <c r="S55" i="13"/>
  <c r="S57" i="13"/>
  <c r="S58" i="13"/>
  <c r="S59" i="13"/>
  <c r="S60" i="13"/>
  <c r="S61" i="13"/>
  <c r="S62" i="13"/>
  <c r="S63" i="13"/>
  <c r="S64" i="13"/>
  <c r="S66" i="13"/>
  <c r="S67" i="13"/>
  <c r="S68" i="13"/>
  <c r="S70" i="13"/>
  <c r="S71" i="13"/>
  <c r="S72" i="13"/>
  <c r="S73" i="13"/>
  <c r="S74" i="13"/>
  <c r="S75" i="13"/>
  <c r="S76" i="13"/>
  <c r="O8" i="13"/>
  <c r="O9" i="13"/>
  <c r="O10" i="13"/>
  <c r="O11" i="13"/>
  <c r="O12" i="13"/>
  <c r="O13" i="13"/>
  <c r="O14" i="13"/>
  <c r="O16" i="13"/>
  <c r="O17" i="13"/>
  <c r="O19" i="13"/>
  <c r="O21" i="13"/>
  <c r="O22" i="13"/>
  <c r="O24" i="13"/>
  <c r="O25" i="13"/>
  <c r="O26" i="13"/>
  <c r="O29" i="13"/>
  <c r="O30" i="13"/>
  <c r="O31" i="13"/>
  <c r="O32" i="13"/>
  <c r="O33" i="13"/>
  <c r="O35" i="13"/>
  <c r="O36" i="13"/>
  <c r="O37" i="13"/>
  <c r="O38" i="13"/>
  <c r="O39" i="13"/>
  <c r="O40" i="13"/>
  <c r="O41" i="13"/>
  <c r="O42" i="13"/>
  <c r="O43" i="13"/>
  <c r="O44" i="13"/>
  <c r="O46" i="13"/>
  <c r="O47" i="13"/>
  <c r="O48" i="13"/>
  <c r="O49" i="13"/>
  <c r="O50" i="13"/>
  <c r="O51" i="13"/>
  <c r="O52" i="13"/>
  <c r="O53" i="13"/>
  <c r="O54" i="13"/>
  <c r="O55" i="13"/>
  <c r="O57" i="13"/>
  <c r="O58" i="13"/>
  <c r="O59" i="13"/>
  <c r="O60" i="13"/>
  <c r="O61" i="13"/>
  <c r="O62" i="13"/>
  <c r="O63" i="13"/>
  <c r="O64" i="13"/>
  <c r="O66" i="13"/>
  <c r="O67" i="13"/>
  <c r="O68" i="13"/>
  <c r="O70" i="13"/>
  <c r="O71" i="13"/>
  <c r="O72" i="13"/>
  <c r="O73" i="13"/>
  <c r="O74" i="13"/>
  <c r="O75" i="13"/>
  <c r="K8" i="13"/>
  <c r="K9" i="13"/>
  <c r="K10" i="13"/>
  <c r="K11" i="13"/>
  <c r="K12" i="13"/>
  <c r="K13" i="13"/>
  <c r="K14" i="13"/>
  <c r="K16" i="13"/>
  <c r="K17" i="13"/>
  <c r="K19" i="13"/>
  <c r="K21" i="13"/>
  <c r="K22" i="13"/>
  <c r="K24" i="13"/>
  <c r="K25" i="13"/>
  <c r="K26" i="13"/>
  <c r="K29" i="13"/>
  <c r="K30" i="13"/>
  <c r="K31" i="13"/>
  <c r="K32" i="13"/>
  <c r="K33" i="13"/>
  <c r="K35" i="13"/>
  <c r="K36" i="13"/>
  <c r="K37" i="13"/>
  <c r="K38" i="13"/>
  <c r="K39" i="13"/>
  <c r="K40" i="13"/>
  <c r="K41" i="13"/>
  <c r="K42" i="13"/>
  <c r="K43" i="13"/>
  <c r="K44" i="13"/>
  <c r="K46" i="13"/>
  <c r="K47" i="13"/>
  <c r="K48" i="13"/>
  <c r="K49" i="13"/>
  <c r="K50" i="13"/>
  <c r="K51" i="13"/>
  <c r="K52" i="13"/>
  <c r="K53" i="13"/>
  <c r="K54" i="13"/>
  <c r="K55" i="13"/>
  <c r="K57" i="13"/>
  <c r="K58" i="13"/>
  <c r="K59" i="13"/>
  <c r="K60" i="13"/>
  <c r="K61" i="13"/>
  <c r="K62" i="13"/>
  <c r="K63" i="13"/>
  <c r="K64" i="13"/>
  <c r="K66" i="13"/>
  <c r="K67" i="13"/>
  <c r="K68" i="13"/>
  <c r="K70" i="13"/>
  <c r="K71" i="13"/>
  <c r="K72" i="13"/>
  <c r="K73" i="13"/>
  <c r="K74" i="13"/>
  <c r="K75" i="13"/>
  <c r="K76" i="13"/>
  <c r="G71" i="13"/>
  <c r="G72" i="13"/>
  <c r="G73" i="13"/>
  <c r="G74" i="13"/>
  <c r="G75" i="13"/>
  <c r="G76" i="13"/>
  <c r="K69" i="13" l="1"/>
  <c r="W69" i="13"/>
  <c r="S69" i="13"/>
  <c r="O69" i="13"/>
  <c r="G70" i="13"/>
  <c r="G69" i="13" s="1"/>
  <c r="G68" i="13"/>
  <c r="G67" i="13"/>
  <c r="G66" i="13"/>
  <c r="G64" i="13"/>
  <c r="G63" i="13"/>
  <c r="G62" i="13"/>
  <c r="G61" i="13"/>
  <c r="G60" i="13"/>
  <c r="G59" i="13"/>
  <c r="G58" i="13"/>
  <c r="G57" i="13"/>
  <c r="G55" i="13"/>
  <c r="G54" i="13"/>
  <c r="G53" i="13"/>
  <c r="G52" i="13"/>
  <c r="G51" i="13"/>
  <c r="G50" i="13"/>
  <c r="G49" i="13"/>
  <c r="G48" i="13"/>
  <c r="G47" i="13"/>
  <c r="G46" i="13"/>
  <c r="G44" i="13"/>
  <c r="G104" i="13" s="1"/>
  <c r="G43" i="13"/>
  <c r="G42" i="13"/>
  <c r="G41" i="13"/>
  <c r="G40" i="13"/>
  <c r="G39" i="13"/>
  <c r="G38" i="13"/>
  <c r="G37" i="13"/>
  <c r="G36" i="13"/>
  <c r="G35" i="13"/>
  <c r="G30" i="13"/>
  <c r="G31" i="13"/>
  <c r="G32" i="13"/>
  <c r="G33" i="13"/>
  <c r="G29" i="13"/>
  <c r="G26" i="13"/>
  <c r="G25" i="13"/>
  <c r="G24" i="13"/>
  <c r="G22" i="13"/>
  <c r="G21" i="13"/>
  <c r="G17" i="13"/>
  <c r="G19" i="13"/>
  <c r="G16" i="13"/>
  <c r="G9" i="13"/>
  <c r="G10" i="13"/>
  <c r="G11" i="13"/>
  <c r="G12" i="13"/>
  <c r="G13" i="13"/>
  <c r="G14" i="13"/>
  <c r="F80" i="13"/>
  <c r="F89" i="13" s="1"/>
  <c r="H80" i="13"/>
  <c r="H89" i="13" s="1"/>
  <c r="E80" i="13"/>
  <c r="E79" i="13"/>
  <c r="V65" i="13"/>
  <c r="V56" i="13" s="1"/>
  <c r="U65" i="13"/>
  <c r="U56" i="13" s="1"/>
  <c r="T65" i="13"/>
  <c r="R65" i="13"/>
  <c r="R56" i="13" s="1"/>
  <c r="Q65" i="13"/>
  <c r="Q56" i="13" s="1"/>
  <c r="P65" i="13"/>
  <c r="N65" i="13"/>
  <c r="N56" i="13" s="1"/>
  <c r="M65" i="13"/>
  <c r="M56" i="13" s="1"/>
  <c r="L65" i="13"/>
  <c r="F65" i="13"/>
  <c r="F56" i="13" s="1"/>
  <c r="H65" i="13"/>
  <c r="I65" i="13"/>
  <c r="I56" i="13" s="1"/>
  <c r="J65" i="13"/>
  <c r="J56" i="13" s="1"/>
  <c r="E65" i="13"/>
  <c r="E56" i="13" s="1"/>
  <c r="U45" i="13"/>
  <c r="V45" i="13"/>
  <c r="T45" i="13"/>
  <c r="Q45" i="13"/>
  <c r="R45" i="13"/>
  <c r="P45" i="13"/>
  <c r="M45" i="13"/>
  <c r="N45" i="13"/>
  <c r="L45" i="13"/>
  <c r="F45" i="13"/>
  <c r="H45" i="13"/>
  <c r="I45" i="13"/>
  <c r="J45" i="13"/>
  <c r="E45" i="13"/>
  <c r="V34" i="13"/>
  <c r="U34" i="13"/>
  <c r="T34" i="13"/>
  <c r="R34" i="13"/>
  <c r="Q34" i="13"/>
  <c r="P34" i="13"/>
  <c r="N34" i="13"/>
  <c r="M34" i="13"/>
  <c r="L34" i="13"/>
  <c r="F34" i="13"/>
  <c r="H34" i="13"/>
  <c r="I34" i="13"/>
  <c r="J34" i="13"/>
  <c r="E34" i="13"/>
  <c r="E89" i="13" l="1"/>
  <c r="G103" i="13"/>
  <c r="G15" i="13"/>
  <c r="G79" i="13"/>
  <c r="H101" i="13"/>
  <c r="P101" i="13"/>
  <c r="F101" i="13"/>
  <c r="F102" i="13" s="1"/>
  <c r="E100" i="13"/>
  <c r="I101" i="13"/>
  <c r="I102" i="13" s="1"/>
  <c r="L101" i="13"/>
  <c r="N101" i="13"/>
  <c r="Q101" i="13"/>
  <c r="T101" i="13"/>
  <c r="V101" i="13"/>
  <c r="J101" i="13"/>
  <c r="J102" i="13" s="1"/>
  <c r="M101" i="13"/>
  <c r="R101" i="13"/>
  <c r="U101" i="13"/>
  <c r="I100" i="13"/>
  <c r="J100" i="13"/>
  <c r="H100" i="13"/>
  <c r="F100" i="13"/>
  <c r="L100" i="13"/>
  <c r="L99" i="13"/>
  <c r="N100" i="13"/>
  <c r="N99" i="13"/>
  <c r="Q99" i="13"/>
  <c r="Q100" i="13"/>
  <c r="T100" i="13"/>
  <c r="T99" i="13"/>
  <c r="V100" i="13"/>
  <c r="V99" i="13"/>
  <c r="M99" i="13"/>
  <c r="M100" i="13"/>
  <c r="P99" i="13"/>
  <c r="P100" i="13"/>
  <c r="R100" i="13"/>
  <c r="R99" i="13"/>
  <c r="U99" i="13"/>
  <c r="U100" i="13"/>
  <c r="S34" i="13"/>
  <c r="O45" i="13"/>
  <c r="W45" i="13"/>
  <c r="T56" i="13"/>
  <c r="W56" i="13" s="1"/>
  <c r="W65" i="13"/>
  <c r="W34" i="13"/>
  <c r="K45" i="13"/>
  <c r="S45" i="13"/>
  <c r="H56" i="13"/>
  <c r="K65" i="13"/>
  <c r="P56" i="13"/>
  <c r="S56" i="13" s="1"/>
  <c r="S65" i="13"/>
  <c r="K34" i="13"/>
  <c r="L56" i="13"/>
  <c r="O56" i="13" s="1"/>
  <c r="O65" i="13"/>
  <c r="O34" i="13"/>
  <c r="G34" i="13"/>
  <c r="G45" i="13"/>
  <c r="G65" i="13"/>
  <c r="G56" i="13" s="1"/>
  <c r="V23" i="13"/>
  <c r="V20" i="13" s="1"/>
  <c r="U23" i="13"/>
  <c r="U20" i="13" s="1"/>
  <c r="T23" i="13"/>
  <c r="R23" i="13"/>
  <c r="R20" i="13" s="1"/>
  <c r="Q23" i="13"/>
  <c r="Q20" i="13" s="1"/>
  <c r="P23" i="13"/>
  <c r="N23" i="13"/>
  <c r="N20" i="13" s="1"/>
  <c r="M23" i="13"/>
  <c r="M20" i="13" s="1"/>
  <c r="L23" i="13"/>
  <c r="K56" i="13" l="1"/>
  <c r="N102" i="13"/>
  <c r="U102" i="13"/>
  <c r="V102" i="13"/>
  <c r="R102" i="13"/>
  <c r="P102" i="13"/>
  <c r="M102" i="13"/>
  <c r="Q102" i="13"/>
  <c r="L102" i="13"/>
  <c r="O101" i="13"/>
  <c r="T102" i="13"/>
  <c r="W101" i="13"/>
  <c r="O100" i="13"/>
  <c r="K100" i="13"/>
  <c r="K101" i="13"/>
  <c r="S101" i="13"/>
  <c r="S100" i="13"/>
  <c r="H102" i="13"/>
  <c r="O99" i="13"/>
  <c r="S99" i="13"/>
  <c r="W99" i="13"/>
  <c r="W100" i="13"/>
  <c r="L20" i="13"/>
  <c r="O20" i="13" s="1"/>
  <c r="O23" i="13"/>
  <c r="T20" i="13"/>
  <c r="W20" i="13" s="1"/>
  <c r="W23" i="13"/>
  <c r="P20" i="13"/>
  <c r="S20" i="13" s="1"/>
  <c r="S23" i="13"/>
  <c r="V28" i="13"/>
  <c r="U28" i="13"/>
  <c r="T28" i="13"/>
  <c r="T78" i="13" s="1"/>
  <c r="R28" i="13"/>
  <c r="Q28" i="13"/>
  <c r="P28" i="13"/>
  <c r="P78" i="13" s="1"/>
  <c r="N28" i="13"/>
  <c r="M28" i="13"/>
  <c r="L28" i="13"/>
  <c r="L78" i="13" s="1"/>
  <c r="F28" i="13"/>
  <c r="G28" i="13"/>
  <c r="H28" i="13"/>
  <c r="I28" i="13"/>
  <c r="J28" i="13"/>
  <c r="E28" i="13"/>
  <c r="V7" i="13"/>
  <c r="U7" i="13"/>
  <c r="T7" i="13"/>
  <c r="V6" i="13"/>
  <c r="V5" i="13" s="1"/>
  <c r="V131" i="13" s="1"/>
  <c r="U6" i="13"/>
  <c r="U5" i="13" s="1"/>
  <c r="U131" i="13" s="1"/>
  <c r="T6" i="13"/>
  <c r="R7" i="13"/>
  <c r="Q7" i="13"/>
  <c r="P7" i="13"/>
  <c r="R6" i="13"/>
  <c r="R5" i="13" s="1"/>
  <c r="R131" i="13" s="1"/>
  <c r="Q6" i="13"/>
  <c r="Q5" i="13" s="1"/>
  <c r="Q131" i="13" s="1"/>
  <c r="P6" i="13"/>
  <c r="M6" i="13"/>
  <c r="M5" i="13" s="1"/>
  <c r="M131" i="13" s="1"/>
  <c r="N6" i="13"/>
  <c r="N5" i="13" s="1"/>
  <c r="N131" i="13" s="1"/>
  <c r="M7" i="13"/>
  <c r="N7" i="13"/>
  <c r="L7" i="13"/>
  <c r="L6" i="13"/>
  <c r="L5" i="13" l="1"/>
  <c r="L131" i="13" s="1"/>
  <c r="O131" i="13" s="1"/>
  <c r="P5" i="13"/>
  <c r="P131" i="13" s="1"/>
  <c r="S131" i="13" s="1"/>
  <c r="N27" i="13"/>
  <c r="N78" i="13"/>
  <c r="Q27" i="13"/>
  <c r="Q78" i="13"/>
  <c r="V27" i="13"/>
  <c r="V78" i="13"/>
  <c r="M27" i="13"/>
  <c r="M78" i="13"/>
  <c r="R27" i="13"/>
  <c r="R78" i="13"/>
  <c r="U27" i="13"/>
  <c r="U78" i="13"/>
  <c r="S102" i="13"/>
  <c r="T5" i="13"/>
  <c r="T131" i="13" s="1"/>
  <c r="H78" i="13"/>
  <c r="W102" i="13"/>
  <c r="O102" i="13"/>
  <c r="K102" i="13"/>
  <c r="E27" i="13"/>
  <c r="E132" i="13" s="1"/>
  <c r="E78" i="13"/>
  <c r="F27" i="13"/>
  <c r="F132" i="13" s="1"/>
  <c r="F78" i="13"/>
  <c r="J27" i="13"/>
  <c r="J132" i="13" s="1"/>
  <c r="J78" i="13"/>
  <c r="I27" i="13"/>
  <c r="I132" i="13" s="1"/>
  <c r="I78" i="13"/>
  <c r="G27" i="13"/>
  <c r="G132" i="13" s="1"/>
  <c r="G78" i="13"/>
  <c r="S7" i="13"/>
  <c r="O7" i="13"/>
  <c r="W7" i="13"/>
  <c r="S15" i="13"/>
  <c r="P27" i="13"/>
  <c r="P132" i="13" s="1"/>
  <c r="S28" i="13"/>
  <c r="K28" i="13"/>
  <c r="O6" i="13"/>
  <c r="S6" i="13"/>
  <c r="W6" i="13"/>
  <c r="O15" i="13"/>
  <c r="W15" i="13"/>
  <c r="L27" i="13"/>
  <c r="L132" i="13" s="1"/>
  <c r="O28" i="13"/>
  <c r="T27" i="13"/>
  <c r="T132" i="13" s="1"/>
  <c r="W28" i="13"/>
  <c r="H27" i="13"/>
  <c r="H132" i="13" s="1"/>
  <c r="F6" i="13"/>
  <c r="H6" i="13"/>
  <c r="I6" i="13"/>
  <c r="J6" i="13"/>
  <c r="F7" i="13"/>
  <c r="H7" i="13"/>
  <c r="I7" i="13"/>
  <c r="J7" i="13"/>
  <c r="E7" i="13"/>
  <c r="E6" i="13"/>
  <c r="F23" i="13"/>
  <c r="F20" i="13" s="1"/>
  <c r="G23" i="13"/>
  <c r="G20" i="13" s="1"/>
  <c r="H23" i="13"/>
  <c r="I23" i="13"/>
  <c r="I20" i="13" s="1"/>
  <c r="J23" i="13"/>
  <c r="J20" i="13" s="1"/>
  <c r="E23" i="13"/>
  <c r="E20" i="13" s="1"/>
  <c r="K95" i="13"/>
  <c r="K94" i="13" s="1"/>
  <c r="G8" i="13"/>
  <c r="P133" i="13" l="1"/>
  <c r="W78" i="13"/>
  <c r="O78" i="13"/>
  <c r="S78" i="13"/>
  <c r="K132" i="13"/>
  <c r="Q132" i="13"/>
  <c r="U132" i="13"/>
  <c r="U133" i="13" s="1"/>
  <c r="V132" i="13"/>
  <c r="V133" i="13" s="1"/>
  <c r="M132" i="13"/>
  <c r="M133" i="13" s="1"/>
  <c r="L133" i="13"/>
  <c r="N132" i="13"/>
  <c r="N133" i="13" s="1"/>
  <c r="W131" i="13"/>
  <c r="T133" i="13"/>
  <c r="R132" i="13"/>
  <c r="R133" i="13" s="1"/>
  <c r="J5" i="13"/>
  <c r="J131" i="13" s="1"/>
  <c r="J133" i="13" s="1"/>
  <c r="F5" i="13"/>
  <c r="F131" i="13" s="1"/>
  <c r="W27" i="13"/>
  <c r="O27" i="13"/>
  <c r="E5" i="13"/>
  <c r="E131" i="13" s="1"/>
  <c r="E136" i="13" s="1"/>
  <c r="I5" i="13"/>
  <c r="I131" i="13" s="1"/>
  <c r="I133" i="13" s="1"/>
  <c r="S27" i="13"/>
  <c r="H105" i="13"/>
  <c r="H77" i="13" s="1"/>
  <c r="I105" i="13"/>
  <c r="F105" i="13"/>
  <c r="F77" i="13" s="1"/>
  <c r="J105" i="13"/>
  <c r="J77" i="13" s="1"/>
  <c r="K78" i="13"/>
  <c r="K6" i="13"/>
  <c r="K23" i="13"/>
  <c r="K7" i="13"/>
  <c r="K15" i="13"/>
  <c r="K27" i="13"/>
  <c r="G80" i="13"/>
  <c r="G89" i="13" s="1"/>
  <c r="E101" i="13"/>
  <c r="I99" i="13"/>
  <c r="H20" i="13"/>
  <c r="W5" i="13"/>
  <c r="S5" i="13"/>
  <c r="F99" i="13"/>
  <c r="H99" i="13"/>
  <c r="J99" i="13"/>
  <c r="E99" i="13"/>
  <c r="V105" i="13" l="1"/>
  <c r="V77" i="13" s="1"/>
  <c r="W132" i="13"/>
  <c r="N105" i="13"/>
  <c r="N77" i="13" s="1"/>
  <c r="R105" i="13"/>
  <c r="R77" i="13" s="1"/>
  <c r="W133" i="13"/>
  <c r="U105" i="13"/>
  <c r="U77" i="13" s="1"/>
  <c r="S132" i="13"/>
  <c r="Q133" i="13"/>
  <c r="S133" i="13" s="1"/>
  <c r="O133" i="13"/>
  <c r="E133" i="13"/>
  <c r="Q105" i="13"/>
  <c r="Q77" i="13" s="1"/>
  <c r="O132" i="13"/>
  <c r="F136" i="13"/>
  <c r="F133" i="13"/>
  <c r="M105" i="13"/>
  <c r="M77" i="13" s="1"/>
  <c r="L105" i="13"/>
  <c r="P105" i="13"/>
  <c r="T105" i="13"/>
  <c r="H5" i="13"/>
  <c r="H131" i="13" s="1"/>
  <c r="K105" i="13"/>
  <c r="I77" i="13"/>
  <c r="K77" i="13" s="1"/>
  <c r="E105" i="13"/>
  <c r="E77" i="13" s="1"/>
  <c r="G101" i="13"/>
  <c r="G105" i="13" s="1"/>
  <c r="E102" i="13"/>
  <c r="G100" i="13"/>
  <c r="K99" i="13"/>
  <c r="K20" i="13"/>
  <c r="G99" i="13"/>
  <c r="H133" i="13" l="1"/>
  <c r="K131" i="13"/>
  <c r="P77" i="13"/>
  <c r="S105" i="13"/>
  <c r="L77" i="13"/>
  <c r="O105" i="13"/>
  <c r="T77" i="13"/>
  <c r="W105" i="13"/>
  <c r="G102" i="13"/>
  <c r="G77" i="13"/>
  <c r="K5" i="13"/>
  <c r="K133" i="13" l="1"/>
  <c r="K136" i="13" s="1"/>
  <c r="H136" i="13"/>
  <c r="O77" i="13"/>
  <c r="W77" i="13"/>
  <c r="S77" i="13"/>
  <c r="I135" i="13" l="1"/>
  <c r="I136" i="13" s="1"/>
  <c r="J135" i="13" s="1"/>
  <c r="J136" i="13" s="1"/>
  <c r="L135" i="13" s="1"/>
  <c r="L136" i="13" s="1"/>
  <c r="M135" i="13" s="1"/>
  <c r="M136" i="13" s="1"/>
  <c r="N135" i="13" s="1"/>
  <c r="N136" i="13" s="1"/>
  <c r="P135" i="13" s="1"/>
  <c r="O135" i="13" l="1"/>
  <c r="O136" i="13" s="1"/>
  <c r="P136" i="13"/>
  <c r="Q135" i="13" s="1"/>
  <c r="Q136" i="13" s="1"/>
  <c r="R135" i="13" s="1"/>
  <c r="R136" i="13" s="1"/>
  <c r="T135" i="13" s="1"/>
  <c r="S135" i="13"/>
  <c r="S136" i="13" s="1"/>
  <c r="T136" i="13" l="1"/>
  <c r="W135" i="13"/>
  <c r="W136" i="13" s="1"/>
  <c r="O5" i="13"/>
  <c r="U135" i="13" l="1"/>
  <c r="U136" i="13" l="1"/>
  <c r="G7" i="13"/>
  <c r="G6" i="13"/>
  <c r="V135" i="13" l="1"/>
  <c r="G5" i="13"/>
  <c r="G131" i="13" s="1"/>
  <c r="V136" i="13" l="1"/>
  <c r="G133" i="13"/>
  <c r="G136" i="13"/>
</calcChain>
</file>

<file path=xl/comments1.xml><?xml version="1.0" encoding="utf-8"?>
<comments xmlns="http://schemas.openxmlformats.org/spreadsheetml/2006/main">
  <authors>
    <author>Заброцька Олена</author>
  </authors>
  <commentList>
    <comment ref="B79" authorId="0" shapeId="0">
      <text>
        <r>
          <rPr>
            <b/>
            <sz val="9"/>
            <color indexed="81"/>
            <rFont val="Tahoma"/>
            <family val="2"/>
            <charset val="204"/>
          </rPr>
          <t>Заброцька Олена: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sz val="12"/>
            <color indexed="81"/>
            <rFont val="Tahoma"/>
            <family val="2"/>
            <charset val="204"/>
          </rPr>
          <t>Фонд оплати праці, що містить ПДФО та військовий збір</t>
        </r>
      </text>
    </comment>
    <comment ref="B80" authorId="0" shapeId="0">
      <text>
        <r>
          <rPr>
            <b/>
            <sz val="9"/>
            <color indexed="81"/>
            <rFont val="Tahoma"/>
            <family val="2"/>
            <charset val="204"/>
          </rPr>
          <t>Заброцька Олена: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sz val="12"/>
            <color indexed="81"/>
            <rFont val="Tahoma"/>
            <family val="2"/>
            <charset val="204"/>
          </rPr>
          <t>середня кількість працівників (штатних працівників, зовнішніх сумісників та працівників, які працюють за цивільно-правовими договорами)</t>
        </r>
      </text>
    </comment>
    <comment ref="B81" authorId="0" shapeId="0">
      <text>
        <r>
          <rPr>
            <b/>
            <sz val="9"/>
            <color indexed="81"/>
            <rFont val="Tahoma"/>
            <family val="2"/>
            <charset val="204"/>
          </rPr>
          <t>Заброцька Олена:</t>
        </r>
        <r>
          <rPr>
            <sz val="9"/>
            <color indexed="81"/>
            <rFont val="Tahoma"/>
            <family val="2"/>
            <charset val="204"/>
          </rPr>
          <t xml:space="preserve">
адміністративно-управлінський персонал</t>
        </r>
      </text>
    </comment>
    <comment ref="B150" authorId="0" shapeId="0">
      <text>
        <r>
          <rPr>
            <b/>
            <sz val="11"/>
            <color indexed="81"/>
            <rFont val="Tahoma"/>
            <family val="2"/>
            <charset val="204"/>
          </rPr>
          <t>Заброцька Олена:</t>
        </r>
        <r>
          <rPr>
            <sz val="11"/>
            <color indexed="81"/>
            <rFont val="Tahoma"/>
            <family val="2"/>
            <charset val="204"/>
          </rPr>
          <t xml:space="preserve">
показник не планується, заповнюється в звіті про виконання фінансового плану</t>
        </r>
      </text>
    </comment>
  </commentList>
</comments>
</file>

<file path=xl/sharedStrings.xml><?xml version="1.0" encoding="utf-8"?>
<sst xmlns="http://schemas.openxmlformats.org/spreadsheetml/2006/main" count="429" uniqueCount="265">
  <si>
    <t>доходи з місцевого бюджету цільового фінансування по капітальних видатках</t>
  </si>
  <si>
    <t>Капітальні інвестиції, усього, у тому числі:</t>
  </si>
  <si>
    <t>капітальне будівництво</t>
  </si>
  <si>
    <t>придбання (виготовлення) основних засобів</t>
  </si>
  <si>
    <t>придбання (виготовлення) інших необоротних матеріальних активів</t>
  </si>
  <si>
    <t>придбання (створення) нематеріальних активів</t>
  </si>
  <si>
    <t>капітальний ремонт</t>
  </si>
  <si>
    <t>Інші витрати (розшифрувати)</t>
  </si>
  <si>
    <t>Штатна чисельність працівників</t>
  </si>
  <si>
    <t>Податкова заборгованість</t>
  </si>
  <si>
    <t>Амортизація</t>
  </si>
  <si>
    <t>витрати на канцтовари, офісне приладдя та устаткування</t>
  </si>
  <si>
    <t>витрати на страхові послуги</t>
  </si>
  <si>
    <t>витрати на службові відрядження</t>
  </si>
  <si>
    <t>витрати на зв'язок та інтернет</t>
  </si>
  <si>
    <t>амортизація</t>
  </si>
  <si>
    <t>юридичні та нотаріальні послуги</t>
  </si>
  <si>
    <t>витрати на охорону праці та навчання працівників</t>
  </si>
  <si>
    <t>Інші доходи від операційної діяльності, в т.ч.:</t>
  </si>
  <si>
    <t>дохід від операційної оренди активів</t>
  </si>
  <si>
    <t>дохід від реалізації необоротних активів</t>
  </si>
  <si>
    <t>Код рядка</t>
  </si>
  <si>
    <t>Витрати на послуги, матеріали та сировину, в т. ч.:</t>
  </si>
  <si>
    <t>медикаменти та перев'язувальні матеріали</t>
  </si>
  <si>
    <t>ремонт та запасні частини до транспортних засобів</t>
  </si>
  <si>
    <t>господарчі товари та інвентар</t>
  </si>
  <si>
    <t>Витрати на паливо-мастильні матеріали</t>
  </si>
  <si>
    <t>Витрати по виконанню цільових програм</t>
  </si>
  <si>
    <t>Доходи від інвестиційної діяльності, у т.ч.:</t>
  </si>
  <si>
    <t>доходи з державного бюджету цільового фінансування по капітальних видатках</t>
  </si>
  <si>
    <t>Дохід з місцевого бюджету - цільове фінансування, всього:</t>
  </si>
  <si>
    <t>в тому числі на оплату комунальних послуг та енергоносіїв</t>
  </si>
  <si>
    <t>витрати на електроенергію</t>
  </si>
  <si>
    <t>витрати на водопостачання та водовідведення</t>
  </si>
  <si>
    <t>витрати на природній газ</t>
  </si>
  <si>
    <t>витрати на тверде паливо</t>
  </si>
  <si>
    <t>витрати на викачку нечистот та вивіз побутових відходів</t>
  </si>
  <si>
    <t>витрати на оплату праці та соціальні заходи</t>
  </si>
  <si>
    <t>витрати на обслуговування оргтехніки, на придбання та супровід програмного забезпечення</t>
  </si>
  <si>
    <t>матеріальні затрати</t>
  </si>
  <si>
    <t>інші операційні витрати</t>
  </si>
  <si>
    <t>Витрати на обслуговування (проведення ремонту, технічного огляду, нагляду тощо)</t>
  </si>
  <si>
    <t>ІІ. Собівартість реалізованої продукції (товарів, робіт, послуг)</t>
  </si>
  <si>
    <t>Витрати на оплату праці та соціальні заходи</t>
  </si>
  <si>
    <t>IV.Інші витрати від операційної діяльності (деталізація)</t>
  </si>
  <si>
    <t xml:space="preserve">V. Елементи операційних витрат </t>
  </si>
  <si>
    <t>VІ. Інвестиційна діяльність</t>
  </si>
  <si>
    <t>інші надходження (деталізація)</t>
  </si>
  <si>
    <t>інші витрати (деталізація)</t>
  </si>
  <si>
    <t>VІІ. Фінансова діяльність</t>
  </si>
  <si>
    <t>модернізація, реконструкція основних засобів</t>
  </si>
  <si>
    <t>І. Доходи від операційної діяльності (деталізація)</t>
  </si>
  <si>
    <t xml:space="preserve">доходи від надання медичних послуг, пов’язаних з первинною медичною допомогою </t>
  </si>
  <si>
    <t>доходи від надання платних послуг, пов’язаних з їх основною статутною діяльністю</t>
  </si>
  <si>
    <t>110.1</t>
  </si>
  <si>
    <t>110.2</t>
  </si>
  <si>
    <t>безоплатні надходження або надходження у вигляді безповоротної   фінансової допомоги чи добровільних пожертвувань, у тому числі:</t>
  </si>
  <si>
    <t>Витрати на комунальні послуги та енергоносії, в т.ч.:</t>
  </si>
  <si>
    <t>витрати на теплову енергію</t>
  </si>
  <si>
    <t xml:space="preserve">безоплатні надходження </t>
  </si>
  <si>
    <t>133.1</t>
  </si>
  <si>
    <t>надходження у вигляді безповоротної фінансової допомоги чи добровільних пожертвувань</t>
  </si>
  <si>
    <t>133.2</t>
  </si>
  <si>
    <t>280.1</t>
  </si>
  <si>
    <t>280.2</t>
  </si>
  <si>
    <t>400.1</t>
  </si>
  <si>
    <t>інші адміністративні витрати (деталізація)</t>
  </si>
  <si>
    <t>400.2</t>
  </si>
  <si>
    <t>400.3</t>
  </si>
  <si>
    <t>280.3</t>
  </si>
  <si>
    <t>400.4</t>
  </si>
  <si>
    <t>Залишок коштів на початок періоду</t>
  </si>
  <si>
    <t>Залишок коштів на кінець періоду</t>
  </si>
  <si>
    <t>пільгові медикаменти (Постанова №1303)</t>
  </si>
  <si>
    <t>поточні ремонти, металопластикові конструкції</t>
  </si>
  <si>
    <t>пільгова пенсія</t>
  </si>
  <si>
    <t>продукти харчування</t>
  </si>
  <si>
    <t>110.3</t>
  </si>
  <si>
    <t>110.4</t>
  </si>
  <si>
    <t xml:space="preserve">доходи від надання медичних послуг, пов’язаних з вторинною медичною допомогою </t>
  </si>
  <si>
    <t>Дохід (виручка) від реалізації продукції (товарів, робіт, послуг), в т.ч.</t>
  </si>
  <si>
    <t>отримання кредитів</t>
  </si>
  <si>
    <t>отримання позик</t>
  </si>
  <si>
    <t>погашення кредитів</t>
  </si>
  <si>
    <t>погашення позик</t>
  </si>
  <si>
    <t>придбання (виготовлення) основних засобів КНП</t>
  </si>
  <si>
    <t>622.1</t>
  </si>
  <si>
    <t>цільове постачання основних засобів для КНП</t>
  </si>
  <si>
    <t>622.2</t>
  </si>
  <si>
    <t>медичні послуги підрядних організацій</t>
  </si>
  <si>
    <t>інше цільове фінансування з місцевого бюджету</t>
  </si>
  <si>
    <t>110.5</t>
  </si>
  <si>
    <t>дохід від обласного бюджету – за працевлаштування інтернів</t>
  </si>
  <si>
    <t>110.6</t>
  </si>
  <si>
    <t>110.7</t>
  </si>
  <si>
    <t>доходи за програмою медичних гарантій  (кошти НСЗУ)</t>
  </si>
  <si>
    <t>програма вакцинації з місцевого бюджету</t>
  </si>
  <si>
    <t>Статті надходжень/витрат</t>
  </si>
  <si>
    <t>Одиниці
виміру</t>
  </si>
  <si>
    <t>Січень</t>
  </si>
  <si>
    <t>Лютий</t>
  </si>
  <si>
    <t>Березень</t>
  </si>
  <si>
    <t>I квартал, січень-березень</t>
  </si>
  <si>
    <t>Квітень</t>
  </si>
  <si>
    <t>Травень</t>
  </si>
  <si>
    <t>Червень</t>
  </si>
  <si>
    <t>II квартал, 
квітень-червень</t>
  </si>
  <si>
    <t>Липень</t>
  </si>
  <si>
    <t>Серпень</t>
  </si>
  <si>
    <t>Вересень</t>
  </si>
  <si>
    <t>III квартал, 
липень-вересень</t>
  </si>
  <si>
    <t>Жовтень</t>
  </si>
  <si>
    <t>Листопад</t>
  </si>
  <si>
    <t>Грудень</t>
  </si>
  <si>
    <t>IV квартал, 
жовтень-грудень</t>
  </si>
  <si>
    <t>план</t>
  </si>
  <si>
    <t>…</t>
  </si>
  <si>
    <t xml:space="preserve"> - Загальна чисельність, осіб</t>
  </si>
  <si>
    <t>чол.</t>
  </si>
  <si>
    <t>- ФОП АУП</t>
  </si>
  <si>
    <t>- чисельність АУП, осіб</t>
  </si>
  <si>
    <t>Середньомісячна з/п всього</t>
  </si>
  <si>
    <t>грн</t>
  </si>
  <si>
    <t>Середньомісячна з/п АУП</t>
  </si>
  <si>
    <t>Вакансії всього</t>
  </si>
  <si>
    <t>Вакансії АУП</t>
  </si>
  <si>
    <t>дохід від Covid - 19 (НСЗУ)</t>
  </si>
  <si>
    <t>дохід від Пакету 33 (перехідне фінансування)</t>
  </si>
  <si>
    <t>вакцинація (НСЗУ)</t>
  </si>
  <si>
    <t>Інтернатура</t>
  </si>
  <si>
    <t>280.4</t>
  </si>
  <si>
    <t>280.5</t>
  </si>
  <si>
    <t>280.6</t>
  </si>
  <si>
    <t>280.7</t>
  </si>
  <si>
    <t>280.8</t>
  </si>
  <si>
    <t>280.9</t>
  </si>
  <si>
    <t>280.10</t>
  </si>
  <si>
    <t>- чисельність лікарів, осіб</t>
  </si>
  <si>
    <t xml:space="preserve"> - ФОП лікарів, 
тис. грн</t>
  </si>
  <si>
    <t>- ФОП медсестер,
тис. грн</t>
  </si>
  <si>
    <t>тис.грн</t>
  </si>
  <si>
    <t>інші адміністративні витрати</t>
  </si>
  <si>
    <t>- ФОП іншого персоналу,
тис. грн</t>
  </si>
  <si>
    <t>- чисельність іншого персоналу, осіб</t>
  </si>
  <si>
    <t>- чисельність медсестер, осіб</t>
  </si>
  <si>
    <t>обов'язкові платежі до бюджету (земельний податок, екологічний податок)</t>
  </si>
  <si>
    <t>Середньомісячна з/п лікарів</t>
  </si>
  <si>
    <t>Середньомісячна з/п медсестер</t>
  </si>
  <si>
    <t>520.1</t>
  </si>
  <si>
    <t>520.2</t>
  </si>
  <si>
    <t>520.1.1</t>
  </si>
  <si>
    <t>Середньомісячна з/п іншого персоналу</t>
  </si>
  <si>
    <t>Вакансії лікарів</t>
  </si>
  <si>
    <t>Вакансії медсестер</t>
  </si>
  <si>
    <t>Вакансії іншого персоналу</t>
  </si>
  <si>
    <t>520.2.1</t>
  </si>
  <si>
    <t>520.2.2</t>
  </si>
  <si>
    <t>520.2.3</t>
  </si>
  <si>
    <t>520.2.4</t>
  </si>
  <si>
    <t>520.1.2</t>
  </si>
  <si>
    <t>520.1.3</t>
  </si>
  <si>
    <t>520.1.4</t>
  </si>
  <si>
    <t>520.3</t>
  </si>
  <si>
    <t>520.3.1</t>
  </si>
  <si>
    <t>520.3.2</t>
  </si>
  <si>
    <t>520.3.3</t>
  </si>
  <si>
    <t>520.3.4</t>
  </si>
  <si>
    <t>520.4</t>
  </si>
  <si>
    <t>520.4.1</t>
  </si>
  <si>
    <t>520.4.2</t>
  </si>
  <si>
    <t>520.4.3</t>
  </si>
  <si>
    <t>520.4.4</t>
  </si>
  <si>
    <t>400.5</t>
  </si>
  <si>
    <t>400.6</t>
  </si>
  <si>
    <t>400.7</t>
  </si>
  <si>
    <t>Витрати на оплату праці</t>
  </si>
  <si>
    <t>відрахування на соціальні заходи (ЄСВ)</t>
  </si>
  <si>
    <t>ПДФО (вкл.в зп)</t>
  </si>
  <si>
    <t>Військовий збір  (вкл.в зп)</t>
  </si>
  <si>
    <t>Витрати від фінансової діяльності за зобов'язаннями:</t>
  </si>
  <si>
    <t>VІІI.Усього доходів</t>
  </si>
  <si>
    <t>IX. Усього витрат</t>
  </si>
  <si>
    <t>X. Нерозподілені доходи</t>
  </si>
  <si>
    <t>XІ. Додаткова інформація</t>
  </si>
  <si>
    <t>Операційна діяльність</t>
  </si>
  <si>
    <t>дохід з місцевого бюджету за цільовими програмами</t>
  </si>
  <si>
    <t>120.1</t>
  </si>
  <si>
    <t>120.2</t>
  </si>
  <si>
    <t>120.3</t>
  </si>
  <si>
    <t>120.4</t>
  </si>
  <si>
    <t>отримані % від депозитів</t>
  </si>
  <si>
    <t>520.5.1</t>
  </si>
  <si>
    <t>520.5.2</t>
  </si>
  <si>
    <t>Факт минулого року</t>
  </si>
  <si>
    <t>Фінансо_x001F__x001F_вий план поточного року</t>
  </si>
  <si>
    <t>Фінансо_x001F_вий план планового року</t>
  </si>
  <si>
    <t>Дебіторська заборгованість:</t>
  </si>
  <si>
    <t>за продукцію, товари, роботи, послуги</t>
  </si>
  <si>
    <t>за виданими авансами</t>
  </si>
  <si>
    <t>з бюджетом</t>
  </si>
  <si>
    <t>інша поточна дебіторська заборгованість</t>
  </si>
  <si>
    <t>Кредиторська заборгованість:</t>
  </si>
  <si>
    <t>за товари, роботи, послуги</t>
  </si>
  <si>
    <t>за розрахунками з бюджетом</t>
  </si>
  <si>
    <t>за розрахунками зі страхування</t>
  </si>
  <si>
    <t>за розрахунками з оплати праці</t>
  </si>
  <si>
    <t>Залишок коштів на на кінець періоду на депозитному рахунку</t>
  </si>
  <si>
    <t>Заборгованість за заробітною платою</t>
  </si>
  <si>
    <t>ІІІ.Адміністративні витрати, у тому числі:</t>
  </si>
  <si>
    <t>Контроль: Фонд оплати праці, включаючи всі податки 
(код 240+код350)</t>
  </si>
  <si>
    <r>
      <rPr>
        <b/>
        <sz val="12"/>
        <rFont val="Arial"/>
        <family val="2"/>
        <charset val="204"/>
      </rPr>
      <t xml:space="preserve">Фонд оплати праці, включаючи всі податки </t>
    </r>
    <r>
      <rPr>
        <b/>
        <sz val="11"/>
        <rFont val="Arial"/>
        <family val="2"/>
        <charset val="204"/>
      </rPr>
      <t xml:space="preserve">
(код 520.1+код530)</t>
    </r>
  </si>
  <si>
    <t>Доходи від фінансової діяльності, 
у т. ч.:</t>
  </si>
  <si>
    <t>відсотки по фінансовому лізингу</t>
  </si>
  <si>
    <t>Керівник _____________________________________</t>
  </si>
  <si>
    <t xml:space="preserve"> (посада)</t>
  </si>
  <si>
    <t>__________________________</t>
  </si>
  <si>
    <t xml:space="preserve">                   (підпис)</t>
  </si>
  <si>
    <t xml:space="preserve">Власне ім'я ПРІЗВИЩЕ </t>
  </si>
  <si>
    <t>План
минулого року</t>
  </si>
  <si>
    <t>Бухгалтер</t>
  </si>
  <si>
    <t xml:space="preserve">ПОГОДЖЕНО </t>
  </si>
  <si>
    <t xml:space="preserve">ЗАТВЕРДЖЕНО  </t>
  </si>
  <si>
    <t>"_____"  _______________ 20____р. ______________________________</t>
  </si>
  <si>
    <t>"___"  ____________ 20____р. ____________________</t>
  </si>
  <si>
    <t xml:space="preserve">РОЗГЛЯНУТО  </t>
  </si>
  <si>
    <t>ФІНАНСОВИЙ ПЛАН ____________________
 НА ________ рік</t>
  </si>
  <si>
    <t>Рік</t>
  </si>
  <si>
    <t>Коди</t>
  </si>
  <si>
    <t xml:space="preserve">Підприємство  </t>
  </si>
  <si>
    <t xml:space="preserve">за ЄДРПОУ </t>
  </si>
  <si>
    <t xml:space="preserve">Організаційно-правова форма </t>
  </si>
  <si>
    <t>за КОПФГ</t>
  </si>
  <si>
    <t>Територія</t>
  </si>
  <si>
    <t>за КОАТУУ</t>
  </si>
  <si>
    <r>
      <t xml:space="preserve">Орган державного управління  </t>
    </r>
    <r>
      <rPr>
        <b/>
        <i/>
        <sz val="14"/>
        <rFont val="Times New Roman"/>
        <family val="1"/>
        <charset val="204"/>
      </rPr>
      <t xml:space="preserve"> </t>
    </r>
  </si>
  <si>
    <t>за СПОДУ</t>
  </si>
  <si>
    <t xml:space="preserve">Галузь     </t>
  </si>
  <si>
    <t>за ЗКГНГ</t>
  </si>
  <si>
    <t xml:space="preserve">Вид економічної діяльності    </t>
  </si>
  <si>
    <t xml:space="preserve">за  КВЕД  </t>
  </si>
  <si>
    <t>Одиниця виміру, тис. грн</t>
  </si>
  <si>
    <t>Форма власності</t>
  </si>
  <si>
    <t>Середньооблікова кількість штатних працівників</t>
  </si>
  <si>
    <t xml:space="preserve">Місцезнаходження  </t>
  </si>
  <si>
    <t xml:space="preserve">Телефон </t>
  </si>
  <si>
    <t xml:space="preserve">Прізвище та власне ім'я керівника  </t>
  </si>
  <si>
    <t>(посада, власне ім'я та ПРІЗВИЩЕ  керівника органу, 
який погодив фінансовий план)</t>
  </si>
  <si>
    <t>(посада, власне ім'я та ПРІЗВИЩЕ 
керівника уповноваженого органу)</t>
  </si>
  <si>
    <t>(посада, власне ім'я та ПРІЗВИЩЕ
 керівника уповноваженого органу)</t>
  </si>
  <si>
    <t>тис. грн.</t>
  </si>
  <si>
    <t>Наталія АЛЄКСЄЄВА</t>
  </si>
  <si>
    <t>економіки                                                                                 </t>
  </si>
  <si>
    <t>рішенням виконкому</t>
  </si>
  <si>
    <t xml:space="preserve">      Затверджено</t>
  </si>
  <si>
    <t xml:space="preserve">                  Додаток 3</t>
  </si>
  <si>
    <t>М. П.                  ( дата)                           (підпис)</t>
  </si>
  <si>
    <t>М. П.          (дата)                                    (підпис)</t>
  </si>
  <si>
    <t>М. П.              ( дата)                                               (підпис)</t>
  </si>
  <si>
    <t xml:space="preserve">          Віза:</t>
  </si>
  <si>
    <t>В. о. начальника управління </t>
  </si>
  <si>
    <t>Галина ЗАЯЦЬ</t>
  </si>
  <si>
    <t>                                                                                </t>
  </si>
  <si>
    <t>Керуючий справами виконкому </t>
  </si>
  <si>
    <t>Таблиця 3.1. Фінансовий план Комунального некомерційного підприємства "НАЗВА повна" 
(КНП "Назва скорочена")   на _________ рік</t>
  </si>
  <si>
    <t>від 03.12.2021 № 1080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</si>
</sst>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₴_-;\-* #,##0.00\ _₴_-;_-* &quot;-&quot;??\ _₴_-;_-@_-"/>
    <numFmt numFmtId="165" formatCode="#,##0.0"/>
    <numFmt numFmtId="166" formatCode="0.0"/>
  </numFmts>
  <fonts count="34" x14ac:knownFonts="1">
    <font>
      <sz val="10"/>
      <name val="Arial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b/>
      <sz val="13"/>
      <name val="Arial"/>
      <family val="2"/>
      <charset val="204"/>
    </font>
    <font>
      <sz val="10"/>
      <name val="Arial"/>
      <family val="2"/>
      <charset val="204"/>
    </font>
    <font>
      <sz val="12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0"/>
      <name val="Arial Cyr"/>
      <charset val="204"/>
    </font>
    <font>
      <b/>
      <sz val="10"/>
      <name val="Arial"/>
      <family val="2"/>
      <charset val="204"/>
    </font>
    <font>
      <sz val="12"/>
      <color rgb="FFFF0000"/>
      <name val="Arial"/>
      <family val="2"/>
      <charset val="204"/>
    </font>
    <font>
      <b/>
      <sz val="11"/>
      <color indexed="81"/>
      <name val="Tahoma"/>
      <family val="2"/>
      <charset val="204"/>
    </font>
    <font>
      <sz val="11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theme="1"/>
      <name val="Arial"/>
      <family val="2"/>
      <charset val="204"/>
    </font>
    <font>
      <b/>
      <sz val="14"/>
      <name val="Arial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4"/>
      <name val="Arial"/>
      <family val="2"/>
      <charset val="204"/>
    </font>
    <font>
      <sz val="14"/>
      <color theme="1"/>
      <name val="Arial"/>
      <family val="2"/>
      <charset val="204"/>
    </font>
    <font>
      <sz val="14"/>
      <name val="Times New Roman"/>
      <family val="1"/>
      <charset val="204"/>
    </font>
    <font>
      <u/>
      <sz val="14"/>
      <name val="Times New Roman"/>
      <family val="1"/>
      <charset val="204"/>
    </font>
    <font>
      <sz val="12"/>
      <name val="Times New Roman"/>
      <family val="1"/>
      <charset val="204"/>
    </font>
    <font>
      <i/>
      <sz val="14"/>
      <name val="Times New Roman"/>
      <family val="1"/>
      <charset val="204"/>
    </font>
    <font>
      <i/>
      <u/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4"/>
      <color rgb="FF000000"/>
      <name val="Arial Cyr"/>
    </font>
    <font>
      <b/>
      <sz val="14"/>
      <color theme="1"/>
      <name val="Arial"/>
      <family val="2"/>
      <charset val="204"/>
    </font>
    <font>
      <sz val="14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2">
    <xf numFmtId="0" fontId="0" fillId="0" borderId="0"/>
    <xf numFmtId="0" fontId="2" fillId="0" borderId="1"/>
    <xf numFmtId="164" fontId="3" fillId="0" borderId="0" applyFont="0" applyFill="0" applyBorder="0" applyAlignment="0" applyProtection="0"/>
    <xf numFmtId="0" fontId="9" fillId="0" borderId="1"/>
    <xf numFmtId="164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12" fillId="0" borderId="1"/>
    <xf numFmtId="0" fontId="12" fillId="0" borderId="1"/>
    <xf numFmtId="0" fontId="1" fillId="0" borderId="1"/>
    <xf numFmtId="0" fontId="2" fillId="0" borderId="1"/>
    <xf numFmtId="0" fontId="2" fillId="0" borderId="1"/>
    <xf numFmtId="0" fontId="12" fillId="0" borderId="1"/>
  </cellStyleXfs>
  <cellXfs count="139">
    <xf numFmtId="0" fontId="0" fillId="0" borderId="0" xfId="0"/>
    <xf numFmtId="0" fontId="4" fillId="0" borderId="2" xfId="1" applyFont="1" applyFill="1" applyBorder="1" applyAlignment="1">
      <alignment horizontal="left" vertical="center" wrapText="1" indent="2"/>
    </xf>
    <xf numFmtId="49" fontId="7" fillId="0" borderId="2" xfId="6" applyNumberFormat="1" applyFont="1" applyFill="1" applyBorder="1" applyAlignment="1">
      <alignment horizontal="left" vertical="center" wrapText="1"/>
    </xf>
    <xf numFmtId="165" fontId="4" fillId="0" borderId="2" xfId="2" applyNumberFormat="1" applyFont="1" applyFill="1" applyBorder="1" applyAlignment="1" applyProtection="1">
      <alignment horizontal="right" wrapText="1"/>
      <protection locked="0"/>
    </xf>
    <xf numFmtId="165" fontId="5" fillId="0" borderId="2" xfId="2" applyNumberFormat="1" applyFont="1" applyFill="1" applyBorder="1" applyAlignment="1">
      <alignment horizontal="right" wrapText="1"/>
    </xf>
    <xf numFmtId="0" fontId="7" fillId="0" borderId="2" xfId="1" applyFont="1" applyFill="1" applyBorder="1" applyAlignment="1">
      <alignment horizontal="left" vertical="center" wrapText="1"/>
    </xf>
    <xf numFmtId="0" fontId="7" fillId="0" borderId="2" xfId="1" applyFont="1" applyFill="1" applyBorder="1" applyAlignment="1">
      <alignment horizontal="left" vertical="center" wrapText="1" indent="2"/>
    </xf>
    <xf numFmtId="49" fontId="7" fillId="0" borderId="2" xfId="6" applyNumberFormat="1" applyFont="1" applyFill="1" applyBorder="1" applyAlignment="1">
      <alignment horizontal="left" vertical="center" wrapText="1" indent="1"/>
    </xf>
    <xf numFmtId="0" fontId="11" fillId="0" borderId="0" xfId="0" applyFont="1" applyFill="1"/>
    <xf numFmtId="1" fontId="5" fillId="0" borderId="2" xfId="6" applyNumberFormat="1" applyFont="1" applyFill="1" applyBorder="1" applyAlignment="1">
      <alignment horizontal="center" vertical="center" wrapText="1"/>
    </xf>
    <xf numFmtId="1" fontId="4" fillId="0" borderId="2" xfId="6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/>
    </xf>
    <xf numFmtId="0" fontId="24" fillId="0" borderId="1" xfId="11" applyFont="1" applyFill="1" applyBorder="1" applyAlignment="1">
      <alignment vertical="center"/>
    </xf>
    <xf numFmtId="0" fontId="24" fillId="0" borderId="1" xfId="11" applyFont="1" applyFill="1" applyBorder="1" applyAlignment="1">
      <alignment horizontal="right" vertical="center"/>
    </xf>
    <xf numFmtId="0" fontId="24" fillId="0" borderId="1" xfId="11" applyFont="1" applyFill="1" applyBorder="1" applyAlignment="1">
      <alignment horizontal="center" vertical="center"/>
    </xf>
    <xf numFmtId="0" fontId="24" fillId="0" borderId="1" xfId="11" applyFont="1" applyFill="1" applyBorder="1" applyAlignment="1">
      <alignment horizontal="center" vertical="center" wrapText="1"/>
    </xf>
    <xf numFmtId="0" fontId="24" fillId="0" borderId="1" xfId="11" applyFont="1" applyFill="1" applyBorder="1" applyAlignment="1">
      <alignment horizontal="left" vertical="center"/>
    </xf>
    <xf numFmtId="0" fontId="24" fillId="0" borderId="1" xfId="11" applyFont="1" applyFill="1" applyAlignment="1">
      <alignment horizontal="center" vertical="center"/>
    </xf>
    <xf numFmtId="0" fontId="27" fillId="0" borderId="1" xfId="11" applyFont="1" applyFill="1" applyBorder="1" applyAlignment="1">
      <alignment horizontal="center" vertical="center"/>
    </xf>
    <xf numFmtId="0" fontId="28" fillId="0" borderId="1" xfId="11" applyFont="1" applyFill="1" applyAlignment="1">
      <alignment horizontal="left" vertical="center"/>
    </xf>
    <xf numFmtId="0" fontId="24" fillId="0" borderId="1" xfId="11" applyFont="1" applyFill="1" applyAlignment="1">
      <alignment vertical="center"/>
    </xf>
    <xf numFmtId="0" fontId="24" fillId="0" borderId="1" xfId="11" applyFont="1" applyFill="1" applyBorder="1" applyAlignment="1">
      <alignment horizontal="right" vertical="center" wrapText="1"/>
    </xf>
    <xf numFmtId="0" fontId="24" fillId="0" borderId="5" xfId="11" applyFont="1" applyFill="1" applyBorder="1" applyAlignment="1">
      <alignment vertical="center"/>
    </xf>
    <xf numFmtId="0" fontId="24" fillId="0" borderId="6" xfId="11" applyFont="1" applyFill="1" applyBorder="1" applyAlignment="1">
      <alignment vertical="center"/>
    </xf>
    <xf numFmtId="0" fontId="24" fillId="0" borderId="7" xfId="11" applyFont="1" applyFill="1" applyBorder="1" applyAlignment="1">
      <alignment vertical="center"/>
    </xf>
    <xf numFmtId="0" fontId="24" fillId="0" borderId="2" xfId="11" applyFont="1" applyFill="1" applyBorder="1" applyAlignment="1">
      <alignment horizontal="left" vertical="center"/>
    </xf>
    <xf numFmtId="0" fontId="24" fillId="0" borderId="2" xfId="11" applyFont="1" applyFill="1" applyBorder="1" applyAlignment="1">
      <alignment horizontal="center" vertical="center"/>
    </xf>
    <xf numFmtId="0" fontId="24" fillId="0" borderId="5" xfId="11" applyFont="1" applyFill="1" applyBorder="1" applyAlignment="1">
      <alignment horizontal="left" vertical="center" wrapText="1"/>
    </xf>
    <xf numFmtId="0" fontId="24" fillId="0" borderId="6" xfId="11" applyFont="1" applyFill="1" applyBorder="1" applyAlignment="1">
      <alignment vertical="center" wrapText="1"/>
    </xf>
    <xf numFmtId="0" fontId="24" fillId="0" borderId="7" xfId="11" applyFont="1" applyFill="1" applyBorder="1" applyAlignment="1">
      <alignment vertical="center" wrapText="1"/>
    </xf>
    <xf numFmtId="0" fontId="24" fillId="0" borderId="2" xfId="11" applyFont="1" applyFill="1" applyBorder="1" applyAlignment="1">
      <alignment vertical="center"/>
    </xf>
    <xf numFmtId="0" fontId="24" fillId="0" borderId="8" xfId="11" applyFont="1" applyFill="1" applyBorder="1" applyAlignment="1">
      <alignment vertical="center" wrapText="1"/>
    </xf>
    <xf numFmtId="0" fontId="24" fillId="0" borderId="9" xfId="11" applyFont="1" applyFill="1" applyBorder="1" applyAlignment="1">
      <alignment vertical="center"/>
    </xf>
    <xf numFmtId="0" fontId="24" fillId="0" borderId="2" xfId="11" applyFont="1" applyFill="1" applyBorder="1" applyAlignment="1">
      <alignment vertical="center" wrapText="1"/>
    </xf>
    <xf numFmtId="0" fontId="29" fillId="0" borderId="1" xfId="11" applyFont="1" applyFill="1" applyBorder="1" applyAlignment="1">
      <alignment horizontal="center" vertical="center"/>
    </xf>
    <xf numFmtId="0" fontId="24" fillId="0" borderId="1" xfId="11" applyFont="1" applyFill="1" applyBorder="1" applyAlignment="1">
      <alignment vertical="center" wrapText="1"/>
    </xf>
    <xf numFmtId="0" fontId="24" fillId="0" borderId="1" xfId="11" applyFont="1" applyFill="1" applyBorder="1" applyAlignment="1">
      <alignment horizontal="center" vertical="center"/>
    </xf>
    <xf numFmtId="0" fontId="24" fillId="0" borderId="1" xfId="11" applyFont="1" applyFill="1" applyAlignment="1">
      <alignment horizontal="left" vertical="center"/>
    </xf>
    <xf numFmtId="0" fontId="24" fillId="0" borderId="1" xfId="11" applyFont="1" applyFill="1" applyBorder="1" applyAlignment="1">
      <alignment horizontal="left" vertical="center"/>
    </xf>
    <xf numFmtId="0" fontId="24" fillId="0" borderId="1" xfId="11" applyFont="1" applyFill="1" applyBorder="1" applyAlignment="1">
      <alignment horizontal="center" vertical="center"/>
    </xf>
    <xf numFmtId="0" fontId="26" fillId="0" borderId="4" xfId="11" applyFont="1" applyFill="1" applyBorder="1" applyAlignment="1">
      <alignment horizontal="center" vertical="top" wrapText="1"/>
    </xf>
    <xf numFmtId="0" fontId="26" fillId="0" borderId="4" xfId="11" applyFont="1" applyFill="1" applyBorder="1" applyAlignment="1">
      <alignment vertical="top"/>
    </xf>
    <xf numFmtId="0" fontId="26" fillId="0" borderId="1" xfId="11" applyFont="1" applyFill="1" applyBorder="1" applyAlignment="1">
      <alignment vertical="top"/>
    </xf>
    <xf numFmtId="0" fontId="24" fillId="0" borderId="1" xfId="11" applyFont="1" applyFill="1" applyBorder="1" applyAlignment="1">
      <alignment horizontal="center" vertical="center"/>
    </xf>
    <xf numFmtId="0" fontId="24" fillId="0" borderId="1" xfId="11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wrapText="1"/>
    </xf>
    <xf numFmtId="166" fontId="7" fillId="0" borderId="2" xfId="7" applyNumberFormat="1" applyFont="1" applyFill="1" applyBorder="1" applyAlignment="1" applyProtection="1">
      <alignment horizontal="center" vertical="center" wrapText="1"/>
      <protection locked="0"/>
    </xf>
    <xf numFmtId="2" fontId="7" fillId="0" borderId="2" xfId="7" applyNumberFormat="1" applyFont="1" applyFill="1" applyBorder="1" applyAlignment="1" applyProtection="1">
      <alignment horizontal="center" vertical="center" wrapText="1"/>
      <protection locked="0"/>
    </xf>
    <xf numFmtId="166" fontId="13" fillId="0" borderId="2" xfId="7" applyNumberFormat="1" applyFont="1" applyFill="1" applyBorder="1" applyAlignment="1" applyProtection="1">
      <alignment horizontal="center" vertical="center" wrapText="1"/>
      <protection locked="0"/>
    </xf>
    <xf numFmtId="166" fontId="4" fillId="0" borderId="2" xfId="6" applyNumberFormat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left" vertical="center" wrapText="1"/>
    </xf>
    <xf numFmtId="2" fontId="4" fillId="0" borderId="2" xfId="6" applyNumberFormat="1" applyFont="1" applyFill="1" applyBorder="1" applyAlignment="1">
      <alignment horizontal="right" vertical="center" wrapText="1"/>
    </xf>
    <xf numFmtId="0" fontId="13" fillId="0" borderId="2" xfId="7" applyNumberFormat="1" applyFont="1" applyFill="1" applyBorder="1" applyAlignment="1">
      <alignment horizontal="center" vertical="center" wrapText="1"/>
    </xf>
    <xf numFmtId="166" fontId="13" fillId="0" borderId="2" xfId="6" applyNumberFormat="1" applyFont="1" applyFill="1" applyBorder="1" applyAlignment="1">
      <alignment horizontal="center" vertical="center" wrapText="1"/>
    </xf>
    <xf numFmtId="1" fontId="5" fillId="0" borderId="2" xfId="6" applyNumberFormat="1" applyFont="1" applyFill="1" applyBorder="1" applyAlignment="1">
      <alignment horizontal="center" wrapText="1"/>
    </xf>
    <xf numFmtId="0" fontId="8" fillId="0" borderId="2" xfId="1" applyFont="1" applyFill="1" applyBorder="1" applyAlignment="1">
      <alignment horizontal="left" wrapText="1"/>
    </xf>
    <xf numFmtId="2" fontId="5" fillId="0" borderId="2" xfId="6" applyNumberFormat="1" applyFont="1" applyFill="1" applyBorder="1" applyAlignment="1">
      <alignment horizontal="left" wrapText="1"/>
    </xf>
    <xf numFmtId="165" fontId="8" fillId="0" borderId="2" xfId="1" applyNumberFormat="1" applyFont="1" applyFill="1" applyBorder="1" applyAlignment="1">
      <alignment horizontal="right"/>
    </xf>
    <xf numFmtId="165" fontId="10" fillId="0" borderId="2" xfId="0" applyNumberFormat="1" applyFont="1" applyFill="1" applyBorder="1" applyAlignment="1">
      <alignment horizontal="right" wrapText="1"/>
    </xf>
    <xf numFmtId="0" fontId="11" fillId="0" borderId="0" xfId="0" applyFont="1" applyFill="1" applyAlignment="1"/>
    <xf numFmtId="0" fontId="7" fillId="0" borderId="2" xfId="1" applyFont="1" applyFill="1" applyBorder="1" applyAlignment="1">
      <alignment horizontal="left" vertical="center" wrapText="1" indent="1"/>
    </xf>
    <xf numFmtId="3" fontId="4" fillId="0" borderId="2" xfId="7" applyNumberFormat="1" applyFont="1" applyFill="1" applyBorder="1" applyAlignment="1" applyProtection="1">
      <alignment horizontal="center" vertical="center" wrapText="1"/>
      <protection locked="0"/>
    </xf>
    <xf numFmtId="165" fontId="5" fillId="0" borderId="2" xfId="1" applyNumberFormat="1" applyFont="1" applyFill="1" applyBorder="1" applyAlignment="1">
      <alignment horizontal="right"/>
    </xf>
    <xf numFmtId="165" fontId="4" fillId="0" borderId="2" xfId="7" applyNumberFormat="1" applyFont="1" applyFill="1" applyBorder="1" applyAlignment="1" applyProtection="1">
      <alignment horizontal="center" wrapText="1"/>
      <protection locked="0"/>
    </xf>
    <xf numFmtId="165" fontId="5" fillId="0" borderId="2" xfId="2" applyNumberFormat="1" applyFont="1" applyFill="1" applyBorder="1" applyAlignment="1" applyProtection="1">
      <alignment horizontal="right" wrapText="1"/>
      <protection locked="0"/>
    </xf>
    <xf numFmtId="0" fontId="4" fillId="0" borderId="2" xfId="1" applyFont="1" applyFill="1" applyBorder="1" applyAlignment="1">
      <alignment horizontal="left" vertical="center" wrapText="1" indent="1"/>
    </xf>
    <xf numFmtId="0" fontId="5" fillId="0" borderId="2" xfId="1" applyFont="1" applyFill="1" applyBorder="1" applyAlignment="1">
      <alignment horizontal="left" vertical="center" wrapText="1" indent="2"/>
    </xf>
    <xf numFmtId="0" fontId="4" fillId="0" borderId="2" xfId="1" applyFont="1" applyFill="1" applyBorder="1" applyAlignment="1">
      <alignment horizontal="left" vertical="center" wrapText="1" indent="3"/>
    </xf>
    <xf numFmtId="0" fontId="8" fillId="0" borderId="2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165" fontId="5" fillId="0" borderId="2" xfId="6" applyNumberFormat="1" applyFont="1" applyFill="1" applyBorder="1" applyAlignment="1">
      <alignment horizontal="left" wrapText="1"/>
    </xf>
    <xf numFmtId="2" fontId="5" fillId="0" borderId="2" xfId="6" applyNumberFormat="1" applyFont="1" applyFill="1" applyBorder="1" applyAlignment="1">
      <alignment horizontal="left" vertical="center" wrapText="1"/>
    </xf>
    <xf numFmtId="0" fontId="5" fillId="0" borderId="2" xfId="1" applyFont="1" applyFill="1" applyBorder="1" applyAlignment="1">
      <alignment vertical="center" wrapText="1"/>
    </xf>
    <xf numFmtId="1" fontId="7" fillId="0" borderId="2" xfId="6" applyNumberFormat="1" applyFont="1" applyFill="1" applyBorder="1" applyAlignment="1">
      <alignment horizontal="center" vertical="center" wrapText="1"/>
    </xf>
    <xf numFmtId="0" fontId="4" fillId="0" borderId="2" xfId="7" applyFont="1" applyFill="1" applyBorder="1" applyAlignment="1" applyProtection="1">
      <alignment horizontal="center" vertical="center" wrapText="1"/>
      <protection locked="0"/>
    </xf>
    <xf numFmtId="165" fontId="7" fillId="0" borderId="2" xfId="2" applyNumberFormat="1" applyFont="1" applyFill="1" applyBorder="1" applyAlignment="1">
      <alignment horizontal="right" wrapText="1"/>
    </xf>
    <xf numFmtId="165" fontId="5" fillId="0" borderId="2" xfId="4" applyNumberFormat="1" applyFont="1" applyFill="1" applyBorder="1" applyAlignment="1" applyProtection="1">
      <alignment horizontal="right" wrapText="1"/>
      <protection locked="0"/>
    </xf>
    <xf numFmtId="165" fontId="18" fillId="0" borderId="2" xfId="0" applyNumberFormat="1" applyFont="1" applyFill="1" applyBorder="1" applyAlignment="1">
      <alignment horizontal="right" wrapText="1"/>
    </xf>
    <xf numFmtId="49" fontId="7" fillId="0" borderId="2" xfId="6" applyNumberFormat="1" applyFont="1" applyFill="1" applyBorder="1" applyAlignment="1">
      <alignment horizontal="left" wrapText="1"/>
    </xf>
    <xf numFmtId="49" fontId="5" fillId="0" borderId="2" xfId="6" applyNumberFormat="1" applyFont="1" applyFill="1" applyBorder="1" applyAlignment="1">
      <alignment horizontal="center" wrapText="1"/>
    </xf>
    <xf numFmtId="49" fontId="5" fillId="0" borderId="2" xfId="6" applyNumberFormat="1" applyFont="1" applyFill="1" applyBorder="1" applyAlignment="1">
      <alignment horizontal="center" vertical="center" wrapText="1"/>
    </xf>
    <xf numFmtId="165" fontId="7" fillId="0" borderId="2" xfId="6" applyNumberFormat="1" applyFont="1" applyFill="1" applyBorder="1" applyAlignment="1">
      <alignment horizontal="left" wrapText="1"/>
    </xf>
    <xf numFmtId="2" fontId="4" fillId="0" borderId="2" xfId="6" applyNumberFormat="1" applyFont="1" applyFill="1" applyBorder="1" applyAlignment="1">
      <alignment horizontal="left" vertical="center" wrapText="1"/>
    </xf>
    <xf numFmtId="2" fontId="4" fillId="0" borderId="2" xfId="6" applyNumberFormat="1" applyFont="1" applyFill="1" applyBorder="1" applyAlignment="1">
      <alignment horizontal="left" vertical="center" wrapText="1" indent="1"/>
    </xf>
    <xf numFmtId="165" fontId="4" fillId="0" borderId="2" xfId="2" applyNumberFormat="1" applyFont="1" applyFill="1" applyBorder="1" applyAlignment="1">
      <alignment horizontal="right" wrapText="1"/>
    </xf>
    <xf numFmtId="0" fontId="10" fillId="0" borderId="0" xfId="0" applyFont="1" applyFill="1"/>
    <xf numFmtId="2" fontId="4" fillId="0" borderId="2" xfId="6" applyNumberFormat="1" applyFont="1" applyFill="1" applyBorder="1" applyAlignment="1">
      <alignment vertical="center" wrapText="1"/>
    </xf>
    <xf numFmtId="2" fontId="5" fillId="0" borderId="2" xfId="6" applyNumberFormat="1" applyFont="1" applyFill="1" applyBorder="1" applyAlignment="1">
      <alignment vertical="center" wrapText="1"/>
    </xf>
    <xf numFmtId="2" fontId="7" fillId="0" borderId="2" xfId="6" applyNumberFormat="1" applyFont="1" applyFill="1" applyBorder="1" applyAlignment="1">
      <alignment horizontal="left" vertical="center" wrapText="1" indent="1"/>
    </xf>
    <xf numFmtId="165" fontId="4" fillId="0" borderId="2" xfId="7" applyNumberFormat="1" applyFont="1" applyFill="1" applyBorder="1" applyAlignment="1" applyProtection="1">
      <alignment horizontal="right" wrapText="1"/>
      <protection locked="0"/>
    </xf>
    <xf numFmtId="0" fontId="19" fillId="0" borderId="2" xfId="1" applyFont="1" applyFill="1" applyBorder="1" applyAlignment="1">
      <alignment horizontal="center" vertical="center"/>
    </xf>
    <xf numFmtId="0" fontId="19" fillId="0" borderId="2" xfId="1" applyFont="1" applyFill="1" applyBorder="1" applyAlignment="1">
      <alignment horizontal="left" vertical="center" wrapText="1"/>
    </xf>
    <xf numFmtId="2" fontId="22" fillId="0" borderId="2" xfId="6" applyNumberFormat="1" applyFont="1" applyFill="1" applyBorder="1" applyAlignment="1">
      <alignment horizontal="right" vertical="center" wrapText="1"/>
    </xf>
    <xf numFmtId="165" fontId="22" fillId="0" borderId="2" xfId="7" applyNumberFormat="1" applyFont="1" applyFill="1" applyBorder="1" applyAlignment="1" applyProtection="1">
      <alignment horizontal="center" wrapText="1"/>
      <protection locked="0"/>
    </xf>
    <xf numFmtId="165" fontId="19" fillId="0" borderId="2" xfId="2" applyNumberFormat="1" applyFont="1" applyFill="1" applyBorder="1" applyAlignment="1">
      <alignment horizontal="right" wrapText="1"/>
    </xf>
    <xf numFmtId="165" fontId="19" fillId="0" borderId="2" xfId="2" applyNumberFormat="1" applyFont="1" applyFill="1" applyBorder="1" applyAlignment="1" applyProtection="1">
      <alignment horizontal="right" wrapText="1"/>
      <protection locked="0"/>
    </xf>
    <xf numFmtId="165" fontId="22" fillId="0" borderId="2" xfId="2" applyNumberFormat="1" applyFont="1" applyFill="1" applyBorder="1" applyAlignment="1" applyProtection="1">
      <alignment horizontal="right" wrapText="1"/>
      <protection locked="0"/>
    </xf>
    <xf numFmtId="165" fontId="23" fillId="0" borderId="2" xfId="0" applyNumberFormat="1" applyFont="1" applyFill="1" applyBorder="1" applyAlignment="1">
      <alignment horizontal="right" wrapText="1"/>
    </xf>
    <xf numFmtId="0" fontId="4" fillId="0" borderId="2" xfId="1" applyFont="1" applyFill="1" applyBorder="1" applyAlignment="1">
      <alignment horizontal="left" wrapText="1" indent="2"/>
    </xf>
    <xf numFmtId="0" fontId="4" fillId="0" borderId="2" xfId="1" applyFont="1" applyFill="1" applyBorder="1" applyAlignment="1">
      <alignment horizontal="left" wrapText="1" indent="3"/>
    </xf>
    <xf numFmtId="165" fontId="14" fillId="0" borderId="2" xfId="6" applyNumberFormat="1" applyFont="1" applyFill="1" applyBorder="1" applyAlignment="1">
      <alignment horizontal="left" wrapText="1"/>
    </xf>
    <xf numFmtId="165" fontId="4" fillId="0" borderId="2" xfId="4" applyNumberFormat="1" applyFont="1" applyFill="1" applyBorder="1" applyAlignment="1" applyProtection="1">
      <alignment horizontal="right" wrapText="1"/>
      <protection locked="0"/>
    </xf>
    <xf numFmtId="165" fontId="8" fillId="0" borderId="2" xfId="4" applyNumberFormat="1" applyFont="1" applyFill="1" applyBorder="1" applyAlignment="1">
      <alignment horizontal="right" wrapText="1"/>
    </xf>
    <xf numFmtId="165" fontId="19" fillId="0" borderId="2" xfId="4" applyNumberFormat="1" applyFont="1" applyFill="1" applyBorder="1" applyAlignment="1">
      <alignment horizontal="right" wrapText="1"/>
    </xf>
    <xf numFmtId="2" fontId="7" fillId="0" borderId="2" xfId="6" applyNumberFormat="1" applyFont="1" applyFill="1" applyBorder="1" applyAlignment="1">
      <alignment vertical="center" wrapText="1"/>
    </xf>
    <xf numFmtId="165" fontId="7" fillId="0" borderId="2" xfId="1" applyNumberFormat="1" applyFont="1" applyFill="1" applyBorder="1" applyAlignment="1">
      <alignment horizontal="right"/>
    </xf>
    <xf numFmtId="0" fontId="5" fillId="0" borderId="2" xfId="1" applyFont="1" applyFill="1" applyBorder="1" applyAlignment="1">
      <alignment wrapText="1"/>
    </xf>
    <xf numFmtId="0" fontId="4" fillId="0" borderId="2" xfId="1" applyFont="1" applyFill="1" applyBorder="1" applyAlignment="1">
      <alignment horizontal="left" wrapText="1" indent="1"/>
    </xf>
    <xf numFmtId="0" fontId="11" fillId="0" borderId="2" xfId="0" applyFont="1" applyFill="1" applyBorder="1"/>
    <xf numFmtId="0" fontId="31" fillId="0" borderId="0" xfId="0" applyFont="1"/>
    <xf numFmtId="0" fontId="33" fillId="0" borderId="0" xfId="0" applyFont="1" applyAlignment="1">
      <alignment horizontal="justify" vertical="center"/>
    </xf>
    <xf numFmtId="0" fontId="23" fillId="0" borderId="0" xfId="0" applyFont="1" applyFill="1"/>
    <xf numFmtId="0" fontId="33" fillId="0" borderId="0" xfId="0" applyFont="1" applyAlignment="1"/>
    <xf numFmtId="0" fontId="23" fillId="0" borderId="0" xfId="0" applyFont="1" applyFill="1" applyAlignment="1">
      <alignment vertical="top"/>
    </xf>
    <xf numFmtId="0" fontId="11" fillId="0" borderId="0" xfId="0" applyFont="1" applyFill="1" applyAlignment="1">
      <alignment horizontal="center"/>
    </xf>
    <xf numFmtId="0" fontId="31" fillId="0" borderId="0" xfId="0" applyFont="1" applyAlignment="1">
      <alignment horizontal="left"/>
    </xf>
    <xf numFmtId="0" fontId="24" fillId="0" borderId="6" xfId="11" applyFont="1" applyFill="1" applyBorder="1" applyAlignment="1">
      <alignment horizontal="left" vertical="center" wrapText="1"/>
    </xf>
    <xf numFmtId="0" fontId="12" fillId="0" borderId="6" xfId="11" applyFill="1" applyBorder="1" applyAlignment="1">
      <alignment horizontal="left" vertical="center" wrapText="1"/>
    </xf>
    <xf numFmtId="0" fontId="12" fillId="0" borderId="7" xfId="11" applyFill="1" applyBorder="1" applyAlignment="1">
      <alignment horizontal="left" vertical="center" wrapText="1"/>
    </xf>
    <xf numFmtId="0" fontId="24" fillId="0" borderId="1" xfId="11" applyFont="1" applyFill="1" applyBorder="1" applyAlignment="1">
      <alignment horizontal="center" vertical="center"/>
    </xf>
    <xf numFmtId="0" fontId="29" fillId="0" borderId="1" xfId="11" applyFont="1" applyFill="1" applyBorder="1" applyAlignment="1">
      <alignment horizontal="center" vertical="center" wrapText="1"/>
    </xf>
    <xf numFmtId="0" fontId="29" fillId="0" borderId="1" xfId="11" applyFont="1" applyFill="1" applyBorder="1" applyAlignment="1">
      <alignment horizontal="center" vertical="center"/>
    </xf>
    <xf numFmtId="0" fontId="24" fillId="0" borderId="1" xfId="11" applyFont="1" applyFill="1" applyBorder="1" applyAlignment="1">
      <alignment horizontal="left" vertical="center" wrapText="1"/>
    </xf>
    <xf numFmtId="0" fontId="27" fillId="0" borderId="1" xfId="11" applyFont="1" applyFill="1" applyBorder="1" applyAlignment="1">
      <alignment horizontal="left" vertical="center" wrapText="1"/>
    </xf>
    <xf numFmtId="0" fontId="24" fillId="0" borderId="1" xfId="11" applyFont="1" applyFill="1" applyAlignment="1">
      <alignment horizontal="left" vertical="center"/>
    </xf>
    <xf numFmtId="0" fontId="25" fillId="0" borderId="3" xfId="11" applyFont="1" applyFill="1" applyBorder="1" applyAlignment="1">
      <alignment horizontal="left" vertical="center" wrapText="1"/>
    </xf>
    <xf numFmtId="0" fontId="24" fillId="0" borderId="3" xfId="11" applyFont="1" applyFill="1" applyBorder="1" applyAlignment="1">
      <alignment horizontal="left" vertical="center" wrapText="1"/>
    </xf>
    <xf numFmtId="0" fontId="24" fillId="0" borderId="1" xfId="11" applyFont="1" applyFill="1" applyBorder="1" applyAlignment="1">
      <alignment horizontal="left" vertical="center"/>
    </xf>
    <xf numFmtId="0" fontId="26" fillId="0" borderId="4" xfId="11" applyFont="1" applyFill="1" applyBorder="1" applyAlignment="1">
      <alignment horizontal="center" vertical="top" wrapText="1"/>
    </xf>
    <xf numFmtId="0" fontId="26" fillId="0" borderId="4" xfId="11" applyFont="1" applyFill="1" applyBorder="1" applyAlignment="1">
      <alignment horizontal="center" vertical="center" wrapText="1"/>
    </xf>
    <xf numFmtId="165" fontId="22" fillId="0" borderId="1" xfId="0" applyNumberFormat="1" applyFont="1" applyFill="1" applyBorder="1" applyAlignment="1">
      <alignment horizontal="left" vertical="top" wrapText="1"/>
    </xf>
    <xf numFmtId="0" fontId="11" fillId="0" borderId="0" xfId="0" applyFont="1" applyFill="1" applyAlignment="1">
      <alignment horizontal="center"/>
    </xf>
    <xf numFmtId="0" fontId="13" fillId="0" borderId="2" xfId="7" applyNumberFormat="1" applyFont="1" applyFill="1" applyBorder="1" applyAlignment="1">
      <alignment horizontal="center" vertical="center" wrapText="1"/>
    </xf>
    <xf numFmtId="0" fontId="32" fillId="0" borderId="3" xfId="0" applyFont="1" applyFill="1" applyBorder="1" applyAlignment="1">
      <alignment horizontal="center" vertical="top" wrapText="1"/>
    </xf>
    <xf numFmtId="0" fontId="6" fillId="0" borderId="2" xfId="1" applyFont="1" applyFill="1" applyBorder="1" applyAlignment="1">
      <alignment horizontal="center" vertical="center" wrapText="1"/>
    </xf>
    <xf numFmtId="2" fontId="5" fillId="0" borderId="2" xfId="6" applyNumberFormat="1" applyFont="1" applyFill="1" applyBorder="1" applyAlignment="1">
      <alignment horizontal="center" vertical="center" wrapText="1"/>
    </xf>
    <xf numFmtId="2" fontId="13" fillId="0" borderId="2" xfId="6" applyNumberFormat="1" applyFont="1" applyFill="1" applyBorder="1" applyAlignment="1">
      <alignment horizontal="center" vertical="center" wrapText="1"/>
    </xf>
    <xf numFmtId="166" fontId="13" fillId="0" borderId="2" xfId="6" applyNumberFormat="1" applyFont="1" applyFill="1" applyBorder="1" applyAlignment="1">
      <alignment horizontal="center" vertical="center" wrapText="1"/>
    </xf>
  </cellXfs>
  <cellStyles count="12">
    <cellStyle name="Звичайний" xfId="0" builtinId="0"/>
    <cellStyle name="Звичайний 2" xfId="6"/>
    <cellStyle name="Звичайний 2 56" xfId="7"/>
    <cellStyle name="Обычный 11" xfId="10"/>
    <cellStyle name="Обычный 2" xfId="1"/>
    <cellStyle name="Обычный 2 2" xfId="11"/>
    <cellStyle name="Обычный 3" xfId="3"/>
    <cellStyle name="Обычный 4" xfId="8"/>
    <cellStyle name="Обычный 7" xfId="9"/>
    <cellStyle name="Процентный 2" xfId="5"/>
    <cellStyle name="Финансовый 2" xfId="4"/>
    <cellStyle name="Фінансовий" xfId="2" builtinId="3"/>
  </cellStyles>
  <dxfs count="0"/>
  <tableStyles count="0" defaultTableStyle="TableStyleMedium2" defaultPivotStyle="PivotStyleLight16"/>
  <colors>
    <mruColors>
      <color rgb="FFFFFF66"/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9" Type="http://schemas.openxmlformats.org/officeDocument/2006/relationships/styles" Target="styles.xml"/><Relationship Id="rId21" Type="http://schemas.openxmlformats.org/officeDocument/2006/relationships/externalLink" Target="externalLinks/externalLink19.xml"/><Relationship Id="rId34" Type="http://schemas.openxmlformats.org/officeDocument/2006/relationships/externalLink" Target="externalLinks/externalLink32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29" Type="http://schemas.openxmlformats.org/officeDocument/2006/relationships/externalLink" Target="externalLinks/externalLink27.xml"/><Relationship Id="rId41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sharedStrings" Target="sharedStrings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8" Type="http://schemas.openxmlformats.org/officeDocument/2006/relationships/externalLink" Target="externalLinks/externalLink6.xml"/><Relationship Id="rId3" Type="http://schemas.openxmlformats.org/officeDocument/2006/relationships/externalLink" Target="externalLinks/externalLink1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WORK/S2/VICTOR/&#1042;&#1042;&#1055;/PIB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&#1052;&#1086;&#1080;%20&#1076;&#1086;&#1082;&#1091;&#1084;&#1077;&#1085;&#1090;&#1099;/Sergey/&#1055;&#1088;&#1086;&#1075;&#1085;&#1086;&#1079;/&#1056;&#1072;&#1073;&#1086;&#1095;&#1080;&#1077;%20&#1090;&#1072;&#1073;&#1083;&#1080;&#1094;&#1099;/new/zvedena1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Rar$DI00.938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&#1052;&#1086;&#1080;%20&#1076;&#1086;&#1082;&#1091;&#1084;&#1077;&#1085;&#1090;&#1099;\Plan-2006_kons_rabota\Dept\Plan\Exchange\_________________________Plan_ZP\!_&#1055;&#1077;&#1095;&#1072;&#1090;&#1100;\&#1052;&#1058;&#1056;%20&#1074;&#1089;&#1077;%20-%205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riadna\Sum_pok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OCUME~1\Chirich\LOCALS~1\Temp\Dept\Plan\Exchange\_________________________Plan_ZP\!_&#1055;&#1077;&#1095;&#1072;&#1090;&#1100;\&#1052;&#1058;&#1056;%20&#1074;&#1089;&#1077;%202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&#1052;&#1086;&#1080;%20&#1076;&#1086;&#1082;&#1091;&#1084;&#1077;&#1085;&#1090;&#1099;\Plan-2006_kons_rabota\Dept\Plan\Exchange\_________________________Plan_ZP\!_&#1055;&#1077;&#1095;&#1072;&#1090;&#1100;\&#1052;&#1058;&#1056;%20&#1074;&#1089;&#1077;%20-%205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Dept\Plan\Exchange\_________________________Plan_ZP\!_&#1055;&#1077;&#1095;&#1072;&#1090;&#1100;\&#1052;&#1058;&#1056;%20&#1074;&#1089;&#1077;%202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!_Plan-2006\VAT%20Sevastop\Dept\Plan\Exchange\_________________________Plan_ZP\!_&#1055;&#1077;&#1095;&#1072;&#1090;&#1100;\&#1052;&#1058;&#1056;%20&#1074;&#1089;&#1077;%2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New_monitoring/Monit_xls/M_2002/M_06_02/Monthly/10_October/1Aug2001/GDP/realgdp/LENA/BGVN1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_________________________Plan_ZP\!_&#1055;&#1077;&#1095;&#1072;&#1090;&#1100;\&#1052;&#1058;&#1056;%20&#1074;&#1089;&#1077;%202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edo\work\Dept\Plan\Exchange\_________________________Plan_ZP\!_&#1055;&#1077;&#1095;&#1072;&#1090;&#1100;\&#1052;&#1058;&#1056;%20&#1074;&#1089;&#1077;%20-%205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ept\Plan\Exchange\!_Plan-2006\VAT%20Sevastop\Dept\Plan\Exchange\_________________________Plan_ZP\!_&#1055;&#1077;&#1095;&#1072;&#1090;&#1100;\&#1052;&#1058;&#1056;%20&#1074;&#1089;&#1077;%202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DOCUME~1\VOYTOV~1\LOCALS~1\Temp\Rar$DI00.867\Planning%20System%20Project\consolidation%20hq%20formatted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Dept\Plan\Exchange\_________________________Plan_ZP\!_&#1055;&#1077;&#1095;&#1072;&#1090;&#1100;\&#1052;&#1058;&#1056;%20&#1074;&#1089;&#1077;%202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SUDNIKOVA\Local%20Settings\Temporary%20Internet%20Files\Content.IE5\C5MFSXEF\Subv2006\Rich%20Roz%20200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\main1\DOCUME~1\Chirich\LOCALS~1\Temp\Dept\Plan\Exchange\_________________________Plan_ZP\!_&#1055;&#1077;&#1095;&#1072;&#1090;&#1100;\&#1052;&#1058;&#1056;%20&#1074;&#1089;&#1077;%202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andreyevskaya\&#1052;&#1086;&#1080;%20&#1076;&#1086;&#1082;&#1091;&#1084;&#1077;&#1085;&#1090;&#1099;\OLGA\&#1056;&#1045;&#1040;&#1051;&#1048;&#1047;&#1040;&#1062;&#1048;&#1071;_2006\2006_REALIZ_&#1058;&#1045;(&#1090;&#1088;&#1072;&#1074;&#1077;&#1085;&#1100;)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S_N_A/1July2001/GDP/realgdp/LENA/BGVN1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&#1052;&#1086;&#1080;%20&#1076;&#1086;&#1082;&#1091;&#1084;&#1077;&#1085;&#1090;&#1099;\Plan-2006_kons_rabota\Dept\FinPlan-Economy\Planning%20System%20Project\consolidation%20hq%20formatted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\File1\aaaa\2007%20finplan\DOCUME~1\SINKEV~1\LOCALS~1\Temp\Rar$DI00.781\Dept\Plan\Exchange\_________________________Plan_ZP\!_&#1055;&#1077;&#1095;&#1072;&#1090;&#1100;\&#1052;&#1058;&#1056;%20&#1074;&#1089;&#1077;%20-%205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Rar$DI00.938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SINKEV~1\LOCALS~1\Temp\Rar$DI00.781\Dept\FinPlan-Economy\Planning%20System%20Project\consolidation%20hq%20formatted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OCUME~1\Chirich\LOCALS~1\Temp\DOCUME~1\VOYTOV~1\LOCALS~1\Temp\Rar$DI00.867\Planning%20System%20Project\consolidation%20hq%20formatted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ept\FinPlan-Economy\Planning%20System%20Project\consolidation%20hq%20formatted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\MAIN1\Dept\FinPlan-Economy\Planning%20System%20Project\consolidation%20hq%20formatted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likhachov\Local%20Settings\Temporary%20Internet%20Files\Content.IE5\RY4RBH0P\2006_REALIZ_&#1058;&#1045;(&#1083;&#1102;&#1090;&#1080;&#1081;20%25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FinanceUTG\finek2008\&#1043;&#1088;&#1091;&#1076;&#1077;&#1085;&#1100;%20(&#1086;&#1095;&#1080;&#1082;)\DOCUME~1\SINKEV~1\LOCALS~1\Temp\Rar$DI00.781\Dept\Plan\Exchange\_________________________Plan_ZP\!_&#1055;&#1077;&#1095;&#1072;&#1090;&#1100;\&#1052;&#1058;&#1056;%20&#1074;&#1089;&#1077;%20-%20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FinanceUTG\finek2008\&#1043;&#1088;&#1091;&#1076;&#1077;&#1085;&#1100;%20(&#1086;&#1095;&#1080;&#1082;)\DOCUME~1\SINKEV~1\LOCALS~1\Temp\Rar$DI00.781\Dept\FinPlan-Economy\Planning%20System%20Project\consolidation%20hq%20formatted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&#1052;&#1086;&#1080;%20&#1076;&#1086;&#1082;&#1091;&#1084;&#1077;&#1085;&#1090;&#1099;\Plan-2006_kons_rabota\Dept\FinPlan-Economy\Planning%20System%20Project\consolidation%20hq%20formatted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edo\work\Dept\FinPlan-Economy\Planning%20System%20Project\consolidation%20hq%20formatted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DOCUME~1\VOYTOV~1\LOCALS~1\Temp\Rar$DI00.867\Planning%20System%20Project\consolidation%20hq%20formatte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ept\Plan\Exchange\!_Plan-2006\VAT%20Sevastop\Dept\Plan\Exchange\_________________________Plan_ZP\!_&#1055;&#1077;&#1095;&#1072;&#1090;&#1100;\&#1052;&#1058;&#1056;%20&#1074;&#1089;&#1077;%2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DP"/>
      <sheetName val="Real GDP &amp; Real IP (u)"/>
      <sheetName val="Real GDP &amp; Real IP (e)"/>
      <sheetName val="GDP_gr"/>
      <sheetName val="Светлые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ведена таб"/>
      <sheetName val="попер_роз"/>
      <sheetName val="попер_роз (4)"/>
      <sheetName val="звед_оптим (2)"/>
      <sheetName val="звед_баз(3)_СА"/>
      <sheetName val="звед_опт(3)_ca"/>
      <sheetName val="звед_баз(4)"/>
      <sheetName val="звед_опт(4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Ini"/>
      <sheetName val="Ëčńň1"/>
      <sheetName val="Sum_pok"/>
      <sheetName val="#REF!"/>
      <sheetName val="Sum_pok.xls"/>
    </sheetNames>
    <definedNames>
      <definedName name="ShowFil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</sheetNames>
    <sheetDataSet>
      <sheetData sheetId="0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3"/>
    </sheetNames>
    <sheetDataSet>
      <sheetData sheetId="0" refreshError="1">
        <row r="1">
          <cell r="D1" t="str">
            <v>Баланс грошових доходiв i витрат населення Украјни у</v>
          </cell>
          <cell r="K1" t="str">
            <v>GOD</v>
          </cell>
        </row>
        <row r="2">
          <cell r="K2">
            <v>1993</v>
          </cell>
          <cell r="L2" t="str">
            <v>роцi</v>
          </cell>
        </row>
        <row r="3">
          <cell r="N3" t="str">
            <v>(млрд.крб)</v>
          </cell>
        </row>
        <row r="5">
          <cell r="A5" t="str">
            <v>А. ГРОШОВI ДОХОДИ</v>
          </cell>
        </row>
        <row r="6">
          <cell r="A6" t="str">
            <v>1.Заробiтна плата</v>
          </cell>
        </row>
        <row r="7">
          <cell r="A7" t="str">
            <v>2.Оплата працi робiтникiв</v>
          </cell>
        </row>
        <row r="8">
          <cell r="A8" t="str">
            <v xml:space="preserve">  кооперативiв</v>
          </cell>
        </row>
        <row r="9">
          <cell r="A9" t="str">
            <v>3.Доходи робiтникiв та служ-</v>
          </cell>
        </row>
        <row r="10">
          <cell r="A10" t="str">
            <v xml:space="preserve">  бовцiв вiд пiдприїмств та</v>
          </cell>
        </row>
        <row r="11">
          <cell r="A11" t="str">
            <v xml:space="preserve">  органiзацiй крiм зар.плати</v>
          </cell>
        </row>
        <row r="12">
          <cell r="A12" t="str">
            <v xml:space="preserve">4.Грошовi доходи вiд   </v>
          </cell>
        </row>
        <row r="13">
          <cell r="A13" t="str">
            <v xml:space="preserve">  колгоспiв            </v>
          </cell>
        </row>
        <row r="14">
          <cell r="A14" t="str">
            <v>5.Надходження вiд продажу</v>
          </cell>
        </row>
        <row r="15">
          <cell r="A15" t="str">
            <v xml:space="preserve">  продуктiв сiльсьгого госп.</v>
          </cell>
        </row>
        <row r="16">
          <cell r="A16" t="str">
            <v>Всього трудових доходiв</v>
          </cell>
        </row>
        <row r="17">
          <cell r="A17" t="str">
            <v>(рядки 1+2+3+4+5)</v>
          </cell>
        </row>
        <row r="18">
          <cell r="A18" t="str">
            <v>6.Пенсiј, допомоги,стипендiј</v>
          </cell>
        </row>
        <row r="19">
          <cell r="A19" t="str">
            <v xml:space="preserve">  та iншi надходження</v>
          </cell>
        </row>
        <row r="20">
          <cell r="A20" t="str">
            <v xml:space="preserve">     в тому числi:</v>
          </cell>
        </row>
        <row r="21">
          <cell r="A21" t="str">
            <v xml:space="preserve"> пенсiј, допомоги, стипендiј</v>
          </cell>
        </row>
        <row r="22">
          <cell r="A22" t="str">
            <v>Баланс</v>
          </cell>
        </row>
        <row r="23">
          <cell r="A23" t="str">
            <v>Б.ВИТРАТИ ТА ЗАОЩАДЖЕННЯ</v>
          </cell>
        </row>
        <row r="24">
          <cell r="A24" t="str">
            <v>1.Покупка товарiв та оплата</v>
          </cell>
        </row>
        <row r="25">
          <cell r="A25" t="str">
            <v xml:space="preserve">  послуг</v>
          </cell>
        </row>
        <row r="26">
          <cell r="A26" t="str">
            <v xml:space="preserve">    в тому числi:</v>
          </cell>
        </row>
        <row r="27">
          <cell r="A27" t="str">
            <v xml:space="preserve"> покупка товарiв       </v>
          </cell>
        </row>
        <row r="28">
          <cell r="A28" t="str">
            <v xml:space="preserve"> оплата послуг         </v>
          </cell>
        </row>
        <row r="29">
          <cell r="A29" t="str">
            <v>2.Обов'язковi платежi та</v>
          </cell>
        </row>
        <row r="30">
          <cell r="A30" t="str">
            <v xml:space="preserve">  добровiльнi внески</v>
          </cell>
        </row>
        <row r="31">
          <cell r="A31" t="str">
            <v xml:space="preserve">       iз них:</v>
          </cell>
        </row>
        <row r="32">
          <cell r="A32" t="str">
            <v xml:space="preserve"> прибутковий податок з </v>
          </cell>
        </row>
        <row r="33">
          <cell r="A33" t="str">
            <v xml:space="preserve"> населення             </v>
          </cell>
        </row>
        <row r="34">
          <cell r="A34" t="str">
            <v>3.Прирiст вкладiв,придбання</v>
          </cell>
        </row>
        <row r="35">
          <cell r="A35" t="str">
            <v xml:space="preserve">  облiгацiй Державној внутр.</v>
          </cell>
        </row>
        <row r="36">
          <cell r="A36" t="str">
            <v xml:space="preserve">  позики,iнш.цiнних паперiв  </v>
          </cell>
        </row>
        <row r="37">
          <cell r="A37" t="str">
            <v>Всього</v>
          </cell>
        </row>
        <row r="38">
          <cell r="A38" t="str">
            <v xml:space="preserve">В. Перевищення доходiв над </v>
          </cell>
        </row>
        <row r="39">
          <cell r="A39" t="str">
            <v xml:space="preserve">   витратами</v>
          </cell>
        </row>
        <row r="40">
          <cell r="A40" t="str">
            <v>Баланс</v>
          </cell>
        </row>
        <row r="41">
          <cell r="A41" t="str">
            <v>_x000C_</v>
          </cell>
        </row>
        <row r="46">
          <cell r="A46" t="str">
            <v>А. ГРОШОВI ДОХОДИ</v>
          </cell>
        </row>
        <row r="47">
          <cell r="A47" t="str">
            <v>1.Заробiтна плата</v>
          </cell>
        </row>
        <row r="48">
          <cell r="A48" t="str">
            <v>2.Оплата працi робiтникiв</v>
          </cell>
        </row>
        <row r="49">
          <cell r="A49" t="str">
            <v xml:space="preserve">  кооперативiв</v>
          </cell>
        </row>
        <row r="50">
          <cell r="A50" t="str">
            <v>3.Доходи робiтникiв та служ-</v>
          </cell>
        </row>
        <row r="51">
          <cell r="A51" t="str">
            <v xml:space="preserve">  бовцiв вiд пiдприїмств та</v>
          </cell>
        </row>
        <row r="52">
          <cell r="A52" t="str">
            <v xml:space="preserve">  органiзацiй крiм зар.плати</v>
          </cell>
        </row>
        <row r="53">
          <cell r="A53" t="str">
            <v xml:space="preserve">4.Грошовi доходи вiд   </v>
          </cell>
        </row>
        <row r="54">
          <cell r="A54" t="str">
            <v xml:space="preserve">  колгоспiв            </v>
          </cell>
        </row>
        <row r="55">
          <cell r="A55" t="str">
            <v>5.Надходження вiд продажу</v>
          </cell>
        </row>
        <row r="56">
          <cell r="A56" t="str">
            <v xml:space="preserve">  продуктiв сiльсьгого госп.</v>
          </cell>
        </row>
        <row r="57">
          <cell r="A57" t="str">
            <v>Всього трудових доходiв</v>
          </cell>
        </row>
        <row r="58">
          <cell r="A58" t="str">
            <v>(рядки 1+2+3+4+5)</v>
          </cell>
        </row>
        <row r="59">
          <cell r="A59" t="str">
            <v>6.Пенсiј, допомоги,стипендiј</v>
          </cell>
        </row>
        <row r="60">
          <cell r="A60" t="str">
            <v xml:space="preserve">  та iншi надходження</v>
          </cell>
        </row>
        <row r="61">
          <cell r="A61" t="str">
            <v xml:space="preserve">     в тому числi:</v>
          </cell>
        </row>
        <row r="62">
          <cell r="A62" t="str">
            <v xml:space="preserve"> пенсiј, допомоги, стипендiј</v>
          </cell>
        </row>
        <row r="63">
          <cell r="A63" t="str">
            <v>Баланс</v>
          </cell>
        </row>
        <row r="64">
          <cell r="A64" t="str">
            <v>Б.ВИТРАТИ ТА ЗАОЩАДЖЕННЯ</v>
          </cell>
        </row>
        <row r="65">
          <cell r="A65" t="str">
            <v>1.Покупка товарiв та оплата</v>
          </cell>
        </row>
        <row r="66">
          <cell r="A66" t="str">
            <v xml:space="preserve">  послуг</v>
          </cell>
        </row>
        <row r="67">
          <cell r="A67" t="str">
            <v xml:space="preserve">    в тому числi:</v>
          </cell>
        </row>
        <row r="68">
          <cell r="A68" t="str">
            <v xml:space="preserve"> покупка товарiв       </v>
          </cell>
        </row>
        <row r="69">
          <cell r="A69" t="str">
            <v xml:space="preserve"> оплата послуг         </v>
          </cell>
        </row>
        <row r="70">
          <cell r="A70" t="str">
            <v>2.Обов'язковi платежi та</v>
          </cell>
        </row>
        <row r="71">
          <cell r="A71" t="str">
            <v xml:space="preserve">  добровiльнi внески</v>
          </cell>
        </row>
        <row r="72">
          <cell r="A72" t="str">
            <v xml:space="preserve">       iз них:</v>
          </cell>
        </row>
        <row r="73">
          <cell r="A73" t="str">
            <v xml:space="preserve"> прибутковий податок з </v>
          </cell>
        </row>
        <row r="74">
          <cell r="A74" t="str">
            <v xml:space="preserve"> населення             </v>
          </cell>
        </row>
        <row r="75">
          <cell r="A75" t="str">
            <v>3.Прирiст вкладiв,придбання</v>
          </cell>
        </row>
        <row r="76">
          <cell r="A76" t="str">
            <v xml:space="preserve">  облiгацiй Державној внутр.</v>
          </cell>
        </row>
        <row r="77">
          <cell r="A77" t="str">
            <v xml:space="preserve">  позики,iнш.цiнних паперiв  </v>
          </cell>
        </row>
        <row r="78">
          <cell r="A78" t="str">
            <v>Всього</v>
          </cell>
        </row>
        <row r="79">
          <cell r="A79" t="str">
            <v xml:space="preserve">В. Перевищення доходiв над </v>
          </cell>
        </row>
        <row r="80">
          <cell r="A80" t="str">
            <v xml:space="preserve">   витратами</v>
          </cell>
        </row>
        <row r="81">
          <cell r="A81" t="str">
            <v>Баланс</v>
          </cell>
        </row>
        <row r="82">
          <cell r="A82" t="str">
            <v xml:space="preserve">        Довiдково: чисельнiсть населення в</v>
          </cell>
        </row>
        <row r="83">
          <cell r="A83" t="str">
            <v>_x000C_</v>
          </cell>
        </row>
        <row r="88">
          <cell r="A88" t="str">
            <v>А. ГРОШОВI ДОХОДИ</v>
          </cell>
        </row>
        <row r="89">
          <cell r="A89" t="str">
            <v>1.Заробiтна плата</v>
          </cell>
        </row>
        <row r="90">
          <cell r="A90" t="str">
            <v>2.Оплата працi робiтникiв</v>
          </cell>
        </row>
        <row r="91">
          <cell r="A91" t="str">
            <v xml:space="preserve">  кооперативiв</v>
          </cell>
        </row>
        <row r="92">
          <cell r="A92" t="str">
            <v>3.Доходи робiтникiв та служ-</v>
          </cell>
        </row>
        <row r="93">
          <cell r="A93" t="str">
            <v xml:space="preserve">  бовцiв вiд пiдприїмств та</v>
          </cell>
        </row>
        <row r="94">
          <cell r="A94" t="str">
            <v xml:space="preserve">  органiзацiй крiм зар.плати</v>
          </cell>
        </row>
        <row r="95">
          <cell r="A95" t="str">
            <v xml:space="preserve">4.Грошовi доходи вiд   </v>
          </cell>
        </row>
        <row r="96">
          <cell r="A96" t="str">
            <v xml:space="preserve">  колгоспiв            </v>
          </cell>
        </row>
        <row r="97">
          <cell r="A97" t="str">
            <v>5.Надходження вiд продажу</v>
          </cell>
        </row>
        <row r="98">
          <cell r="A98" t="str">
            <v xml:space="preserve">  продуктiв сiльсьгого госп.</v>
          </cell>
        </row>
        <row r="99">
          <cell r="A99" t="str">
            <v>Всього трудових доходiв</v>
          </cell>
        </row>
        <row r="100">
          <cell r="A100" t="str">
            <v>(рядки 1+2+3+4+5)</v>
          </cell>
        </row>
        <row r="101">
          <cell r="A101" t="str">
            <v>6.Пенсiј, допомоги,стипендiј</v>
          </cell>
        </row>
        <row r="102">
          <cell r="A102" t="str">
            <v xml:space="preserve">  та iншi надходження</v>
          </cell>
        </row>
        <row r="103">
          <cell r="A103" t="str">
            <v xml:space="preserve">     в тому числi:</v>
          </cell>
        </row>
        <row r="104">
          <cell r="A104" t="str">
            <v xml:space="preserve"> пенсiј, допомоги, стипендiј</v>
          </cell>
        </row>
        <row r="105">
          <cell r="A105" t="str">
            <v>Баланс</v>
          </cell>
        </row>
        <row r="106">
          <cell r="A106" t="str">
            <v>Б.ВИТРАТИ ТА ЗАОЩАДЖЕННЯ</v>
          </cell>
        </row>
        <row r="107">
          <cell r="A107" t="str">
            <v>1.Покупка товарiв та оплата</v>
          </cell>
        </row>
        <row r="108">
          <cell r="A108" t="str">
            <v xml:space="preserve">  послуг</v>
          </cell>
        </row>
        <row r="109">
          <cell r="A109" t="str">
            <v xml:space="preserve">    в тому числi:</v>
          </cell>
        </row>
        <row r="110">
          <cell r="A110" t="str">
            <v xml:space="preserve"> покупка товарiв       </v>
          </cell>
        </row>
        <row r="111">
          <cell r="A111" t="str">
            <v xml:space="preserve"> оплата послуг         </v>
          </cell>
        </row>
        <row r="112">
          <cell r="A112" t="str">
            <v>2.Обов'язковi платежi та</v>
          </cell>
        </row>
        <row r="113">
          <cell r="A113" t="str">
            <v xml:space="preserve">  добровiльнi внески</v>
          </cell>
        </row>
        <row r="114">
          <cell r="A114" t="str">
            <v xml:space="preserve">       iз них:</v>
          </cell>
        </row>
        <row r="115">
          <cell r="A115" t="str">
            <v xml:space="preserve"> прибутковий податок з </v>
          </cell>
        </row>
        <row r="116">
          <cell r="A116" t="str">
            <v xml:space="preserve"> населення             </v>
          </cell>
        </row>
        <row r="117">
          <cell r="A117" t="str">
            <v>3.Прирiст вкладiв,придбання</v>
          </cell>
        </row>
        <row r="118">
          <cell r="A118" t="str">
            <v xml:space="preserve">  облiгацiй Державној внутр.</v>
          </cell>
        </row>
        <row r="119">
          <cell r="A119" t="str">
            <v xml:space="preserve">  позики,iнш.цiнних паперiв  </v>
          </cell>
        </row>
        <row r="120">
          <cell r="A120" t="str">
            <v>Всього</v>
          </cell>
        </row>
        <row r="121">
          <cell r="A121" t="str">
            <v xml:space="preserve">В. Перевищення доходiв над </v>
          </cell>
        </row>
        <row r="122">
          <cell r="A122" t="str">
            <v xml:space="preserve">   витратами</v>
          </cell>
        </row>
        <row r="123">
          <cell r="A123" t="str">
            <v>Баланс</v>
          </cell>
        </row>
        <row r="124">
          <cell r="A124" t="str">
            <v>_x000C_</v>
          </cell>
        </row>
        <row r="130">
          <cell r="A130" t="str">
            <v>А. ГРОШОВI ДОХОДИ</v>
          </cell>
        </row>
        <row r="131">
          <cell r="A131" t="str">
            <v>1.Заробiтна плата</v>
          </cell>
        </row>
        <row r="132">
          <cell r="A132" t="str">
            <v>2.Оплата працi робiтникiв</v>
          </cell>
        </row>
        <row r="133">
          <cell r="A133" t="str">
            <v xml:space="preserve">  кооперативiв</v>
          </cell>
        </row>
        <row r="134">
          <cell r="A134" t="str">
            <v>3.Доходи робiтникiв та служ-</v>
          </cell>
        </row>
        <row r="135">
          <cell r="A135" t="str">
            <v xml:space="preserve">  бовцiв вiд пiдприїмств та</v>
          </cell>
        </row>
        <row r="136">
          <cell r="A136" t="str">
            <v xml:space="preserve">  органiзацiй крiм зар.плати</v>
          </cell>
        </row>
        <row r="137">
          <cell r="A137" t="str">
            <v xml:space="preserve">4.Грошовi доходи вiд   </v>
          </cell>
        </row>
        <row r="138">
          <cell r="A138" t="str">
            <v xml:space="preserve">  колгоспiв            </v>
          </cell>
        </row>
        <row r="139">
          <cell r="A139" t="str">
            <v>5.Надходження вiд продажу</v>
          </cell>
        </row>
        <row r="140">
          <cell r="A140" t="str">
            <v xml:space="preserve">  продуктiв сiльсьгого госп.</v>
          </cell>
        </row>
        <row r="141">
          <cell r="A141" t="str">
            <v>Всього трудових доходiв</v>
          </cell>
        </row>
        <row r="142">
          <cell r="A142" t="str">
            <v>(рядки 1+2+3+4+5)</v>
          </cell>
        </row>
        <row r="143">
          <cell r="A143" t="str">
            <v>6.Пенсiј, допомоги,стипендiј</v>
          </cell>
        </row>
        <row r="144">
          <cell r="A144" t="str">
            <v xml:space="preserve">  та iншi надходження</v>
          </cell>
        </row>
        <row r="145">
          <cell r="A145" t="str">
            <v xml:space="preserve">     в тому числi:</v>
          </cell>
        </row>
        <row r="146">
          <cell r="A146" t="str">
            <v xml:space="preserve"> пенсiј, допомоги, стипендiј</v>
          </cell>
        </row>
        <row r="147">
          <cell r="A147" t="str">
            <v>Баланс</v>
          </cell>
        </row>
        <row r="148">
          <cell r="A148" t="str">
            <v>Б.ВИТРАТИ ТА ЗАОЩАДЖЕННЯ</v>
          </cell>
        </row>
        <row r="149">
          <cell r="A149" t="str">
            <v>1.Покупка товарiв та оплата</v>
          </cell>
        </row>
        <row r="150">
          <cell r="A150" t="str">
            <v xml:space="preserve">  послуг</v>
          </cell>
        </row>
        <row r="151">
          <cell r="A151" t="str">
            <v xml:space="preserve">    в тому числi:</v>
          </cell>
        </row>
        <row r="152">
          <cell r="A152" t="str">
            <v xml:space="preserve"> покупка товарiв       </v>
          </cell>
        </row>
        <row r="153">
          <cell r="A153" t="str">
            <v xml:space="preserve"> оплата послуг         </v>
          </cell>
        </row>
        <row r="154">
          <cell r="A154" t="str">
            <v>2.Обов'язковi платежi та</v>
          </cell>
        </row>
        <row r="155">
          <cell r="A155" t="str">
            <v xml:space="preserve">  добровiльнi внески</v>
          </cell>
        </row>
        <row r="156">
          <cell r="A156" t="str">
            <v xml:space="preserve">       iз них:</v>
          </cell>
        </row>
        <row r="157">
          <cell r="A157" t="str">
            <v xml:space="preserve"> прибутковий податок з </v>
          </cell>
        </row>
        <row r="158">
          <cell r="A158" t="str">
            <v xml:space="preserve"> населення             </v>
          </cell>
        </row>
        <row r="159">
          <cell r="A159" t="str">
            <v>3.Прирiст вкладiв,придбання</v>
          </cell>
        </row>
        <row r="160">
          <cell r="A160" t="str">
            <v xml:space="preserve">  облiгацiй Державној внутр.</v>
          </cell>
        </row>
        <row r="161">
          <cell r="A161" t="str">
            <v xml:space="preserve">  позики,iнш.цiнних паперiв  </v>
          </cell>
        </row>
        <row r="162">
          <cell r="A162" t="str">
            <v>Всього</v>
          </cell>
        </row>
        <row r="163">
          <cell r="A163" t="str">
            <v xml:space="preserve">В. Перевищення доходiв над </v>
          </cell>
        </row>
        <row r="164">
          <cell r="A164" t="str">
            <v xml:space="preserve">   витратами</v>
          </cell>
        </row>
        <row r="165">
          <cell r="A165" t="str">
            <v>Баланс</v>
          </cell>
        </row>
        <row r="166">
          <cell r="A166" t="str">
            <v>_x000C_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МТР_Апарат"/>
      <sheetName val="МТР_Газ_України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tac"/>
      <sheetName val="DodDot"/>
      <sheetName val="Dod ARK"/>
      <sheetName val="Dod Clavutich"/>
      <sheetName val="Svod 3511060"/>
      <sheetName val="Viluch(1-12)"/>
      <sheetName val="Diti "/>
      <sheetName val="TvPalGaz"/>
      <sheetName val="Ener "/>
      <sheetName val="IncsiPilgi (2)"/>
      <sheetName val="GirZakon"/>
      <sheetName val="Govti Vodi"/>
      <sheetName val="Chor Flot"/>
      <sheetName val="Afganci"/>
      <sheetName val="Shidka Dop"/>
      <sheetName val="Likarna"/>
      <sheetName val="Zoiot Pidkova"/>
      <sheetName val="Granti"/>
      <sheetName val="Granti1"/>
      <sheetName val="Vibori"/>
      <sheetName val="Metro"/>
      <sheetName val="Oper Teatr"/>
      <sheetName val="Makeevka"/>
      <sheetName val="Ctix Lixo IvFrank"/>
      <sheetName val="Groshi xodat za dit"/>
      <sheetName val="Ctix Lixo Zakarp"/>
      <sheetName val="Coc GKG Inv"/>
      <sheetName val="Tuzla"/>
      <sheetName val="Zmiinii"/>
      <sheetName val="Ctandarti"/>
      <sheetName val="CocEkon"/>
      <sheetName val="Ictor Zabudova"/>
      <sheetName val="Ict Zab"/>
      <sheetName val="Ukr Kultura"/>
      <sheetName val="Minoboroni"/>
      <sheetName val="Mic Arcenal"/>
      <sheetName val="Inekcini"/>
      <sheetName val="In"/>
      <sheetName val="diti ciroti -2(minmolod)"/>
      <sheetName val="Korek ocvita"/>
      <sheetName val="Tex Dic Ocvita"/>
      <sheetName val="Troleib"/>
      <sheetName val="Utoc.Zaoshadg"/>
      <sheetName val="Metro Cpec Fond"/>
      <sheetName val="Svitov Bank"/>
      <sheetName val="Shidka Dop Cp Fond"/>
      <sheetName val="Gazoprovodi"/>
      <sheetName val="Troleib Cpec Fond"/>
      <sheetName val="Zaporiggya"/>
      <sheetName val="Kremenchuk"/>
      <sheetName val="Pereviz ditey"/>
      <sheetName val="Kom dorigu"/>
      <sheetName val="Chor Fiot Cpec Fond"/>
      <sheetName val="Zaosch"/>
      <sheetName val="kryvRig"/>
      <sheetName val="OSVITA"/>
      <sheetName val="Tar"/>
      <sheetName val="Nar.instr"/>
      <sheetName val="DDot"/>
      <sheetName val="Dsu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2">
          <cell r="A2" t="str">
            <v>Обсяг помісячного надходження субвенції з державного бюджету до місцевих бюджетів на надання пільг  та житлових субсидій населенню на оплату електроенергії, природного газу, послуг тепло-, водопостачання і водовідведення, квартирної плати, вивезення побут</v>
          </cell>
        </row>
        <row r="5">
          <cell r="A5" t="str">
            <v>Код бюджету</v>
          </cell>
          <cell r="B5" t="str">
            <v>Назва адміністративно-територіальної одиниці</v>
          </cell>
          <cell r="C5" t="str">
            <v>січень</v>
          </cell>
          <cell r="D5" t="str">
            <v>лютий</v>
          </cell>
          <cell r="E5" t="str">
            <v>березень</v>
          </cell>
          <cell r="F5" t="str">
            <v>квітень</v>
          </cell>
          <cell r="G5" t="str">
            <v>травень</v>
          </cell>
        </row>
        <row r="6">
          <cell r="A6" t="str">
            <v>О1100000000</v>
          </cell>
          <cell r="B6" t="str">
            <v>бюджет Автономної Республіки Крим</v>
          </cell>
          <cell r="C6">
            <v>2463.5419999999999</v>
          </cell>
          <cell r="D6">
            <v>5004.6750000000002</v>
          </cell>
          <cell r="E6">
            <v>4874.01</v>
          </cell>
          <cell r="F6">
            <v>6713.2</v>
          </cell>
          <cell r="G6">
            <v>5483.6</v>
          </cell>
        </row>
        <row r="7">
          <cell r="A7" t="str">
            <v>О2100000000</v>
          </cell>
          <cell r="B7" t="str">
            <v>обласний бюджет Вiнницької області</v>
          </cell>
          <cell r="C7">
            <v>5585.9549999999999</v>
          </cell>
          <cell r="D7">
            <v>5130.4480000000003</v>
          </cell>
          <cell r="E7">
            <v>5614.5339999999997</v>
          </cell>
          <cell r="F7">
            <v>7821.4</v>
          </cell>
          <cell r="G7">
            <v>4676.6000000000004</v>
          </cell>
        </row>
        <row r="8">
          <cell r="A8" t="str">
            <v>О3100000000</v>
          </cell>
          <cell r="B8" t="str">
            <v>обласний бюджет Волинської області</v>
          </cell>
          <cell r="C8">
            <v>3419.413</v>
          </cell>
          <cell r="D8">
            <v>4547.1629999999996</v>
          </cell>
          <cell r="E8">
            <v>4267.8410000000003</v>
          </cell>
          <cell r="F8">
            <v>5180.2</v>
          </cell>
          <cell r="G8">
            <v>3258.4</v>
          </cell>
        </row>
        <row r="9">
          <cell r="A9" t="str">
            <v>О4100000000</v>
          </cell>
          <cell r="B9" t="str">
            <v>обласний бюджет Днiпропетровської області</v>
          </cell>
          <cell r="C9">
            <v>8288.7270000000008</v>
          </cell>
          <cell r="D9">
            <v>20991.351999999999</v>
          </cell>
          <cell r="E9">
            <v>16903.654999999999</v>
          </cell>
          <cell r="F9">
            <v>23535.787</v>
          </cell>
          <cell r="G9">
            <v>12935.2</v>
          </cell>
        </row>
        <row r="10">
          <cell r="A10" t="str">
            <v>О5100000000</v>
          </cell>
          <cell r="B10" t="str">
            <v>обласний бюджет Донецької області</v>
          </cell>
          <cell r="C10">
            <v>11729.522000000001</v>
          </cell>
          <cell r="D10">
            <v>19530.755000000001</v>
          </cell>
          <cell r="E10">
            <v>19355.436000000002</v>
          </cell>
          <cell r="F10">
            <v>26008.7</v>
          </cell>
          <cell r="G10">
            <v>15778.6</v>
          </cell>
        </row>
        <row r="11">
          <cell r="A11" t="str">
            <v>О6100000000</v>
          </cell>
          <cell r="B11" t="str">
            <v>обласний бюджет Житомирської області</v>
          </cell>
          <cell r="C11">
            <v>3202.2750000000001</v>
          </cell>
          <cell r="D11">
            <v>6561.0010000000002</v>
          </cell>
          <cell r="E11">
            <v>5316.2150000000001</v>
          </cell>
          <cell r="F11">
            <v>7407.8</v>
          </cell>
          <cell r="G11">
            <v>4605.7</v>
          </cell>
        </row>
        <row r="12">
          <cell r="A12" t="str">
            <v>О7100000000</v>
          </cell>
          <cell r="B12" t="str">
            <v>обласний бюджет Закарпатської області</v>
          </cell>
          <cell r="C12">
            <v>1513.9649999999999</v>
          </cell>
          <cell r="D12">
            <v>1806.577</v>
          </cell>
          <cell r="E12">
            <v>4712.2439999999997</v>
          </cell>
          <cell r="F12">
            <v>4277.8</v>
          </cell>
          <cell r="G12">
            <v>1586.9</v>
          </cell>
        </row>
        <row r="13">
          <cell r="A13" t="str">
            <v>О8100000000</v>
          </cell>
          <cell r="B13" t="str">
            <v>обласний бюджет Запорiзької області</v>
          </cell>
          <cell r="C13">
            <v>3867.2069999999999</v>
          </cell>
          <cell r="D13">
            <v>7903.7089999999998</v>
          </cell>
          <cell r="E13">
            <v>7399.4160000000002</v>
          </cell>
          <cell r="F13">
            <v>9874.5</v>
          </cell>
          <cell r="G13">
            <v>7155.4</v>
          </cell>
        </row>
        <row r="14">
          <cell r="A14" t="str">
            <v>О9100000000</v>
          </cell>
          <cell r="B14" t="str">
            <v>обласний бюджет Iвано-Франкiвської області</v>
          </cell>
          <cell r="C14">
            <v>3578.223</v>
          </cell>
          <cell r="D14">
            <v>5867.2309999999998</v>
          </cell>
          <cell r="E14">
            <v>6297.893</v>
          </cell>
          <cell r="F14">
            <v>9563.7000000000007</v>
          </cell>
          <cell r="G14">
            <v>3616.2</v>
          </cell>
        </row>
        <row r="15">
          <cell r="A15">
            <v>10100000000</v>
          </cell>
          <cell r="B15" t="str">
            <v>обласний бюджет Київської області</v>
          </cell>
          <cell r="C15">
            <v>10302.385</v>
          </cell>
          <cell r="D15">
            <v>16146.352999999999</v>
          </cell>
          <cell r="E15">
            <v>13833.255999999999</v>
          </cell>
          <cell r="F15">
            <v>18290.400000000001</v>
          </cell>
          <cell r="G15">
            <v>7404.9</v>
          </cell>
        </row>
        <row r="16">
          <cell r="A16">
            <v>11100000000</v>
          </cell>
          <cell r="B16" t="str">
            <v>обласний бюджет Кiровоградської області</v>
          </cell>
          <cell r="C16">
            <v>3580.96</v>
          </cell>
          <cell r="D16">
            <v>4993.7330000000002</v>
          </cell>
          <cell r="E16">
            <v>3976.05</v>
          </cell>
          <cell r="F16">
            <v>7419.8</v>
          </cell>
          <cell r="G16">
            <v>5284.3</v>
          </cell>
        </row>
        <row r="17">
          <cell r="A17">
            <v>12100000000</v>
          </cell>
          <cell r="B17" t="str">
            <v>обласний бюджет Луганської області</v>
          </cell>
          <cell r="C17">
            <v>2843.239</v>
          </cell>
          <cell r="D17">
            <v>8978.6</v>
          </cell>
          <cell r="E17">
            <v>6927.87</v>
          </cell>
          <cell r="F17">
            <v>9087.1</v>
          </cell>
          <cell r="G17">
            <v>6148.4</v>
          </cell>
        </row>
        <row r="18">
          <cell r="A18">
            <v>13100000000</v>
          </cell>
          <cell r="B18" t="str">
            <v>обласний бюджет Львiвської області</v>
          </cell>
          <cell r="C18">
            <v>13665.8</v>
          </cell>
          <cell r="D18">
            <v>12546.388000000001</v>
          </cell>
          <cell r="E18">
            <v>13924.588</v>
          </cell>
          <cell r="F18">
            <v>16320</v>
          </cell>
          <cell r="G18">
            <v>5542.7</v>
          </cell>
        </row>
        <row r="19">
          <cell r="A19">
            <v>14100000000</v>
          </cell>
          <cell r="B19" t="str">
            <v>обласний бюджет Миколаївської області</v>
          </cell>
          <cell r="C19">
            <v>1582.5519999999999</v>
          </cell>
          <cell r="D19">
            <v>4228.6229999999996</v>
          </cell>
          <cell r="E19">
            <v>4112.8190000000004</v>
          </cell>
          <cell r="F19">
            <v>5079.6000000000004</v>
          </cell>
          <cell r="G19">
            <v>4261.3</v>
          </cell>
        </row>
        <row r="20">
          <cell r="A20">
            <v>15100000000</v>
          </cell>
          <cell r="B20" t="str">
            <v>обласний бюджет Одеської області</v>
          </cell>
          <cell r="C20">
            <v>3570.1010000000001</v>
          </cell>
          <cell r="D20">
            <v>8569.5969999999998</v>
          </cell>
          <cell r="E20">
            <v>7127.8249999999998</v>
          </cell>
          <cell r="F20">
            <v>11636.5</v>
          </cell>
          <cell r="G20">
            <v>10163.4</v>
          </cell>
        </row>
        <row r="21">
          <cell r="A21">
            <v>16100000000</v>
          </cell>
          <cell r="B21" t="str">
            <v>обласний бюджет Полтавської області</v>
          </cell>
          <cell r="C21">
            <v>5666.1139999999996</v>
          </cell>
          <cell r="D21">
            <v>6422.4319999999998</v>
          </cell>
          <cell r="E21">
            <v>7489.7539999999999</v>
          </cell>
          <cell r="F21">
            <v>15258.1</v>
          </cell>
          <cell r="G21">
            <v>5827</v>
          </cell>
        </row>
        <row r="22">
          <cell r="A22">
            <v>17100000000</v>
          </cell>
          <cell r="B22" t="str">
            <v>обласний бюджет Рiвненської області</v>
          </cell>
          <cell r="C22">
            <v>1969.902</v>
          </cell>
          <cell r="D22">
            <v>3336.444</v>
          </cell>
          <cell r="E22">
            <v>5380.4470000000001</v>
          </cell>
          <cell r="F22">
            <v>5543.9</v>
          </cell>
          <cell r="G22">
            <v>2982.7</v>
          </cell>
        </row>
        <row r="23">
          <cell r="A23">
            <v>18100000000</v>
          </cell>
          <cell r="B23" t="str">
            <v>обласний бюджет Сумської області</v>
          </cell>
          <cell r="C23">
            <v>4169.5280000000002</v>
          </cell>
          <cell r="D23">
            <v>3622.9929999999999</v>
          </cell>
          <cell r="E23">
            <v>7895.424</v>
          </cell>
          <cell r="F23">
            <v>8377.1</v>
          </cell>
          <cell r="G23">
            <v>4032.7</v>
          </cell>
        </row>
        <row r="24">
          <cell r="A24">
            <v>19100000000</v>
          </cell>
          <cell r="B24" t="str">
            <v>обласний бюджет Тернопiльської області</v>
          </cell>
          <cell r="C24">
            <v>3701.9160000000002</v>
          </cell>
          <cell r="D24">
            <v>4896.8559999999998</v>
          </cell>
          <cell r="E24">
            <v>5147.2650000000003</v>
          </cell>
          <cell r="F24">
            <v>6839.9</v>
          </cell>
          <cell r="G24">
            <v>1830.2</v>
          </cell>
        </row>
        <row r="25">
          <cell r="A25">
            <v>20100000000</v>
          </cell>
          <cell r="B25" t="str">
            <v>обласний бюджет Харкiвської області</v>
          </cell>
          <cell r="C25">
            <v>8386.9330000000009</v>
          </cell>
          <cell r="D25">
            <v>11698.075000000001</v>
          </cell>
          <cell r="E25">
            <v>14592.047</v>
          </cell>
          <cell r="F25">
            <v>27208.2</v>
          </cell>
          <cell r="G25">
            <v>13691.3</v>
          </cell>
        </row>
        <row r="26">
          <cell r="A26">
            <v>21100000000</v>
          </cell>
          <cell r="B26" t="str">
            <v>обласний бюджет Херсонської області</v>
          </cell>
          <cell r="C26">
            <v>2200.9679999999998</v>
          </cell>
          <cell r="D26">
            <v>3252.5390000000002</v>
          </cell>
          <cell r="E26">
            <v>3255.58</v>
          </cell>
          <cell r="F26">
            <v>5299.7</v>
          </cell>
          <cell r="G26">
            <v>3272.2</v>
          </cell>
        </row>
        <row r="27">
          <cell r="A27">
            <v>22100000000</v>
          </cell>
          <cell r="B27" t="str">
            <v>обласний бюджет Хмельницької області</v>
          </cell>
          <cell r="C27">
            <v>4049.5320000000002</v>
          </cell>
          <cell r="D27">
            <v>6627.4</v>
          </cell>
          <cell r="E27">
            <v>4533.01</v>
          </cell>
          <cell r="F27">
            <v>8290.9</v>
          </cell>
          <cell r="G27">
            <v>5960.3</v>
          </cell>
        </row>
        <row r="28">
          <cell r="A28">
            <v>23100000000</v>
          </cell>
          <cell r="B28" t="str">
            <v>обласний бюджет Черкаської області</v>
          </cell>
          <cell r="C28">
            <v>5316.2910000000002</v>
          </cell>
          <cell r="D28">
            <v>6217.3370000000004</v>
          </cell>
          <cell r="E28">
            <v>6195.89</v>
          </cell>
          <cell r="F28">
            <v>10165</v>
          </cell>
          <cell r="G28">
            <v>4770.5</v>
          </cell>
        </row>
        <row r="29">
          <cell r="A29">
            <v>24100000000</v>
          </cell>
          <cell r="B29" t="str">
            <v>обласний бюджет Чернiвецької області</v>
          </cell>
          <cell r="C29">
            <v>1761.75</v>
          </cell>
          <cell r="D29">
            <v>2010.7829999999999</v>
          </cell>
          <cell r="E29">
            <v>1999.8030000000001</v>
          </cell>
          <cell r="F29">
            <v>3410.4</v>
          </cell>
          <cell r="G29">
            <v>2092.5</v>
          </cell>
        </row>
        <row r="30">
          <cell r="A30">
            <v>25100000000</v>
          </cell>
          <cell r="B30" t="str">
            <v>обласний бюджет Чернiгiвецької області</v>
          </cell>
          <cell r="C30">
            <v>4501.0339999999997</v>
          </cell>
          <cell r="D30">
            <v>5828.5460000000003</v>
          </cell>
          <cell r="E30">
            <v>5312.768</v>
          </cell>
          <cell r="F30">
            <v>8541</v>
          </cell>
          <cell r="G30">
            <v>4831.6000000000004</v>
          </cell>
        </row>
        <row r="31">
          <cell r="A31">
            <v>26000000000</v>
          </cell>
          <cell r="B31" t="str">
            <v>м.Київ</v>
          </cell>
          <cell r="C31">
            <v>4478.4290000000001</v>
          </cell>
          <cell r="D31">
            <v>7686.2479999999996</v>
          </cell>
          <cell r="E31">
            <v>8581.6080000000002</v>
          </cell>
          <cell r="F31">
            <v>12592.5</v>
          </cell>
          <cell r="G31">
            <v>10211.1</v>
          </cell>
        </row>
        <row r="32">
          <cell r="A32">
            <v>27000000000</v>
          </cell>
          <cell r="B32" t="str">
            <v>м.Севастополь</v>
          </cell>
          <cell r="C32">
            <v>656.43700000000001</v>
          </cell>
          <cell r="D32">
            <v>1870.8869999999999</v>
          </cell>
          <cell r="E32">
            <v>1073.652</v>
          </cell>
          <cell r="F32">
            <v>1527.6130000000001</v>
          </cell>
          <cell r="G32">
            <v>1254.8</v>
          </cell>
        </row>
        <row r="33">
          <cell r="B33" t="str">
            <v xml:space="preserve">Всього </v>
          </cell>
          <cell r="C33">
            <v>126052.70000000001</v>
          </cell>
          <cell r="D33">
            <v>196276.74499999997</v>
          </cell>
          <cell r="E33">
            <v>196100.90000000005</v>
          </cell>
          <cell r="F33">
            <v>281270.80000000005</v>
          </cell>
          <cell r="G33">
            <v>158658.49999999997</v>
          </cell>
        </row>
        <row r="38">
          <cell r="C38">
            <v>126052.7</v>
          </cell>
          <cell r="D38">
            <v>196276.74499999997</v>
          </cell>
          <cell r="E38">
            <v>196100.9</v>
          </cell>
          <cell r="F38">
            <v>281270.8</v>
          </cell>
          <cell r="G38">
            <v>158658.5</v>
          </cell>
        </row>
        <row r="41"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  "/>
      <sheetName val="ВАТ"/>
      <sheetName val="ВАТ_фил"/>
      <sheetName val="383,40ч"/>
      <sheetName val="383,40т"/>
      <sheetName val="686,00"/>
      <sheetName val="област"/>
      <sheetName val="Сторно"/>
      <sheetName val="Пряма_труба"/>
      <sheetName val="БАЗА   (2)"/>
      <sheetName val="БАЗА   (3)"/>
      <sheetName val="БАЗА   (5)"/>
      <sheetName val="БАЗА   (4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3"/>
    </sheetNames>
    <sheetDataSet>
      <sheetData sheetId="0" refreshError="1">
        <row r="1">
          <cell r="D1" t="str">
            <v>Баланс грошових доходiв i витрат населення Украјни у</v>
          </cell>
          <cell r="K1" t="str">
            <v>GOD</v>
          </cell>
        </row>
        <row r="2">
          <cell r="K2">
            <v>1993</v>
          </cell>
          <cell r="L2" t="str">
            <v>роцi</v>
          </cell>
        </row>
        <row r="3">
          <cell r="N3" t="str">
            <v>(млрд.крб)</v>
          </cell>
        </row>
        <row r="5">
          <cell r="A5" t="str">
            <v>А. ГРОШОВI ДОХОДИ</v>
          </cell>
        </row>
        <row r="6">
          <cell r="A6" t="str">
            <v>1.Заробiтна плата</v>
          </cell>
        </row>
        <row r="7">
          <cell r="A7" t="str">
            <v>2.Оплата працi робiтникiв</v>
          </cell>
        </row>
        <row r="8">
          <cell r="A8" t="str">
            <v xml:space="preserve">  кооперативiв</v>
          </cell>
        </row>
        <row r="9">
          <cell r="A9" t="str">
            <v>3.Доходи робiтникiв та служ-</v>
          </cell>
        </row>
        <row r="10">
          <cell r="A10" t="str">
            <v xml:space="preserve">  бовцiв вiд пiдприїмств та</v>
          </cell>
        </row>
        <row r="11">
          <cell r="A11" t="str">
            <v xml:space="preserve">  органiзацiй крiм зар.плати</v>
          </cell>
        </row>
        <row r="12">
          <cell r="A12" t="str">
            <v xml:space="preserve">4.Грошовi доходи вiд   </v>
          </cell>
        </row>
        <row r="13">
          <cell r="A13" t="str">
            <v xml:space="preserve">  колгоспiв            </v>
          </cell>
        </row>
        <row r="14">
          <cell r="A14" t="str">
            <v>5.Надходження вiд продажу</v>
          </cell>
        </row>
        <row r="15">
          <cell r="A15" t="str">
            <v xml:space="preserve">  продуктiв сiльсьгого госп.</v>
          </cell>
        </row>
        <row r="16">
          <cell r="A16" t="str">
            <v>Всього трудових доходiв</v>
          </cell>
        </row>
        <row r="17">
          <cell r="A17" t="str">
            <v>(рядки 1+2+3+4+5)</v>
          </cell>
        </row>
        <row r="18">
          <cell r="A18" t="str">
            <v>6.Пенсiј, допомоги,стипендiј</v>
          </cell>
        </row>
        <row r="19">
          <cell r="A19" t="str">
            <v xml:space="preserve">  та iншi надходження</v>
          </cell>
        </row>
        <row r="20">
          <cell r="A20" t="str">
            <v xml:space="preserve">     в тому числi:</v>
          </cell>
        </row>
        <row r="21">
          <cell r="A21" t="str">
            <v xml:space="preserve"> пенсiј, допомоги, стипендiј</v>
          </cell>
        </row>
        <row r="22">
          <cell r="A22" t="str">
            <v>Баланс</v>
          </cell>
        </row>
        <row r="23">
          <cell r="A23" t="str">
            <v>Б.ВИТРАТИ ТА ЗАОЩАДЖЕННЯ</v>
          </cell>
        </row>
        <row r="24">
          <cell r="A24" t="str">
            <v>1.Покупка товарiв та оплата</v>
          </cell>
        </row>
        <row r="25">
          <cell r="A25" t="str">
            <v xml:space="preserve">  послуг</v>
          </cell>
        </row>
        <row r="26">
          <cell r="A26" t="str">
            <v xml:space="preserve">    в тому числi:</v>
          </cell>
        </row>
        <row r="27">
          <cell r="A27" t="str">
            <v xml:space="preserve"> покупка товарiв       </v>
          </cell>
        </row>
        <row r="28">
          <cell r="A28" t="str">
            <v xml:space="preserve"> оплата послуг         </v>
          </cell>
        </row>
        <row r="29">
          <cell r="A29" t="str">
            <v>2.Обов'язковi платежi та</v>
          </cell>
        </row>
        <row r="30">
          <cell r="A30" t="str">
            <v xml:space="preserve">  добровiльнi внески</v>
          </cell>
        </row>
        <row r="31">
          <cell r="A31" t="str">
            <v xml:space="preserve">       iз них:</v>
          </cell>
        </row>
        <row r="32">
          <cell r="A32" t="str">
            <v xml:space="preserve"> прибутковий податок з </v>
          </cell>
        </row>
        <row r="33">
          <cell r="A33" t="str">
            <v xml:space="preserve"> населення             </v>
          </cell>
        </row>
        <row r="34">
          <cell r="A34" t="str">
            <v>3.Прирiст вкладiв,придбання</v>
          </cell>
        </row>
        <row r="35">
          <cell r="A35" t="str">
            <v xml:space="preserve">  облiгацiй Державној внутр.</v>
          </cell>
        </row>
        <row r="36">
          <cell r="A36" t="str">
            <v xml:space="preserve">  позики,iнш.цiнних паперiв  </v>
          </cell>
        </row>
        <row r="37">
          <cell r="A37" t="str">
            <v>Всього</v>
          </cell>
        </row>
        <row r="38">
          <cell r="A38" t="str">
            <v xml:space="preserve">В. Перевищення доходiв над </v>
          </cell>
        </row>
        <row r="39">
          <cell r="A39" t="str">
            <v xml:space="preserve">   витратами</v>
          </cell>
        </row>
        <row r="40">
          <cell r="A40" t="str">
            <v>Баланс</v>
          </cell>
        </row>
        <row r="41">
          <cell r="A41" t="str">
            <v>_x000C_</v>
          </cell>
        </row>
        <row r="46">
          <cell r="A46" t="str">
            <v>А. ГРОШОВI ДОХОДИ</v>
          </cell>
        </row>
        <row r="47">
          <cell r="A47" t="str">
            <v>1.Заробiтна плата</v>
          </cell>
        </row>
        <row r="48">
          <cell r="A48" t="str">
            <v>2.Оплата працi робiтникiв</v>
          </cell>
        </row>
        <row r="49">
          <cell r="A49" t="str">
            <v xml:space="preserve">  кооперативiв</v>
          </cell>
        </row>
        <row r="50">
          <cell r="A50" t="str">
            <v>3.Доходи робiтникiв та служ-</v>
          </cell>
        </row>
        <row r="51">
          <cell r="A51" t="str">
            <v xml:space="preserve">  бовцiв вiд пiдприїмств та</v>
          </cell>
        </row>
        <row r="52">
          <cell r="A52" t="str">
            <v xml:space="preserve">  органiзацiй крiм зар.плати</v>
          </cell>
        </row>
        <row r="53">
          <cell r="A53" t="str">
            <v xml:space="preserve">4.Грошовi доходи вiд   </v>
          </cell>
        </row>
        <row r="54">
          <cell r="A54" t="str">
            <v xml:space="preserve">  колгоспiв            </v>
          </cell>
        </row>
        <row r="55">
          <cell r="A55" t="str">
            <v>5.Надходження вiд продажу</v>
          </cell>
        </row>
        <row r="56">
          <cell r="A56" t="str">
            <v xml:space="preserve">  продуктiв сiльсьгого госп.</v>
          </cell>
        </row>
        <row r="57">
          <cell r="A57" t="str">
            <v>Всього трудових доходiв</v>
          </cell>
        </row>
        <row r="58">
          <cell r="A58" t="str">
            <v>(рядки 1+2+3+4+5)</v>
          </cell>
        </row>
        <row r="59">
          <cell r="A59" t="str">
            <v>6.Пенсiј, допомоги,стипендiј</v>
          </cell>
        </row>
        <row r="60">
          <cell r="A60" t="str">
            <v xml:space="preserve">  та iншi надходження</v>
          </cell>
        </row>
        <row r="61">
          <cell r="A61" t="str">
            <v xml:space="preserve">     в тому числi:</v>
          </cell>
        </row>
        <row r="62">
          <cell r="A62" t="str">
            <v xml:space="preserve"> пенсiј, допомоги, стипендiј</v>
          </cell>
        </row>
        <row r="63">
          <cell r="A63" t="str">
            <v>Баланс</v>
          </cell>
        </row>
        <row r="64">
          <cell r="A64" t="str">
            <v>Б.ВИТРАТИ ТА ЗАОЩАДЖЕННЯ</v>
          </cell>
        </row>
        <row r="65">
          <cell r="A65" t="str">
            <v>1.Покупка товарiв та оплата</v>
          </cell>
        </row>
        <row r="66">
          <cell r="A66" t="str">
            <v xml:space="preserve">  послуг</v>
          </cell>
        </row>
        <row r="67">
          <cell r="A67" t="str">
            <v xml:space="preserve">    в тому числi:</v>
          </cell>
        </row>
        <row r="68">
          <cell r="A68" t="str">
            <v xml:space="preserve"> покупка товарiв       </v>
          </cell>
        </row>
        <row r="69">
          <cell r="A69" t="str">
            <v xml:space="preserve"> оплата послуг         </v>
          </cell>
        </row>
        <row r="70">
          <cell r="A70" t="str">
            <v>2.Обов'язковi платежi та</v>
          </cell>
        </row>
        <row r="71">
          <cell r="A71" t="str">
            <v xml:space="preserve">  добровiльнi внески</v>
          </cell>
        </row>
        <row r="72">
          <cell r="A72" t="str">
            <v xml:space="preserve">       iз них:</v>
          </cell>
        </row>
        <row r="73">
          <cell r="A73" t="str">
            <v xml:space="preserve"> прибутковий податок з </v>
          </cell>
        </row>
        <row r="74">
          <cell r="A74" t="str">
            <v xml:space="preserve"> населення             </v>
          </cell>
        </row>
        <row r="75">
          <cell r="A75" t="str">
            <v>3.Прирiст вкладiв,придбання</v>
          </cell>
        </row>
        <row r="76">
          <cell r="A76" t="str">
            <v xml:space="preserve">  облiгацiй Державној внутр.</v>
          </cell>
        </row>
        <row r="77">
          <cell r="A77" t="str">
            <v xml:space="preserve">  позики,iнш.цiнних паперiв  </v>
          </cell>
        </row>
        <row r="78">
          <cell r="A78" t="str">
            <v>Всього</v>
          </cell>
        </row>
        <row r="79">
          <cell r="A79" t="str">
            <v xml:space="preserve">В. Перевищення доходiв над </v>
          </cell>
        </row>
        <row r="80">
          <cell r="A80" t="str">
            <v xml:space="preserve">   витратами</v>
          </cell>
        </row>
        <row r="81">
          <cell r="A81" t="str">
            <v>Баланс</v>
          </cell>
        </row>
        <row r="82">
          <cell r="A82" t="str">
            <v xml:space="preserve">        Довiдково: чисельнiсть населення в</v>
          </cell>
        </row>
        <row r="83">
          <cell r="A83" t="str">
            <v>_x000C_</v>
          </cell>
        </row>
        <row r="88">
          <cell r="A88" t="str">
            <v>А. ГРОШОВI ДОХОДИ</v>
          </cell>
        </row>
        <row r="89">
          <cell r="A89" t="str">
            <v>1.Заробiтна плата</v>
          </cell>
        </row>
        <row r="90">
          <cell r="A90" t="str">
            <v>2.Оплата працi робiтникiв</v>
          </cell>
        </row>
        <row r="91">
          <cell r="A91" t="str">
            <v xml:space="preserve">  кооперативiв</v>
          </cell>
        </row>
        <row r="92">
          <cell r="A92" t="str">
            <v>3.Доходи робiтникiв та служ-</v>
          </cell>
        </row>
        <row r="93">
          <cell r="A93" t="str">
            <v xml:space="preserve">  бовцiв вiд пiдприїмств та</v>
          </cell>
        </row>
        <row r="94">
          <cell r="A94" t="str">
            <v xml:space="preserve">  органiзацiй крiм зар.плати</v>
          </cell>
        </row>
        <row r="95">
          <cell r="A95" t="str">
            <v xml:space="preserve">4.Грошовi доходи вiд   </v>
          </cell>
        </row>
        <row r="96">
          <cell r="A96" t="str">
            <v xml:space="preserve">  колгоспiв            </v>
          </cell>
        </row>
        <row r="97">
          <cell r="A97" t="str">
            <v>5.Надходження вiд продажу</v>
          </cell>
        </row>
        <row r="98">
          <cell r="A98" t="str">
            <v xml:space="preserve">  продуктiв сiльсьгого госп.</v>
          </cell>
        </row>
        <row r="99">
          <cell r="A99" t="str">
            <v>Всього трудових доходiв</v>
          </cell>
        </row>
        <row r="100">
          <cell r="A100" t="str">
            <v>(рядки 1+2+3+4+5)</v>
          </cell>
        </row>
        <row r="101">
          <cell r="A101" t="str">
            <v>6.Пенсiј, допомоги,стипендiј</v>
          </cell>
        </row>
        <row r="102">
          <cell r="A102" t="str">
            <v xml:space="preserve">  та iншi надходження</v>
          </cell>
        </row>
        <row r="103">
          <cell r="A103" t="str">
            <v xml:space="preserve">     в тому числi:</v>
          </cell>
        </row>
        <row r="104">
          <cell r="A104" t="str">
            <v xml:space="preserve"> пенсiј, допомоги, стипендiј</v>
          </cell>
        </row>
        <row r="105">
          <cell r="A105" t="str">
            <v>Баланс</v>
          </cell>
        </row>
        <row r="106">
          <cell r="A106" t="str">
            <v>Б.ВИТРАТИ ТА ЗАОЩАДЖЕННЯ</v>
          </cell>
        </row>
        <row r="107">
          <cell r="A107" t="str">
            <v>1.Покупка товарiв та оплата</v>
          </cell>
        </row>
        <row r="108">
          <cell r="A108" t="str">
            <v xml:space="preserve">  послуг</v>
          </cell>
        </row>
        <row r="109">
          <cell r="A109" t="str">
            <v xml:space="preserve">    в тому числi:</v>
          </cell>
        </row>
        <row r="110">
          <cell r="A110" t="str">
            <v xml:space="preserve"> покупка товарiв       </v>
          </cell>
        </row>
        <row r="111">
          <cell r="A111" t="str">
            <v xml:space="preserve"> оплата послуг         </v>
          </cell>
        </row>
        <row r="112">
          <cell r="A112" t="str">
            <v>2.Обов'язковi платежi та</v>
          </cell>
        </row>
        <row r="113">
          <cell r="A113" t="str">
            <v xml:space="preserve">  добровiльнi внески</v>
          </cell>
        </row>
        <row r="114">
          <cell r="A114" t="str">
            <v xml:space="preserve">       iз них:</v>
          </cell>
        </row>
        <row r="115">
          <cell r="A115" t="str">
            <v xml:space="preserve"> прибутковий податок з </v>
          </cell>
        </row>
        <row r="116">
          <cell r="A116" t="str">
            <v xml:space="preserve"> населення             </v>
          </cell>
        </row>
        <row r="117">
          <cell r="A117" t="str">
            <v>3.Прирiст вкладiв,придбання</v>
          </cell>
        </row>
        <row r="118">
          <cell r="A118" t="str">
            <v xml:space="preserve">  облiгацiй Державној внутр.</v>
          </cell>
        </row>
        <row r="119">
          <cell r="A119" t="str">
            <v xml:space="preserve">  позики,iнш.цiнних паперiв  </v>
          </cell>
        </row>
        <row r="120">
          <cell r="A120" t="str">
            <v>Всього</v>
          </cell>
        </row>
        <row r="121">
          <cell r="A121" t="str">
            <v xml:space="preserve">В. Перевищення доходiв над </v>
          </cell>
        </row>
        <row r="122">
          <cell r="A122" t="str">
            <v xml:space="preserve">   витратами</v>
          </cell>
        </row>
        <row r="123">
          <cell r="A123" t="str">
            <v>Баланс</v>
          </cell>
        </row>
        <row r="124">
          <cell r="A124" t="str">
            <v>_x000C_</v>
          </cell>
        </row>
        <row r="130">
          <cell r="A130" t="str">
            <v>А. ГРОШОВI ДОХОДИ</v>
          </cell>
        </row>
        <row r="131">
          <cell r="A131" t="str">
            <v>1.Заробiтна плата</v>
          </cell>
        </row>
        <row r="132">
          <cell r="A132" t="str">
            <v>2.Оплата працi робiтникiв</v>
          </cell>
        </row>
        <row r="133">
          <cell r="A133" t="str">
            <v xml:space="preserve">  кооперативiв</v>
          </cell>
        </row>
        <row r="134">
          <cell r="A134" t="str">
            <v>3.Доходи робiтникiв та служ-</v>
          </cell>
        </row>
        <row r="135">
          <cell r="A135" t="str">
            <v xml:space="preserve">  бовцiв вiд пiдприїмств та</v>
          </cell>
        </row>
        <row r="136">
          <cell r="A136" t="str">
            <v xml:space="preserve">  органiзацiй крiм зар.плати</v>
          </cell>
        </row>
        <row r="137">
          <cell r="A137" t="str">
            <v xml:space="preserve">4.Грошовi доходи вiд   </v>
          </cell>
        </row>
        <row r="138">
          <cell r="A138" t="str">
            <v xml:space="preserve">  колгоспiв            </v>
          </cell>
        </row>
        <row r="139">
          <cell r="A139" t="str">
            <v>5.Надходження вiд продажу</v>
          </cell>
        </row>
        <row r="140">
          <cell r="A140" t="str">
            <v xml:space="preserve">  продуктiв сiльсьгого госп.</v>
          </cell>
        </row>
        <row r="141">
          <cell r="A141" t="str">
            <v>Всього трудових доходiв</v>
          </cell>
        </row>
        <row r="142">
          <cell r="A142" t="str">
            <v>(рядки 1+2+3+4+5)</v>
          </cell>
        </row>
        <row r="143">
          <cell r="A143" t="str">
            <v>6.Пенсiј, допомоги,стипендiј</v>
          </cell>
        </row>
        <row r="144">
          <cell r="A144" t="str">
            <v xml:space="preserve">  та iншi надходження</v>
          </cell>
        </row>
        <row r="145">
          <cell r="A145" t="str">
            <v xml:space="preserve">     в тому числi:</v>
          </cell>
        </row>
        <row r="146">
          <cell r="A146" t="str">
            <v xml:space="preserve"> пенсiј, допомоги, стипендiј</v>
          </cell>
        </row>
        <row r="147">
          <cell r="A147" t="str">
            <v>Баланс</v>
          </cell>
        </row>
        <row r="148">
          <cell r="A148" t="str">
            <v>Б.ВИТРАТИ ТА ЗАОЩАДЖЕННЯ</v>
          </cell>
        </row>
        <row r="149">
          <cell r="A149" t="str">
            <v>1.Покупка товарiв та оплата</v>
          </cell>
        </row>
        <row r="150">
          <cell r="A150" t="str">
            <v xml:space="preserve">  послуг</v>
          </cell>
        </row>
        <row r="151">
          <cell r="A151" t="str">
            <v xml:space="preserve">    в тому числi:</v>
          </cell>
        </row>
        <row r="152">
          <cell r="A152" t="str">
            <v xml:space="preserve"> покупка товарiв       </v>
          </cell>
        </row>
        <row r="153">
          <cell r="A153" t="str">
            <v xml:space="preserve"> оплата послуг         </v>
          </cell>
        </row>
        <row r="154">
          <cell r="A154" t="str">
            <v>2.Обов'язковi платежi та</v>
          </cell>
        </row>
        <row r="155">
          <cell r="A155" t="str">
            <v xml:space="preserve">  добровiльнi внески</v>
          </cell>
        </row>
        <row r="156">
          <cell r="A156" t="str">
            <v xml:space="preserve">       iз них:</v>
          </cell>
        </row>
        <row r="157">
          <cell r="A157" t="str">
            <v xml:space="preserve"> прибутковий податок з </v>
          </cell>
        </row>
        <row r="158">
          <cell r="A158" t="str">
            <v xml:space="preserve"> населення             </v>
          </cell>
        </row>
        <row r="159">
          <cell r="A159" t="str">
            <v>3.Прирiст вкладiв,придбання</v>
          </cell>
        </row>
        <row r="160">
          <cell r="A160" t="str">
            <v xml:space="preserve">  облiгацiй Державној внутр.</v>
          </cell>
        </row>
        <row r="161">
          <cell r="A161" t="str">
            <v xml:space="preserve">  позики,iнш.цiнних паперiв  </v>
          </cell>
        </row>
        <row r="162">
          <cell r="A162" t="str">
            <v>Всього</v>
          </cell>
        </row>
        <row r="163">
          <cell r="A163" t="str">
            <v xml:space="preserve">В. Перевищення доходiв над </v>
          </cell>
        </row>
        <row r="164">
          <cell r="A164" t="str">
            <v xml:space="preserve">   витратами</v>
          </cell>
        </row>
        <row r="165">
          <cell r="A165" t="str">
            <v>Баланс</v>
          </cell>
        </row>
        <row r="166">
          <cell r="A166" t="str">
            <v>_x000C_</v>
          </cell>
        </row>
      </sheetData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</sheetNames>
    <sheetDataSet>
      <sheetData sheetId="0" refreshError="1"/>
      <sheetData sheetId="1" refreshError="1">
        <row r="2">
          <cell r="F2" t="str">
            <v>Компания "Мама"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</sheetNames>
    <sheetDataSet>
      <sheetData sheetId="0" refreshError="1"/>
      <sheetData sheetId="1" refreshError="1">
        <row r="6">
          <cell r="E6" t="str">
            <v>31 декабря 2005 года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11)423+424"/>
      <sheetName val="Chart_of_accs"/>
    </sheetNames>
    <sheetDataSet>
      <sheetData sheetId="0" refreshError="1"/>
      <sheetData sheetId="1" refreshError="1">
        <row r="2">
          <cell r="G2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реестр заявок"/>
      <sheetName val="ЗКЛ"/>
      <sheetName val="реестр_заявок"/>
    </sheetNames>
    <sheetDataSet>
      <sheetData sheetId="0" refreshError="1"/>
      <sheetData sheetId="1" refreshError="1">
        <row r="2">
          <cell r="G2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  "/>
      <sheetName val="ВАТ"/>
      <sheetName val="ВАТ_фил"/>
      <sheetName val="210"/>
      <sheetName val="241,5"/>
      <sheetName val="област"/>
      <sheetName val="Сторно"/>
      <sheetName val="Пряма_труба"/>
      <sheetName val="БАЗА   (2)"/>
      <sheetName val="БАЗА   (3)"/>
      <sheetName val="БАЗА   (4)"/>
      <sheetName val="БАЗА   (5)"/>
      <sheetName val="БАЗА   (6)"/>
      <sheetName val="БАЗА   (7)"/>
      <sheetName val="БАЗА   (8)"/>
      <sheetName val="БАЗА   (9)"/>
      <sheetName val="БАЗА   (10)"/>
      <sheetName val="БАЗА   (12)"/>
      <sheetName val="БАЗА   (11)"/>
      <sheetName val="БАЗА   (13)"/>
      <sheetName val="БАЗА   (14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</sheetNames>
    <sheetDataSet>
      <sheetData sheetId="0" refreshError="1"/>
      <sheetData sheetId="1" refreshError="1">
        <row r="2">
          <cell r="F2" t="str">
            <v>Компания "Мама"</v>
          </cell>
          <cell r="G2">
            <v>0</v>
          </cell>
        </row>
        <row r="5">
          <cell r="E5" t="str">
            <v>01 января 2005 года</v>
          </cell>
        </row>
        <row r="6">
          <cell r="E6" t="str">
            <v>31 декабря 2005 года</v>
          </cell>
        </row>
        <row r="38">
          <cell r="E38" t="str">
            <v>тыс. грн.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</sheetNames>
    <sheetDataSet>
      <sheetData sheetId="0"/>
      <sheetData sheetId="1" refreshError="1">
        <row r="2">
          <cell r="F2" t="str">
            <v>Компания "Мама"</v>
          </cell>
          <cell r="G2">
            <v>0</v>
          </cell>
        </row>
        <row r="5">
          <cell r="E5" t="str">
            <v>01 января 2005 года</v>
          </cell>
        </row>
        <row r="6">
          <cell r="E6" t="str">
            <v>31 декабря 2005 года</v>
          </cell>
        </row>
        <row r="38">
          <cell r="E38" t="str">
            <v>тыс. грн.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</sheetNames>
    <sheetDataSet>
      <sheetData sheetId="0" refreshError="1"/>
      <sheetData sheetId="1" refreshError="1">
        <row r="2">
          <cell r="F2" t="str">
            <v>Компания "Мама"</v>
          </cell>
          <cell r="G2">
            <v>0</v>
          </cell>
        </row>
        <row r="5">
          <cell r="E5" t="str">
            <v>01 января 2005 года</v>
          </cell>
        </row>
        <row r="6">
          <cell r="E6" t="str">
            <v>31 декабря 2005 года</v>
          </cell>
        </row>
        <row r="38">
          <cell r="E38" t="str">
            <v>тыс. грн.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"/>
    </sheetNames>
    <sheetDataSet>
      <sheetData sheetId="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J48"/>
  <sheetViews>
    <sheetView tabSelected="1" view="pageBreakPreview" zoomScale="69" zoomScaleNormal="75" zoomScaleSheetLayoutView="69" workbookViewId="0"/>
  </sheetViews>
  <sheetFormatPr defaultRowHeight="18" x14ac:dyDescent="0.25"/>
  <cols>
    <col min="1" max="1" width="73.33203125" style="12" customWidth="1"/>
    <col min="2" max="2" width="15.33203125" style="14" customWidth="1"/>
    <col min="3" max="5" width="18" style="14" customWidth="1"/>
    <col min="6" max="9" width="16.6640625" style="12" customWidth="1"/>
    <col min="10" max="10" width="18.109375" style="12" customWidth="1"/>
    <col min="11" max="11" width="10" style="12" customWidth="1"/>
    <col min="12" max="12" width="9.5546875" style="12" customWidth="1"/>
    <col min="13" max="14" width="9.109375" style="12" customWidth="1"/>
    <col min="15" max="15" width="10.5546875" style="12" customWidth="1"/>
    <col min="16" max="256" width="9.109375" style="12"/>
    <col min="257" max="257" width="73.33203125" style="12" customWidth="1"/>
    <col min="258" max="258" width="15.33203125" style="12" customWidth="1"/>
    <col min="259" max="261" width="18" style="12" customWidth="1"/>
    <col min="262" max="265" width="16.6640625" style="12" customWidth="1"/>
    <col min="266" max="266" width="18.109375" style="12" customWidth="1"/>
    <col min="267" max="267" width="10" style="12" customWidth="1"/>
    <col min="268" max="268" width="9.5546875" style="12" customWidth="1"/>
    <col min="269" max="270" width="9.109375" style="12" customWidth="1"/>
    <col min="271" max="271" width="10.5546875" style="12" customWidth="1"/>
    <col min="272" max="512" width="9.109375" style="12"/>
    <col min="513" max="513" width="73.33203125" style="12" customWidth="1"/>
    <col min="514" max="514" width="15.33203125" style="12" customWidth="1"/>
    <col min="515" max="517" width="18" style="12" customWidth="1"/>
    <col min="518" max="521" width="16.6640625" style="12" customWidth="1"/>
    <col min="522" max="522" width="18.109375" style="12" customWidth="1"/>
    <col min="523" max="523" width="10" style="12" customWidth="1"/>
    <col min="524" max="524" width="9.5546875" style="12" customWidth="1"/>
    <col min="525" max="526" width="9.109375" style="12" customWidth="1"/>
    <col min="527" max="527" width="10.5546875" style="12" customWidth="1"/>
    <col min="528" max="768" width="9.109375" style="12"/>
    <col min="769" max="769" width="73.33203125" style="12" customWidth="1"/>
    <col min="770" max="770" width="15.33203125" style="12" customWidth="1"/>
    <col min="771" max="773" width="18" style="12" customWidth="1"/>
    <col min="774" max="777" width="16.6640625" style="12" customWidth="1"/>
    <col min="778" max="778" width="18.109375" style="12" customWidth="1"/>
    <col min="779" max="779" width="10" style="12" customWidth="1"/>
    <col min="780" max="780" width="9.5546875" style="12" customWidth="1"/>
    <col min="781" max="782" width="9.109375" style="12" customWidth="1"/>
    <col min="783" max="783" width="10.5546875" style="12" customWidth="1"/>
    <col min="784" max="1024" width="9.109375" style="12"/>
    <col min="1025" max="1025" width="73.33203125" style="12" customWidth="1"/>
    <col min="1026" max="1026" width="15.33203125" style="12" customWidth="1"/>
    <col min="1027" max="1029" width="18" style="12" customWidth="1"/>
    <col min="1030" max="1033" width="16.6640625" style="12" customWidth="1"/>
    <col min="1034" max="1034" width="18.109375" style="12" customWidth="1"/>
    <col min="1035" max="1035" width="10" style="12" customWidth="1"/>
    <col min="1036" max="1036" width="9.5546875" style="12" customWidth="1"/>
    <col min="1037" max="1038" width="9.109375" style="12" customWidth="1"/>
    <col min="1039" max="1039" width="10.5546875" style="12" customWidth="1"/>
    <col min="1040" max="1280" width="9.109375" style="12"/>
    <col min="1281" max="1281" width="73.33203125" style="12" customWidth="1"/>
    <col min="1282" max="1282" width="15.33203125" style="12" customWidth="1"/>
    <col min="1283" max="1285" width="18" style="12" customWidth="1"/>
    <col min="1286" max="1289" width="16.6640625" style="12" customWidth="1"/>
    <col min="1290" max="1290" width="18.109375" style="12" customWidth="1"/>
    <col min="1291" max="1291" width="10" style="12" customWidth="1"/>
    <col min="1292" max="1292" width="9.5546875" style="12" customWidth="1"/>
    <col min="1293" max="1294" width="9.109375" style="12" customWidth="1"/>
    <col min="1295" max="1295" width="10.5546875" style="12" customWidth="1"/>
    <col min="1296" max="1536" width="9.109375" style="12"/>
    <col min="1537" max="1537" width="73.33203125" style="12" customWidth="1"/>
    <col min="1538" max="1538" width="15.33203125" style="12" customWidth="1"/>
    <col min="1539" max="1541" width="18" style="12" customWidth="1"/>
    <col min="1542" max="1545" width="16.6640625" style="12" customWidth="1"/>
    <col min="1546" max="1546" width="18.109375" style="12" customWidth="1"/>
    <col min="1547" max="1547" width="10" style="12" customWidth="1"/>
    <col min="1548" max="1548" width="9.5546875" style="12" customWidth="1"/>
    <col min="1549" max="1550" width="9.109375" style="12" customWidth="1"/>
    <col min="1551" max="1551" width="10.5546875" style="12" customWidth="1"/>
    <col min="1552" max="1792" width="9.109375" style="12"/>
    <col min="1793" max="1793" width="73.33203125" style="12" customWidth="1"/>
    <col min="1794" max="1794" width="15.33203125" style="12" customWidth="1"/>
    <col min="1795" max="1797" width="18" style="12" customWidth="1"/>
    <col min="1798" max="1801" width="16.6640625" style="12" customWidth="1"/>
    <col min="1802" max="1802" width="18.109375" style="12" customWidth="1"/>
    <col min="1803" max="1803" width="10" style="12" customWidth="1"/>
    <col min="1804" max="1804" width="9.5546875" style="12" customWidth="1"/>
    <col min="1805" max="1806" width="9.109375" style="12" customWidth="1"/>
    <col min="1807" max="1807" width="10.5546875" style="12" customWidth="1"/>
    <col min="1808" max="2048" width="9.109375" style="12"/>
    <col min="2049" max="2049" width="73.33203125" style="12" customWidth="1"/>
    <col min="2050" max="2050" width="15.33203125" style="12" customWidth="1"/>
    <col min="2051" max="2053" width="18" style="12" customWidth="1"/>
    <col min="2054" max="2057" width="16.6640625" style="12" customWidth="1"/>
    <col min="2058" max="2058" width="18.109375" style="12" customWidth="1"/>
    <col min="2059" max="2059" width="10" style="12" customWidth="1"/>
    <col min="2060" max="2060" width="9.5546875" style="12" customWidth="1"/>
    <col min="2061" max="2062" width="9.109375" style="12" customWidth="1"/>
    <col min="2063" max="2063" width="10.5546875" style="12" customWidth="1"/>
    <col min="2064" max="2304" width="9.109375" style="12"/>
    <col min="2305" max="2305" width="73.33203125" style="12" customWidth="1"/>
    <col min="2306" max="2306" width="15.33203125" style="12" customWidth="1"/>
    <col min="2307" max="2309" width="18" style="12" customWidth="1"/>
    <col min="2310" max="2313" width="16.6640625" style="12" customWidth="1"/>
    <col min="2314" max="2314" width="18.109375" style="12" customWidth="1"/>
    <col min="2315" max="2315" width="10" style="12" customWidth="1"/>
    <col min="2316" max="2316" width="9.5546875" style="12" customWidth="1"/>
    <col min="2317" max="2318" width="9.109375" style="12" customWidth="1"/>
    <col min="2319" max="2319" width="10.5546875" style="12" customWidth="1"/>
    <col min="2320" max="2560" width="9.109375" style="12"/>
    <col min="2561" max="2561" width="73.33203125" style="12" customWidth="1"/>
    <col min="2562" max="2562" width="15.33203125" style="12" customWidth="1"/>
    <col min="2563" max="2565" width="18" style="12" customWidth="1"/>
    <col min="2566" max="2569" width="16.6640625" style="12" customWidth="1"/>
    <col min="2570" max="2570" width="18.109375" style="12" customWidth="1"/>
    <col min="2571" max="2571" width="10" style="12" customWidth="1"/>
    <col min="2572" max="2572" width="9.5546875" style="12" customWidth="1"/>
    <col min="2573" max="2574" width="9.109375" style="12" customWidth="1"/>
    <col min="2575" max="2575" width="10.5546875" style="12" customWidth="1"/>
    <col min="2576" max="2816" width="9.109375" style="12"/>
    <col min="2817" max="2817" width="73.33203125" style="12" customWidth="1"/>
    <col min="2818" max="2818" width="15.33203125" style="12" customWidth="1"/>
    <col min="2819" max="2821" width="18" style="12" customWidth="1"/>
    <col min="2822" max="2825" width="16.6640625" style="12" customWidth="1"/>
    <col min="2826" max="2826" width="18.109375" style="12" customWidth="1"/>
    <col min="2827" max="2827" width="10" style="12" customWidth="1"/>
    <col min="2828" max="2828" width="9.5546875" style="12" customWidth="1"/>
    <col min="2829" max="2830" width="9.109375" style="12" customWidth="1"/>
    <col min="2831" max="2831" width="10.5546875" style="12" customWidth="1"/>
    <col min="2832" max="3072" width="9.109375" style="12"/>
    <col min="3073" max="3073" width="73.33203125" style="12" customWidth="1"/>
    <col min="3074" max="3074" width="15.33203125" style="12" customWidth="1"/>
    <col min="3075" max="3077" width="18" style="12" customWidth="1"/>
    <col min="3078" max="3081" width="16.6640625" style="12" customWidth="1"/>
    <col min="3082" max="3082" width="18.109375" style="12" customWidth="1"/>
    <col min="3083" max="3083" width="10" style="12" customWidth="1"/>
    <col min="3084" max="3084" width="9.5546875" style="12" customWidth="1"/>
    <col min="3085" max="3086" width="9.109375" style="12" customWidth="1"/>
    <col min="3087" max="3087" width="10.5546875" style="12" customWidth="1"/>
    <col min="3088" max="3328" width="9.109375" style="12"/>
    <col min="3329" max="3329" width="73.33203125" style="12" customWidth="1"/>
    <col min="3330" max="3330" width="15.33203125" style="12" customWidth="1"/>
    <col min="3331" max="3333" width="18" style="12" customWidth="1"/>
    <col min="3334" max="3337" width="16.6640625" style="12" customWidth="1"/>
    <col min="3338" max="3338" width="18.109375" style="12" customWidth="1"/>
    <col min="3339" max="3339" width="10" style="12" customWidth="1"/>
    <col min="3340" max="3340" width="9.5546875" style="12" customWidth="1"/>
    <col min="3341" max="3342" width="9.109375" style="12" customWidth="1"/>
    <col min="3343" max="3343" width="10.5546875" style="12" customWidth="1"/>
    <col min="3344" max="3584" width="9.109375" style="12"/>
    <col min="3585" max="3585" width="73.33203125" style="12" customWidth="1"/>
    <col min="3586" max="3586" width="15.33203125" style="12" customWidth="1"/>
    <col min="3587" max="3589" width="18" style="12" customWidth="1"/>
    <col min="3590" max="3593" width="16.6640625" style="12" customWidth="1"/>
    <col min="3594" max="3594" width="18.109375" style="12" customWidth="1"/>
    <col min="3595" max="3595" width="10" style="12" customWidth="1"/>
    <col min="3596" max="3596" width="9.5546875" style="12" customWidth="1"/>
    <col min="3597" max="3598" width="9.109375" style="12" customWidth="1"/>
    <col min="3599" max="3599" width="10.5546875" style="12" customWidth="1"/>
    <col min="3600" max="3840" width="9.109375" style="12"/>
    <col min="3841" max="3841" width="73.33203125" style="12" customWidth="1"/>
    <col min="3842" max="3842" width="15.33203125" style="12" customWidth="1"/>
    <col min="3843" max="3845" width="18" style="12" customWidth="1"/>
    <col min="3846" max="3849" width="16.6640625" style="12" customWidth="1"/>
    <col min="3850" max="3850" width="18.109375" style="12" customWidth="1"/>
    <col min="3851" max="3851" width="10" style="12" customWidth="1"/>
    <col min="3852" max="3852" width="9.5546875" style="12" customWidth="1"/>
    <col min="3853" max="3854" width="9.109375" style="12" customWidth="1"/>
    <col min="3855" max="3855" width="10.5546875" style="12" customWidth="1"/>
    <col min="3856" max="4096" width="9.109375" style="12"/>
    <col min="4097" max="4097" width="73.33203125" style="12" customWidth="1"/>
    <col min="4098" max="4098" width="15.33203125" style="12" customWidth="1"/>
    <col min="4099" max="4101" width="18" style="12" customWidth="1"/>
    <col min="4102" max="4105" width="16.6640625" style="12" customWidth="1"/>
    <col min="4106" max="4106" width="18.109375" style="12" customWidth="1"/>
    <col min="4107" max="4107" width="10" style="12" customWidth="1"/>
    <col min="4108" max="4108" width="9.5546875" style="12" customWidth="1"/>
    <col min="4109" max="4110" width="9.109375" style="12" customWidth="1"/>
    <col min="4111" max="4111" width="10.5546875" style="12" customWidth="1"/>
    <col min="4112" max="4352" width="9.109375" style="12"/>
    <col min="4353" max="4353" width="73.33203125" style="12" customWidth="1"/>
    <col min="4354" max="4354" width="15.33203125" style="12" customWidth="1"/>
    <col min="4355" max="4357" width="18" style="12" customWidth="1"/>
    <col min="4358" max="4361" width="16.6640625" style="12" customWidth="1"/>
    <col min="4362" max="4362" width="18.109375" style="12" customWidth="1"/>
    <col min="4363" max="4363" width="10" style="12" customWidth="1"/>
    <col min="4364" max="4364" width="9.5546875" style="12" customWidth="1"/>
    <col min="4365" max="4366" width="9.109375" style="12" customWidth="1"/>
    <col min="4367" max="4367" width="10.5546875" style="12" customWidth="1"/>
    <col min="4368" max="4608" width="9.109375" style="12"/>
    <col min="4609" max="4609" width="73.33203125" style="12" customWidth="1"/>
    <col min="4610" max="4610" width="15.33203125" style="12" customWidth="1"/>
    <col min="4611" max="4613" width="18" style="12" customWidth="1"/>
    <col min="4614" max="4617" width="16.6640625" style="12" customWidth="1"/>
    <col min="4618" max="4618" width="18.109375" style="12" customWidth="1"/>
    <col min="4619" max="4619" width="10" style="12" customWidth="1"/>
    <col min="4620" max="4620" width="9.5546875" style="12" customWidth="1"/>
    <col min="4621" max="4622" width="9.109375" style="12" customWidth="1"/>
    <col min="4623" max="4623" width="10.5546875" style="12" customWidth="1"/>
    <col min="4624" max="4864" width="9.109375" style="12"/>
    <col min="4865" max="4865" width="73.33203125" style="12" customWidth="1"/>
    <col min="4866" max="4866" width="15.33203125" style="12" customWidth="1"/>
    <col min="4867" max="4869" width="18" style="12" customWidth="1"/>
    <col min="4870" max="4873" width="16.6640625" style="12" customWidth="1"/>
    <col min="4874" max="4874" width="18.109375" style="12" customWidth="1"/>
    <col min="4875" max="4875" width="10" style="12" customWidth="1"/>
    <col min="4876" max="4876" width="9.5546875" style="12" customWidth="1"/>
    <col min="4877" max="4878" width="9.109375" style="12" customWidth="1"/>
    <col min="4879" max="4879" width="10.5546875" style="12" customWidth="1"/>
    <col min="4880" max="5120" width="9.109375" style="12"/>
    <col min="5121" max="5121" width="73.33203125" style="12" customWidth="1"/>
    <col min="5122" max="5122" width="15.33203125" style="12" customWidth="1"/>
    <col min="5123" max="5125" width="18" style="12" customWidth="1"/>
    <col min="5126" max="5129" width="16.6640625" style="12" customWidth="1"/>
    <col min="5130" max="5130" width="18.109375" style="12" customWidth="1"/>
    <col min="5131" max="5131" width="10" style="12" customWidth="1"/>
    <col min="5132" max="5132" width="9.5546875" style="12" customWidth="1"/>
    <col min="5133" max="5134" width="9.109375" style="12" customWidth="1"/>
    <col min="5135" max="5135" width="10.5546875" style="12" customWidth="1"/>
    <col min="5136" max="5376" width="9.109375" style="12"/>
    <col min="5377" max="5377" width="73.33203125" style="12" customWidth="1"/>
    <col min="5378" max="5378" width="15.33203125" style="12" customWidth="1"/>
    <col min="5379" max="5381" width="18" style="12" customWidth="1"/>
    <col min="5382" max="5385" width="16.6640625" style="12" customWidth="1"/>
    <col min="5386" max="5386" width="18.109375" style="12" customWidth="1"/>
    <col min="5387" max="5387" width="10" style="12" customWidth="1"/>
    <col min="5388" max="5388" width="9.5546875" style="12" customWidth="1"/>
    <col min="5389" max="5390" width="9.109375" style="12" customWidth="1"/>
    <col min="5391" max="5391" width="10.5546875" style="12" customWidth="1"/>
    <col min="5392" max="5632" width="9.109375" style="12"/>
    <col min="5633" max="5633" width="73.33203125" style="12" customWidth="1"/>
    <col min="5634" max="5634" width="15.33203125" style="12" customWidth="1"/>
    <col min="5635" max="5637" width="18" style="12" customWidth="1"/>
    <col min="5638" max="5641" width="16.6640625" style="12" customWidth="1"/>
    <col min="5642" max="5642" width="18.109375" style="12" customWidth="1"/>
    <col min="5643" max="5643" width="10" style="12" customWidth="1"/>
    <col min="5644" max="5644" width="9.5546875" style="12" customWidth="1"/>
    <col min="5645" max="5646" width="9.109375" style="12" customWidth="1"/>
    <col min="5647" max="5647" width="10.5546875" style="12" customWidth="1"/>
    <col min="5648" max="5888" width="9.109375" style="12"/>
    <col min="5889" max="5889" width="73.33203125" style="12" customWidth="1"/>
    <col min="5890" max="5890" width="15.33203125" style="12" customWidth="1"/>
    <col min="5891" max="5893" width="18" style="12" customWidth="1"/>
    <col min="5894" max="5897" width="16.6640625" style="12" customWidth="1"/>
    <col min="5898" max="5898" width="18.109375" style="12" customWidth="1"/>
    <col min="5899" max="5899" width="10" style="12" customWidth="1"/>
    <col min="5900" max="5900" width="9.5546875" style="12" customWidth="1"/>
    <col min="5901" max="5902" width="9.109375" style="12" customWidth="1"/>
    <col min="5903" max="5903" width="10.5546875" style="12" customWidth="1"/>
    <col min="5904" max="6144" width="9.109375" style="12"/>
    <col min="6145" max="6145" width="73.33203125" style="12" customWidth="1"/>
    <col min="6146" max="6146" width="15.33203125" style="12" customWidth="1"/>
    <col min="6147" max="6149" width="18" style="12" customWidth="1"/>
    <col min="6150" max="6153" width="16.6640625" style="12" customWidth="1"/>
    <col min="6154" max="6154" width="18.109375" style="12" customWidth="1"/>
    <col min="6155" max="6155" width="10" style="12" customWidth="1"/>
    <col min="6156" max="6156" width="9.5546875" style="12" customWidth="1"/>
    <col min="6157" max="6158" width="9.109375" style="12" customWidth="1"/>
    <col min="6159" max="6159" width="10.5546875" style="12" customWidth="1"/>
    <col min="6160" max="6400" width="9.109375" style="12"/>
    <col min="6401" max="6401" width="73.33203125" style="12" customWidth="1"/>
    <col min="6402" max="6402" width="15.33203125" style="12" customWidth="1"/>
    <col min="6403" max="6405" width="18" style="12" customWidth="1"/>
    <col min="6406" max="6409" width="16.6640625" style="12" customWidth="1"/>
    <col min="6410" max="6410" width="18.109375" style="12" customWidth="1"/>
    <col min="6411" max="6411" width="10" style="12" customWidth="1"/>
    <col min="6412" max="6412" width="9.5546875" style="12" customWidth="1"/>
    <col min="6413" max="6414" width="9.109375" style="12" customWidth="1"/>
    <col min="6415" max="6415" width="10.5546875" style="12" customWidth="1"/>
    <col min="6416" max="6656" width="9.109375" style="12"/>
    <col min="6657" max="6657" width="73.33203125" style="12" customWidth="1"/>
    <col min="6658" max="6658" width="15.33203125" style="12" customWidth="1"/>
    <col min="6659" max="6661" width="18" style="12" customWidth="1"/>
    <col min="6662" max="6665" width="16.6640625" style="12" customWidth="1"/>
    <col min="6666" max="6666" width="18.109375" style="12" customWidth="1"/>
    <col min="6667" max="6667" width="10" style="12" customWidth="1"/>
    <col min="6668" max="6668" width="9.5546875" style="12" customWidth="1"/>
    <col min="6669" max="6670" width="9.109375" style="12" customWidth="1"/>
    <col min="6671" max="6671" width="10.5546875" style="12" customWidth="1"/>
    <col min="6672" max="6912" width="9.109375" style="12"/>
    <col min="6913" max="6913" width="73.33203125" style="12" customWidth="1"/>
    <col min="6914" max="6914" width="15.33203125" style="12" customWidth="1"/>
    <col min="6915" max="6917" width="18" style="12" customWidth="1"/>
    <col min="6918" max="6921" width="16.6640625" style="12" customWidth="1"/>
    <col min="6922" max="6922" width="18.109375" style="12" customWidth="1"/>
    <col min="6923" max="6923" width="10" style="12" customWidth="1"/>
    <col min="6924" max="6924" width="9.5546875" style="12" customWidth="1"/>
    <col min="6925" max="6926" width="9.109375" style="12" customWidth="1"/>
    <col min="6927" max="6927" width="10.5546875" style="12" customWidth="1"/>
    <col min="6928" max="7168" width="9.109375" style="12"/>
    <col min="7169" max="7169" width="73.33203125" style="12" customWidth="1"/>
    <col min="7170" max="7170" width="15.33203125" style="12" customWidth="1"/>
    <col min="7171" max="7173" width="18" style="12" customWidth="1"/>
    <col min="7174" max="7177" width="16.6640625" style="12" customWidth="1"/>
    <col min="7178" max="7178" width="18.109375" style="12" customWidth="1"/>
    <col min="7179" max="7179" width="10" style="12" customWidth="1"/>
    <col min="7180" max="7180" width="9.5546875" style="12" customWidth="1"/>
    <col min="7181" max="7182" width="9.109375" style="12" customWidth="1"/>
    <col min="7183" max="7183" width="10.5546875" style="12" customWidth="1"/>
    <col min="7184" max="7424" width="9.109375" style="12"/>
    <col min="7425" max="7425" width="73.33203125" style="12" customWidth="1"/>
    <col min="7426" max="7426" width="15.33203125" style="12" customWidth="1"/>
    <col min="7427" max="7429" width="18" style="12" customWidth="1"/>
    <col min="7430" max="7433" width="16.6640625" style="12" customWidth="1"/>
    <col min="7434" max="7434" width="18.109375" style="12" customWidth="1"/>
    <col min="7435" max="7435" width="10" style="12" customWidth="1"/>
    <col min="7436" max="7436" width="9.5546875" style="12" customWidth="1"/>
    <col min="7437" max="7438" width="9.109375" style="12" customWidth="1"/>
    <col min="7439" max="7439" width="10.5546875" style="12" customWidth="1"/>
    <col min="7440" max="7680" width="9.109375" style="12"/>
    <col min="7681" max="7681" width="73.33203125" style="12" customWidth="1"/>
    <col min="7682" max="7682" width="15.33203125" style="12" customWidth="1"/>
    <col min="7683" max="7685" width="18" style="12" customWidth="1"/>
    <col min="7686" max="7689" width="16.6640625" style="12" customWidth="1"/>
    <col min="7690" max="7690" width="18.109375" style="12" customWidth="1"/>
    <col min="7691" max="7691" width="10" style="12" customWidth="1"/>
    <col min="7692" max="7692" width="9.5546875" style="12" customWidth="1"/>
    <col min="7693" max="7694" width="9.109375" style="12" customWidth="1"/>
    <col min="7695" max="7695" width="10.5546875" style="12" customWidth="1"/>
    <col min="7696" max="7936" width="9.109375" style="12"/>
    <col min="7937" max="7937" width="73.33203125" style="12" customWidth="1"/>
    <col min="7938" max="7938" width="15.33203125" style="12" customWidth="1"/>
    <col min="7939" max="7941" width="18" style="12" customWidth="1"/>
    <col min="7942" max="7945" width="16.6640625" style="12" customWidth="1"/>
    <col min="7946" max="7946" width="18.109375" style="12" customWidth="1"/>
    <col min="7947" max="7947" width="10" style="12" customWidth="1"/>
    <col min="7948" max="7948" width="9.5546875" style="12" customWidth="1"/>
    <col min="7949" max="7950" width="9.109375" style="12" customWidth="1"/>
    <col min="7951" max="7951" width="10.5546875" style="12" customWidth="1"/>
    <col min="7952" max="8192" width="9.109375" style="12"/>
    <col min="8193" max="8193" width="73.33203125" style="12" customWidth="1"/>
    <col min="8194" max="8194" width="15.33203125" style="12" customWidth="1"/>
    <col min="8195" max="8197" width="18" style="12" customWidth="1"/>
    <col min="8198" max="8201" width="16.6640625" style="12" customWidth="1"/>
    <col min="8202" max="8202" width="18.109375" style="12" customWidth="1"/>
    <col min="8203" max="8203" width="10" style="12" customWidth="1"/>
    <col min="8204" max="8204" width="9.5546875" style="12" customWidth="1"/>
    <col min="8205" max="8206" width="9.109375" style="12" customWidth="1"/>
    <col min="8207" max="8207" width="10.5546875" style="12" customWidth="1"/>
    <col min="8208" max="8448" width="9.109375" style="12"/>
    <col min="8449" max="8449" width="73.33203125" style="12" customWidth="1"/>
    <col min="8450" max="8450" width="15.33203125" style="12" customWidth="1"/>
    <col min="8451" max="8453" width="18" style="12" customWidth="1"/>
    <col min="8454" max="8457" width="16.6640625" style="12" customWidth="1"/>
    <col min="8458" max="8458" width="18.109375" style="12" customWidth="1"/>
    <col min="8459" max="8459" width="10" style="12" customWidth="1"/>
    <col min="8460" max="8460" width="9.5546875" style="12" customWidth="1"/>
    <col min="8461" max="8462" width="9.109375" style="12" customWidth="1"/>
    <col min="8463" max="8463" width="10.5546875" style="12" customWidth="1"/>
    <col min="8464" max="8704" width="9.109375" style="12"/>
    <col min="8705" max="8705" width="73.33203125" style="12" customWidth="1"/>
    <col min="8706" max="8706" width="15.33203125" style="12" customWidth="1"/>
    <col min="8707" max="8709" width="18" style="12" customWidth="1"/>
    <col min="8710" max="8713" width="16.6640625" style="12" customWidth="1"/>
    <col min="8714" max="8714" width="18.109375" style="12" customWidth="1"/>
    <col min="8715" max="8715" width="10" style="12" customWidth="1"/>
    <col min="8716" max="8716" width="9.5546875" style="12" customWidth="1"/>
    <col min="8717" max="8718" width="9.109375" style="12" customWidth="1"/>
    <col min="8719" max="8719" width="10.5546875" style="12" customWidth="1"/>
    <col min="8720" max="8960" width="9.109375" style="12"/>
    <col min="8961" max="8961" width="73.33203125" style="12" customWidth="1"/>
    <col min="8962" max="8962" width="15.33203125" style="12" customWidth="1"/>
    <col min="8963" max="8965" width="18" style="12" customWidth="1"/>
    <col min="8966" max="8969" width="16.6640625" style="12" customWidth="1"/>
    <col min="8970" max="8970" width="18.109375" style="12" customWidth="1"/>
    <col min="8971" max="8971" width="10" style="12" customWidth="1"/>
    <col min="8972" max="8972" width="9.5546875" style="12" customWidth="1"/>
    <col min="8973" max="8974" width="9.109375" style="12" customWidth="1"/>
    <col min="8975" max="8975" width="10.5546875" style="12" customWidth="1"/>
    <col min="8976" max="9216" width="9.109375" style="12"/>
    <col min="9217" max="9217" width="73.33203125" style="12" customWidth="1"/>
    <col min="9218" max="9218" width="15.33203125" style="12" customWidth="1"/>
    <col min="9219" max="9221" width="18" style="12" customWidth="1"/>
    <col min="9222" max="9225" width="16.6640625" style="12" customWidth="1"/>
    <col min="9226" max="9226" width="18.109375" style="12" customWidth="1"/>
    <col min="9227" max="9227" width="10" style="12" customWidth="1"/>
    <col min="9228" max="9228" width="9.5546875" style="12" customWidth="1"/>
    <col min="9229" max="9230" width="9.109375" style="12" customWidth="1"/>
    <col min="9231" max="9231" width="10.5546875" style="12" customWidth="1"/>
    <col min="9232" max="9472" width="9.109375" style="12"/>
    <col min="9473" max="9473" width="73.33203125" style="12" customWidth="1"/>
    <col min="9474" max="9474" width="15.33203125" style="12" customWidth="1"/>
    <col min="9475" max="9477" width="18" style="12" customWidth="1"/>
    <col min="9478" max="9481" width="16.6640625" style="12" customWidth="1"/>
    <col min="9482" max="9482" width="18.109375" style="12" customWidth="1"/>
    <col min="9483" max="9483" width="10" style="12" customWidth="1"/>
    <col min="9484" max="9484" width="9.5546875" style="12" customWidth="1"/>
    <col min="9485" max="9486" width="9.109375" style="12" customWidth="1"/>
    <col min="9487" max="9487" width="10.5546875" style="12" customWidth="1"/>
    <col min="9488" max="9728" width="9.109375" style="12"/>
    <col min="9729" max="9729" width="73.33203125" style="12" customWidth="1"/>
    <col min="9730" max="9730" width="15.33203125" style="12" customWidth="1"/>
    <col min="9731" max="9733" width="18" style="12" customWidth="1"/>
    <col min="9734" max="9737" width="16.6640625" style="12" customWidth="1"/>
    <col min="9738" max="9738" width="18.109375" style="12" customWidth="1"/>
    <col min="9739" max="9739" width="10" style="12" customWidth="1"/>
    <col min="9740" max="9740" width="9.5546875" style="12" customWidth="1"/>
    <col min="9741" max="9742" width="9.109375" style="12" customWidth="1"/>
    <col min="9743" max="9743" width="10.5546875" style="12" customWidth="1"/>
    <col min="9744" max="9984" width="9.109375" style="12"/>
    <col min="9985" max="9985" width="73.33203125" style="12" customWidth="1"/>
    <col min="9986" max="9986" width="15.33203125" style="12" customWidth="1"/>
    <col min="9987" max="9989" width="18" style="12" customWidth="1"/>
    <col min="9990" max="9993" width="16.6640625" style="12" customWidth="1"/>
    <col min="9994" max="9994" width="18.109375" style="12" customWidth="1"/>
    <col min="9995" max="9995" width="10" style="12" customWidth="1"/>
    <col min="9996" max="9996" width="9.5546875" style="12" customWidth="1"/>
    <col min="9997" max="9998" width="9.109375" style="12" customWidth="1"/>
    <col min="9999" max="9999" width="10.5546875" style="12" customWidth="1"/>
    <col min="10000" max="10240" width="9.109375" style="12"/>
    <col min="10241" max="10241" width="73.33203125" style="12" customWidth="1"/>
    <col min="10242" max="10242" width="15.33203125" style="12" customWidth="1"/>
    <col min="10243" max="10245" width="18" style="12" customWidth="1"/>
    <col min="10246" max="10249" width="16.6640625" style="12" customWidth="1"/>
    <col min="10250" max="10250" width="18.109375" style="12" customWidth="1"/>
    <col min="10251" max="10251" width="10" style="12" customWidth="1"/>
    <col min="10252" max="10252" width="9.5546875" style="12" customWidth="1"/>
    <col min="10253" max="10254" width="9.109375" style="12" customWidth="1"/>
    <col min="10255" max="10255" width="10.5546875" style="12" customWidth="1"/>
    <col min="10256" max="10496" width="9.109375" style="12"/>
    <col min="10497" max="10497" width="73.33203125" style="12" customWidth="1"/>
    <col min="10498" max="10498" width="15.33203125" style="12" customWidth="1"/>
    <col min="10499" max="10501" width="18" style="12" customWidth="1"/>
    <col min="10502" max="10505" width="16.6640625" style="12" customWidth="1"/>
    <col min="10506" max="10506" width="18.109375" style="12" customWidth="1"/>
    <col min="10507" max="10507" width="10" style="12" customWidth="1"/>
    <col min="10508" max="10508" width="9.5546875" style="12" customWidth="1"/>
    <col min="10509" max="10510" width="9.109375" style="12" customWidth="1"/>
    <col min="10511" max="10511" width="10.5546875" style="12" customWidth="1"/>
    <col min="10512" max="10752" width="9.109375" style="12"/>
    <col min="10753" max="10753" width="73.33203125" style="12" customWidth="1"/>
    <col min="10754" max="10754" width="15.33203125" style="12" customWidth="1"/>
    <col min="10755" max="10757" width="18" style="12" customWidth="1"/>
    <col min="10758" max="10761" width="16.6640625" style="12" customWidth="1"/>
    <col min="10762" max="10762" width="18.109375" style="12" customWidth="1"/>
    <col min="10763" max="10763" width="10" style="12" customWidth="1"/>
    <col min="10764" max="10764" width="9.5546875" style="12" customWidth="1"/>
    <col min="10765" max="10766" width="9.109375" style="12" customWidth="1"/>
    <col min="10767" max="10767" width="10.5546875" style="12" customWidth="1"/>
    <col min="10768" max="11008" width="9.109375" style="12"/>
    <col min="11009" max="11009" width="73.33203125" style="12" customWidth="1"/>
    <col min="11010" max="11010" width="15.33203125" style="12" customWidth="1"/>
    <col min="11011" max="11013" width="18" style="12" customWidth="1"/>
    <col min="11014" max="11017" width="16.6640625" style="12" customWidth="1"/>
    <col min="11018" max="11018" width="18.109375" style="12" customWidth="1"/>
    <col min="11019" max="11019" width="10" style="12" customWidth="1"/>
    <col min="11020" max="11020" width="9.5546875" style="12" customWidth="1"/>
    <col min="11021" max="11022" width="9.109375" style="12" customWidth="1"/>
    <col min="11023" max="11023" width="10.5546875" style="12" customWidth="1"/>
    <col min="11024" max="11264" width="9.109375" style="12"/>
    <col min="11265" max="11265" width="73.33203125" style="12" customWidth="1"/>
    <col min="11266" max="11266" width="15.33203125" style="12" customWidth="1"/>
    <col min="11267" max="11269" width="18" style="12" customWidth="1"/>
    <col min="11270" max="11273" width="16.6640625" style="12" customWidth="1"/>
    <col min="11274" max="11274" width="18.109375" style="12" customWidth="1"/>
    <col min="11275" max="11275" width="10" style="12" customWidth="1"/>
    <col min="11276" max="11276" width="9.5546875" style="12" customWidth="1"/>
    <col min="11277" max="11278" width="9.109375" style="12" customWidth="1"/>
    <col min="11279" max="11279" width="10.5546875" style="12" customWidth="1"/>
    <col min="11280" max="11520" width="9.109375" style="12"/>
    <col min="11521" max="11521" width="73.33203125" style="12" customWidth="1"/>
    <col min="11522" max="11522" width="15.33203125" style="12" customWidth="1"/>
    <col min="11523" max="11525" width="18" style="12" customWidth="1"/>
    <col min="11526" max="11529" width="16.6640625" style="12" customWidth="1"/>
    <col min="11530" max="11530" width="18.109375" style="12" customWidth="1"/>
    <col min="11531" max="11531" width="10" style="12" customWidth="1"/>
    <col min="11532" max="11532" width="9.5546875" style="12" customWidth="1"/>
    <col min="11533" max="11534" width="9.109375" style="12" customWidth="1"/>
    <col min="11535" max="11535" width="10.5546875" style="12" customWidth="1"/>
    <col min="11536" max="11776" width="9.109375" style="12"/>
    <col min="11777" max="11777" width="73.33203125" style="12" customWidth="1"/>
    <col min="11778" max="11778" width="15.33203125" style="12" customWidth="1"/>
    <col min="11779" max="11781" width="18" style="12" customWidth="1"/>
    <col min="11782" max="11785" width="16.6640625" style="12" customWidth="1"/>
    <col min="11786" max="11786" width="18.109375" style="12" customWidth="1"/>
    <col min="11787" max="11787" width="10" style="12" customWidth="1"/>
    <col min="11788" max="11788" width="9.5546875" style="12" customWidth="1"/>
    <col min="11789" max="11790" width="9.109375" style="12" customWidth="1"/>
    <col min="11791" max="11791" width="10.5546875" style="12" customWidth="1"/>
    <col min="11792" max="12032" width="9.109375" style="12"/>
    <col min="12033" max="12033" width="73.33203125" style="12" customWidth="1"/>
    <col min="12034" max="12034" width="15.33203125" style="12" customWidth="1"/>
    <col min="12035" max="12037" width="18" style="12" customWidth="1"/>
    <col min="12038" max="12041" width="16.6640625" style="12" customWidth="1"/>
    <col min="12042" max="12042" width="18.109375" style="12" customWidth="1"/>
    <col min="12043" max="12043" width="10" style="12" customWidth="1"/>
    <col min="12044" max="12044" width="9.5546875" style="12" customWidth="1"/>
    <col min="12045" max="12046" width="9.109375" style="12" customWidth="1"/>
    <col min="12047" max="12047" width="10.5546875" style="12" customWidth="1"/>
    <col min="12048" max="12288" width="9.109375" style="12"/>
    <col min="12289" max="12289" width="73.33203125" style="12" customWidth="1"/>
    <col min="12290" max="12290" width="15.33203125" style="12" customWidth="1"/>
    <col min="12291" max="12293" width="18" style="12" customWidth="1"/>
    <col min="12294" max="12297" width="16.6640625" style="12" customWidth="1"/>
    <col min="12298" max="12298" width="18.109375" style="12" customWidth="1"/>
    <col min="12299" max="12299" width="10" style="12" customWidth="1"/>
    <col min="12300" max="12300" width="9.5546875" style="12" customWidth="1"/>
    <col min="12301" max="12302" width="9.109375" style="12" customWidth="1"/>
    <col min="12303" max="12303" width="10.5546875" style="12" customWidth="1"/>
    <col min="12304" max="12544" width="9.109375" style="12"/>
    <col min="12545" max="12545" width="73.33203125" style="12" customWidth="1"/>
    <col min="12546" max="12546" width="15.33203125" style="12" customWidth="1"/>
    <col min="12547" max="12549" width="18" style="12" customWidth="1"/>
    <col min="12550" max="12553" width="16.6640625" style="12" customWidth="1"/>
    <col min="12554" max="12554" width="18.109375" style="12" customWidth="1"/>
    <col min="12555" max="12555" width="10" style="12" customWidth="1"/>
    <col min="12556" max="12556" width="9.5546875" style="12" customWidth="1"/>
    <col min="12557" max="12558" width="9.109375" style="12" customWidth="1"/>
    <col min="12559" max="12559" width="10.5546875" style="12" customWidth="1"/>
    <col min="12560" max="12800" width="9.109375" style="12"/>
    <col min="12801" max="12801" width="73.33203125" style="12" customWidth="1"/>
    <col min="12802" max="12802" width="15.33203125" style="12" customWidth="1"/>
    <col min="12803" max="12805" width="18" style="12" customWidth="1"/>
    <col min="12806" max="12809" width="16.6640625" style="12" customWidth="1"/>
    <col min="12810" max="12810" width="18.109375" style="12" customWidth="1"/>
    <col min="12811" max="12811" width="10" style="12" customWidth="1"/>
    <col min="12812" max="12812" width="9.5546875" style="12" customWidth="1"/>
    <col min="12813" max="12814" width="9.109375" style="12" customWidth="1"/>
    <col min="12815" max="12815" width="10.5546875" style="12" customWidth="1"/>
    <col min="12816" max="13056" width="9.109375" style="12"/>
    <col min="13057" max="13057" width="73.33203125" style="12" customWidth="1"/>
    <col min="13058" max="13058" width="15.33203125" style="12" customWidth="1"/>
    <col min="13059" max="13061" width="18" style="12" customWidth="1"/>
    <col min="13062" max="13065" width="16.6640625" style="12" customWidth="1"/>
    <col min="13066" max="13066" width="18.109375" style="12" customWidth="1"/>
    <col min="13067" max="13067" width="10" style="12" customWidth="1"/>
    <col min="13068" max="13068" width="9.5546875" style="12" customWidth="1"/>
    <col min="13069" max="13070" width="9.109375" style="12" customWidth="1"/>
    <col min="13071" max="13071" width="10.5546875" style="12" customWidth="1"/>
    <col min="13072" max="13312" width="9.109375" style="12"/>
    <col min="13313" max="13313" width="73.33203125" style="12" customWidth="1"/>
    <col min="13314" max="13314" width="15.33203125" style="12" customWidth="1"/>
    <col min="13315" max="13317" width="18" style="12" customWidth="1"/>
    <col min="13318" max="13321" width="16.6640625" style="12" customWidth="1"/>
    <col min="13322" max="13322" width="18.109375" style="12" customWidth="1"/>
    <col min="13323" max="13323" width="10" style="12" customWidth="1"/>
    <col min="13324" max="13324" width="9.5546875" style="12" customWidth="1"/>
    <col min="13325" max="13326" width="9.109375" style="12" customWidth="1"/>
    <col min="13327" max="13327" width="10.5546875" style="12" customWidth="1"/>
    <col min="13328" max="13568" width="9.109375" style="12"/>
    <col min="13569" max="13569" width="73.33203125" style="12" customWidth="1"/>
    <col min="13570" max="13570" width="15.33203125" style="12" customWidth="1"/>
    <col min="13571" max="13573" width="18" style="12" customWidth="1"/>
    <col min="13574" max="13577" width="16.6640625" style="12" customWidth="1"/>
    <col min="13578" max="13578" width="18.109375" style="12" customWidth="1"/>
    <col min="13579" max="13579" width="10" style="12" customWidth="1"/>
    <col min="13580" max="13580" width="9.5546875" style="12" customWidth="1"/>
    <col min="13581" max="13582" width="9.109375" style="12" customWidth="1"/>
    <col min="13583" max="13583" width="10.5546875" style="12" customWidth="1"/>
    <col min="13584" max="13824" width="9.109375" style="12"/>
    <col min="13825" max="13825" width="73.33203125" style="12" customWidth="1"/>
    <col min="13826" max="13826" width="15.33203125" style="12" customWidth="1"/>
    <col min="13827" max="13829" width="18" style="12" customWidth="1"/>
    <col min="13830" max="13833" width="16.6640625" style="12" customWidth="1"/>
    <col min="13834" max="13834" width="18.109375" style="12" customWidth="1"/>
    <col min="13835" max="13835" width="10" style="12" customWidth="1"/>
    <col min="13836" max="13836" width="9.5546875" style="12" customWidth="1"/>
    <col min="13837" max="13838" width="9.109375" style="12" customWidth="1"/>
    <col min="13839" max="13839" width="10.5546875" style="12" customWidth="1"/>
    <col min="13840" max="14080" width="9.109375" style="12"/>
    <col min="14081" max="14081" width="73.33203125" style="12" customWidth="1"/>
    <col min="14082" max="14082" width="15.33203125" style="12" customWidth="1"/>
    <col min="14083" max="14085" width="18" style="12" customWidth="1"/>
    <col min="14086" max="14089" width="16.6640625" style="12" customWidth="1"/>
    <col min="14090" max="14090" width="18.109375" style="12" customWidth="1"/>
    <col min="14091" max="14091" width="10" style="12" customWidth="1"/>
    <col min="14092" max="14092" width="9.5546875" style="12" customWidth="1"/>
    <col min="14093" max="14094" width="9.109375" style="12" customWidth="1"/>
    <col min="14095" max="14095" width="10.5546875" style="12" customWidth="1"/>
    <col min="14096" max="14336" width="9.109375" style="12"/>
    <col min="14337" max="14337" width="73.33203125" style="12" customWidth="1"/>
    <col min="14338" max="14338" width="15.33203125" style="12" customWidth="1"/>
    <col min="14339" max="14341" width="18" style="12" customWidth="1"/>
    <col min="14342" max="14345" width="16.6640625" style="12" customWidth="1"/>
    <col min="14346" max="14346" width="18.109375" style="12" customWidth="1"/>
    <col min="14347" max="14347" width="10" style="12" customWidth="1"/>
    <col min="14348" max="14348" width="9.5546875" style="12" customWidth="1"/>
    <col min="14349" max="14350" width="9.109375" style="12" customWidth="1"/>
    <col min="14351" max="14351" width="10.5546875" style="12" customWidth="1"/>
    <col min="14352" max="14592" width="9.109375" style="12"/>
    <col min="14593" max="14593" width="73.33203125" style="12" customWidth="1"/>
    <col min="14594" max="14594" width="15.33203125" style="12" customWidth="1"/>
    <col min="14595" max="14597" width="18" style="12" customWidth="1"/>
    <col min="14598" max="14601" width="16.6640625" style="12" customWidth="1"/>
    <col min="14602" max="14602" width="18.109375" style="12" customWidth="1"/>
    <col min="14603" max="14603" width="10" style="12" customWidth="1"/>
    <col min="14604" max="14604" width="9.5546875" style="12" customWidth="1"/>
    <col min="14605" max="14606" width="9.109375" style="12" customWidth="1"/>
    <col min="14607" max="14607" width="10.5546875" style="12" customWidth="1"/>
    <col min="14608" max="14848" width="9.109375" style="12"/>
    <col min="14849" max="14849" width="73.33203125" style="12" customWidth="1"/>
    <col min="14850" max="14850" width="15.33203125" style="12" customWidth="1"/>
    <col min="14851" max="14853" width="18" style="12" customWidth="1"/>
    <col min="14854" max="14857" width="16.6640625" style="12" customWidth="1"/>
    <col min="14858" max="14858" width="18.109375" style="12" customWidth="1"/>
    <col min="14859" max="14859" width="10" style="12" customWidth="1"/>
    <col min="14860" max="14860" width="9.5546875" style="12" customWidth="1"/>
    <col min="14861" max="14862" width="9.109375" style="12" customWidth="1"/>
    <col min="14863" max="14863" width="10.5546875" style="12" customWidth="1"/>
    <col min="14864" max="15104" width="9.109375" style="12"/>
    <col min="15105" max="15105" width="73.33203125" style="12" customWidth="1"/>
    <col min="15106" max="15106" width="15.33203125" style="12" customWidth="1"/>
    <col min="15107" max="15109" width="18" style="12" customWidth="1"/>
    <col min="15110" max="15113" width="16.6640625" style="12" customWidth="1"/>
    <col min="15114" max="15114" width="18.109375" style="12" customWidth="1"/>
    <col min="15115" max="15115" width="10" style="12" customWidth="1"/>
    <col min="15116" max="15116" width="9.5546875" style="12" customWidth="1"/>
    <col min="15117" max="15118" width="9.109375" style="12" customWidth="1"/>
    <col min="15119" max="15119" width="10.5546875" style="12" customWidth="1"/>
    <col min="15120" max="15360" width="9.109375" style="12"/>
    <col min="15361" max="15361" width="73.33203125" style="12" customWidth="1"/>
    <col min="15362" max="15362" width="15.33203125" style="12" customWidth="1"/>
    <col min="15363" max="15365" width="18" style="12" customWidth="1"/>
    <col min="15366" max="15369" width="16.6640625" style="12" customWidth="1"/>
    <col min="15370" max="15370" width="18.109375" style="12" customWidth="1"/>
    <col min="15371" max="15371" width="10" style="12" customWidth="1"/>
    <col min="15372" max="15372" width="9.5546875" style="12" customWidth="1"/>
    <col min="15373" max="15374" width="9.109375" style="12" customWidth="1"/>
    <col min="15375" max="15375" width="10.5546875" style="12" customWidth="1"/>
    <col min="15376" max="15616" width="9.109375" style="12"/>
    <col min="15617" max="15617" width="73.33203125" style="12" customWidth="1"/>
    <col min="15618" max="15618" width="15.33203125" style="12" customWidth="1"/>
    <col min="15619" max="15621" width="18" style="12" customWidth="1"/>
    <col min="15622" max="15625" width="16.6640625" style="12" customWidth="1"/>
    <col min="15626" max="15626" width="18.109375" style="12" customWidth="1"/>
    <col min="15627" max="15627" width="10" style="12" customWidth="1"/>
    <col min="15628" max="15628" width="9.5546875" style="12" customWidth="1"/>
    <col min="15629" max="15630" width="9.109375" style="12" customWidth="1"/>
    <col min="15631" max="15631" width="10.5546875" style="12" customWidth="1"/>
    <col min="15632" max="15872" width="9.109375" style="12"/>
    <col min="15873" max="15873" width="73.33203125" style="12" customWidth="1"/>
    <col min="15874" max="15874" width="15.33203125" style="12" customWidth="1"/>
    <col min="15875" max="15877" width="18" style="12" customWidth="1"/>
    <col min="15878" max="15881" width="16.6640625" style="12" customWidth="1"/>
    <col min="15882" max="15882" width="18.109375" style="12" customWidth="1"/>
    <col min="15883" max="15883" width="10" style="12" customWidth="1"/>
    <col min="15884" max="15884" width="9.5546875" style="12" customWidth="1"/>
    <col min="15885" max="15886" width="9.109375" style="12" customWidth="1"/>
    <col min="15887" max="15887" width="10.5546875" style="12" customWidth="1"/>
    <col min="15888" max="16128" width="9.109375" style="12"/>
    <col min="16129" max="16129" width="73.33203125" style="12" customWidth="1"/>
    <col min="16130" max="16130" width="15.33203125" style="12" customWidth="1"/>
    <col min="16131" max="16133" width="18" style="12" customWidth="1"/>
    <col min="16134" max="16137" width="16.6640625" style="12" customWidth="1"/>
    <col min="16138" max="16138" width="18.109375" style="12" customWidth="1"/>
    <col min="16139" max="16139" width="10" style="12" customWidth="1"/>
    <col min="16140" max="16140" width="9.5546875" style="12" customWidth="1"/>
    <col min="16141" max="16142" width="9.109375" style="12" customWidth="1"/>
    <col min="16143" max="16143" width="10.5546875" style="12" customWidth="1"/>
    <col min="16144" max="16384" width="9.109375" style="12"/>
  </cols>
  <sheetData>
    <row r="1" spans="1:10" ht="18.600000000000001" customHeight="1" x14ac:dyDescent="0.3">
      <c r="B1" s="43"/>
      <c r="C1" s="43"/>
      <c r="D1" s="43"/>
      <c r="E1" s="43"/>
      <c r="H1" s="116" t="s">
        <v>254</v>
      </c>
      <c r="I1" s="116"/>
    </row>
    <row r="2" spans="1:10" x14ac:dyDescent="0.3">
      <c r="B2" s="43"/>
      <c r="C2" s="43"/>
      <c r="D2" s="43"/>
      <c r="E2" s="43"/>
      <c r="H2" s="110" t="s">
        <v>253</v>
      </c>
    </row>
    <row r="3" spans="1:10" x14ac:dyDescent="0.3">
      <c r="B3" s="44"/>
      <c r="C3" s="44"/>
      <c r="D3" s="44"/>
      <c r="E3" s="44"/>
      <c r="H3" s="110" t="s">
        <v>252</v>
      </c>
    </row>
    <row r="4" spans="1:10" x14ac:dyDescent="0.3">
      <c r="B4" s="43"/>
      <c r="C4" s="43"/>
      <c r="D4" s="43"/>
      <c r="E4" s="43"/>
      <c r="H4" s="110" t="s">
        <v>264</v>
      </c>
    </row>
    <row r="5" spans="1:10" ht="35.4" customHeight="1" x14ac:dyDescent="0.25">
      <c r="B5" s="43"/>
      <c r="C5" s="43"/>
      <c r="D5" s="43"/>
      <c r="E5" s="43"/>
    </row>
    <row r="6" spans="1:10" ht="18.75" customHeight="1" x14ac:dyDescent="0.25">
      <c r="A6" s="12" t="s">
        <v>220</v>
      </c>
      <c r="B6" s="13"/>
      <c r="C6" s="36"/>
      <c r="D6" s="12"/>
      <c r="E6" s="12"/>
      <c r="G6" s="125" t="s">
        <v>221</v>
      </c>
      <c r="H6" s="125"/>
      <c r="I6" s="125"/>
      <c r="J6" s="125"/>
    </row>
    <row r="7" spans="1:10" ht="16.2" customHeight="1" x14ac:dyDescent="0.25">
      <c r="B7" s="13"/>
      <c r="C7" s="36"/>
      <c r="D7" s="12"/>
      <c r="E7" s="12"/>
    </row>
    <row r="8" spans="1:10" ht="15" customHeight="1" x14ac:dyDescent="0.25">
      <c r="A8" s="126"/>
      <c r="B8" s="126"/>
      <c r="C8" s="39"/>
      <c r="D8" s="13"/>
      <c r="E8" s="13"/>
      <c r="F8" s="13"/>
      <c r="G8" s="127"/>
      <c r="H8" s="127"/>
      <c r="I8" s="127"/>
      <c r="J8" s="127"/>
    </row>
    <row r="9" spans="1:10" ht="52.5" customHeight="1" x14ac:dyDescent="0.25">
      <c r="A9" s="40" t="s">
        <v>246</v>
      </c>
      <c r="B9" s="41"/>
      <c r="C9" s="42"/>
      <c r="D9" s="42"/>
      <c r="E9" s="13"/>
      <c r="F9" s="13"/>
      <c r="G9" s="129" t="s">
        <v>247</v>
      </c>
      <c r="H9" s="129"/>
      <c r="I9" s="129"/>
      <c r="J9" s="129"/>
    </row>
    <row r="10" spans="1:10" ht="18.75" customHeight="1" x14ac:dyDescent="0.25">
      <c r="A10" s="38" t="s">
        <v>222</v>
      </c>
      <c r="B10" s="36"/>
      <c r="C10" s="36"/>
      <c r="D10" s="13"/>
      <c r="E10" s="13"/>
      <c r="F10" s="13"/>
      <c r="G10" s="38" t="s">
        <v>223</v>
      </c>
      <c r="H10" s="36"/>
      <c r="I10" s="38"/>
      <c r="J10" s="38"/>
    </row>
    <row r="11" spans="1:10" ht="18.75" customHeight="1" x14ac:dyDescent="0.25">
      <c r="A11" s="12" t="s">
        <v>257</v>
      </c>
      <c r="B11" s="12"/>
      <c r="C11" s="12"/>
      <c r="D11" s="12"/>
      <c r="E11" s="13"/>
      <c r="F11" s="13"/>
      <c r="G11" s="12" t="s">
        <v>256</v>
      </c>
    </row>
    <row r="12" spans="1:10" ht="18.75" customHeight="1" x14ac:dyDescent="0.25">
      <c r="B12" s="36"/>
      <c r="C12" s="36"/>
      <c r="D12" s="13"/>
      <c r="E12" s="13"/>
      <c r="F12" s="13"/>
      <c r="G12" s="38"/>
      <c r="H12" s="38"/>
      <c r="I12" s="38"/>
      <c r="J12" s="38"/>
    </row>
    <row r="13" spans="1:10" ht="6.6" customHeight="1" x14ac:dyDescent="0.25">
      <c r="B13" s="36"/>
      <c r="C13" s="36"/>
      <c r="D13" s="13"/>
      <c r="E13" s="13"/>
      <c r="F13" s="13"/>
      <c r="G13" s="128"/>
      <c r="H13" s="128"/>
      <c r="I13" s="128"/>
      <c r="J13" s="128"/>
    </row>
    <row r="14" spans="1:10" ht="18" customHeight="1" x14ac:dyDescent="0.25">
      <c r="B14" s="36"/>
      <c r="C14" s="36"/>
      <c r="D14" s="36"/>
      <c r="E14" s="36"/>
      <c r="F14" s="37"/>
      <c r="G14" s="12" t="s">
        <v>224</v>
      </c>
    </row>
    <row r="15" spans="1:10" ht="26.25" customHeight="1" x14ac:dyDescent="0.25">
      <c r="A15" s="36"/>
      <c r="B15" s="36"/>
      <c r="C15" s="17"/>
      <c r="D15" s="37"/>
      <c r="E15" s="37"/>
      <c r="F15" s="37"/>
      <c r="G15" s="127"/>
      <c r="H15" s="127"/>
      <c r="I15" s="127"/>
      <c r="J15" s="127"/>
    </row>
    <row r="16" spans="1:10" ht="30.75" customHeight="1" x14ac:dyDescent="0.25">
      <c r="A16" s="124"/>
      <c r="B16" s="124"/>
      <c r="C16" s="18"/>
      <c r="D16" s="18"/>
      <c r="E16" s="18"/>
      <c r="F16" s="19"/>
      <c r="G16" s="130" t="s">
        <v>248</v>
      </c>
      <c r="H16" s="130"/>
      <c r="I16" s="130"/>
      <c r="J16" s="130"/>
    </row>
    <row r="17" spans="1:10" ht="20.25" customHeight="1" x14ac:dyDescent="0.25">
      <c r="A17" s="120"/>
      <c r="B17" s="120"/>
      <c r="C17" s="36"/>
      <c r="D17" s="12"/>
      <c r="E17" s="12"/>
      <c r="F17" s="20"/>
      <c r="G17" s="123"/>
      <c r="H17" s="123"/>
      <c r="I17" s="123"/>
      <c r="J17" s="123"/>
    </row>
    <row r="18" spans="1:10" ht="19.5" customHeight="1" x14ac:dyDescent="0.25">
      <c r="A18" s="120"/>
      <c r="B18" s="120"/>
      <c r="C18" s="36"/>
      <c r="D18" s="36"/>
      <c r="E18" s="36"/>
      <c r="F18" s="13"/>
      <c r="G18" s="38" t="s">
        <v>223</v>
      </c>
      <c r="H18" s="36"/>
      <c r="I18" s="38"/>
      <c r="J18" s="38"/>
    </row>
    <row r="19" spans="1:10" ht="19.5" customHeight="1" x14ac:dyDescent="0.25">
      <c r="A19" s="36"/>
      <c r="B19" s="36"/>
      <c r="C19" s="36"/>
      <c r="D19" s="36"/>
      <c r="E19" s="36"/>
      <c r="F19" s="13"/>
      <c r="G19" s="12" t="s">
        <v>255</v>
      </c>
    </row>
    <row r="20" spans="1:10" ht="16.5" customHeight="1" x14ac:dyDescent="0.25">
      <c r="A20" s="14"/>
      <c r="D20" s="13"/>
      <c r="E20" s="13"/>
      <c r="F20" s="13"/>
      <c r="G20" s="16"/>
      <c r="H20" s="16"/>
      <c r="I20" s="16"/>
      <c r="J20" s="16"/>
    </row>
    <row r="21" spans="1:10" ht="18.75" customHeight="1" x14ac:dyDescent="0.25">
      <c r="A21" s="120"/>
      <c r="B21" s="120"/>
      <c r="D21" s="13"/>
      <c r="E21" s="13"/>
      <c r="F21" s="13"/>
    </row>
    <row r="22" spans="1:10" x14ac:dyDescent="0.25">
      <c r="A22" s="120"/>
      <c r="B22" s="120"/>
      <c r="F22" s="20"/>
    </row>
    <row r="23" spans="1:10" ht="61.2" customHeight="1" x14ac:dyDescent="0.25">
      <c r="A23" s="121" t="s">
        <v>225</v>
      </c>
      <c r="B23" s="122"/>
      <c r="C23" s="122"/>
      <c r="D23" s="122"/>
      <c r="E23" s="122"/>
      <c r="F23" s="122"/>
      <c r="G23" s="122"/>
      <c r="H23" s="122"/>
      <c r="I23" s="122"/>
      <c r="J23" s="122"/>
    </row>
    <row r="24" spans="1:10" ht="21" customHeight="1" x14ac:dyDescent="0.25">
      <c r="B24" s="12"/>
      <c r="C24" s="17"/>
      <c r="D24" s="21"/>
      <c r="E24" s="21"/>
      <c r="F24" s="21"/>
    </row>
    <row r="25" spans="1:10" ht="21" customHeight="1" x14ac:dyDescent="0.25">
      <c r="B25" s="12"/>
      <c r="C25" s="17"/>
      <c r="D25" s="21"/>
      <c r="E25" s="21"/>
      <c r="F25" s="21"/>
      <c r="H25" s="15"/>
      <c r="I25" s="15"/>
      <c r="J25" s="15"/>
    </row>
    <row r="26" spans="1:10" x14ac:dyDescent="0.25">
      <c r="B26" s="17"/>
      <c r="C26" s="17"/>
      <c r="D26" s="17"/>
      <c r="E26" s="17"/>
      <c r="F26" s="17"/>
      <c r="G26" s="14"/>
      <c r="H26" s="14"/>
      <c r="I26" s="14"/>
      <c r="J26" s="14"/>
    </row>
    <row r="27" spans="1:10" ht="20.100000000000001" customHeight="1" x14ac:dyDescent="0.25">
      <c r="A27" s="22"/>
      <c r="B27" s="117"/>
      <c r="C27" s="117"/>
      <c r="D27" s="117"/>
      <c r="E27" s="117"/>
      <c r="F27" s="117"/>
      <c r="G27" s="23"/>
      <c r="H27" s="24"/>
      <c r="I27" s="25" t="s">
        <v>226</v>
      </c>
      <c r="J27" s="26" t="s">
        <v>227</v>
      </c>
    </row>
    <row r="28" spans="1:10" ht="20.100000000000001" customHeight="1" x14ac:dyDescent="0.25">
      <c r="A28" s="27" t="s">
        <v>228</v>
      </c>
      <c r="B28" s="117"/>
      <c r="C28" s="117"/>
      <c r="D28" s="117"/>
      <c r="E28" s="117"/>
      <c r="F28" s="117"/>
      <c r="G28" s="28"/>
      <c r="H28" s="29"/>
      <c r="I28" s="30" t="s">
        <v>229</v>
      </c>
      <c r="J28" s="26"/>
    </row>
    <row r="29" spans="1:10" ht="20.100000000000001" customHeight="1" x14ac:dyDescent="0.25">
      <c r="A29" s="27" t="s">
        <v>230</v>
      </c>
      <c r="B29" s="117"/>
      <c r="C29" s="117"/>
      <c r="D29" s="117"/>
      <c r="E29" s="117"/>
      <c r="F29" s="117"/>
      <c r="G29" s="23"/>
      <c r="H29" s="24"/>
      <c r="I29" s="30" t="s">
        <v>231</v>
      </c>
      <c r="J29" s="26"/>
    </row>
    <row r="30" spans="1:10" ht="20.100000000000001" customHeight="1" x14ac:dyDescent="0.25">
      <c r="A30" s="27" t="s">
        <v>232</v>
      </c>
      <c r="B30" s="117"/>
      <c r="C30" s="117"/>
      <c r="D30" s="117"/>
      <c r="E30" s="117"/>
      <c r="F30" s="117"/>
      <c r="G30" s="23"/>
      <c r="H30" s="24"/>
      <c r="I30" s="30" t="s">
        <v>233</v>
      </c>
      <c r="J30" s="26"/>
    </row>
    <row r="31" spans="1:10" ht="20.100000000000001" customHeight="1" x14ac:dyDescent="0.25">
      <c r="A31" s="27" t="s">
        <v>234</v>
      </c>
      <c r="B31" s="117"/>
      <c r="C31" s="117"/>
      <c r="D31" s="117"/>
      <c r="E31" s="117"/>
      <c r="F31" s="117"/>
      <c r="G31" s="28"/>
      <c r="H31" s="29"/>
      <c r="I31" s="30" t="s">
        <v>235</v>
      </c>
      <c r="J31" s="26"/>
    </row>
    <row r="32" spans="1:10" ht="20.100000000000001" customHeight="1" x14ac:dyDescent="0.25">
      <c r="A32" s="27" t="s">
        <v>236</v>
      </c>
      <c r="B32" s="117"/>
      <c r="C32" s="117"/>
      <c r="D32" s="117"/>
      <c r="E32" s="117"/>
      <c r="F32" s="117"/>
      <c r="G32" s="28"/>
      <c r="H32" s="29"/>
      <c r="I32" s="30" t="s">
        <v>237</v>
      </c>
      <c r="J32" s="26"/>
    </row>
    <row r="33" spans="1:10" ht="20.100000000000001" customHeight="1" x14ac:dyDescent="0.25">
      <c r="A33" s="27" t="s">
        <v>238</v>
      </c>
      <c r="B33" s="117"/>
      <c r="C33" s="117"/>
      <c r="D33" s="117"/>
      <c r="E33" s="117"/>
      <c r="F33" s="117"/>
      <c r="G33" s="28"/>
      <c r="H33" s="31"/>
      <c r="I33" s="32" t="s">
        <v>239</v>
      </c>
      <c r="J33" s="26"/>
    </row>
    <row r="34" spans="1:10" ht="20.100000000000001" customHeight="1" x14ac:dyDescent="0.25">
      <c r="A34" s="27" t="s">
        <v>240</v>
      </c>
      <c r="B34" s="117"/>
      <c r="C34" s="117"/>
      <c r="D34" s="117"/>
      <c r="E34" s="117"/>
      <c r="F34" s="117"/>
      <c r="G34" s="117"/>
      <c r="H34" s="118"/>
      <c r="I34" s="119"/>
      <c r="J34" s="33"/>
    </row>
    <row r="35" spans="1:10" ht="20.100000000000001" customHeight="1" x14ac:dyDescent="0.25">
      <c r="A35" s="27" t="s">
        <v>241</v>
      </c>
      <c r="B35" s="117"/>
      <c r="C35" s="117"/>
      <c r="D35" s="117"/>
      <c r="E35" s="117"/>
      <c r="F35" s="117"/>
      <c r="G35" s="117"/>
      <c r="H35" s="118"/>
      <c r="I35" s="119"/>
      <c r="J35" s="33"/>
    </row>
    <row r="36" spans="1:10" ht="20.100000000000001" customHeight="1" x14ac:dyDescent="0.25">
      <c r="A36" s="27" t="s">
        <v>242</v>
      </c>
      <c r="B36" s="117"/>
      <c r="C36" s="117"/>
      <c r="D36" s="117"/>
      <c r="E36" s="117"/>
      <c r="F36" s="117"/>
      <c r="G36" s="28"/>
      <c r="H36" s="28"/>
      <c r="I36" s="28"/>
      <c r="J36" s="29"/>
    </row>
    <row r="37" spans="1:10" ht="20.100000000000001" customHeight="1" x14ac:dyDescent="0.25">
      <c r="A37" s="27" t="s">
        <v>243</v>
      </c>
      <c r="B37" s="117"/>
      <c r="C37" s="117"/>
      <c r="D37" s="117"/>
      <c r="E37" s="117"/>
      <c r="F37" s="117"/>
      <c r="G37" s="23"/>
      <c r="H37" s="23"/>
      <c r="I37" s="23"/>
      <c r="J37" s="24"/>
    </row>
    <row r="38" spans="1:10" ht="20.100000000000001" customHeight="1" x14ac:dyDescent="0.25">
      <c r="A38" s="27" t="s">
        <v>244</v>
      </c>
      <c r="B38" s="117"/>
      <c r="C38" s="117"/>
      <c r="D38" s="117"/>
      <c r="E38" s="117"/>
      <c r="F38" s="117"/>
      <c r="G38" s="28"/>
      <c r="H38" s="28"/>
      <c r="I38" s="28"/>
      <c r="J38" s="29"/>
    </row>
    <row r="39" spans="1:10" ht="20.100000000000001" customHeight="1" x14ac:dyDescent="0.25">
      <c r="A39" s="27" t="s">
        <v>245</v>
      </c>
      <c r="B39" s="117"/>
      <c r="C39" s="117"/>
      <c r="D39" s="117"/>
      <c r="E39" s="117"/>
      <c r="F39" s="117"/>
      <c r="G39" s="23"/>
      <c r="H39" s="23"/>
      <c r="I39" s="23"/>
      <c r="J39" s="24"/>
    </row>
    <row r="40" spans="1:10" ht="9" customHeight="1" x14ac:dyDescent="0.25">
      <c r="A40" s="34"/>
      <c r="B40" s="34"/>
      <c r="C40" s="34"/>
      <c r="D40" s="34"/>
      <c r="E40" s="34"/>
      <c r="F40" s="34"/>
      <c r="G40" s="34"/>
      <c r="H40" s="34"/>
      <c r="I40" s="34"/>
      <c r="J40" s="34"/>
    </row>
    <row r="41" spans="1:10" s="14" customFormat="1" x14ac:dyDescent="0.25">
      <c r="A41" s="35"/>
      <c r="F41" s="12"/>
      <c r="G41" s="12"/>
      <c r="H41" s="12"/>
      <c r="I41" s="12"/>
      <c r="J41" s="12"/>
    </row>
    <row r="42" spans="1:10" s="14" customFormat="1" x14ac:dyDescent="0.25">
      <c r="A42" s="35"/>
      <c r="F42" s="12"/>
      <c r="G42" s="12"/>
      <c r="H42" s="12"/>
      <c r="I42" s="12"/>
      <c r="J42" s="12"/>
    </row>
    <row r="43" spans="1:10" s="14" customFormat="1" x14ac:dyDescent="0.25">
      <c r="A43" s="35"/>
      <c r="F43" s="12"/>
      <c r="G43" s="12"/>
      <c r="H43" s="12"/>
      <c r="I43" s="12"/>
      <c r="J43" s="12"/>
    </row>
    <row r="44" spans="1:10" s="14" customFormat="1" x14ac:dyDescent="0.25">
      <c r="A44" s="35"/>
      <c r="F44" s="12"/>
      <c r="G44" s="12"/>
      <c r="H44" s="12"/>
      <c r="I44" s="12"/>
      <c r="J44" s="12"/>
    </row>
    <row r="45" spans="1:10" s="14" customFormat="1" x14ac:dyDescent="0.25">
      <c r="A45" s="35"/>
      <c r="F45" s="12"/>
      <c r="G45" s="12"/>
      <c r="H45" s="12"/>
      <c r="I45" s="12"/>
      <c r="J45" s="12"/>
    </row>
    <row r="46" spans="1:10" s="14" customFormat="1" x14ac:dyDescent="0.25">
      <c r="A46" s="35"/>
      <c r="F46" s="12"/>
      <c r="G46" s="12"/>
      <c r="H46" s="12"/>
      <c r="I46" s="12"/>
      <c r="J46" s="12"/>
    </row>
    <row r="47" spans="1:10" s="14" customFormat="1" x14ac:dyDescent="0.25">
      <c r="A47" s="35"/>
      <c r="F47" s="12"/>
      <c r="G47" s="12"/>
      <c r="H47" s="12"/>
      <c r="I47" s="12"/>
      <c r="J47" s="12"/>
    </row>
    <row r="48" spans="1:10" s="14" customFormat="1" x14ac:dyDescent="0.25">
      <c r="A48" s="35"/>
      <c r="F48" s="12"/>
      <c r="G48" s="12"/>
      <c r="H48" s="12"/>
      <c r="I48" s="12"/>
      <c r="J48" s="12"/>
    </row>
  </sheetData>
  <mergeCells count="30">
    <mergeCell ref="A16:B16"/>
    <mergeCell ref="G6:J6"/>
    <mergeCell ref="A8:B8"/>
    <mergeCell ref="G8:J8"/>
    <mergeCell ref="G13:J13"/>
    <mergeCell ref="G15:J15"/>
    <mergeCell ref="G9:J9"/>
    <mergeCell ref="G16:J16"/>
    <mergeCell ref="A21:B21"/>
    <mergeCell ref="A22:B22"/>
    <mergeCell ref="A23:J23"/>
    <mergeCell ref="B27:F27"/>
    <mergeCell ref="G17:J17"/>
    <mergeCell ref="A18:B18"/>
    <mergeCell ref="H1:I1"/>
    <mergeCell ref="B39:F39"/>
    <mergeCell ref="G34:I34"/>
    <mergeCell ref="B35:F35"/>
    <mergeCell ref="G35:I35"/>
    <mergeCell ref="B36:F36"/>
    <mergeCell ref="B37:F37"/>
    <mergeCell ref="B38:F38"/>
    <mergeCell ref="B34:F34"/>
    <mergeCell ref="B29:F29"/>
    <mergeCell ref="B30:F30"/>
    <mergeCell ref="B31:F31"/>
    <mergeCell ref="B32:F32"/>
    <mergeCell ref="B33:F33"/>
    <mergeCell ref="B28:F28"/>
    <mergeCell ref="A17:B17"/>
  </mergeCells>
  <printOptions horizontalCentered="1"/>
  <pageMargins left="0.39370078740157483" right="0.39370078740157483" top="0.74803149606299213" bottom="0.39370078740157483" header="0.39370078740157483" footer="0.19685039370078741"/>
  <pageSetup paperSize="9" scale="60" fitToHeight="1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BY165"/>
  <sheetViews>
    <sheetView view="pageBreakPreview" zoomScale="50" zoomScaleNormal="75" zoomScaleSheetLayoutView="50" workbookViewId="0">
      <pane xSplit="3" ySplit="3" topLeftCell="D4" activePane="bottomRight" state="frozen"/>
      <selection pane="topRight" activeCell="D1" sqref="D1"/>
      <selection pane="bottomLeft" activeCell="A5" sqref="A5"/>
      <selection pane="bottomRight" activeCell="J159" sqref="J159"/>
    </sheetView>
  </sheetViews>
  <sheetFormatPr defaultColWidth="9.109375" defaultRowHeight="13.8" x14ac:dyDescent="0.25"/>
  <cols>
    <col min="1" max="1" width="11.33203125" style="8" customWidth="1"/>
    <col min="2" max="2" width="41.5546875" style="8" customWidth="1"/>
    <col min="3" max="4" width="10.109375" style="8" customWidth="1"/>
    <col min="5" max="5" width="13.33203125" style="8" customWidth="1"/>
    <col min="6" max="6" width="14.44140625" style="8" customWidth="1"/>
    <col min="7" max="7" width="14.5546875" style="8" customWidth="1"/>
    <col min="8" max="9" width="9.33203125" style="8" bestFit="1" customWidth="1"/>
    <col min="10" max="10" width="11.6640625" style="8" customWidth="1"/>
    <col min="11" max="11" width="11.5546875" style="8" customWidth="1"/>
    <col min="12" max="12" width="9.33203125" style="8" bestFit="1" customWidth="1"/>
    <col min="13" max="13" width="11.5546875" style="8" customWidth="1"/>
    <col min="14" max="14" width="11.6640625" style="8" customWidth="1"/>
    <col min="15" max="15" width="10.5546875" style="8" customWidth="1"/>
    <col min="16" max="16" width="9.33203125" style="8" customWidth="1"/>
    <col min="17" max="17" width="11.6640625" style="8" customWidth="1"/>
    <col min="18" max="18" width="12.33203125" style="8" customWidth="1"/>
    <col min="19" max="19" width="12" style="8" customWidth="1"/>
    <col min="20" max="20" width="10.44140625" style="8" customWidth="1"/>
    <col min="21" max="21" width="12.44140625" style="8" customWidth="1"/>
    <col min="22" max="22" width="10.109375" style="8" customWidth="1"/>
    <col min="23" max="23" width="12.6640625" style="8" customWidth="1"/>
    <col min="24" max="26" width="9.109375" style="8" customWidth="1"/>
    <col min="27" max="16384" width="9.109375" style="8"/>
  </cols>
  <sheetData>
    <row r="1" spans="1:23" ht="77.400000000000006" customHeight="1" x14ac:dyDescent="0.3">
      <c r="A1" s="134" t="s">
        <v>263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45" t="s">
        <v>249</v>
      </c>
    </row>
    <row r="2" spans="1:23" ht="68.25" customHeight="1" x14ac:dyDescent="0.25">
      <c r="A2" s="135" t="s">
        <v>21</v>
      </c>
      <c r="B2" s="136" t="s">
        <v>97</v>
      </c>
      <c r="C2" s="137" t="s">
        <v>98</v>
      </c>
      <c r="D2" s="133" t="s">
        <v>218</v>
      </c>
      <c r="E2" s="133" t="s">
        <v>193</v>
      </c>
      <c r="F2" s="138" t="s">
        <v>194</v>
      </c>
      <c r="G2" s="133" t="s">
        <v>195</v>
      </c>
      <c r="H2" s="46" t="s">
        <v>99</v>
      </c>
      <c r="I2" s="47" t="s">
        <v>100</v>
      </c>
      <c r="J2" s="46" t="s">
        <v>101</v>
      </c>
      <c r="K2" s="48" t="s">
        <v>102</v>
      </c>
      <c r="L2" s="46" t="s">
        <v>103</v>
      </c>
      <c r="M2" s="47" t="s">
        <v>104</v>
      </c>
      <c r="N2" s="46" t="s">
        <v>105</v>
      </c>
      <c r="O2" s="48" t="s">
        <v>106</v>
      </c>
      <c r="P2" s="46" t="s">
        <v>107</v>
      </c>
      <c r="Q2" s="46" t="s">
        <v>108</v>
      </c>
      <c r="R2" s="46" t="s">
        <v>109</v>
      </c>
      <c r="S2" s="48" t="s">
        <v>110</v>
      </c>
      <c r="T2" s="46" t="s">
        <v>111</v>
      </c>
      <c r="U2" s="46" t="s">
        <v>112</v>
      </c>
      <c r="V2" s="46" t="s">
        <v>113</v>
      </c>
      <c r="W2" s="48" t="s">
        <v>114</v>
      </c>
    </row>
    <row r="3" spans="1:23" ht="41.25" customHeight="1" x14ac:dyDescent="0.25">
      <c r="A3" s="135"/>
      <c r="B3" s="136"/>
      <c r="C3" s="137"/>
      <c r="D3" s="133"/>
      <c r="E3" s="133"/>
      <c r="F3" s="138"/>
      <c r="G3" s="133"/>
      <c r="H3" s="46" t="s">
        <v>115</v>
      </c>
      <c r="I3" s="46" t="s">
        <v>115</v>
      </c>
      <c r="J3" s="46" t="s">
        <v>115</v>
      </c>
      <c r="K3" s="46" t="s">
        <v>115</v>
      </c>
      <c r="L3" s="46" t="s">
        <v>115</v>
      </c>
      <c r="M3" s="46" t="s">
        <v>115</v>
      </c>
      <c r="N3" s="46" t="s">
        <v>115</v>
      </c>
      <c r="O3" s="46" t="s">
        <v>115</v>
      </c>
      <c r="P3" s="46" t="s">
        <v>115</v>
      </c>
      <c r="Q3" s="46" t="s">
        <v>115</v>
      </c>
      <c r="R3" s="46" t="s">
        <v>115</v>
      </c>
      <c r="S3" s="46" t="s">
        <v>115</v>
      </c>
      <c r="T3" s="46" t="s">
        <v>115</v>
      </c>
      <c r="U3" s="46" t="s">
        <v>115</v>
      </c>
      <c r="V3" s="46" t="s">
        <v>115</v>
      </c>
      <c r="W3" s="46" t="s">
        <v>115</v>
      </c>
    </row>
    <row r="4" spans="1:23" ht="16.8" x14ac:dyDescent="0.25">
      <c r="A4" s="50"/>
      <c r="B4" s="51" t="s">
        <v>184</v>
      </c>
      <c r="C4" s="52" t="s">
        <v>140</v>
      </c>
      <c r="D4" s="52"/>
      <c r="E4" s="53"/>
      <c r="F4" s="54"/>
      <c r="G4" s="53"/>
      <c r="H4" s="46"/>
      <c r="I4" s="46"/>
      <c r="J4" s="46"/>
      <c r="K4" s="49"/>
      <c r="L4" s="46"/>
      <c r="M4" s="46"/>
      <c r="N4" s="46"/>
      <c r="O4" s="49"/>
      <c r="P4" s="46"/>
      <c r="Q4" s="46"/>
      <c r="R4" s="46"/>
      <c r="S4" s="49"/>
      <c r="T4" s="46"/>
      <c r="U4" s="46"/>
      <c r="V4" s="46"/>
      <c r="W4" s="49"/>
    </row>
    <row r="5" spans="1:23" s="60" customFormat="1" ht="33.6" x14ac:dyDescent="0.3">
      <c r="A5" s="55">
        <v>100</v>
      </c>
      <c r="B5" s="56" t="s">
        <v>51</v>
      </c>
      <c r="C5" s="57" t="s">
        <v>140</v>
      </c>
      <c r="D5" s="58">
        <f t="shared" ref="D5" si="0">D6+D15+D20+D26</f>
        <v>0</v>
      </c>
      <c r="E5" s="58">
        <f t="shared" ref="E5:J5" si="1">E6+E15+E20+E26</f>
        <v>0</v>
      </c>
      <c r="F5" s="58">
        <f t="shared" si="1"/>
        <v>0</v>
      </c>
      <c r="G5" s="58">
        <f t="shared" si="1"/>
        <v>0</v>
      </c>
      <c r="H5" s="58">
        <f t="shared" si="1"/>
        <v>0</v>
      </c>
      <c r="I5" s="58">
        <f t="shared" si="1"/>
        <v>0</v>
      </c>
      <c r="J5" s="58">
        <f t="shared" si="1"/>
        <v>0</v>
      </c>
      <c r="K5" s="59">
        <f t="shared" ref="K5:K17" si="2">H5+I5+J5</f>
        <v>0</v>
      </c>
      <c r="L5" s="58">
        <f t="shared" ref="L5:N5" si="3">L6+L15+L20+L26</f>
        <v>0</v>
      </c>
      <c r="M5" s="58">
        <f t="shared" si="3"/>
        <v>0</v>
      </c>
      <c r="N5" s="58">
        <f t="shared" si="3"/>
        <v>0</v>
      </c>
      <c r="O5" s="59">
        <f t="shared" ref="O5:O17" si="4">L5+M5+N5</f>
        <v>0</v>
      </c>
      <c r="P5" s="58">
        <f t="shared" ref="P5:R5" si="5">P6+P15+P20+P26</f>
        <v>0</v>
      </c>
      <c r="Q5" s="58">
        <f t="shared" si="5"/>
        <v>0</v>
      </c>
      <c r="R5" s="58">
        <f t="shared" si="5"/>
        <v>0</v>
      </c>
      <c r="S5" s="59">
        <f t="shared" ref="S5:S17" si="6">P5+Q5+R5</f>
        <v>0</v>
      </c>
      <c r="T5" s="58">
        <f t="shared" ref="T5:V5" si="7">T6+T15+T20+T26</f>
        <v>0</v>
      </c>
      <c r="U5" s="58">
        <f t="shared" si="7"/>
        <v>0</v>
      </c>
      <c r="V5" s="58">
        <f t="shared" si="7"/>
        <v>0</v>
      </c>
      <c r="W5" s="59">
        <f t="shared" ref="W5:W17" si="8">T5+U5+V5</f>
        <v>0</v>
      </c>
    </row>
    <row r="6" spans="1:23" ht="41.4" x14ac:dyDescent="0.3">
      <c r="A6" s="9">
        <v>110</v>
      </c>
      <c r="B6" s="61" t="s">
        <v>80</v>
      </c>
      <c r="C6" s="62" t="s">
        <v>140</v>
      </c>
      <c r="D6" s="58">
        <f>D8+D9+D10+D11+D12+D13+D14</f>
        <v>0</v>
      </c>
      <c r="E6" s="58">
        <f>E8+E9+E10+E11+E12+E13+E14</f>
        <v>0</v>
      </c>
      <c r="F6" s="58">
        <f t="shared" ref="F6:J6" si="9">F8+F9+F10+F11+F12+F13+F14</f>
        <v>0</v>
      </c>
      <c r="G6" s="58">
        <f t="shared" si="9"/>
        <v>0</v>
      </c>
      <c r="H6" s="58">
        <f t="shared" si="9"/>
        <v>0</v>
      </c>
      <c r="I6" s="58">
        <f t="shared" si="9"/>
        <v>0</v>
      </c>
      <c r="J6" s="58">
        <f t="shared" si="9"/>
        <v>0</v>
      </c>
      <c r="K6" s="59">
        <f t="shared" si="2"/>
        <v>0</v>
      </c>
      <c r="L6" s="58">
        <f t="shared" ref="L6:N6" si="10">L8+L9+L10+L11+L12+L13+L14</f>
        <v>0</v>
      </c>
      <c r="M6" s="58">
        <f t="shared" si="10"/>
        <v>0</v>
      </c>
      <c r="N6" s="58">
        <f t="shared" si="10"/>
        <v>0</v>
      </c>
      <c r="O6" s="59">
        <f t="shared" si="4"/>
        <v>0</v>
      </c>
      <c r="P6" s="58">
        <f t="shared" ref="P6:R6" si="11">P8+P9+P10+P11+P12+P13+P14</f>
        <v>0</v>
      </c>
      <c r="Q6" s="58">
        <f t="shared" si="11"/>
        <v>0</v>
      </c>
      <c r="R6" s="58">
        <f t="shared" si="11"/>
        <v>0</v>
      </c>
      <c r="S6" s="59">
        <f t="shared" si="6"/>
        <v>0</v>
      </c>
      <c r="T6" s="58">
        <f t="shared" ref="T6:V6" si="12">T8+T9+T10+T11+T12+T13+T14</f>
        <v>0</v>
      </c>
      <c r="U6" s="58">
        <f t="shared" si="12"/>
        <v>0</v>
      </c>
      <c r="V6" s="58">
        <f t="shared" si="12"/>
        <v>0</v>
      </c>
      <c r="W6" s="59">
        <f t="shared" si="8"/>
        <v>0</v>
      </c>
    </row>
    <row r="7" spans="1:23" ht="27.6" x14ac:dyDescent="0.3">
      <c r="A7" s="9"/>
      <c r="B7" s="6" t="s">
        <v>95</v>
      </c>
      <c r="C7" s="62" t="s">
        <v>140</v>
      </c>
      <c r="D7" s="63">
        <f>D8+D10+D11+D12+D14</f>
        <v>0</v>
      </c>
      <c r="E7" s="63">
        <f>E8+E10+E11+E12+E14</f>
        <v>0</v>
      </c>
      <c r="F7" s="63">
        <f t="shared" ref="F7:J7" si="13">F8+F10+F11+F12+F14</f>
        <v>0</v>
      </c>
      <c r="G7" s="63">
        <f t="shared" si="13"/>
        <v>0</v>
      </c>
      <c r="H7" s="63">
        <f t="shared" si="13"/>
        <v>0</v>
      </c>
      <c r="I7" s="63">
        <f t="shared" si="13"/>
        <v>0</v>
      </c>
      <c r="J7" s="63">
        <f t="shared" si="13"/>
        <v>0</v>
      </c>
      <c r="K7" s="59">
        <f t="shared" si="2"/>
        <v>0</v>
      </c>
      <c r="L7" s="63">
        <f t="shared" ref="L7" si="14">L8+L10+L11+L12+L14</f>
        <v>0</v>
      </c>
      <c r="M7" s="63">
        <f t="shared" ref="M7" si="15">M8+M10+M11+M12+M14</f>
        <v>0</v>
      </c>
      <c r="N7" s="63">
        <f t="shared" ref="N7" si="16">N8+N10+N11+N12+N14</f>
        <v>0</v>
      </c>
      <c r="O7" s="59">
        <f t="shared" si="4"/>
        <v>0</v>
      </c>
      <c r="P7" s="63">
        <f t="shared" ref="P7" si="17">P8+P10+P11+P12+P14</f>
        <v>0</v>
      </c>
      <c r="Q7" s="63">
        <f t="shared" ref="Q7" si="18">Q8+Q10+Q11+Q12+Q14</f>
        <v>0</v>
      </c>
      <c r="R7" s="63">
        <f t="shared" ref="R7" si="19">R8+R10+R11+R12+R14</f>
        <v>0</v>
      </c>
      <c r="S7" s="59">
        <f t="shared" si="6"/>
        <v>0</v>
      </c>
      <c r="T7" s="63">
        <f t="shared" ref="T7" si="20">T8+T10+T11+T12+T14</f>
        <v>0</v>
      </c>
      <c r="U7" s="63">
        <f t="shared" ref="U7" si="21">U8+U10+U11+U12+U14</f>
        <v>0</v>
      </c>
      <c r="V7" s="63">
        <f t="shared" ref="V7" si="22">V8+V10+V11+V12+V14</f>
        <v>0</v>
      </c>
      <c r="W7" s="59">
        <f t="shared" si="8"/>
        <v>0</v>
      </c>
    </row>
    <row r="8" spans="1:23" ht="45" x14ac:dyDescent="0.3">
      <c r="A8" s="9" t="s">
        <v>54</v>
      </c>
      <c r="B8" s="1" t="s">
        <v>52</v>
      </c>
      <c r="C8" s="62" t="s">
        <v>140</v>
      </c>
      <c r="D8" s="62"/>
      <c r="E8" s="64"/>
      <c r="F8" s="3"/>
      <c r="G8" s="65">
        <f t="shared" ref="G8:G14" si="23">H8+I8+J8+L8+M8+N8+P8+Q8+R8+T8+U8+V8</f>
        <v>0</v>
      </c>
      <c r="H8" s="3"/>
      <c r="I8" s="3"/>
      <c r="J8" s="3"/>
      <c r="K8" s="59">
        <f t="shared" si="2"/>
        <v>0</v>
      </c>
      <c r="L8" s="3"/>
      <c r="M8" s="3"/>
      <c r="N8" s="3"/>
      <c r="O8" s="59">
        <f t="shared" si="4"/>
        <v>0</v>
      </c>
      <c r="P8" s="3"/>
      <c r="Q8" s="3"/>
      <c r="R8" s="3"/>
      <c r="S8" s="59">
        <f t="shared" si="6"/>
        <v>0</v>
      </c>
      <c r="T8" s="3"/>
      <c r="U8" s="3"/>
      <c r="V8" s="3"/>
      <c r="W8" s="59">
        <f t="shared" si="8"/>
        <v>0</v>
      </c>
    </row>
    <row r="9" spans="1:23" ht="45" x14ac:dyDescent="0.3">
      <c r="A9" s="9" t="s">
        <v>55</v>
      </c>
      <c r="B9" s="66" t="s">
        <v>53</v>
      </c>
      <c r="C9" s="62" t="s">
        <v>140</v>
      </c>
      <c r="D9" s="62"/>
      <c r="E9" s="64"/>
      <c r="F9" s="3"/>
      <c r="G9" s="65">
        <f t="shared" si="23"/>
        <v>0</v>
      </c>
      <c r="H9" s="3"/>
      <c r="I9" s="3"/>
      <c r="J9" s="3"/>
      <c r="K9" s="59">
        <f t="shared" si="2"/>
        <v>0</v>
      </c>
      <c r="L9" s="3"/>
      <c r="M9" s="3"/>
      <c r="N9" s="3"/>
      <c r="O9" s="59">
        <f t="shared" si="4"/>
        <v>0</v>
      </c>
      <c r="P9" s="3"/>
      <c r="Q9" s="3"/>
      <c r="R9" s="3"/>
      <c r="S9" s="59">
        <f t="shared" si="6"/>
        <v>0</v>
      </c>
      <c r="T9" s="3"/>
      <c r="U9" s="3"/>
      <c r="V9" s="3"/>
      <c r="W9" s="59">
        <f t="shared" si="8"/>
        <v>0</v>
      </c>
    </row>
    <row r="10" spans="1:23" ht="45" x14ac:dyDescent="0.3">
      <c r="A10" s="9" t="s">
        <v>77</v>
      </c>
      <c r="B10" s="1" t="s">
        <v>79</v>
      </c>
      <c r="C10" s="62" t="s">
        <v>140</v>
      </c>
      <c r="D10" s="62"/>
      <c r="E10" s="64"/>
      <c r="F10" s="3"/>
      <c r="G10" s="65">
        <f t="shared" si="23"/>
        <v>0</v>
      </c>
      <c r="H10" s="3"/>
      <c r="I10" s="3"/>
      <c r="J10" s="3"/>
      <c r="K10" s="59">
        <f t="shared" si="2"/>
        <v>0</v>
      </c>
      <c r="L10" s="3"/>
      <c r="M10" s="3"/>
      <c r="N10" s="3"/>
      <c r="O10" s="59">
        <f t="shared" si="4"/>
        <v>0</v>
      </c>
      <c r="P10" s="3"/>
      <c r="Q10" s="3"/>
      <c r="R10" s="3"/>
      <c r="S10" s="59">
        <f t="shared" si="6"/>
        <v>0</v>
      </c>
      <c r="T10" s="3"/>
      <c r="U10" s="3"/>
      <c r="V10" s="3"/>
      <c r="W10" s="59">
        <f t="shared" si="8"/>
        <v>0</v>
      </c>
    </row>
    <row r="11" spans="1:23" ht="15.6" x14ac:dyDescent="0.3">
      <c r="A11" s="9" t="s">
        <v>78</v>
      </c>
      <c r="B11" s="1" t="s">
        <v>126</v>
      </c>
      <c r="C11" s="62" t="s">
        <v>140</v>
      </c>
      <c r="D11" s="62"/>
      <c r="E11" s="64"/>
      <c r="F11" s="3"/>
      <c r="G11" s="65">
        <f t="shared" si="23"/>
        <v>0</v>
      </c>
      <c r="H11" s="3"/>
      <c r="I11" s="3"/>
      <c r="J11" s="3"/>
      <c r="K11" s="59">
        <f t="shared" si="2"/>
        <v>0</v>
      </c>
      <c r="L11" s="3"/>
      <c r="M11" s="3"/>
      <c r="N11" s="3"/>
      <c r="O11" s="59">
        <f t="shared" si="4"/>
        <v>0</v>
      </c>
      <c r="P11" s="3"/>
      <c r="Q11" s="3"/>
      <c r="R11" s="3"/>
      <c r="S11" s="59">
        <f t="shared" si="6"/>
        <v>0</v>
      </c>
      <c r="T11" s="3"/>
      <c r="U11" s="3"/>
      <c r="V11" s="3"/>
      <c r="W11" s="59">
        <f t="shared" si="8"/>
        <v>0</v>
      </c>
    </row>
    <row r="12" spans="1:23" ht="30" x14ac:dyDescent="0.3">
      <c r="A12" s="9" t="s">
        <v>91</v>
      </c>
      <c r="B12" s="1" t="s">
        <v>127</v>
      </c>
      <c r="C12" s="62" t="s">
        <v>140</v>
      </c>
      <c r="D12" s="62"/>
      <c r="E12" s="64"/>
      <c r="F12" s="3"/>
      <c r="G12" s="65">
        <f t="shared" si="23"/>
        <v>0</v>
      </c>
      <c r="H12" s="3"/>
      <c r="I12" s="3"/>
      <c r="J12" s="3"/>
      <c r="K12" s="59">
        <f t="shared" si="2"/>
        <v>0</v>
      </c>
      <c r="L12" s="3"/>
      <c r="M12" s="3"/>
      <c r="N12" s="3"/>
      <c r="O12" s="59">
        <f t="shared" si="4"/>
        <v>0</v>
      </c>
      <c r="P12" s="3"/>
      <c r="Q12" s="3"/>
      <c r="R12" s="3"/>
      <c r="S12" s="59">
        <f t="shared" si="6"/>
        <v>0</v>
      </c>
      <c r="T12" s="3"/>
      <c r="U12" s="3"/>
      <c r="V12" s="3"/>
      <c r="W12" s="59">
        <f t="shared" si="8"/>
        <v>0</v>
      </c>
    </row>
    <row r="13" spans="1:23" ht="30" x14ac:dyDescent="0.3">
      <c r="A13" s="9" t="s">
        <v>93</v>
      </c>
      <c r="B13" s="66" t="s">
        <v>92</v>
      </c>
      <c r="C13" s="62" t="s">
        <v>140</v>
      </c>
      <c r="D13" s="62"/>
      <c r="E13" s="64"/>
      <c r="F13" s="3"/>
      <c r="G13" s="65">
        <f t="shared" si="23"/>
        <v>0</v>
      </c>
      <c r="H13" s="3"/>
      <c r="I13" s="3"/>
      <c r="J13" s="3"/>
      <c r="K13" s="59">
        <f t="shared" si="2"/>
        <v>0</v>
      </c>
      <c r="L13" s="3"/>
      <c r="M13" s="3"/>
      <c r="N13" s="3"/>
      <c r="O13" s="59">
        <f t="shared" si="4"/>
        <v>0</v>
      </c>
      <c r="P13" s="3"/>
      <c r="Q13" s="3"/>
      <c r="R13" s="3"/>
      <c r="S13" s="59">
        <f t="shared" si="6"/>
        <v>0</v>
      </c>
      <c r="T13" s="3"/>
      <c r="U13" s="3"/>
      <c r="V13" s="3"/>
      <c r="W13" s="59">
        <f t="shared" si="8"/>
        <v>0</v>
      </c>
    </row>
    <row r="14" spans="1:23" ht="15.6" x14ac:dyDescent="0.3">
      <c r="A14" s="9" t="s">
        <v>94</v>
      </c>
      <c r="B14" s="1" t="s">
        <v>128</v>
      </c>
      <c r="C14" s="62" t="s">
        <v>140</v>
      </c>
      <c r="D14" s="62"/>
      <c r="E14" s="64"/>
      <c r="F14" s="3"/>
      <c r="G14" s="65">
        <f t="shared" si="23"/>
        <v>0</v>
      </c>
      <c r="H14" s="3"/>
      <c r="I14" s="3"/>
      <c r="J14" s="3"/>
      <c r="K14" s="59">
        <f t="shared" si="2"/>
        <v>0</v>
      </c>
      <c r="L14" s="3"/>
      <c r="M14" s="3"/>
      <c r="N14" s="3"/>
      <c r="O14" s="59">
        <f t="shared" si="4"/>
        <v>0</v>
      </c>
      <c r="P14" s="3"/>
      <c r="Q14" s="3"/>
      <c r="R14" s="3"/>
      <c r="S14" s="59">
        <f t="shared" si="6"/>
        <v>0</v>
      </c>
      <c r="T14" s="3"/>
      <c r="U14" s="3"/>
      <c r="V14" s="3"/>
      <c r="W14" s="59">
        <f t="shared" si="8"/>
        <v>0</v>
      </c>
    </row>
    <row r="15" spans="1:23" ht="27.6" x14ac:dyDescent="0.3">
      <c r="A15" s="9">
        <v>120</v>
      </c>
      <c r="B15" s="61" t="s">
        <v>30</v>
      </c>
      <c r="C15" s="62" t="s">
        <v>140</v>
      </c>
      <c r="D15" s="58">
        <f>D16+D17+D18+D19</f>
        <v>0</v>
      </c>
      <c r="E15" s="58">
        <f>E16+E17+E18+E19</f>
        <v>0</v>
      </c>
      <c r="F15" s="58">
        <f t="shared" ref="F15:J15" si="24">F16+F17+F18+F19</f>
        <v>0</v>
      </c>
      <c r="G15" s="58">
        <f t="shared" si="24"/>
        <v>0</v>
      </c>
      <c r="H15" s="58">
        <f t="shared" si="24"/>
        <v>0</v>
      </c>
      <c r="I15" s="58">
        <f t="shared" si="24"/>
        <v>0</v>
      </c>
      <c r="J15" s="58">
        <f t="shared" si="24"/>
        <v>0</v>
      </c>
      <c r="K15" s="59">
        <f t="shared" si="2"/>
        <v>0</v>
      </c>
      <c r="L15" s="58">
        <f t="shared" ref="L15" si="25">L16+L17+L18+L19</f>
        <v>0</v>
      </c>
      <c r="M15" s="58">
        <f t="shared" ref="M15" si="26">M16+M17+M18+M19</f>
        <v>0</v>
      </c>
      <c r="N15" s="58">
        <f t="shared" ref="N15" si="27">N16+N17+N18+N19</f>
        <v>0</v>
      </c>
      <c r="O15" s="59">
        <f t="shared" si="4"/>
        <v>0</v>
      </c>
      <c r="P15" s="58">
        <f t="shared" ref="P15" si="28">P16+P17+P18+P19</f>
        <v>0</v>
      </c>
      <c r="Q15" s="58">
        <f t="shared" ref="Q15" si="29">Q16+Q17+Q18+Q19</f>
        <v>0</v>
      </c>
      <c r="R15" s="58">
        <f t="shared" ref="R15" si="30">R16+R17+R18+R19</f>
        <v>0</v>
      </c>
      <c r="S15" s="59">
        <f t="shared" si="6"/>
        <v>0</v>
      </c>
      <c r="T15" s="58">
        <f t="shared" ref="T15" si="31">T16+T17+T18+T19</f>
        <v>0</v>
      </c>
      <c r="U15" s="58">
        <f t="shared" ref="U15" si="32">U16+U17+U18+U19</f>
        <v>0</v>
      </c>
      <c r="V15" s="58">
        <f t="shared" ref="V15" si="33">V16+V17+V18+V19</f>
        <v>0</v>
      </c>
      <c r="W15" s="59">
        <f t="shared" si="8"/>
        <v>0</v>
      </c>
    </row>
    <row r="16" spans="1:23" ht="45" x14ac:dyDescent="0.3">
      <c r="A16" s="9" t="s">
        <v>186</v>
      </c>
      <c r="B16" s="1" t="s">
        <v>31</v>
      </c>
      <c r="C16" s="62" t="s">
        <v>140</v>
      </c>
      <c r="D16" s="62"/>
      <c r="E16" s="64"/>
      <c r="F16" s="3"/>
      <c r="G16" s="65">
        <f>H16+I16+J16+L16+M16+N16+P16+Q16+R16+T16+U16+V16</f>
        <v>0</v>
      </c>
      <c r="H16" s="3"/>
      <c r="I16" s="3"/>
      <c r="J16" s="3"/>
      <c r="K16" s="59">
        <f t="shared" si="2"/>
        <v>0</v>
      </c>
      <c r="L16" s="3"/>
      <c r="M16" s="3"/>
      <c r="N16" s="3"/>
      <c r="O16" s="59">
        <f t="shared" si="4"/>
        <v>0</v>
      </c>
      <c r="P16" s="3"/>
      <c r="Q16" s="3"/>
      <c r="R16" s="3"/>
      <c r="S16" s="59">
        <f t="shared" si="6"/>
        <v>0</v>
      </c>
      <c r="T16" s="3"/>
      <c r="U16" s="3"/>
      <c r="V16" s="3"/>
      <c r="W16" s="59">
        <f t="shared" si="8"/>
        <v>0</v>
      </c>
    </row>
    <row r="17" spans="1:23" ht="30" x14ac:dyDescent="0.3">
      <c r="A17" s="9" t="s">
        <v>187</v>
      </c>
      <c r="B17" s="1" t="s">
        <v>96</v>
      </c>
      <c r="C17" s="62" t="s">
        <v>140</v>
      </c>
      <c r="D17" s="62"/>
      <c r="E17" s="64"/>
      <c r="F17" s="3"/>
      <c r="G17" s="65">
        <f>H17+I17+J17+L17+M17+N17+P17+Q17+R17+T17+U17+V17</f>
        <v>0</v>
      </c>
      <c r="H17" s="3"/>
      <c r="I17" s="3"/>
      <c r="J17" s="3"/>
      <c r="K17" s="59">
        <f t="shared" si="2"/>
        <v>0</v>
      </c>
      <c r="L17" s="3"/>
      <c r="M17" s="3"/>
      <c r="N17" s="3"/>
      <c r="O17" s="59">
        <f t="shared" si="4"/>
        <v>0</v>
      </c>
      <c r="P17" s="3"/>
      <c r="Q17" s="3"/>
      <c r="R17" s="3"/>
      <c r="S17" s="59">
        <f t="shared" si="6"/>
        <v>0</v>
      </c>
      <c r="T17" s="3"/>
      <c r="U17" s="3"/>
      <c r="V17" s="3"/>
      <c r="W17" s="59">
        <f t="shared" si="8"/>
        <v>0</v>
      </c>
    </row>
    <row r="18" spans="1:23" ht="31.2" x14ac:dyDescent="0.3">
      <c r="A18" s="9" t="s">
        <v>188</v>
      </c>
      <c r="B18" s="67" t="s">
        <v>185</v>
      </c>
      <c r="C18" s="62" t="s">
        <v>140</v>
      </c>
      <c r="D18" s="62"/>
      <c r="E18" s="64"/>
      <c r="F18" s="3"/>
      <c r="G18" s="65"/>
      <c r="H18" s="3"/>
      <c r="I18" s="3"/>
      <c r="J18" s="3"/>
      <c r="K18" s="59"/>
      <c r="L18" s="3"/>
      <c r="M18" s="3"/>
      <c r="N18" s="3"/>
      <c r="O18" s="59"/>
      <c r="P18" s="3"/>
      <c r="Q18" s="3"/>
      <c r="R18" s="3"/>
      <c r="S18" s="59"/>
      <c r="T18" s="3"/>
      <c r="U18" s="3"/>
      <c r="V18" s="3"/>
      <c r="W18" s="59"/>
    </row>
    <row r="19" spans="1:23" ht="30" x14ac:dyDescent="0.3">
      <c r="A19" s="9" t="s">
        <v>189</v>
      </c>
      <c r="B19" s="1" t="s">
        <v>90</v>
      </c>
      <c r="C19" s="62" t="s">
        <v>140</v>
      </c>
      <c r="D19" s="62"/>
      <c r="E19" s="64"/>
      <c r="F19" s="3"/>
      <c r="G19" s="65">
        <f>H19+I19+J19+L19+M19+N19+P19+Q19+R19+T19+U19+V19</f>
        <v>0</v>
      </c>
      <c r="H19" s="3"/>
      <c r="I19" s="3"/>
      <c r="J19" s="3"/>
      <c r="K19" s="59">
        <f t="shared" ref="K19:K50" si="34">H19+I19+J19</f>
        <v>0</v>
      </c>
      <c r="L19" s="3"/>
      <c r="M19" s="3"/>
      <c r="N19" s="3"/>
      <c r="O19" s="59">
        <f t="shared" ref="O19:O50" si="35">L19+M19+N19</f>
        <v>0</v>
      </c>
      <c r="P19" s="3"/>
      <c r="Q19" s="3"/>
      <c r="R19" s="3"/>
      <c r="S19" s="59">
        <f t="shared" ref="S19:S50" si="36">P19+Q19+R19</f>
        <v>0</v>
      </c>
      <c r="T19" s="3"/>
      <c r="U19" s="3"/>
      <c r="V19" s="3"/>
      <c r="W19" s="59">
        <f t="shared" ref="W19:W50" si="37">T19+U19+V19</f>
        <v>0</v>
      </c>
    </row>
    <row r="20" spans="1:23" ht="27.6" x14ac:dyDescent="0.3">
      <c r="A20" s="9">
        <v>130</v>
      </c>
      <c r="B20" s="61" t="s">
        <v>18</v>
      </c>
      <c r="C20" s="62" t="s">
        <v>140</v>
      </c>
      <c r="D20" s="58">
        <f>D21+D22+D23+D26</f>
        <v>0</v>
      </c>
      <c r="E20" s="58">
        <f>E21+E22+E23+E26</f>
        <v>0</v>
      </c>
      <c r="F20" s="58">
        <f t="shared" ref="F20:J20" si="38">F21+F22+F23+F26</f>
        <v>0</v>
      </c>
      <c r="G20" s="58">
        <f t="shared" si="38"/>
        <v>0</v>
      </c>
      <c r="H20" s="58">
        <f t="shared" si="38"/>
        <v>0</v>
      </c>
      <c r="I20" s="58">
        <f t="shared" si="38"/>
        <v>0</v>
      </c>
      <c r="J20" s="58">
        <f t="shared" si="38"/>
        <v>0</v>
      </c>
      <c r="K20" s="59">
        <f t="shared" si="34"/>
        <v>0</v>
      </c>
      <c r="L20" s="58">
        <f t="shared" ref="L20" si="39">L21+L22+L23+L26</f>
        <v>0</v>
      </c>
      <c r="M20" s="58">
        <f t="shared" ref="M20" si="40">M21+M22+M23+M26</f>
        <v>0</v>
      </c>
      <c r="N20" s="58">
        <f t="shared" ref="N20" si="41">N21+N22+N23+N26</f>
        <v>0</v>
      </c>
      <c r="O20" s="59">
        <f t="shared" si="35"/>
        <v>0</v>
      </c>
      <c r="P20" s="58">
        <f t="shared" ref="P20" si="42">P21+P22+P23+P26</f>
        <v>0</v>
      </c>
      <c r="Q20" s="58">
        <f t="shared" ref="Q20" si="43">Q21+Q22+Q23+Q26</f>
        <v>0</v>
      </c>
      <c r="R20" s="58">
        <f t="shared" ref="R20" si="44">R21+R22+R23+R26</f>
        <v>0</v>
      </c>
      <c r="S20" s="59">
        <f t="shared" si="36"/>
        <v>0</v>
      </c>
      <c r="T20" s="58">
        <f t="shared" ref="T20" si="45">T21+T22+T23+T26</f>
        <v>0</v>
      </c>
      <c r="U20" s="58">
        <f t="shared" ref="U20" si="46">U21+U22+U23+U26</f>
        <v>0</v>
      </c>
      <c r="V20" s="58">
        <f t="shared" ref="V20" si="47">V21+V22+V23+V26</f>
        <v>0</v>
      </c>
      <c r="W20" s="59">
        <f t="shared" si="37"/>
        <v>0</v>
      </c>
    </row>
    <row r="21" spans="1:23" ht="30" x14ac:dyDescent="0.3">
      <c r="A21" s="9">
        <v>131</v>
      </c>
      <c r="B21" s="1" t="s">
        <v>19</v>
      </c>
      <c r="C21" s="62" t="s">
        <v>140</v>
      </c>
      <c r="D21" s="62"/>
      <c r="E21" s="64"/>
      <c r="F21" s="3"/>
      <c r="G21" s="65">
        <f>H21+I21+J21+L21+M21+N21+P21+Q21+R21+T21+U21+V21</f>
        <v>0</v>
      </c>
      <c r="H21" s="3"/>
      <c r="I21" s="3"/>
      <c r="J21" s="3"/>
      <c r="K21" s="59">
        <f t="shared" si="34"/>
        <v>0</v>
      </c>
      <c r="L21" s="3"/>
      <c r="M21" s="3"/>
      <c r="N21" s="3"/>
      <c r="O21" s="59">
        <f t="shared" si="35"/>
        <v>0</v>
      </c>
      <c r="P21" s="3"/>
      <c r="Q21" s="3"/>
      <c r="R21" s="3"/>
      <c r="S21" s="59">
        <f t="shared" si="36"/>
        <v>0</v>
      </c>
      <c r="T21" s="3"/>
      <c r="U21" s="3"/>
      <c r="V21" s="3"/>
      <c r="W21" s="59">
        <f t="shared" si="37"/>
        <v>0</v>
      </c>
    </row>
    <row r="22" spans="1:23" ht="30" x14ac:dyDescent="0.3">
      <c r="A22" s="9">
        <v>132</v>
      </c>
      <c r="B22" s="1" t="s">
        <v>20</v>
      </c>
      <c r="C22" s="62" t="s">
        <v>140</v>
      </c>
      <c r="D22" s="62"/>
      <c r="E22" s="64"/>
      <c r="F22" s="3"/>
      <c r="G22" s="65">
        <f>H22+I22+J22+L22+M22+N22+P22+Q22+R22+T22+U22+V22</f>
        <v>0</v>
      </c>
      <c r="H22" s="3"/>
      <c r="I22" s="3"/>
      <c r="J22" s="3"/>
      <c r="K22" s="59">
        <f t="shared" si="34"/>
        <v>0</v>
      </c>
      <c r="L22" s="3"/>
      <c r="M22" s="3"/>
      <c r="N22" s="3"/>
      <c r="O22" s="59">
        <f t="shared" si="35"/>
        <v>0</v>
      </c>
      <c r="P22" s="3"/>
      <c r="Q22" s="3"/>
      <c r="R22" s="3"/>
      <c r="S22" s="59">
        <f t="shared" si="36"/>
        <v>0</v>
      </c>
      <c r="T22" s="3"/>
      <c r="U22" s="3"/>
      <c r="V22" s="3"/>
      <c r="W22" s="59">
        <f t="shared" si="37"/>
        <v>0</v>
      </c>
    </row>
    <row r="23" spans="1:23" ht="75" x14ac:dyDescent="0.3">
      <c r="A23" s="9">
        <v>133</v>
      </c>
      <c r="B23" s="1" t="s">
        <v>56</v>
      </c>
      <c r="C23" s="62" t="s">
        <v>140</v>
      </c>
      <c r="D23" s="58">
        <f t="shared" ref="D23:J23" si="48">D24+D25</f>
        <v>0</v>
      </c>
      <c r="E23" s="58">
        <f t="shared" si="48"/>
        <v>0</v>
      </c>
      <c r="F23" s="58">
        <f t="shared" si="48"/>
        <v>0</v>
      </c>
      <c r="G23" s="58">
        <f t="shared" si="48"/>
        <v>0</v>
      </c>
      <c r="H23" s="58">
        <f t="shared" si="48"/>
        <v>0</v>
      </c>
      <c r="I23" s="58">
        <f t="shared" si="48"/>
        <v>0</v>
      </c>
      <c r="J23" s="58">
        <f t="shared" si="48"/>
        <v>0</v>
      </c>
      <c r="K23" s="59">
        <f t="shared" si="34"/>
        <v>0</v>
      </c>
      <c r="L23" s="58">
        <f t="shared" ref="L23:N23" si="49">L24+L25</f>
        <v>0</v>
      </c>
      <c r="M23" s="58">
        <f t="shared" si="49"/>
        <v>0</v>
      </c>
      <c r="N23" s="58">
        <f t="shared" si="49"/>
        <v>0</v>
      </c>
      <c r="O23" s="59">
        <f t="shared" si="35"/>
        <v>0</v>
      </c>
      <c r="P23" s="58">
        <f t="shared" ref="P23:R23" si="50">P24+P25</f>
        <v>0</v>
      </c>
      <c r="Q23" s="58">
        <f t="shared" si="50"/>
        <v>0</v>
      </c>
      <c r="R23" s="58">
        <f t="shared" si="50"/>
        <v>0</v>
      </c>
      <c r="S23" s="59">
        <f t="shared" si="36"/>
        <v>0</v>
      </c>
      <c r="T23" s="58">
        <f t="shared" ref="T23:V23" si="51">T24+T25</f>
        <v>0</v>
      </c>
      <c r="U23" s="58">
        <f t="shared" si="51"/>
        <v>0</v>
      </c>
      <c r="V23" s="58">
        <f t="shared" si="51"/>
        <v>0</v>
      </c>
      <c r="W23" s="59">
        <f t="shared" si="37"/>
        <v>0</v>
      </c>
    </row>
    <row r="24" spans="1:23" ht="15.6" x14ac:dyDescent="0.3">
      <c r="A24" s="9" t="s">
        <v>60</v>
      </c>
      <c r="B24" s="68" t="s">
        <v>59</v>
      </c>
      <c r="C24" s="62" t="s">
        <v>140</v>
      </c>
      <c r="D24" s="62"/>
      <c r="E24" s="64"/>
      <c r="F24" s="3"/>
      <c r="G24" s="65">
        <f>H24+I24+J24+L24+M24+N24+P24+Q24+R24+T24+U24+V24</f>
        <v>0</v>
      </c>
      <c r="H24" s="3"/>
      <c r="I24" s="3"/>
      <c r="J24" s="3"/>
      <c r="K24" s="59">
        <f t="shared" si="34"/>
        <v>0</v>
      </c>
      <c r="L24" s="3"/>
      <c r="M24" s="3"/>
      <c r="N24" s="3"/>
      <c r="O24" s="59">
        <f t="shared" si="35"/>
        <v>0</v>
      </c>
      <c r="P24" s="3"/>
      <c r="Q24" s="3"/>
      <c r="R24" s="3"/>
      <c r="S24" s="59">
        <f t="shared" si="36"/>
        <v>0</v>
      </c>
      <c r="T24" s="3"/>
      <c r="U24" s="3"/>
      <c r="V24" s="3"/>
      <c r="W24" s="59">
        <f t="shared" si="37"/>
        <v>0</v>
      </c>
    </row>
    <row r="25" spans="1:23" ht="60" x14ac:dyDescent="0.3">
      <c r="A25" s="9" t="s">
        <v>62</v>
      </c>
      <c r="B25" s="68" t="s">
        <v>61</v>
      </c>
      <c r="C25" s="62" t="s">
        <v>140</v>
      </c>
      <c r="D25" s="62"/>
      <c r="E25" s="64"/>
      <c r="F25" s="3"/>
      <c r="G25" s="65">
        <f>H25+I25+J25+L25+M25+N25+P25+Q25+R25+T25+U25+V25</f>
        <v>0</v>
      </c>
      <c r="H25" s="3"/>
      <c r="I25" s="3"/>
      <c r="J25" s="3"/>
      <c r="K25" s="59">
        <f t="shared" si="34"/>
        <v>0</v>
      </c>
      <c r="L25" s="3"/>
      <c r="M25" s="3"/>
      <c r="N25" s="3"/>
      <c r="O25" s="59">
        <f t="shared" si="35"/>
        <v>0</v>
      </c>
      <c r="P25" s="3"/>
      <c r="Q25" s="3"/>
      <c r="R25" s="3"/>
      <c r="S25" s="59">
        <f t="shared" si="36"/>
        <v>0</v>
      </c>
      <c r="T25" s="3"/>
      <c r="U25" s="3"/>
      <c r="V25" s="3"/>
      <c r="W25" s="59">
        <f t="shared" si="37"/>
        <v>0</v>
      </c>
    </row>
    <row r="26" spans="1:23" ht="15.6" x14ac:dyDescent="0.3">
      <c r="A26" s="9">
        <v>134</v>
      </c>
      <c r="B26" s="1" t="s">
        <v>129</v>
      </c>
      <c r="C26" s="62" t="s">
        <v>140</v>
      </c>
      <c r="D26" s="62"/>
      <c r="E26" s="64"/>
      <c r="F26" s="3"/>
      <c r="G26" s="65">
        <f>H26+I26+J26+L26+M26+N26+P26+Q26+R26+T26+U26+V26</f>
        <v>0</v>
      </c>
      <c r="H26" s="3"/>
      <c r="I26" s="3"/>
      <c r="J26" s="3"/>
      <c r="K26" s="59">
        <f t="shared" si="34"/>
        <v>0</v>
      </c>
      <c r="L26" s="3"/>
      <c r="M26" s="3"/>
      <c r="N26" s="3"/>
      <c r="O26" s="59">
        <f t="shared" si="35"/>
        <v>0</v>
      </c>
      <c r="P26" s="3"/>
      <c r="Q26" s="3"/>
      <c r="R26" s="3"/>
      <c r="S26" s="59">
        <f t="shared" si="36"/>
        <v>0</v>
      </c>
      <c r="T26" s="3"/>
      <c r="U26" s="3"/>
      <c r="V26" s="3"/>
      <c r="W26" s="59">
        <f t="shared" si="37"/>
        <v>0</v>
      </c>
    </row>
    <row r="27" spans="1:23" ht="50.4" x14ac:dyDescent="0.3">
      <c r="A27" s="69">
        <v>200</v>
      </c>
      <c r="B27" s="51" t="s">
        <v>42</v>
      </c>
      <c r="C27" s="62" t="s">
        <v>140</v>
      </c>
      <c r="D27" s="58">
        <f t="shared" ref="D27" si="52">D28+D33+D34+D41+D42+D43+D44+D45</f>
        <v>0</v>
      </c>
      <c r="E27" s="58">
        <f t="shared" ref="E27:J27" si="53">E28+E33+E34+E41+E42+E43+E44+E45</f>
        <v>0</v>
      </c>
      <c r="F27" s="58">
        <f t="shared" si="53"/>
        <v>0</v>
      </c>
      <c r="G27" s="58">
        <f t="shared" si="53"/>
        <v>0</v>
      </c>
      <c r="H27" s="58">
        <f t="shared" si="53"/>
        <v>0</v>
      </c>
      <c r="I27" s="58">
        <f t="shared" si="53"/>
        <v>0</v>
      </c>
      <c r="J27" s="58">
        <f t="shared" si="53"/>
        <v>0</v>
      </c>
      <c r="K27" s="59">
        <f t="shared" si="34"/>
        <v>0</v>
      </c>
      <c r="L27" s="58">
        <f t="shared" ref="L27:N27" si="54">L28+L33+L34+L41+L42+L43+L44+L45</f>
        <v>0</v>
      </c>
      <c r="M27" s="58">
        <f t="shared" si="54"/>
        <v>0</v>
      </c>
      <c r="N27" s="58">
        <f t="shared" si="54"/>
        <v>0</v>
      </c>
      <c r="O27" s="59">
        <f t="shared" si="35"/>
        <v>0</v>
      </c>
      <c r="P27" s="58">
        <f t="shared" ref="P27:R27" si="55">P28+P33+P34+P41+P42+P43+P44+P45</f>
        <v>0</v>
      </c>
      <c r="Q27" s="58">
        <f t="shared" si="55"/>
        <v>0</v>
      </c>
      <c r="R27" s="58">
        <f t="shared" si="55"/>
        <v>0</v>
      </c>
      <c r="S27" s="59">
        <f t="shared" si="36"/>
        <v>0</v>
      </c>
      <c r="T27" s="58">
        <f t="shared" ref="T27:V27" si="56">T28+T33+T34+T41+T42+T43+T44+T45</f>
        <v>0</v>
      </c>
      <c r="U27" s="58">
        <f t="shared" si="56"/>
        <v>0</v>
      </c>
      <c r="V27" s="58">
        <f t="shared" si="56"/>
        <v>0</v>
      </c>
      <c r="W27" s="59">
        <f t="shared" si="37"/>
        <v>0</v>
      </c>
    </row>
    <row r="28" spans="1:23" ht="27.6" x14ac:dyDescent="0.3">
      <c r="A28" s="70">
        <v>210</v>
      </c>
      <c r="B28" s="5" t="s">
        <v>22</v>
      </c>
      <c r="C28" s="62" t="s">
        <v>140</v>
      </c>
      <c r="D28" s="58">
        <f>D29+D30+D31+D32</f>
        <v>0</v>
      </c>
      <c r="E28" s="58">
        <f>E29+E30+E31+E32</f>
        <v>0</v>
      </c>
      <c r="F28" s="58">
        <f t="shared" ref="F28:J28" si="57">F29+F30+F31+F32</f>
        <v>0</v>
      </c>
      <c r="G28" s="58">
        <f t="shared" si="57"/>
        <v>0</v>
      </c>
      <c r="H28" s="58">
        <f t="shared" si="57"/>
        <v>0</v>
      </c>
      <c r="I28" s="58">
        <f t="shared" si="57"/>
        <v>0</v>
      </c>
      <c r="J28" s="58">
        <f t="shared" si="57"/>
        <v>0</v>
      </c>
      <c r="K28" s="59">
        <f t="shared" si="34"/>
        <v>0</v>
      </c>
      <c r="L28" s="58">
        <f t="shared" ref="L28" si="58">L29+L30+L31+L32</f>
        <v>0</v>
      </c>
      <c r="M28" s="58">
        <f t="shared" ref="M28" si="59">M29+M30+M31+M32</f>
        <v>0</v>
      </c>
      <c r="N28" s="58">
        <f t="shared" ref="N28" si="60">N29+N30+N31+N32</f>
        <v>0</v>
      </c>
      <c r="O28" s="59">
        <f t="shared" si="35"/>
        <v>0</v>
      </c>
      <c r="P28" s="58">
        <f t="shared" ref="P28" si="61">P29+P30+P31+P32</f>
        <v>0</v>
      </c>
      <c r="Q28" s="58">
        <f t="shared" ref="Q28" si="62">Q29+Q30+Q31+Q32</f>
        <v>0</v>
      </c>
      <c r="R28" s="58">
        <f t="shared" ref="R28" si="63">R29+R30+R31+R32</f>
        <v>0</v>
      </c>
      <c r="S28" s="59">
        <f t="shared" si="36"/>
        <v>0</v>
      </c>
      <c r="T28" s="58">
        <f t="shared" ref="T28" si="64">T29+T30+T31+T32</f>
        <v>0</v>
      </c>
      <c r="U28" s="58">
        <f t="shared" ref="U28" si="65">U29+U30+U31+U32</f>
        <v>0</v>
      </c>
      <c r="V28" s="58">
        <f t="shared" ref="V28" si="66">V29+V30+V31+V32</f>
        <v>0</v>
      </c>
      <c r="W28" s="59">
        <f t="shared" si="37"/>
        <v>0</v>
      </c>
    </row>
    <row r="29" spans="1:23" ht="30" x14ac:dyDescent="0.3">
      <c r="A29" s="70">
        <v>212</v>
      </c>
      <c r="B29" s="1" t="s">
        <v>23</v>
      </c>
      <c r="C29" s="62" t="s">
        <v>140</v>
      </c>
      <c r="D29" s="62"/>
      <c r="E29" s="64"/>
      <c r="F29" s="3"/>
      <c r="G29" s="65">
        <f>H29+I29+J29+L29+M29+N29+P29+Q29+R29+T29+U29+V29</f>
        <v>0</v>
      </c>
      <c r="H29" s="71"/>
      <c r="I29" s="71"/>
      <c r="J29" s="71"/>
      <c r="K29" s="59">
        <f t="shared" si="34"/>
        <v>0</v>
      </c>
      <c r="L29" s="71"/>
      <c r="M29" s="71"/>
      <c r="N29" s="71"/>
      <c r="O29" s="59">
        <f t="shared" si="35"/>
        <v>0</v>
      </c>
      <c r="P29" s="71"/>
      <c r="Q29" s="71"/>
      <c r="R29" s="71"/>
      <c r="S29" s="59">
        <f t="shared" si="36"/>
        <v>0</v>
      </c>
      <c r="T29" s="71"/>
      <c r="U29" s="71"/>
      <c r="V29" s="71"/>
      <c r="W29" s="59">
        <f t="shared" si="37"/>
        <v>0</v>
      </c>
    </row>
    <row r="30" spans="1:23" ht="30" x14ac:dyDescent="0.3">
      <c r="A30" s="70">
        <v>213</v>
      </c>
      <c r="B30" s="1" t="s">
        <v>24</v>
      </c>
      <c r="C30" s="62" t="s">
        <v>140</v>
      </c>
      <c r="D30" s="62"/>
      <c r="E30" s="64"/>
      <c r="F30" s="3"/>
      <c r="G30" s="65">
        <f>H30+I30+J30+L30+M30+N30+P30+Q30+R30+T30+U30+V30</f>
        <v>0</v>
      </c>
      <c r="H30" s="71"/>
      <c r="I30" s="71"/>
      <c r="J30" s="71"/>
      <c r="K30" s="59">
        <f t="shared" si="34"/>
        <v>0</v>
      </c>
      <c r="L30" s="71"/>
      <c r="M30" s="71"/>
      <c r="N30" s="71"/>
      <c r="O30" s="59">
        <f t="shared" si="35"/>
        <v>0</v>
      </c>
      <c r="P30" s="71"/>
      <c r="Q30" s="71"/>
      <c r="R30" s="71"/>
      <c r="S30" s="59">
        <f t="shared" si="36"/>
        <v>0</v>
      </c>
      <c r="T30" s="71"/>
      <c r="U30" s="71"/>
      <c r="V30" s="71"/>
      <c r="W30" s="59">
        <f t="shared" si="37"/>
        <v>0</v>
      </c>
    </row>
    <row r="31" spans="1:23" ht="15.6" x14ac:dyDescent="0.3">
      <c r="A31" s="70">
        <v>214</v>
      </c>
      <c r="B31" s="1" t="s">
        <v>25</v>
      </c>
      <c r="C31" s="62" t="s">
        <v>140</v>
      </c>
      <c r="D31" s="62"/>
      <c r="E31" s="64"/>
      <c r="F31" s="3"/>
      <c r="G31" s="65">
        <f>H31+I31+J31+L31+M31+N31+P31+Q31+R31+T31+U31+V31</f>
        <v>0</v>
      </c>
      <c r="H31" s="71"/>
      <c r="I31" s="71"/>
      <c r="J31" s="71"/>
      <c r="K31" s="59">
        <f t="shared" si="34"/>
        <v>0</v>
      </c>
      <c r="L31" s="71"/>
      <c r="M31" s="71"/>
      <c r="N31" s="71"/>
      <c r="O31" s="59">
        <f t="shared" si="35"/>
        <v>0</v>
      </c>
      <c r="P31" s="71"/>
      <c r="Q31" s="71"/>
      <c r="R31" s="71"/>
      <c r="S31" s="59">
        <f t="shared" si="36"/>
        <v>0</v>
      </c>
      <c r="T31" s="71"/>
      <c r="U31" s="71"/>
      <c r="V31" s="71"/>
      <c r="W31" s="59">
        <f t="shared" si="37"/>
        <v>0</v>
      </c>
    </row>
    <row r="32" spans="1:23" ht="30" x14ac:dyDescent="0.3">
      <c r="A32" s="70">
        <v>215</v>
      </c>
      <c r="B32" s="1" t="s">
        <v>89</v>
      </c>
      <c r="C32" s="62" t="s">
        <v>140</v>
      </c>
      <c r="D32" s="62"/>
      <c r="E32" s="64"/>
      <c r="F32" s="3"/>
      <c r="G32" s="65">
        <f>H32+I32+J32+L32+M32+N32+P32+Q32+R32+T32+U32+V32</f>
        <v>0</v>
      </c>
      <c r="H32" s="71"/>
      <c r="I32" s="71"/>
      <c r="J32" s="71"/>
      <c r="K32" s="59">
        <f t="shared" si="34"/>
        <v>0</v>
      </c>
      <c r="L32" s="71"/>
      <c r="M32" s="71"/>
      <c r="N32" s="71"/>
      <c r="O32" s="59">
        <f t="shared" si="35"/>
        <v>0</v>
      </c>
      <c r="P32" s="71"/>
      <c r="Q32" s="71"/>
      <c r="R32" s="71"/>
      <c r="S32" s="59">
        <f t="shared" si="36"/>
        <v>0</v>
      </c>
      <c r="T32" s="71"/>
      <c r="U32" s="71"/>
      <c r="V32" s="71"/>
      <c r="W32" s="59">
        <f t="shared" si="37"/>
        <v>0</v>
      </c>
    </row>
    <row r="33" spans="1:23" ht="27.6" x14ac:dyDescent="0.3">
      <c r="A33" s="70">
        <v>220</v>
      </c>
      <c r="B33" s="5" t="s">
        <v>26</v>
      </c>
      <c r="C33" s="62" t="s">
        <v>140</v>
      </c>
      <c r="D33" s="62"/>
      <c r="E33" s="64"/>
      <c r="F33" s="3"/>
      <c r="G33" s="65">
        <f>H33+I33+J33+L33+M33+N33+P33+Q33+R33+T33+U33+V33</f>
        <v>0</v>
      </c>
      <c r="H33" s="71"/>
      <c r="I33" s="71"/>
      <c r="J33" s="71"/>
      <c r="K33" s="59">
        <f t="shared" si="34"/>
        <v>0</v>
      </c>
      <c r="L33" s="71"/>
      <c r="M33" s="71"/>
      <c r="N33" s="71"/>
      <c r="O33" s="59">
        <f t="shared" si="35"/>
        <v>0</v>
      </c>
      <c r="P33" s="71"/>
      <c r="Q33" s="71"/>
      <c r="R33" s="71"/>
      <c r="S33" s="59">
        <f t="shared" si="36"/>
        <v>0</v>
      </c>
      <c r="T33" s="71"/>
      <c r="U33" s="71"/>
      <c r="V33" s="71"/>
      <c r="W33" s="59">
        <f t="shared" si="37"/>
        <v>0</v>
      </c>
    </row>
    <row r="34" spans="1:23" ht="27.6" x14ac:dyDescent="0.3">
      <c r="A34" s="70">
        <v>230</v>
      </c>
      <c r="B34" s="5" t="s">
        <v>57</v>
      </c>
      <c r="C34" s="62" t="s">
        <v>140</v>
      </c>
      <c r="D34" s="63">
        <f>D35+D36+D37+D38+D39+D40</f>
        <v>0</v>
      </c>
      <c r="E34" s="63">
        <f>E35+E36+E37+E38+E39+E40</f>
        <v>0</v>
      </c>
      <c r="F34" s="63">
        <f t="shared" ref="F34:J34" si="67">F35+F36+F37+F38+F39+F40</f>
        <v>0</v>
      </c>
      <c r="G34" s="63">
        <f t="shared" si="67"/>
        <v>0</v>
      </c>
      <c r="H34" s="63">
        <f t="shared" si="67"/>
        <v>0</v>
      </c>
      <c r="I34" s="63">
        <f t="shared" si="67"/>
        <v>0</v>
      </c>
      <c r="J34" s="63">
        <f t="shared" si="67"/>
        <v>0</v>
      </c>
      <c r="K34" s="59">
        <f t="shared" si="34"/>
        <v>0</v>
      </c>
      <c r="L34" s="63">
        <f t="shared" ref="L34" si="68">L35+L36+L37+L38+L39+L40</f>
        <v>0</v>
      </c>
      <c r="M34" s="63">
        <f t="shared" ref="M34" si="69">M35+M36+M37+M38+M39+M40</f>
        <v>0</v>
      </c>
      <c r="N34" s="63">
        <f t="shared" ref="N34" si="70">N35+N36+N37+N38+N39+N40</f>
        <v>0</v>
      </c>
      <c r="O34" s="59">
        <f t="shared" si="35"/>
        <v>0</v>
      </c>
      <c r="P34" s="63">
        <f t="shared" ref="P34" si="71">P35+P36+P37+P38+P39+P40</f>
        <v>0</v>
      </c>
      <c r="Q34" s="63">
        <f t="shared" ref="Q34" si="72">Q35+Q36+Q37+Q38+Q39+Q40</f>
        <v>0</v>
      </c>
      <c r="R34" s="63">
        <f t="shared" ref="R34" si="73">R35+R36+R37+R38+R39+R40</f>
        <v>0</v>
      </c>
      <c r="S34" s="59">
        <f t="shared" si="36"/>
        <v>0</v>
      </c>
      <c r="T34" s="63">
        <f t="shared" ref="T34" si="74">T35+T36+T37+T38+T39+T40</f>
        <v>0</v>
      </c>
      <c r="U34" s="63">
        <f t="shared" ref="U34" si="75">U35+U36+U37+U38+U39+U40</f>
        <v>0</v>
      </c>
      <c r="V34" s="63">
        <f t="shared" ref="V34" si="76">V35+V36+V37+V38+V39+V40</f>
        <v>0</v>
      </c>
      <c r="W34" s="59">
        <f t="shared" si="37"/>
        <v>0</v>
      </c>
    </row>
    <row r="35" spans="1:23" ht="15.6" x14ac:dyDescent="0.3">
      <c r="A35" s="70">
        <v>231</v>
      </c>
      <c r="B35" s="1" t="s">
        <v>32</v>
      </c>
      <c r="C35" s="62" t="s">
        <v>140</v>
      </c>
      <c r="D35" s="62"/>
      <c r="E35" s="64"/>
      <c r="F35" s="3"/>
      <c r="G35" s="65">
        <f t="shared" ref="G35:G44" si="77">H35+I35+J35+L35+M35+N35+P35+Q35+R35+T35+U35+V35</f>
        <v>0</v>
      </c>
      <c r="H35" s="71"/>
      <c r="I35" s="71"/>
      <c r="J35" s="71"/>
      <c r="K35" s="59">
        <f t="shared" si="34"/>
        <v>0</v>
      </c>
      <c r="L35" s="71"/>
      <c r="M35" s="71"/>
      <c r="N35" s="71"/>
      <c r="O35" s="59">
        <f t="shared" si="35"/>
        <v>0</v>
      </c>
      <c r="P35" s="71"/>
      <c r="Q35" s="71"/>
      <c r="R35" s="71"/>
      <c r="S35" s="59">
        <f t="shared" si="36"/>
        <v>0</v>
      </c>
      <c r="T35" s="71"/>
      <c r="U35" s="71"/>
      <c r="V35" s="71"/>
      <c r="W35" s="59">
        <f t="shared" si="37"/>
        <v>0</v>
      </c>
    </row>
    <row r="36" spans="1:23" ht="30" x14ac:dyDescent="0.3">
      <c r="A36" s="70">
        <v>232</v>
      </c>
      <c r="B36" s="1" t="s">
        <v>33</v>
      </c>
      <c r="C36" s="62" t="s">
        <v>140</v>
      </c>
      <c r="D36" s="62"/>
      <c r="E36" s="64"/>
      <c r="F36" s="3"/>
      <c r="G36" s="65">
        <f t="shared" si="77"/>
        <v>0</v>
      </c>
      <c r="H36" s="71"/>
      <c r="I36" s="71"/>
      <c r="J36" s="71"/>
      <c r="K36" s="59">
        <f t="shared" si="34"/>
        <v>0</v>
      </c>
      <c r="L36" s="71"/>
      <c r="M36" s="71"/>
      <c r="N36" s="71"/>
      <c r="O36" s="59">
        <f t="shared" si="35"/>
        <v>0</v>
      </c>
      <c r="P36" s="71"/>
      <c r="Q36" s="71"/>
      <c r="R36" s="71"/>
      <c r="S36" s="59">
        <f t="shared" si="36"/>
        <v>0</v>
      </c>
      <c r="T36" s="71"/>
      <c r="U36" s="71"/>
      <c r="V36" s="71"/>
      <c r="W36" s="59">
        <f t="shared" si="37"/>
        <v>0</v>
      </c>
    </row>
    <row r="37" spans="1:23" ht="15.6" x14ac:dyDescent="0.3">
      <c r="A37" s="70">
        <v>233</v>
      </c>
      <c r="B37" s="1" t="s">
        <v>34</v>
      </c>
      <c r="C37" s="62" t="s">
        <v>140</v>
      </c>
      <c r="D37" s="62"/>
      <c r="E37" s="64"/>
      <c r="F37" s="3"/>
      <c r="G37" s="65">
        <f t="shared" si="77"/>
        <v>0</v>
      </c>
      <c r="H37" s="71"/>
      <c r="I37" s="71"/>
      <c r="J37" s="71"/>
      <c r="K37" s="59">
        <f t="shared" si="34"/>
        <v>0</v>
      </c>
      <c r="L37" s="71"/>
      <c r="M37" s="71"/>
      <c r="N37" s="71"/>
      <c r="O37" s="59">
        <f t="shared" si="35"/>
        <v>0</v>
      </c>
      <c r="P37" s="71"/>
      <c r="Q37" s="71"/>
      <c r="R37" s="71"/>
      <c r="S37" s="59">
        <f t="shared" si="36"/>
        <v>0</v>
      </c>
      <c r="T37" s="71"/>
      <c r="U37" s="71"/>
      <c r="V37" s="71"/>
      <c r="W37" s="59">
        <f t="shared" si="37"/>
        <v>0</v>
      </c>
    </row>
    <row r="38" spans="1:23" ht="15.6" x14ac:dyDescent="0.3">
      <c r="A38" s="70">
        <v>234</v>
      </c>
      <c r="B38" s="1" t="s">
        <v>35</v>
      </c>
      <c r="C38" s="62" t="s">
        <v>140</v>
      </c>
      <c r="D38" s="62"/>
      <c r="E38" s="64"/>
      <c r="F38" s="3"/>
      <c r="G38" s="65">
        <f t="shared" si="77"/>
        <v>0</v>
      </c>
      <c r="H38" s="71"/>
      <c r="I38" s="71"/>
      <c r="J38" s="71"/>
      <c r="K38" s="59">
        <f t="shared" si="34"/>
        <v>0</v>
      </c>
      <c r="L38" s="71"/>
      <c r="M38" s="71"/>
      <c r="N38" s="71"/>
      <c r="O38" s="59">
        <f t="shared" si="35"/>
        <v>0</v>
      </c>
      <c r="P38" s="71"/>
      <c r="Q38" s="71"/>
      <c r="R38" s="71"/>
      <c r="S38" s="59">
        <f t="shared" si="36"/>
        <v>0</v>
      </c>
      <c r="T38" s="71"/>
      <c r="U38" s="71"/>
      <c r="V38" s="71"/>
      <c r="W38" s="59">
        <f t="shared" si="37"/>
        <v>0</v>
      </c>
    </row>
    <row r="39" spans="1:23" ht="30" x14ac:dyDescent="0.3">
      <c r="A39" s="70">
        <v>235</v>
      </c>
      <c r="B39" s="1" t="s">
        <v>36</v>
      </c>
      <c r="C39" s="62" t="s">
        <v>140</v>
      </c>
      <c r="D39" s="62"/>
      <c r="E39" s="64"/>
      <c r="F39" s="3"/>
      <c r="G39" s="65">
        <f t="shared" si="77"/>
        <v>0</v>
      </c>
      <c r="H39" s="71"/>
      <c r="I39" s="71"/>
      <c r="J39" s="71"/>
      <c r="K39" s="59">
        <f t="shared" si="34"/>
        <v>0</v>
      </c>
      <c r="L39" s="71"/>
      <c r="M39" s="71"/>
      <c r="N39" s="71"/>
      <c r="O39" s="59">
        <f t="shared" si="35"/>
        <v>0</v>
      </c>
      <c r="P39" s="71"/>
      <c r="Q39" s="71"/>
      <c r="R39" s="71"/>
      <c r="S39" s="59">
        <f t="shared" si="36"/>
        <v>0</v>
      </c>
      <c r="T39" s="71"/>
      <c r="U39" s="71"/>
      <c r="V39" s="71"/>
      <c r="W39" s="59">
        <f t="shared" si="37"/>
        <v>0</v>
      </c>
    </row>
    <row r="40" spans="1:23" ht="15.6" x14ac:dyDescent="0.3">
      <c r="A40" s="70">
        <v>236</v>
      </c>
      <c r="B40" s="1" t="s">
        <v>58</v>
      </c>
      <c r="C40" s="62" t="s">
        <v>140</v>
      </c>
      <c r="D40" s="62"/>
      <c r="E40" s="64"/>
      <c r="F40" s="3"/>
      <c r="G40" s="65">
        <f t="shared" si="77"/>
        <v>0</v>
      </c>
      <c r="H40" s="71"/>
      <c r="I40" s="71"/>
      <c r="J40" s="71"/>
      <c r="K40" s="59">
        <f t="shared" si="34"/>
        <v>0</v>
      </c>
      <c r="L40" s="71"/>
      <c r="M40" s="71"/>
      <c r="N40" s="71"/>
      <c r="O40" s="59">
        <f t="shared" si="35"/>
        <v>0</v>
      </c>
      <c r="P40" s="71"/>
      <c r="Q40" s="71"/>
      <c r="R40" s="71"/>
      <c r="S40" s="59">
        <f t="shared" si="36"/>
        <v>0</v>
      </c>
      <c r="T40" s="71"/>
      <c r="U40" s="71"/>
      <c r="V40" s="71"/>
      <c r="W40" s="59">
        <f t="shared" si="37"/>
        <v>0</v>
      </c>
    </row>
    <row r="41" spans="1:23" ht="27.6" x14ac:dyDescent="0.3">
      <c r="A41" s="70">
        <v>240</v>
      </c>
      <c r="B41" s="5" t="s">
        <v>43</v>
      </c>
      <c r="C41" s="62" t="s">
        <v>140</v>
      </c>
      <c r="D41" s="62"/>
      <c r="E41" s="64"/>
      <c r="F41" s="3"/>
      <c r="G41" s="65">
        <f t="shared" si="77"/>
        <v>0</v>
      </c>
      <c r="H41" s="71"/>
      <c r="I41" s="71"/>
      <c r="J41" s="71"/>
      <c r="K41" s="59">
        <f t="shared" si="34"/>
        <v>0</v>
      </c>
      <c r="L41" s="71"/>
      <c r="M41" s="71"/>
      <c r="N41" s="71"/>
      <c r="O41" s="59">
        <f t="shared" si="35"/>
        <v>0</v>
      </c>
      <c r="P41" s="71"/>
      <c r="Q41" s="71"/>
      <c r="R41" s="71"/>
      <c r="S41" s="59">
        <f t="shared" si="36"/>
        <v>0</v>
      </c>
      <c r="T41" s="71"/>
      <c r="U41" s="71"/>
      <c r="V41" s="71"/>
      <c r="W41" s="59">
        <f t="shared" si="37"/>
        <v>0</v>
      </c>
    </row>
    <row r="42" spans="1:23" ht="27.6" x14ac:dyDescent="0.3">
      <c r="A42" s="70">
        <v>250</v>
      </c>
      <c r="B42" s="5" t="s">
        <v>27</v>
      </c>
      <c r="C42" s="62" t="s">
        <v>140</v>
      </c>
      <c r="D42" s="62"/>
      <c r="E42" s="64"/>
      <c r="F42" s="3"/>
      <c r="G42" s="65">
        <f t="shared" si="77"/>
        <v>0</v>
      </c>
      <c r="H42" s="71"/>
      <c r="I42" s="71"/>
      <c r="J42" s="71"/>
      <c r="K42" s="59">
        <f t="shared" si="34"/>
        <v>0</v>
      </c>
      <c r="L42" s="71"/>
      <c r="M42" s="71"/>
      <c r="N42" s="71"/>
      <c r="O42" s="59">
        <f t="shared" si="35"/>
        <v>0</v>
      </c>
      <c r="P42" s="71"/>
      <c r="Q42" s="71"/>
      <c r="R42" s="71"/>
      <c r="S42" s="59">
        <f t="shared" si="36"/>
        <v>0</v>
      </c>
      <c r="T42" s="71"/>
      <c r="U42" s="71"/>
      <c r="V42" s="71"/>
      <c r="W42" s="59">
        <f t="shared" si="37"/>
        <v>0</v>
      </c>
    </row>
    <row r="43" spans="1:23" ht="41.4" x14ac:dyDescent="0.3">
      <c r="A43" s="70">
        <v>260</v>
      </c>
      <c r="B43" s="5" t="s">
        <v>41</v>
      </c>
      <c r="C43" s="62" t="s">
        <v>140</v>
      </c>
      <c r="D43" s="62"/>
      <c r="E43" s="64"/>
      <c r="F43" s="3"/>
      <c r="G43" s="65">
        <f t="shared" si="77"/>
        <v>0</v>
      </c>
      <c r="H43" s="71"/>
      <c r="I43" s="71"/>
      <c r="J43" s="71"/>
      <c r="K43" s="59">
        <f t="shared" si="34"/>
        <v>0</v>
      </c>
      <c r="L43" s="71"/>
      <c r="M43" s="71"/>
      <c r="N43" s="71"/>
      <c r="O43" s="59">
        <f t="shared" si="35"/>
        <v>0</v>
      </c>
      <c r="P43" s="71"/>
      <c r="Q43" s="71"/>
      <c r="R43" s="71"/>
      <c r="S43" s="59">
        <f t="shared" si="36"/>
        <v>0</v>
      </c>
      <c r="T43" s="71"/>
      <c r="U43" s="71"/>
      <c r="V43" s="71"/>
      <c r="W43" s="59">
        <f t="shared" si="37"/>
        <v>0</v>
      </c>
    </row>
    <row r="44" spans="1:23" ht="15.6" x14ac:dyDescent="0.3">
      <c r="A44" s="70">
        <v>270</v>
      </c>
      <c r="B44" s="5" t="s">
        <v>10</v>
      </c>
      <c r="C44" s="62" t="s">
        <v>140</v>
      </c>
      <c r="D44" s="62"/>
      <c r="E44" s="64"/>
      <c r="F44" s="3"/>
      <c r="G44" s="65">
        <f t="shared" si="77"/>
        <v>0</v>
      </c>
      <c r="H44" s="71"/>
      <c r="I44" s="71"/>
      <c r="J44" s="71"/>
      <c r="K44" s="59">
        <f t="shared" si="34"/>
        <v>0</v>
      </c>
      <c r="L44" s="71"/>
      <c r="M44" s="71"/>
      <c r="N44" s="71"/>
      <c r="O44" s="59">
        <f t="shared" si="35"/>
        <v>0</v>
      </c>
      <c r="P44" s="71"/>
      <c r="Q44" s="71"/>
      <c r="R44" s="71"/>
      <c r="S44" s="59">
        <f t="shared" si="36"/>
        <v>0</v>
      </c>
      <c r="T44" s="71"/>
      <c r="U44" s="71"/>
      <c r="V44" s="71"/>
      <c r="W44" s="59">
        <f t="shared" si="37"/>
        <v>0</v>
      </c>
    </row>
    <row r="45" spans="1:23" ht="15.6" x14ac:dyDescent="0.3">
      <c r="A45" s="70">
        <v>280</v>
      </c>
      <c r="B45" s="5" t="s">
        <v>7</v>
      </c>
      <c r="C45" s="62" t="s">
        <v>140</v>
      </c>
      <c r="D45" s="63">
        <f>D46+D47+D48+D49+D50+D51+D52+D53+D54+D55</f>
        <v>0</v>
      </c>
      <c r="E45" s="63">
        <f>E46+E47+E48+E49+E50+E51+E52+E53+E54+E55</f>
        <v>0</v>
      </c>
      <c r="F45" s="63">
        <f t="shared" ref="F45:L45" si="78">F46+F47+F48+F49+F50+F51+F52+F53+F54+F55</f>
        <v>0</v>
      </c>
      <c r="G45" s="63">
        <f t="shared" si="78"/>
        <v>0</v>
      </c>
      <c r="H45" s="63">
        <f t="shared" si="78"/>
        <v>0</v>
      </c>
      <c r="I45" s="63">
        <f t="shared" si="78"/>
        <v>0</v>
      </c>
      <c r="J45" s="63">
        <f t="shared" si="78"/>
        <v>0</v>
      </c>
      <c r="K45" s="59">
        <f t="shared" si="34"/>
        <v>0</v>
      </c>
      <c r="L45" s="63">
        <f t="shared" si="78"/>
        <v>0</v>
      </c>
      <c r="M45" s="63">
        <f t="shared" ref="M45" si="79">M46+M47+M48+M49+M50+M51+M52+M53+M54+M55</f>
        <v>0</v>
      </c>
      <c r="N45" s="63">
        <f t="shared" ref="N45" si="80">N46+N47+N48+N49+N50+N51+N52+N53+N54+N55</f>
        <v>0</v>
      </c>
      <c r="O45" s="59">
        <f t="shared" si="35"/>
        <v>0</v>
      </c>
      <c r="P45" s="63">
        <f t="shared" ref="P45" si="81">P46+P47+P48+P49+P50+P51+P52+P53+P54+P55</f>
        <v>0</v>
      </c>
      <c r="Q45" s="63">
        <f t="shared" ref="Q45" si="82">Q46+Q47+Q48+Q49+Q50+Q51+Q52+Q53+Q54+Q55</f>
        <v>0</v>
      </c>
      <c r="R45" s="63">
        <f t="shared" ref="R45" si="83">R46+R47+R48+R49+R50+R51+R52+R53+R54+R55</f>
        <v>0</v>
      </c>
      <c r="S45" s="59">
        <f t="shared" si="36"/>
        <v>0</v>
      </c>
      <c r="T45" s="63">
        <f t="shared" ref="T45" si="84">T46+T47+T48+T49+T50+T51+T52+T53+T54+T55</f>
        <v>0</v>
      </c>
      <c r="U45" s="63">
        <f t="shared" ref="U45" si="85">U46+U47+U48+U49+U50+U51+U52+U53+U54+U55</f>
        <v>0</v>
      </c>
      <c r="V45" s="63">
        <f t="shared" ref="V45" si="86">V46+V47+V48+V49+V50+V51+V52+V53+V54+V55</f>
        <v>0</v>
      </c>
      <c r="W45" s="59">
        <f t="shared" si="37"/>
        <v>0</v>
      </c>
    </row>
    <row r="46" spans="1:23" ht="30" x14ac:dyDescent="0.3">
      <c r="A46" s="70" t="s">
        <v>63</v>
      </c>
      <c r="B46" s="1" t="s">
        <v>73</v>
      </c>
      <c r="C46" s="62" t="s">
        <v>140</v>
      </c>
      <c r="D46" s="62"/>
      <c r="E46" s="64"/>
      <c r="F46" s="3"/>
      <c r="G46" s="65">
        <f t="shared" ref="G46:G55" si="87">H46+I46+J46+L46+M46+N46+P46+Q46+R46+T46+U46+V46</f>
        <v>0</v>
      </c>
      <c r="H46" s="71"/>
      <c r="I46" s="71"/>
      <c r="J46" s="71"/>
      <c r="K46" s="59">
        <f t="shared" si="34"/>
        <v>0</v>
      </c>
      <c r="L46" s="71"/>
      <c r="M46" s="71"/>
      <c r="N46" s="71"/>
      <c r="O46" s="59">
        <f t="shared" si="35"/>
        <v>0</v>
      </c>
      <c r="P46" s="71"/>
      <c r="Q46" s="71"/>
      <c r="R46" s="71"/>
      <c r="S46" s="59">
        <f t="shared" si="36"/>
        <v>0</v>
      </c>
      <c r="T46" s="71"/>
      <c r="U46" s="71"/>
      <c r="V46" s="71"/>
      <c r="W46" s="59">
        <f t="shared" si="37"/>
        <v>0</v>
      </c>
    </row>
    <row r="47" spans="1:23" ht="30" x14ac:dyDescent="0.3">
      <c r="A47" s="70" t="s">
        <v>64</v>
      </c>
      <c r="B47" s="1" t="s">
        <v>74</v>
      </c>
      <c r="C47" s="62" t="s">
        <v>140</v>
      </c>
      <c r="D47" s="62"/>
      <c r="E47" s="64"/>
      <c r="F47" s="3"/>
      <c r="G47" s="65">
        <f t="shared" si="87"/>
        <v>0</v>
      </c>
      <c r="H47" s="71"/>
      <c r="I47" s="71"/>
      <c r="J47" s="71"/>
      <c r="K47" s="59">
        <f t="shared" si="34"/>
        <v>0</v>
      </c>
      <c r="L47" s="71"/>
      <c r="M47" s="71"/>
      <c r="N47" s="71"/>
      <c r="O47" s="59">
        <f t="shared" si="35"/>
        <v>0</v>
      </c>
      <c r="P47" s="71"/>
      <c r="Q47" s="71"/>
      <c r="R47" s="71"/>
      <c r="S47" s="59">
        <f t="shared" si="36"/>
        <v>0</v>
      </c>
      <c r="T47" s="71"/>
      <c r="U47" s="71"/>
      <c r="V47" s="71"/>
      <c r="W47" s="59">
        <f t="shared" si="37"/>
        <v>0</v>
      </c>
    </row>
    <row r="48" spans="1:23" ht="15.6" x14ac:dyDescent="0.3">
      <c r="A48" s="70" t="s">
        <v>69</v>
      </c>
      <c r="B48" s="1" t="s">
        <v>76</v>
      </c>
      <c r="C48" s="62" t="s">
        <v>140</v>
      </c>
      <c r="D48" s="62"/>
      <c r="E48" s="64"/>
      <c r="F48" s="3"/>
      <c r="G48" s="65">
        <f t="shared" si="87"/>
        <v>0</v>
      </c>
      <c r="H48" s="71"/>
      <c r="I48" s="71"/>
      <c r="J48" s="71"/>
      <c r="K48" s="59">
        <f t="shared" si="34"/>
        <v>0</v>
      </c>
      <c r="L48" s="71"/>
      <c r="M48" s="71"/>
      <c r="N48" s="71"/>
      <c r="O48" s="59">
        <f t="shared" si="35"/>
        <v>0</v>
      </c>
      <c r="P48" s="71"/>
      <c r="Q48" s="71"/>
      <c r="R48" s="71"/>
      <c r="S48" s="59">
        <f t="shared" si="36"/>
        <v>0</v>
      </c>
      <c r="T48" s="71"/>
      <c r="U48" s="71"/>
      <c r="V48" s="71"/>
      <c r="W48" s="59">
        <f t="shared" si="37"/>
        <v>0</v>
      </c>
    </row>
    <row r="49" spans="1:23" ht="16.8" x14ac:dyDescent="0.3">
      <c r="A49" s="70" t="s">
        <v>130</v>
      </c>
      <c r="B49" s="51"/>
      <c r="C49" s="62" t="s">
        <v>140</v>
      </c>
      <c r="D49" s="62"/>
      <c r="E49" s="64"/>
      <c r="F49" s="3"/>
      <c r="G49" s="65">
        <f t="shared" si="87"/>
        <v>0</v>
      </c>
      <c r="H49" s="71"/>
      <c r="I49" s="71"/>
      <c r="J49" s="71"/>
      <c r="K49" s="59">
        <f t="shared" si="34"/>
        <v>0</v>
      </c>
      <c r="L49" s="71"/>
      <c r="M49" s="71"/>
      <c r="N49" s="71"/>
      <c r="O49" s="59">
        <f t="shared" si="35"/>
        <v>0</v>
      </c>
      <c r="P49" s="71"/>
      <c r="Q49" s="71"/>
      <c r="R49" s="71"/>
      <c r="S49" s="59">
        <f t="shared" si="36"/>
        <v>0</v>
      </c>
      <c r="T49" s="71"/>
      <c r="U49" s="71"/>
      <c r="V49" s="71"/>
      <c r="W49" s="59">
        <f t="shared" si="37"/>
        <v>0</v>
      </c>
    </row>
    <row r="50" spans="1:23" ht="16.8" x14ac:dyDescent="0.3">
      <c r="A50" s="70" t="s">
        <v>131</v>
      </c>
      <c r="B50" s="51"/>
      <c r="C50" s="62" t="s">
        <v>140</v>
      </c>
      <c r="D50" s="62"/>
      <c r="E50" s="64"/>
      <c r="F50" s="3"/>
      <c r="G50" s="65">
        <f t="shared" si="87"/>
        <v>0</v>
      </c>
      <c r="H50" s="71"/>
      <c r="I50" s="71"/>
      <c r="J50" s="71"/>
      <c r="K50" s="59">
        <f t="shared" si="34"/>
        <v>0</v>
      </c>
      <c r="L50" s="71"/>
      <c r="M50" s="71"/>
      <c r="N50" s="71"/>
      <c r="O50" s="59">
        <f t="shared" si="35"/>
        <v>0</v>
      </c>
      <c r="P50" s="71"/>
      <c r="Q50" s="71"/>
      <c r="R50" s="71"/>
      <c r="S50" s="59">
        <f t="shared" si="36"/>
        <v>0</v>
      </c>
      <c r="T50" s="71"/>
      <c r="U50" s="71"/>
      <c r="V50" s="71"/>
      <c r="W50" s="59">
        <f t="shared" si="37"/>
        <v>0</v>
      </c>
    </row>
    <row r="51" spans="1:23" ht="16.8" x14ac:dyDescent="0.3">
      <c r="A51" s="70" t="s">
        <v>132</v>
      </c>
      <c r="B51" s="51"/>
      <c r="C51" s="62" t="s">
        <v>140</v>
      </c>
      <c r="D51" s="62"/>
      <c r="E51" s="64"/>
      <c r="F51" s="3"/>
      <c r="G51" s="65">
        <f t="shared" si="87"/>
        <v>0</v>
      </c>
      <c r="H51" s="71"/>
      <c r="I51" s="71"/>
      <c r="J51" s="71"/>
      <c r="K51" s="59">
        <f t="shared" ref="K51:K78" si="88">H51+I51+J51</f>
        <v>0</v>
      </c>
      <c r="L51" s="71"/>
      <c r="M51" s="71"/>
      <c r="N51" s="71"/>
      <c r="O51" s="59">
        <f t="shared" ref="O51:O78" si="89">L51+M51+N51</f>
        <v>0</v>
      </c>
      <c r="P51" s="71"/>
      <c r="Q51" s="71"/>
      <c r="R51" s="71"/>
      <c r="S51" s="59">
        <f t="shared" ref="S51:S78" si="90">P51+Q51+R51</f>
        <v>0</v>
      </c>
      <c r="T51" s="71"/>
      <c r="U51" s="71"/>
      <c r="V51" s="71"/>
      <c r="W51" s="59">
        <f t="shared" ref="W51:W78" si="91">T51+U51+V51</f>
        <v>0</v>
      </c>
    </row>
    <row r="52" spans="1:23" ht="16.8" x14ac:dyDescent="0.3">
      <c r="A52" s="70" t="s">
        <v>133</v>
      </c>
      <c r="B52" s="51"/>
      <c r="C52" s="62" t="s">
        <v>140</v>
      </c>
      <c r="D52" s="62"/>
      <c r="E52" s="64"/>
      <c r="F52" s="3"/>
      <c r="G52" s="65">
        <f t="shared" si="87"/>
        <v>0</v>
      </c>
      <c r="H52" s="71"/>
      <c r="I52" s="71"/>
      <c r="J52" s="71"/>
      <c r="K52" s="59">
        <f t="shared" si="88"/>
        <v>0</v>
      </c>
      <c r="L52" s="71"/>
      <c r="M52" s="71"/>
      <c r="N52" s="71"/>
      <c r="O52" s="59">
        <f t="shared" si="89"/>
        <v>0</v>
      </c>
      <c r="P52" s="71"/>
      <c r="Q52" s="71"/>
      <c r="R52" s="71"/>
      <c r="S52" s="59">
        <f t="shared" si="90"/>
        <v>0</v>
      </c>
      <c r="T52" s="71"/>
      <c r="U52" s="71"/>
      <c r="V52" s="71"/>
      <c r="W52" s="59">
        <f t="shared" si="91"/>
        <v>0</v>
      </c>
    </row>
    <row r="53" spans="1:23" ht="16.8" x14ac:dyDescent="0.3">
      <c r="A53" s="70" t="s">
        <v>134</v>
      </c>
      <c r="B53" s="51"/>
      <c r="C53" s="62" t="s">
        <v>140</v>
      </c>
      <c r="D53" s="62"/>
      <c r="E53" s="64"/>
      <c r="F53" s="3"/>
      <c r="G53" s="65">
        <f t="shared" si="87"/>
        <v>0</v>
      </c>
      <c r="H53" s="71"/>
      <c r="I53" s="71"/>
      <c r="J53" s="71"/>
      <c r="K53" s="59">
        <f t="shared" si="88"/>
        <v>0</v>
      </c>
      <c r="L53" s="71"/>
      <c r="M53" s="71"/>
      <c r="N53" s="71"/>
      <c r="O53" s="59">
        <f t="shared" si="89"/>
        <v>0</v>
      </c>
      <c r="P53" s="71"/>
      <c r="Q53" s="71"/>
      <c r="R53" s="71"/>
      <c r="S53" s="59">
        <f t="shared" si="90"/>
        <v>0</v>
      </c>
      <c r="T53" s="71"/>
      <c r="U53" s="71"/>
      <c r="V53" s="71"/>
      <c r="W53" s="59">
        <f t="shared" si="91"/>
        <v>0</v>
      </c>
    </row>
    <row r="54" spans="1:23" ht="16.8" x14ac:dyDescent="0.3">
      <c r="A54" s="70" t="s">
        <v>135</v>
      </c>
      <c r="B54" s="51"/>
      <c r="C54" s="62" t="s">
        <v>140</v>
      </c>
      <c r="D54" s="62"/>
      <c r="E54" s="64"/>
      <c r="F54" s="3"/>
      <c r="G54" s="65">
        <f t="shared" si="87"/>
        <v>0</v>
      </c>
      <c r="H54" s="71"/>
      <c r="I54" s="71"/>
      <c r="J54" s="71"/>
      <c r="K54" s="59">
        <f t="shared" si="88"/>
        <v>0</v>
      </c>
      <c r="L54" s="71"/>
      <c r="M54" s="71"/>
      <c r="N54" s="71"/>
      <c r="O54" s="59">
        <f t="shared" si="89"/>
        <v>0</v>
      </c>
      <c r="P54" s="71"/>
      <c r="Q54" s="71"/>
      <c r="R54" s="71"/>
      <c r="S54" s="59">
        <f t="shared" si="90"/>
        <v>0</v>
      </c>
      <c r="T54" s="71"/>
      <c r="U54" s="71"/>
      <c r="V54" s="71"/>
      <c r="W54" s="59">
        <f t="shared" si="91"/>
        <v>0</v>
      </c>
    </row>
    <row r="55" spans="1:23" ht="18.75" customHeight="1" x14ac:dyDescent="0.3">
      <c r="A55" s="70" t="s">
        <v>136</v>
      </c>
      <c r="B55" s="51"/>
      <c r="C55" s="62" t="s">
        <v>140</v>
      </c>
      <c r="D55" s="62"/>
      <c r="E55" s="64"/>
      <c r="F55" s="3"/>
      <c r="G55" s="65">
        <f t="shared" si="87"/>
        <v>0</v>
      </c>
      <c r="H55" s="71"/>
      <c r="I55" s="71"/>
      <c r="J55" s="71"/>
      <c r="K55" s="59">
        <f t="shared" si="88"/>
        <v>0</v>
      </c>
      <c r="L55" s="71"/>
      <c r="M55" s="71"/>
      <c r="N55" s="71"/>
      <c r="O55" s="59">
        <f t="shared" si="89"/>
        <v>0</v>
      </c>
      <c r="P55" s="71"/>
      <c r="Q55" s="71"/>
      <c r="R55" s="71"/>
      <c r="S55" s="59">
        <f t="shared" si="90"/>
        <v>0</v>
      </c>
      <c r="T55" s="71"/>
      <c r="U55" s="71"/>
      <c r="V55" s="71"/>
      <c r="W55" s="59">
        <f t="shared" si="91"/>
        <v>0</v>
      </c>
    </row>
    <row r="56" spans="1:23" ht="33.6" x14ac:dyDescent="0.3">
      <c r="A56" s="50">
        <v>300</v>
      </c>
      <c r="B56" s="51" t="s">
        <v>208</v>
      </c>
      <c r="C56" s="62" t="s">
        <v>140</v>
      </c>
      <c r="D56" s="58">
        <f t="shared" ref="D56:V56" si="92">D57+D58+D59+D60+D61+D62+D63+D64+D65</f>
        <v>0</v>
      </c>
      <c r="E56" s="58">
        <f t="shared" si="92"/>
        <v>0</v>
      </c>
      <c r="F56" s="58">
        <f t="shared" si="92"/>
        <v>0</v>
      </c>
      <c r="G56" s="58">
        <f t="shared" si="92"/>
        <v>0</v>
      </c>
      <c r="H56" s="58">
        <f t="shared" si="92"/>
        <v>0</v>
      </c>
      <c r="I56" s="58">
        <f t="shared" si="92"/>
        <v>0</v>
      </c>
      <c r="J56" s="58">
        <f t="shared" si="92"/>
        <v>0</v>
      </c>
      <c r="K56" s="59">
        <f t="shared" si="88"/>
        <v>0</v>
      </c>
      <c r="L56" s="58">
        <f t="shared" si="92"/>
        <v>0</v>
      </c>
      <c r="M56" s="58">
        <f t="shared" si="92"/>
        <v>0</v>
      </c>
      <c r="N56" s="58">
        <f t="shared" si="92"/>
        <v>0</v>
      </c>
      <c r="O56" s="59">
        <f t="shared" si="89"/>
        <v>0</v>
      </c>
      <c r="P56" s="58">
        <f t="shared" si="92"/>
        <v>0</v>
      </c>
      <c r="Q56" s="58">
        <f t="shared" si="92"/>
        <v>0</v>
      </c>
      <c r="R56" s="58">
        <f t="shared" si="92"/>
        <v>0</v>
      </c>
      <c r="S56" s="59">
        <f t="shared" si="90"/>
        <v>0</v>
      </c>
      <c r="T56" s="58">
        <f t="shared" si="92"/>
        <v>0</v>
      </c>
      <c r="U56" s="58">
        <f t="shared" si="92"/>
        <v>0</v>
      </c>
      <c r="V56" s="58">
        <f t="shared" si="92"/>
        <v>0</v>
      </c>
      <c r="W56" s="59">
        <f t="shared" si="91"/>
        <v>0</v>
      </c>
    </row>
    <row r="57" spans="1:23" ht="30" x14ac:dyDescent="0.3">
      <c r="A57" s="70">
        <v>310</v>
      </c>
      <c r="B57" s="1" t="s">
        <v>11</v>
      </c>
      <c r="C57" s="62" t="s">
        <v>140</v>
      </c>
      <c r="D57" s="62"/>
      <c r="E57" s="64"/>
      <c r="F57" s="3"/>
      <c r="G57" s="65">
        <f t="shared" ref="G57:G64" si="93">H57+I57+J57+L57+M57+N57+P57+Q57+R57+T57+U57+V57</f>
        <v>0</v>
      </c>
      <c r="H57" s="71"/>
      <c r="I57" s="71"/>
      <c r="J57" s="71"/>
      <c r="K57" s="59">
        <f t="shared" si="88"/>
        <v>0</v>
      </c>
      <c r="L57" s="71"/>
      <c r="M57" s="71"/>
      <c r="N57" s="71"/>
      <c r="O57" s="59">
        <f t="shared" si="89"/>
        <v>0</v>
      </c>
      <c r="P57" s="71"/>
      <c r="Q57" s="71"/>
      <c r="R57" s="71"/>
      <c r="S57" s="59">
        <f t="shared" si="90"/>
        <v>0</v>
      </c>
      <c r="T57" s="71"/>
      <c r="U57" s="71"/>
      <c r="V57" s="71"/>
      <c r="W57" s="59">
        <f t="shared" si="91"/>
        <v>0</v>
      </c>
    </row>
    <row r="58" spans="1:23" ht="15.6" x14ac:dyDescent="0.3">
      <c r="A58" s="70">
        <v>320</v>
      </c>
      <c r="B58" s="1" t="s">
        <v>12</v>
      </c>
      <c r="C58" s="62" t="s">
        <v>140</v>
      </c>
      <c r="D58" s="62"/>
      <c r="E58" s="64"/>
      <c r="F58" s="3"/>
      <c r="G58" s="65">
        <f t="shared" si="93"/>
        <v>0</v>
      </c>
      <c r="H58" s="71"/>
      <c r="I58" s="71"/>
      <c r="J58" s="71"/>
      <c r="K58" s="59">
        <f t="shared" si="88"/>
        <v>0</v>
      </c>
      <c r="L58" s="71"/>
      <c r="M58" s="71"/>
      <c r="N58" s="71"/>
      <c r="O58" s="59">
        <f t="shared" si="89"/>
        <v>0</v>
      </c>
      <c r="P58" s="71"/>
      <c r="Q58" s="71"/>
      <c r="R58" s="71"/>
      <c r="S58" s="59">
        <f t="shared" si="90"/>
        <v>0</v>
      </c>
      <c r="T58" s="71"/>
      <c r="U58" s="71"/>
      <c r="V58" s="71"/>
      <c r="W58" s="59">
        <f t="shared" si="91"/>
        <v>0</v>
      </c>
    </row>
    <row r="59" spans="1:23" ht="15.6" x14ac:dyDescent="0.3">
      <c r="A59" s="70">
        <v>330</v>
      </c>
      <c r="B59" s="1" t="s">
        <v>14</v>
      </c>
      <c r="C59" s="62" t="s">
        <v>140</v>
      </c>
      <c r="D59" s="62"/>
      <c r="E59" s="64"/>
      <c r="F59" s="3"/>
      <c r="G59" s="65">
        <f t="shared" si="93"/>
        <v>0</v>
      </c>
      <c r="H59" s="71"/>
      <c r="I59" s="71"/>
      <c r="J59" s="71"/>
      <c r="K59" s="59">
        <f t="shared" si="88"/>
        <v>0</v>
      </c>
      <c r="L59" s="71"/>
      <c r="M59" s="71"/>
      <c r="N59" s="71"/>
      <c r="O59" s="59">
        <f t="shared" si="89"/>
        <v>0</v>
      </c>
      <c r="P59" s="71"/>
      <c r="Q59" s="71"/>
      <c r="R59" s="71"/>
      <c r="S59" s="59">
        <f t="shared" si="90"/>
        <v>0</v>
      </c>
      <c r="T59" s="71"/>
      <c r="U59" s="71"/>
      <c r="V59" s="71"/>
      <c r="W59" s="59">
        <f t="shared" si="91"/>
        <v>0</v>
      </c>
    </row>
    <row r="60" spans="1:23" ht="15.6" x14ac:dyDescent="0.3">
      <c r="A60" s="70">
        <v>340</v>
      </c>
      <c r="B60" s="1" t="s">
        <v>13</v>
      </c>
      <c r="C60" s="62" t="s">
        <v>140</v>
      </c>
      <c r="D60" s="62"/>
      <c r="E60" s="64"/>
      <c r="F60" s="3"/>
      <c r="G60" s="65">
        <f t="shared" si="93"/>
        <v>0</v>
      </c>
      <c r="H60" s="71"/>
      <c r="I60" s="71"/>
      <c r="J60" s="71"/>
      <c r="K60" s="59">
        <f t="shared" si="88"/>
        <v>0</v>
      </c>
      <c r="L60" s="71"/>
      <c r="M60" s="71"/>
      <c r="N60" s="71"/>
      <c r="O60" s="59">
        <f t="shared" si="89"/>
        <v>0</v>
      </c>
      <c r="P60" s="71"/>
      <c r="Q60" s="71"/>
      <c r="R60" s="71"/>
      <c r="S60" s="59">
        <f t="shared" si="90"/>
        <v>0</v>
      </c>
      <c r="T60" s="71"/>
      <c r="U60" s="71"/>
      <c r="V60" s="71"/>
      <c r="W60" s="59">
        <f t="shared" si="91"/>
        <v>0</v>
      </c>
    </row>
    <row r="61" spans="1:23" ht="27.6" x14ac:dyDescent="0.3">
      <c r="A61" s="70">
        <v>350</v>
      </c>
      <c r="B61" s="6" t="s">
        <v>37</v>
      </c>
      <c r="C61" s="62" t="s">
        <v>140</v>
      </c>
      <c r="D61" s="62"/>
      <c r="E61" s="64"/>
      <c r="F61" s="3"/>
      <c r="G61" s="65">
        <f t="shared" si="93"/>
        <v>0</v>
      </c>
      <c r="H61" s="71"/>
      <c r="I61" s="71"/>
      <c r="J61" s="71"/>
      <c r="K61" s="59">
        <f t="shared" si="88"/>
        <v>0</v>
      </c>
      <c r="L61" s="71"/>
      <c r="M61" s="71"/>
      <c r="N61" s="71"/>
      <c r="O61" s="59">
        <f t="shared" si="89"/>
        <v>0</v>
      </c>
      <c r="P61" s="71"/>
      <c r="Q61" s="71"/>
      <c r="R61" s="71"/>
      <c r="S61" s="59">
        <f t="shared" si="90"/>
        <v>0</v>
      </c>
      <c r="T61" s="71"/>
      <c r="U61" s="71"/>
      <c r="V61" s="71"/>
      <c r="W61" s="59">
        <f t="shared" si="91"/>
        <v>0</v>
      </c>
    </row>
    <row r="62" spans="1:23" ht="60" x14ac:dyDescent="0.3">
      <c r="A62" s="70">
        <v>360</v>
      </c>
      <c r="B62" s="1" t="s">
        <v>38</v>
      </c>
      <c r="C62" s="62" t="s">
        <v>140</v>
      </c>
      <c r="D62" s="62"/>
      <c r="E62" s="64"/>
      <c r="F62" s="3"/>
      <c r="G62" s="65">
        <f t="shared" si="93"/>
        <v>0</v>
      </c>
      <c r="H62" s="71"/>
      <c r="I62" s="71"/>
      <c r="J62" s="71"/>
      <c r="K62" s="59">
        <f t="shared" si="88"/>
        <v>0</v>
      </c>
      <c r="L62" s="71"/>
      <c r="M62" s="71"/>
      <c r="N62" s="71"/>
      <c r="O62" s="59">
        <f t="shared" si="89"/>
        <v>0</v>
      </c>
      <c r="P62" s="71"/>
      <c r="Q62" s="71"/>
      <c r="R62" s="71"/>
      <c r="S62" s="59">
        <f t="shared" si="90"/>
        <v>0</v>
      </c>
      <c r="T62" s="71"/>
      <c r="U62" s="71"/>
      <c r="V62" s="71"/>
      <c r="W62" s="59">
        <f t="shared" si="91"/>
        <v>0</v>
      </c>
    </row>
    <row r="63" spans="1:23" ht="15.6" x14ac:dyDescent="0.3">
      <c r="A63" s="70">
        <v>370</v>
      </c>
      <c r="B63" s="1" t="s">
        <v>16</v>
      </c>
      <c r="C63" s="62" t="s">
        <v>140</v>
      </c>
      <c r="D63" s="62"/>
      <c r="E63" s="64"/>
      <c r="F63" s="3"/>
      <c r="G63" s="65">
        <f t="shared" si="93"/>
        <v>0</v>
      </c>
      <c r="H63" s="71"/>
      <c r="I63" s="71"/>
      <c r="J63" s="71"/>
      <c r="K63" s="59">
        <f t="shared" si="88"/>
        <v>0</v>
      </c>
      <c r="L63" s="71"/>
      <c r="M63" s="71"/>
      <c r="N63" s="71"/>
      <c r="O63" s="59">
        <f t="shared" si="89"/>
        <v>0</v>
      </c>
      <c r="P63" s="71"/>
      <c r="Q63" s="71"/>
      <c r="R63" s="71"/>
      <c r="S63" s="59">
        <f t="shared" si="90"/>
        <v>0</v>
      </c>
      <c r="T63" s="71"/>
      <c r="U63" s="71"/>
      <c r="V63" s="71"/>
      <c r="W63" s="59">
        <f t="shared" si="91"/>
        <v>0</v>
      </c>
    </row>
    <row r="64" spans="1:23" ht="30" x14ac:dyDescent="0.3">
      <c r="A64" s="70">
        <v>380</v>
      </c>
      <c r="B64" s="1" t="s">
        <v>17</v>
      </c>
      <c r="C64" s="62" t="s">
        <v>140</v>
      </c>
      <c r="D64" s="62"/>
      <c r="E64" s="64"/>
      <c r="F64" s="3"/>
      <c r="G64" s="65">
        <f t="shared" si="93"/>
        <v>0</v>
      </c>
      <c r="H64" s="71"/>
      <c r="I64" s="71"/>
      <c r="J64" s="71"/>
      <c r="K64" s="59">
        <f t="shared" si="88"/>
        <v>0</v>
      </c>
      <c r="L64" s="71"/>
      <c r="M64" s="71"/>
      <c r="N64" s="71"/>
      <c r="O64" s="59">
        <f t="shared" si="89"/>
        <v>0</v>
      </c>
      <c r="P64" s="71"/>
      <c r="Q64" s="71"/>
      <c r="R64" s="71"/>
      <c r="S64" s="59">
        <f t="shared" si="90"/>
        <v>0</v>
      </c>
      <c r="T64" s="71"/>
      <c r="U64" s="71"/>
      <c r="V64" s="71"/>
      <c r="W64" s="59">
        <f t="shared" si="91"/>
        <v>0</v>
      </c>
    </row>
    <row r="65" spans="1:23" ht="30" x14ac:dyDescent="0.3">
      <c r="A65" s="70">
        <v>390</v>
      </c>
      <c r="B65" s="1" t="s">
        <v>66</v>
      </c>
      <c r="C65" s="62" t="s">
        <v>140</v>
      </c>
      <c r="D65" s="63">
        <f>D66+D67+D68</f>
        <v>0</v>
      </c>
      <c r="E65" s="63">
        <f>E66+E67+E68</f>
        <v>0</v>
      </c>
      <c r="F65" s="63">
        <f t="shared" ref="F65:J65" si="94">F66+F67+F68</f>
        <v>0</v>
      </c>
      <c r="G65" s="63">
        <f t="shared" si="94"/>
        <v>0</v>
      </c>
      <c r="H65" s="63">
        <f t="shared" si="94"/>
        <v>0</v>
      </c>
      <c r="I65" s="63">
        <f t="shared" si="94"/>
        <v>0</v>
      </c>
      <c r="J65" s="63">
        <f t="shared" si="94"/>
        <v>0</v>
      </c>
      <c r="K65" s="59">
        <f t="shared" si="88"/>
        <v>0</v>
      </c>
      <c r="L65" s="63">
        <f t="shared" ref="L65" si="95">L66+L67+L68</f>
        <v>0</v>
      </c>
      <c r="M65" s="63">
        <f t="shared" ref="M65" si="96">M66+M67+M68</f>
        <v>0</v>
      </c>
      <c r="N65" s="63">
        <f t="shared" ref="N65" si="97">N66+N67+N68</f>
        <v>0</v>
      </c>
      <c r="O65" s="59">
        <f t="shared" si="89"/>
        <v>0</v>
      </c>
      <c r="P65" s="63">
        <f t="shared" ref="P65" si="98">P66+P67+P68</f>
        <v>0</v>
      </c>
      <c r="Q65" s="63">
        <f t="shared" ref="Q65" si="99">Q66+Q67+Q68</f>
        <v>0</v>
      </c>
      <c r="R65" s="63">
        <f t="shared" ref="R65" si="100">R66+R67+R68</f>
        <v>0</v>
      </c>
      <c r="S65" s="59">
        <f t="shared" si="90"/>
        <v>0</v>
      </c>
      <c r="T65" s="63">
        <f t="shared" ref="T65" si="101">T66+T67+T68</f>
        <v>0</v>
      </c>
      <c r="U65" s="63">
        <f t="shared" ref="U65" si="102">U66+U67+U68</f>
        <v>0</v>
      </c>
      <c r="V65" s="63">
        <f t="shared" ref="V65" si="103">V66+V67+V68</f>
        <v>0</v>
      </c>
      <c r="W65" s="59">
        <f t="shared" si="91"/>
        <v>0</v>
      </c>
    </row>
    <row r="66" spans="1:23" ht="15.6" x14ac:dyDescent="0.3">
      <c r="A66" s="70">
        <v>391</v>
      </c>
      <c r="B66" s="1" t="s">
        <v>116</v>
      </c>
      <c r="C66" s="62" t="s">
        <v>140</v>
      </c>
      <c r="D66" s="62"/>
      <c r="E66" s="64"/>
      <c r="F66" s="3"/>
      <c r="G66" s="65">
        <f>H66+I66+J66+L66+M66+N66+P66+Q66+R66+T66+U66+V66</f>
        <v>0</v>
      </c>
      <c r="H66" s="71"/>
      <c r="I66" s="71"/>
      <c r="J66" s="71"/>
      <c r="K66" s="59">
        <f t="shared" si="88"/>
        <v>0</v>
      </c>
      <c r="L66" s="71"/>
      <c r="M66" s="71"/>
      <c r="N66" s="71"/>
      <c r="O66" s="59">
        <f t="shared" si="89"/>
        <v>0</v>
      </c>
      <c r="P66" s="71"/>
      <c r="Q66" s="71"/>
      <c r="R66" s="71"/>
      <c r="S66" s="59">
        <f t="shared" si="90"/>
        <v>0</v>
      </c>
      <c r="T66" s="71"/>
      <c r="U66" s="71"/>
      <c r="V66" s="71"/>
      <c r="W66" s="59">
        <f t="shared" si="91"/>
        <v>0</v>
      </c>
    </row>
    <row r="67" spans="1:23" ht="15.6" x14ac:dyDescent="0.3">
      <c r="A67" s="70">
        <v>392</v>
      </c>
      <c r="B67" s="1" t="s">
        <v>116</v>
      </c>
      <c r="C67" s="62" t="s">
        <v>140</v>
      </c>
      <c r="D67" s="62"/>
      <c r="E67" s="64"/>
      <c r="F67" s="3"/>
      <c r="G67" s="65">
        <f>H67+I67+J67+L67+M67+N67+P67+Q67+R67+T67+U67+V67</f>
        <v>0</v>
      </c>
      <c r="H67" s="71"/>
      <c r="I67" s="71"/>
      <c r="J67" s="71"/>
      <c r="K67" s="59">
        <f t="shared" si="88"/>
        <v>0</v>
      </c>
      <c r="L67" s="71"/>
      <c r="M67" s="71"/>
      <c r="N67" s="71"/>
      <c r="O67" s="59">
        <f t="shared" si="89"/>
        <v>0</v>
      </c>
      <c r="P67" s="71"/>
      <c r="Q67" s="71"/>
      <c r="R67" s="71"/>
      <c r="S67" s="59">
        <f t="shared" si="90"/>
        <v>0</v>
      </c>
      <c r="T67" s="71"/>
      <c r="U67" s="71"/>
      <c r="V67" s="71"/>
      <c r="W67" s="59">
        <f t="shared" si="91"/>
        <v>0</v>
      </c>
    </row>
    <row r="68" spans="1:23" ht="15.6" x14ac:dyDescent="0.3">
      <c r="A68" s="70">
        <v>393</v>
      </c>
      <c r="B68" s="1" t="s">
        <v>141</v>
      </c>
      <c r="C68" s="62" t="s">
        <v>140</v>
      </c>
      <c r="D68" s="62"/>
      <c r="E68" s="64"/>
      <c r="F68" s="3"/>
      <c r="G68" s="65">
        <f>H68+I68+J68+L68+M68+N68+P68+Q68+R68+T68+U68+V68</f>
        <v>0</v>
      </c>
      <c r="H68" s="71"/>
      <c r="I68" s="71"/>
      <c r="J68" s="71"/>
      <c r="K68" s="59">
        <f t="shared" si="88"/>
        <v>0</v>
      </c>
      <c r="L68" s="71"/>
      <c r="M68" s="71"/>
      <c r="N68" s="71"/>
      <c r="O68" s="59">
        <f t="shared" si="89"/>
        <v>0</v>
      </c>
      <c r="P68" s="71"/>
      <c r="Q68" s="71"/>
      <c r="R68" s="71"/>
      <c r="S68" s="59">
        <f t="shared" si="90"/>
        <v>0</v>
      </c>
      <c r="T68" s="71"/>
      <c r="U68" s="71"/>
      <c r="V68" s="71"/>
      <c r="W68" s="59">
        <f t="shared" si="91"/>
        <v>0</v>
      </c>
    </row>
    <row r="69" spans="1:23" ht="33.6" x14ac:dyDescent="0.3">
      <c r="A69" s="50">
        <v>400</v>
      </c>
      <c r="B69" s="51" t="s">
        <v>44</v>
      </c>
      <c r="C69" s="62" t="s">
        <v>140</v>
      </c>
      <c r="D69" s="63">
        <f>D70+D71+D72+D73+D74+D75+D76</f>
        <v>0</v>
      </c>
      <c r="E69" s="63">
        <f>E70+E71+E72+E73+E74+E75+E76</f>
        <v>0</v>
      </c>
      <c r="F69" s="63">
        <f t="shared" ref="F69:J69" si="104">F70+F71+F72+F73+F74+F75+F76</f>
        <v>0</v>
      </c>
      <c r="G69" s="63">
        <f t="shared" si="104"/>
        <v>0</v>
      </c>
      <c r="H69" s="63">
        <f t="shared" si="104"/>
        <v>0</v>
      </c>
      <c r="I69" s="63">
        <f t="shared" si="104"/>
        <v>0</v>
      </c>
      <c r="J69" s="63">
        <f t="shared" si="104"/>
        <v>0</v>
      </c>
      <c r="K69" s="59">
        <f t="shared" si="88"/>
        <v>0</v>
      </c>
      <c r="L69" s="63">
        <f t="shared" ref="L69" si="105">L70+L71+L72+L73+L74+L75+L76</f>
        <v>0</v>
      </c>
      <c r="M69" s="63">
        <f t="shared" ref="M69" si="106">M70+M71+M72+M73+M74+M75+M76</f>
        <v>0</v>
      </c>
      <c r="N69" s="63">
        <f t="shared" ref="N69" si="107">N70+N71+N72+N73+N74+N75+N76</f>
        <v>0</v>
      </c>
      <c r="O69" s="59">
        <f t="shared" si="89"/>
        <v>0</v>
      </c>
      <c r="P69" s="63">
        <f t="shared" ref="P69" si="108">P70+P71+P72+P73+P74+P75+P76</f>
        <v>0</v>
      </c>
      <c r="Q69" s="63">
        <f t="shared" ref="Q69" si="109">Q70+Q71+Q72+Q73+Q74+Q75+Q76</f>
        <v>0</v>
      </c>
      <c r="R69" s="63">
        <f t="shared" ref="R69" si="110">R70+R71+R72+R73+R74+R75+R76</f>
        <v>0</v>
      </c>
      <c r="S69" s="59">
        <f t="shared" si="90"/>
        <v>0</v>
      </c>
      <c r="T69" s="63">
        <f t="shared" ref="T69" si="111">T70+T71+T72+T73+T74+T75+T76</f>
        <v>0</v>
      </c>
      <c r="U69" s="63">
        <f t="shared" ref="U69" si="112">U70+U71+U72+U73+U74+U75+U76</f>
        <v>0</v>
      </c>
      <c r="V69" s="63">
        <f t="shared" ref="V69" si="113">V70+V71+V72+V73+V74+V75+V76</f>
        <v>0</v>
      </c>
      <c r="W69" s="59">
        <f t="shared" si="91"/>
        <v>0</v>
      </c>
    </row>
    <row r="70" spans="1:23" ht="45" x14ac:dyDescent="0.3">
      <c r="A70" s="70" t="s">
        <v>65</v>
      </c>
      <c r="B70" s="1" t="s">
        <v>145</v>
      </c>
      <c r="C70" s="62" t="s">
        <v>140</v>
      </c>
      <c r="D70" s="62"/>
      <c r="E70" s="64"/>
      <c r="F70" s="3"/>
      <c r="G70" s="65">
        <f t="shared" ref="G70:G76" si="114">H70+I70+J70+L70+M70+N70+P70+Q70+R70+T70+U70+V70</f>
        <v>0</v>
      </c>
      <c r="H70" s="71"/>
      <c r="I70" s="71"/>
      <c r="J70" s="71"/>
      <c r="K70" s="59">
        <f t="shared" si="88"/>
        <v>0</v>
      </c>
      <c r="L70" s="71"/>
      <c r="M70" s="71"/>
      <c r="N70" s="71"/>
      <c r="O70" s="59">
        <f t="shared" si="89"/>
        <v>0</v>
      </c>
      <c r="P70" s="71"/>
      <c r="Q70" s="71"/>
      <c r="R70" s="71"/>
      <c r="S70" s="59">
        <f t="shared" si="90"/>
        <v>0</v>
      </c>
      <c r="T70" s="71"/>
      <c r="U70" s="71"/>
      <c r="V70" s="71"/>
      <c r="W70" s="59">
        <f t="shared" si="91"/>
        <v>0</v>
      </c>
    </row>
    <row r="71" spans="1:23" ht="15.6" x14ac:dyDescent="0.3">
      <c r="A71" s="70" t="s">
        <v>67</v>
      </c>
      <c r="B71" s="1" t="s">
        <v>75</v>
      </c>
      <c r="C71" s="62" t="s">
        <v>140</v>
      </c>
      <c r="D71" s="62"/>
      <c r="E71" s="64"/>
      <c r="F71" s="3"/>
      <c r="G71" s="65">
        <f t="shared" si="114"/>
        <v>0</v>
      </c>
      <c r="H71" s="71"/>
      <c r="I71" s="71"/>
      <c r="J71" s="71"/>
      <c r="K71" s="59">
        <f t="shared" si="88"/>
        <v>0</v>
      </c>
      <c r="L71" s="71"/>
      <c r="M71" s="71"/>
      <c r="N71" s="71"/>
      <c r="O71" s="59">
        <f t="shared" si="89"/>
        <v>0</v>
      </c>
      <c r="P71" s="71"/>
      <c r="Q71" s="71"/>
      <c r="R71" s="71"/>
      <c r="S71" s="59">
        <f t="shared" si="90"/>
        <v>0</v>
      </c>
      <c r="T71" s="71"/>
      <c r="U71" s="71"/>
      <c r="V71" s="71"/>
      <c r="W71" s="59">
        <f t="shared" si="91"/>
        <v>0</v>
      </c>
    </row>
    <row r="72" spans="1:23" ht="15.6" x14ac:dyDescent="0.3">
      <c r="A72" s="70" t="s">
        <v>68</v>
      </c>
      <c r="B72" s="1"/>
      <c r="C72" s="62" t="s">
        <v>140</v>
      </c>
      <c r="D72" s="62"/>
      <c r="E72" s="64"/>
      <c r="F72" s="3"/>
      <c r="G72" s="65">
        <f t="shared" si="114"/>
        <v>0</v>
      </c>
      <c r="H72" s="71"/>
      <c r="I72" s="71"/>
      <c r="J72" s="71"/>
      <c r="K72" s="59">
        <f t="shared" si="88"/>
        <v>0</v>
      </c>
      <c r="L72" s="71"/>
      <c r="M72" s="71"/>
      <c r="N72" s="71"/>
      <c r="O72" s="59">
        <f t="shared" si="89"/>
        <v>0</v>
      </c>
      <c r="P72" s="71"/>
      <c r="Q72" s="71"/>
      <c r="R72" s="71"/>
      <c r="S72" s="59">
        <f t="shared" si="90"/>
        <v>0</v>
      </c>
      <c r="T72" s="71"/>
      <c r="U72" s="71"/>
      <c r="V72" s="71"/>
      <c r="W72" s="59">
        <f t="shared" si="91"/>
        <v>0</v>
      </c>
    </row>
    <row r="73" spans="1:23" ht="15.6" x14ac:dyDescent="0.3">
      <c r="A73" s="70" t="s">
        <v>70</v>
      </c>
      <c r="B73" s="1"/>
      <c r="C73" s="62" t="s">
        <v>140</v>
      </c>
      <c r="D73" s="62"/>
      <c r="E73" s="64"/>
      <c r="F73" s="3"/>
      <c r="G73" s="65">
        <f t="shared" si="114"/>
        <v>0</v>
      </c>
      <c r="H73" s="71"/>
      <c r="I73" s="71"/>
      <c r="J73" s="71"/>
      <c r="K73" s="59">
        <f t="shared" si="88"/>
        <v>0</v>
      </c>
      <c r="L73" s="71"/>
      <c r="M73" s="71"/>
      <c r="N73" s="71"/>
      <c r="O73" s="59">
        <f t="shared" si="89"/>
        <v>0</v>
      </c>
      <c r="P73" s="71"/>
      <c r="Q73" s="71"/>
      <c r="R73" s="71"/>
      <c r="S73" s="59">
        <f t="shared" si="90"/>
        <v>0</v>
      </c>
      <c r="T73" s="71"/>
      <c r="U73" s="71"/>
      <c r="V73" s="71"/>
      <c r="W73" s="59">
        <f t="shared" si="91"/>
        <v>0</v>
      </c>
    </row>
    <row r="74" spans="1:23" ht="15.6" x14ac:dyDescent="0.3">
      <c r="A74" s="70" t="s">
        <v>172</v>
      </c>
      <c r="B74" s="1"/>
      <c r="C74" s="62" t="s">
        <v>140</v>
      </c>
      <c r="D74" s="62"/>
      <c r="E74" s="64"/>
      <c r="F74" s="3"/>
      <c r="G74" s="65">
        <f t="shared" si="114"/>
        <v>0</v>
      </c>
      <c r="H74" s="71"/>
      <c r="I74" s="71"/>
      <c r="J74" s="71"/>
      <c r="K74" s="59">
        <f t="shared" si="88"/>
        <v>0</v>
      </c>
      <c r="L74" s="71"/>
      <c r="M74" s="71"/>
      <c r="N74" s="71"/>
      <c r="O74" s="59">
        <f t="shared" si="89"/>
        <v>0</v>
      </c>
      <c r="P74" s="71"/>
      <c r="Q74" s="71"/>
      <c r="R74" s="71"/>
      <c r="S74" s="59">
        <f t="shared" si="90"/>
        <v>0</v>
      </c>
      <c r="T74" s="71"/>
      <c r="U74" s="71"/>
      <c r="V74" s="71"/>
      <c r="W74" s="59">
        <f t="shared" si="91"/>
        <v>0</v>
      </c>
    </row>
    <row r="75" spans="1:23" ht="15.6" x14ac:dyDescent="0.3">
      <c r="A75" s="70" t="s">
        <v>173</v>
      </c>
      <c r="B75" s="1"/>
      <c r="C75" s="62" t="s">
        <v>140</v>
      </c>
      <c r="D75" s="62"/>
      <c r="E75" s="64"/>
      <c r="F75" s="3"/>
      <c r="G75" s="65">
        <f t="shared" si="114"/>
        <v>0</v>
      </c>
      <c r="H75" s="71"/>
      <c r="I75" s="71"/>
      <c r="J75" s="71"/>
      <c r="K75" s="59">
        <f t="shared" si="88"/>
        <v>0</v>
      </c>
      <c r="L75" s="71"/>
      <c r="M75" s="71"/>
      <c r="N75" s="71"/>
      <c r="O75" s="59">
        <f t="shared" si="89"/>
        <v>0</v>
      </c>
      <c r="P75" s="71"/>
      <c r="Q75" s="71"/>
      <c r="R75" s="71"/>
      <c r="S75" s="59">
        <f t="shared" si="90"/>
        <v>0</v>
      </c>
      <c r="T75" s="71"/>
      <c r="U75" s="71"/>
      <c r="V75" s="71"/>
      <c r="W75" s="59">
        <f t="shared" si="91"/>
        <v>0</v>
      </c>
    </row>
    <row r="76" spans="1:23" ht="15.6" x14ac:dyDescent="0.3">
      <c r="A76" s="70" t="s">
        <v>174</v>
      </c>
      <c r="B76" s="1"/>
      <c r="C76" s="62" t="s">
        <v>140</v>
      </c>
      <c r="D76" s="62"/>
      <c r="E76" s="64"/>
      <c r="F76" s="3"/>
      <c r="G76" s="65">
        <f t="shared" si="114"/>
        <v>0</v>
      </c>
      <c r="H76" s="71"/>
      <c r="I76" s="71"/>
      <c r="J76" s="71"/>
      <c r="K76" s="59">
        <f t="shared" si="88"/>
        <v>0</v>
      </c>
      <c r="L76" s="71"/>
      <c r="M76" s="71"/>
      <c r="N76" s="71"/>
      <c r="O76" s="59">
        <f t="shared" si="89"/>
        <v>0</v>
      </c>
      <c r="P76" s="71"/>
      <c r="Q76" s="71"/>
      <c r="R76" s="71"/>
      <c r="S76" s="59">
        <f t="shared" si="90"/>
        <v>0</v>
      </c>
      <c r="T76" s="71"/>
      <c r="U76" s="71"/>
      <c r="V76" s="71"/>
      <c r="W76" s="59">
        <f t="shared" si="91"/>
        <v>0</v>
      </c>
    </row>
    <row r="77" spans="1:23" ht="35.25" customHeight="1" x14ac:dyDescent="0.3">
      <c r="A77" s="50">
        <v>500</v>
      </c>
      <c r="B77" s="51" t="s">
        <v>45</v>
      </c>
      <c r="C77" s="72" t="s">
        <v>140</v>
      </c>
      <c r="D77" s="58">
        <f>D78+D79+D101+D104+D105</f>
        <v>0</v>
      </c>
      <c r="E77" s="58">
        <f>E78+E79+E101+E104+E105</f>
        <v>0</v>
      </c>
      <c r="F77" s="58">
        <f t="shared" ref="F77:J77" si="115">F78+F79+F101+F104+F105</f>
        <v>0</v>
      </c>
      <c r="G77" s="58">
        <f t="shared" si="115"/>
        <v>0</v>
      </c>
      <c r="H77" s="58">
        <f t="shared" si="115"/>
        <v>0</v>
      </c>
      <c r="I77" s="58">
        <f t="shared" si="115"/>
        <v>0</v>
      </c>
      <c r="J77" s="58">
        <f t="shared" si="115"/>
        <v>0</v>
      </c>
      <c r="K77" s="59">
        <f t="shared" si="88"/>
        <v>0</v>
      </c>
      <c r="L77" s="58">
        <f t="shared" ref="L77" si="116">L78+L79+L101+L104+L105</f>
        <v>0</v>
      </c>
      <c r="M77" s="58">
        <f t="shared" ref="M77" si="117">M78+M79+M101+M104+M105</f>
        <v>0</v>
      </c>
      <c r="N77" s="58">
        <f t="shared" ref="N77" si="118">N78+N79+N101+N104+N105</f>
        <v>0</v>
      </c>
      <c r="O77" s="59">
        <f t="shared" si="89"/>
        <v>0</v>
      </c>
      <c r="P77" s="58">
        <f t="shared" ref="P77" si="119">P78+P79+P101+P104+P105</f>
        <v>0</v>
      </c>
      <c r="Q77" s="58">
        <f t="shared" ref="Q77" si="120">Q78+Q79+Q101+Q104+Q105</f>
        <v>0</v>
      </c>
      <c r="R77" s="58">
        <f t="shared" ref="R77" si="121">R78+R79+R101+R104+R105</f>
        <v>0</v>
      </c>
      <c r="S77" s="59">
        <f t="shared" si="90"/>
        <v>0</v>
      </c>
      <c r="T77" s="58">
        <f t="shared" ref="T77" si="122">T78+T79+T101+T104+T105</f>
        <v>0</v>
      </c>
      <c r="U77" s="58">
        <f t="shared" ref="U77" si="123">U78+U79+U101+U104+U105</f>
        <v>0</v>
      </c>
      <c r="V77" s="58">
        <f t="shared" ref="V77" si="124">V78+V79+V101+V104+V105</f>
        <v>0</v>
      </c>
      <c r="W77" s="59">
        <f t="shared" si="91"/>
        <v>0</v>
      </c>
    </row>
    <row r="78" spans="1:23" ht="15.6" x14ac:dyDescent="0.3">
      <c r="A78" s="50">
        <v>510</v>
      </c>
      <c r="B78" s="73" t="s">
        <v>39</v>
      </c>
      <c r="C78" s="72" t="s">
        <v>140</v>
      </c>
      <c r="D78" s="63">
        <f>D28+D33+D34+D42+D43+D45</f>
        <v>0</v>
      </c>
      <c r="E78" s="63">
        <f>E28+E33+E34+E42+E43+E45</f>
        <v>0</v>
      </c>
      <c r="F78" s="63">
        <f t="shared" ref="F78:J78" si="125">F28+F33+F34+F42+F43+F45</f>
        <v>0</v>
      </c>
      <c r="G78" s="63">
        <f t="shared" si="125"/>
        <v>0</v>
      </c>
      <c r="H78" s="63">
        <f t="shared" si="125"/>
        <v>0</v>
      </c>
      <c r="I78" s="63">
        <f t="shared" si="125"/>
        <v>0</v>
      </c>
      <c r="J78" s="63">
        <f t="shared" si="125"/>
        <v>0</v>
      </c>
      <c r="K78" s="59">
        <f t="shared" si="88"/>
        <v>0</v>
      </c>
      <c r="L78" s="63">
        <f t="shared" ref="L78:N78" si="126">L28+L33+L34+L42+L43+L45</f>
        <v>0</v>
      </c>
      <c r="M78" s="63">
        <f t="shared" si="126"/>
        <v>0</v>
      </c>
      <c r="N78" s="63">
        <f t="shared" si="126"/>
        <v>0</v>
      </c>
      <c r="O78" s="59">
        <f t="shared" si="89"/>
        <v>0</v>
      </c>
      <c r="P78" s="63">
        <f t="shared" ref="P78:R78" si="127">P28+P33+P34+P42+P43+P45</f>
        <v>0</v>
      </c>
      <c r="Q78" s="63">
        <f t="shared" si="127"/>
        <v>0</v>
      </c>
      <c r="R78" s="63">
        <f t="shared" si="127"/>
        <v>0</v>
      </c>
      <c r="S78" s="59">
        <f t="shared" si="90"/>
        <v>0</v>
      </c>
      <c r="T78" s="63">
        <f t="shared" ref="T78:V78" si="128">T28+T33+T34+T42+T43+T45</f>
        <v>0</v>
      </c>
      <c r="U78" s="63">
        <f t="shared" si="128"/>
        <v>0</v>
      </c>
      <c r="V78" s="63">
        <f t="shared" si="128"/>
        <v>0</v>
      </c>
      <c r="W78" s="59">
        <f t="shared" si="91"/>
        <v>0</v>
      </c>
    </row>
    <row r="79" spans="1:23" ht="15.6" x14ac:dyDescent="0.3">
      <c r="A79" s="9" t="s">
        <v>148</v>
      </c>
      <c r="B79" s="72" t="s">
        <v>175</v>
      </c>
      <c r="C79" s="72" t="s">
        <v>140</v>
      </c>
      <c r="D79" s="65">
        <f>D81+D83+D85+D87</f>
        <v>0</v>
      </c>
      <c r="E79" s="65">
        <f>E81+E83+E85+E87</f>
        <v>0</v>
      </c>
      <c r="F79" s="65">
        <f t="shared" ref="F79:K79" si="129">F81+F83+F85+F87</f>
        <v>0</v>
      </c>
      <c r="G79" s="65">
        <f t="shared" si="129"/>
        <v>0</v>
      </c>
      <c r="H79" s="65">
        <f t="shared" si="129"/>
        <v>0</v>
      </c>
      <c r="I79" s="65">
        <f t="shared" si="129"/>
        <v>0</v>
      </c>
      <c r="J79" s="65">
        <f t="shared" si="129"/>
        <v>0</v>
      </c>
      <c r="K79" s="65">
        <f t="shared" si="129"/>
        <v>0</v>
      </c>
      <c r="L79" s="65">
        <f t="shared" ref="L79:O79" si="130">L81+L83+L85+L87</f>
        <v>0</v>
      </c>
      <c r="M79" s="65">
        <f t="shared" si="130"/>
        <v>0</v>
      </c>
      <c r="N79" s="65">
        <f t="shared" si="130"/>
        <v>0</v>
      </c>
      <c r="O79" s="65">
        <f t="shared" si="130"/>
        <v>0</v>
      </c>
      <c r="P79" s="65">
        <f t="shared" ref="P79:S79" si="131">P81+P83+P85+P87</f>
        <v>0</v>
      </c>
      <c r="Q79" s="65">
        <f t="shared" si="131"/>
        <v>0</v>
      </c>
      <c r="R79" s="65">
        <f t="shared" si="131"/>
        <v>0</v>
      </c>
      <c r="S79" s="65">
        <f t="shared" si="131"/>
        <v>0</v>
      </c>
      <c r="T79" s="65">
        <f t="shared" ref="T79:W79" si="132">T81+T83+T85+T87</f>
        <v>0</v>
      </c>
      <c r="U79" s="65">
        <f t="shared" si="132"/>
        <v>0</v>
      </c>
      <c r="V79" s="65">
        <f t="shared" si="132"/>
        <v>0</v>
      </c>
      <c r="W79" s="65">
        <f t="shared" si="132"/>
        <v>0</v>
      </c>
    </row>
    <row r="80" spans="1:23" ht="15" x14ac:dyDescent="0.25">
      <c r="A80" s="74" t="s">
        <v>149</v>
      </c>
      <c r="B80" s="2" t="s">
        <v>117</v>
      </c>
      <c r="C80" s="75" t="s">
        <v>118</v>
      </c>
      <c r="D80" s="76">
        <f>D82+D84+D86+D88</f>
        <v>0</v>
      </c>
      <c r="E80" s="76">
        <f>E82+E84+E86+E88</f>
        <v>0</v>
      </c>
      <c r="F80" s="76">
        <f t="shared" ref="F80:K80" si="133">F82+F84+F86+F88</f>
        <v>0</v>
      </c>
      <c r="G80" s="76">
        <f t="shared" si="133"/>
        <v>0</v>
      </c>
      <c r="H80" s="76">
        <f t="shared" si="133"/>
        <v>0</v>
      </c>
      <c r="I80" s="76">
        <f t="shared" si="133"/>
        <v>0</v>
      </c>
      <c r="J80" s="76">
        <f t="shared" si="133"/>
        <v>0</v>
      </c>
      <c r="K80" s="76">
        <f t="shared" si="133"/>
        <v>0</v>
      </c>
      <c r="L80" s="76">
        <f t="shared" ref="L80:O80" si="134">L82+L84+L86+L88</f>
        <v>0</v>
      </c>
      <c r="M80" s="76">
        <f t="shared" si="134"/>
        <v>0</v>
      </c>
      <c r="N80" s="76">
        <f t="shared" si="134"/>
        <v>0</v>
      </c>
      <c r="O80" s="76">
        <f t="shared" si="134"/>
        <v>0</v>
      </c>
      <c r="P80" s="76">
        <f t="shared" ref="P80:S80" si="135">P82+P84+P86+P88</f>
        <v>0</v>
      </c>
      <c r="Q80" s="76">
        <f t="shared" si="135"/>
        <v>0</v>
      </c>
      <c r="R80" s="76">
        <f t="shared" si="135"/>
        <v>0</v>
      </c>
      <c r="S80" s="76">
        <f t="shared" si="135"/>
        <v>0</v>
      </c>
      <c r="T80" s="76">
        <f t="shared" ref="T80:W80" si="136">T82+T84+T86+T88</f>
        <v>0</v>
      </c>
      <c r="U80" s="76">
        <f t="shared" si="136"/>
        <v>0</v>
      </c>
      <c r="V80" s="76">
        <f t="shared" si="136"/>
        <v>0</v>
      </c>
      <c r="W80" s="76">
        <f t="shared" si="136"/>
        <v>0</v>
      </c>
    </row>
    <row r="81" spans="1:77" ht="15.6" x14ac:dyDescent="0.3">
      <c r="A81" s="9" t="s">
        <v>150</v>
      </c>
      <c r="B81" s="2" t="s">
        <v>119</v>
      </c>
      <c r="C81" s="62" t="s">
        <v>140</v>
      </c>
      <c r="D81" s="62"/>
      <c r="E81" s="64"/>
      <c r="F81" s="4"/>
      <c r="G81" s="77">
        <f>H81+I81+J81+L81+M81+N81+P81+Q81+R81+T81+U81+V81</f>
        <v>0</v>
      </c>
      <c r="H81" s="4"/>
      <c r="I81" s="4"/>
      <c r="J81" s="4"/>
      <c r="K81" s="59">
        <f>H81+I81+J81</f>
        <v>0</v>
      </c>
      <c r="L81" s="4"/>
      <c r="M81" s="4"/>
      <c r="N81" s="4"/>
      <c r="O81" s="59">
        <f>L81+M81+N81</f>
        <v>0</v>
      </c>
      <c r="P81" s="4"/>
      <c r="Q81" s="4"/>
      <c r="R81" s="4"/>
      <c r="S81" s="59">
        <f>P81+Q81+R81</f>
        <v>0</v>
      </c>
      <c r="T81" s="4"/>
      <c r="U81" s="4"/>
      <c r="V81" s="4"/>
      <c r="W81" s="59">
        <f>T81+U81+V81</f>
        <v>0</v>
      </c>
    </row>
    <row r="82" spans="1:77" ht="15.6" x14ac:dyDescent="0.3">
      <c r="A82" s="9" t="s">
        <v>155</v>
      </c>
      <c r="B82" s="7" t="s">
        <v>120</v>
      </c>
      <c r="C82" s="75" t="s">
        <v>118</v>
      </c>
      <c r="D82" s="75"/>
      <c r="E82" s="64"/>
      <c r="F82" s="4"/>
      <c r="G82" s="77">
        <f>(H82+I82+J82+L82+M82+N82+P82+Q82+R82+T82+U82+V82)/12</f>
        <v>0</v>
      </c>
      <c r="H82" s="4"/>
      <c r="I82" s="4"/>
      <c r="J82" s="4"/>
      <c r="K82" s="78">
        <f>(H82+I82+J82)/3</f>
        <v>0</v>
      </c>
      <c r="L82" s="4"/>
      <c r="M82" s="4"/>
      <c r="N82" s="4"/>
      <c r="O82" s="78">
        <f>(L82+M82+N82)/3</f>
        <v>0</v>
      </c>
      <c r="P82" s="4"/>
      <c r="Q82" s="4"/>
      <c r="R82" s="4"/>
      <c r="S82" s="78">
        <f>(P82+Q82+R82)/3</f>
        <v>0</v>
      </c>
      <c r="T82" s="4"/>
      <c r="U82" s="4"/>
      <c r="V82" s="4"/>
      <c r="W82" s="78">
        <f>(T82+U82+V82)/3</f>
        <v>0</v>
      </c>
    </row>
    <row r="83" spans="1:77" ht="27.6" x14ac:dyDescent="0.3">
      <c r="A83" s="9" t="s">
        <v>159</v>
      </c>
      <c r="B83" s="2" t="s">
        <v>138</v>
      </c>
      <c r="C83" s="62" t="s">
        <v>140</v>
      </c>
      <c r="D83" s="62"/>
      <c r="E83" s="64"/>
      <c r="F83" s="4"/>
      <c r="G83" s="77">
        <f>H83+I83+J83+L83+M83+N83+P83+Q83+R83+T83+U83+V83</f>
        <v>0</v>
      </c>
      <c r="H83" s="4"/>
      <c r="I83" s="4"/>
      <c r="J83" s="4"/>
      <c r="K83" s="59">
        <f>H83+I83+J83</f>
        <v>0</v>
      </c>
      <c r="L83" s="4"/>
      <c r="M83" s="4"/>
      <c r="N83" s="4"/>
      <c r="O83" s="59">
        <f>L83+M83+N83</f>
        <v>0</v>
      </c>
      <c r="P83" s="4"/>
      <c r="Q83" s="4"/>
      <c r="R83" s="4"/>
      <c r="S83" s="59">
        <f>P83+Q83+R83</f>
        <v>0</v>
      </c>
      <c r="T83" s="4"/>
      <c r="U83" s="4"/>
      <c r="V83" s="4"/>
      <c r="W83" s="59">
        <f>T83+U83+V83</f>
        <v>0</v>
      </c>
    </row>
    <row r="84" spans="1:77" ht="15.6" x14ac:dyDescent="0.3">
      <c r="A84" s="9" t="s">
        <v>156</v>
      </c>
      <c r="B84" s="7" t="s">
        <v>137</v>
      </c>
      <c r="C84" s="75" t="s">
        <v>118</v>
      </c>
      <c r="D84" s="75"/>
      <c r="E84" s="64"/>
      <c r="F84" s="4"/>
      <c r="G84" s="77">
        <f>(H84+I84+J84+L84+M84+N84+P84+Q84+R84+T84+U84+V84)/12</f>
        <v>0</v>
      </c>
      <c r="H84" s="4"/>
      <c r="I84" s="4"/>
      <c r="J84" s="4"/>
      <c r="K84" s="78">
        <f>(H84+I84+J84)/3</f>
        <v>0</v>
      </c>
      <c r="L84" s="4"/>
      <c r="M84" s="4"/>
      <c r="N84" s="4"/>
      <c r="O84" s="78">
        <f>(L84+M84+N84)/3</f>
        <v>0</v>
      </c>
      <c r="P84" s="4"/>
      <c r="Q84" s="4"/>
      <c r="R84" s="4"/>
      <c r="S84" s="78">
        <f>(P84+Q84+R84)/3</f>
        <v>0</v>
      </c>
      <c r="T84" s="4"/>
      <c r="U84" s="4"/>
      <c r="V84" s="4"/>
      <c r="W84" s="78">
        <f>(T84+U84+V84)/3</f>
        <v>0</v>
      </c>
    </row>
    <row r="85" spans="1:77" ht="27.6" x14ac:dyDescent="0.3">
      <c r="A85" s="9" t="s">
        <v>160</v>
      </c>
      <c r="B85" s="2" t="s">
        <v>139</v>
      </c>
      <c r="C85" s="62" t="s">
        <v>140</v>
      </c>
      <c r="D85" s="62"/>
      <c r="E85" s="64"/>
      <c r="F85" s="4"/>
      <c r="G85" s="77">
        <f>H85+I85+J85+L85+M85+N85+P85+Q85+R85+T85+U85+V85</f>
        <v>0</v>
      </c>
      <c r="H85" s="4"/>
      <c r="I85" s="4"/>
      <c r="J85" s="4"/>
      <c r="K85" s="59">
        <f>H85+I85+J85</f>
        <v>0</v>
      </c>
      <c r="L85" s="4"/>
      <c r="M85" s="4"/>
      <c r="N85" s="4"/>
      <c r="O85" s="59">
        <f>L85+M85+N85</f>
        <v>0</v>
      </c>
      <c r="P85" s="4"/>
      <c r="Q85" s="4"/>
      <c r="R85" s="4"/>
      <c r="S85" s="59">
        <f>P85+Q85+R85</f>
        <v>0</v>
      </c>
      <c r="T85" s="4"/>
      <c r="U85" s="4"/>
      <c r="V85" s="4"/>
      <c r="W85" s="59">
        <f>T85+U85+V85</f>
        <v>0</v>
      </c>
    </row>
    <row r="86" spans="1:77" ht="15.6" x14ac:dyDescent="0.3">
      <c r="A86" s="9" t="s">
        <v>157</v>
      </c>
      <c r="B86" s="7" t="s">
        <v>144</v>
      </c>
      <c r="C86" s="75" t="s">
        <v>118</v>
      </c>
      <c r="D86" s="75"/>
      <c r="E86" s="64"/>
      <c r="F86" s="4"/>
      <c r="G86" s="77">
        <f>(H86+I86+J86+L86+M86+N86+P86+Q86+R86+T86+U86+V86)/12</f>
        <v>0</v>
      </c>
      <c r="H86" s="4"/>
      <c r="I86" s="4"/>
      <c r="J86" s="4"/>
      <c r="K86" s="78">
        <f>(H86+I86+J86)/3</f>
        <v>0</v>
      </c>
      <c r="L86" s="4"/>
      <c r="M86" s="4"/>
      <c r="N86" s="4"/>
      <c r="O86" s="78">
        <f>(L86+M86+N86)/3</f>
        <v>0</v>
      </c>
      <c r="P86" s="4"/>
      <c r="Q86" s="4"/>
      <c r="R86" s="4"/>
      <c r="S86" s="78">
        <f>(P86+Q86+R86)/3</f>
        <v>0</v>
      </c>
      <c r="T86" s="4"/>
      <c r="U86" s="4"/>
      <c r="V86" s="4"/>
      <c r="W86" s="78">
        <f>(T86+U86+V86)/3</f>
        <v>0</v>
      </c>
    </row>
    <row r="87" spans="1:77" ht="27.6" x14ac:dyDescent="0.3">
      <c r="A87" s="9" t="s">
        <v>161</v>
      </c>
      <c r="B87" s="2" t="s">
        <v>142</v>
      </c>
      <c r="C87" s="62" t="s">
        <v>140</v>
      </c>
      <c r="D87" s="62"/>
      <c r="E87" s="64"/>
      <c r="F87" s="4"/>
      <c r="G87" s="77">
        <f>H87+I87+J87+L87+M87+N87+P87+Q87+R87+T87+U87+V87</f>
        <v>0</v>
      </c>
      <c r="H87" s="4"/>
      <c r="I87" s="4"/>
      <c r="J87" s="4"/>
      <c r="K87" s="59">
        <f>H87+I87+J87</f>
        <v>0</v>
      </c>
      <c r="L87" s="4"/>
      <c r="M87" s="4"/>
      <c r="N87" s="4"/>
      <c r="O87" s="59">
        <f>L87+M87+N87</f>
        <v>0</v>
      </c>
      <c r="P87" s="4"/>
      <c r="Q87" s="4"/>
      <c r="R87" s="4"/>
      <c r="S87" s="59">
        <f>P87+Q87+R87</f>
        <v>0</v>
      </c>
      <c r="T87" s="4"/>
      <c r="U87" s="4"/>
      <c r="V87" s="4"/>
      <c r="W87" s="59">
        <f>T87+U87+V87</f>
        <v>0</v>
      </c>
    </row>
    <row r="88" spans="1:77" ht="27.6" x14ac:dyDescent="0.3">
      <c r="A88" s="9" t="s">
        <v>158</v>
      </c>
      <c r="B88" s="7" t="s">
        <v>143</v>
      </c>
      <c r="C88" s="75" t="s">
        <v>118</v>
      </c>
      <c r="D88" s="75"/>
      <c r="E88" s="64"/>
      <c r="F88" s="4"/>
      <c r="G88" s="77">
        <f>(H88+I88+J88+L88+M88+N88+P88+Q88+R88+T88+U88+V88)/12</f>
        <v>0</v>
      </c>
      <c r="H88" s="4"/>
      <c r="I88" s="4"/>
      <c r="J88" s="4"/>
      <c r="K88" s="78">
        <f>(H88+I88+J88)/3</f>
        <v>0</v>
      </c>
      <c r="L88" s="4"/>
      <c r="M88" s="4"/>
      <c r="N88" s="4"/>
      <c r="O88" s="78">
        <f>(L88+M88+N88)/3</f>
        <v>0</v>
      </c>
      <c r="P88" s="4"/>
      <c r="Q88" s="4"/>
      <c r="R88" s="4"/>
      <c r="S88" s="78">
        <f>(P88+Q88+R88)/3</f>
        <v>0</v>
      </c>
      <c r="T88" s="4"/>
      <c r="U88" s="4"/>
      <c r="V88" s="4"/>
      <c r="W88" s="78">
        <f>(T88+U88+V88)/3</f>
        <v>0</v>
      </c>
    </row>
    <row r="89" spans="1:77" s="60" customFormat="1" ht="15.6" x14ac:dyDescent="0.3">
      <c r="A89" s="10" t="s">
        <v>162</v>
      </c>
      <c r="B89" s="79" t="s">
        <v>121</v>
      </c>
      <c r="C89" s="80" t="s">
        <v>122</v>
      </c>
      <c r="D89" s="76" t="str">
        <f>IFERROR(D79/D80/12*1000,"−")</f>
        <v>−</v>
      </c>
      <c r="E89" s="76" t="str">
        <f t="shared" ref="E89:G89" si="137">IFERROR(E79/E80/12*1000,"−")</f>
        <v>−</v>
      </c>
      <c r="F89" s="76" t="str">
        <f t="shared" si="137"/>
        <v>−</v>
      </c>
      <c r="G89" s="76" t="str">
        <f t="shared" si="137"/>
        <v>−</v>
      </c>
      <c r="H89" s="76" t="str">
        <f>IFERROR(H79/H80*1000,"−")</f>
        <v>−</v>
      </c>
      <c r="I89" s="76" t="str">
        <f t="shared" ref="I89:V89" si="138">IFERROR(I79/I80*1000,"−")</f>
        <v>−</v>
      </c>
      <c r="J89" s="76" t="str">
        <f t="shared" si="138"/>
        <v>−</v>
      </c>
      <c r="K89" s="76" t="str">
        <f t="shared" si="138"/>
        <v>−</v>
      </c>
      <c r="L89" s="76" t="str">
        <f t="shared" si="138"/>
        <v>−</v>
      </c>
      <c r="M89" s="76" t="str">
        <f t="shared" si="138"/>
        <v>−</v>
      </c>
      <c r="N89" s="76" t="str">
        <f t="shared" si="138"/>
        <v>−</v>
      </c>
      <c r="O89" s="76" t="str">
        <f t="shared" si="138"/>
        <v>−</v>
      </c>
      <c r="P89" s="76" t="str">
        <f t="shared" si="138"/>
        <v>−</v>
      </c>
      <c r="Q89" s="76" t="str">
        <f t="shared" si="138"/>
        <v>−</v>
      </c>
      <c r="R89" s="76" t="str">
        <f t="shared" si="138"/>
        <v>−</v>
      </c>
      <c r="S89" s="76" t="str">
        <f t="shared" si="138"/>
        <v>−</v>
      </c>
      <c r="T89" s="76" t="str">
        <f t="shared" si="138"/>
        <v>−</v>
      </c>
      <c r="U89" s="76" t="str">
        <f t="shared" si="138"/>
        <v>−</v>
      </c>
      <c r="V89" s="76" t="str">
        <f t="shared" si="138"/>
        <v>−</v>
      </c>
      <c r="W89" s="76" t="str">
        <f t="shared" ref="W89" si="139">IFERROR(W79/W80*1000,"−")</f>
        <v>−</v>
      </c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8"/>
      <c r="BM89" s="8"/>
      <c r="BN89" s="8"/>
      <c r="BO89" s="8"/>
      <c r="BP89" s="8"/>
      <c r="BQ89" s="8"/>
      <c r="BR89" s="8"/>
      <c r="BS89" s="8"/>
      <c r="BT89" s="8"/>
      <c r="BU89" s="8"/>
      <c r="BV89" s="8"/>
      <c r="BW89" s="8"/>
      <c r="BX89" s="8"/>
      <c r="BY89" s="8"/>
    </row>
    <row r="90" spans="1:77" s="60" customFormat="1" ht="15.6" x14ac:dyDescent="0.3">
      <c r="A90" s="10" t="s">
        <v>163</v>
      </c>
      <c r="B90" s="79" t="s">
        <v>123</v>
      </c>
      <c r="C90" s="80" t="s">
        <v>122</v>
      </c>
      <c r="D90" s="76" t="str">
        <f>IFERROR(D81/D82/12*1000,"−")</f>
        <v>−</v>
      </c>
      <c r="E90" s="76" t="str">
        <f t="shared" ref="E90:G90" si="140">IFERROR(E81/E82/12*1000,"−")</f>
        <v>−</v>
      </c>
      <c r="F90" s="76" t="str">
        <f t="shared" si="140"/>
        <v>−</v>
      </c>
      <c r="G90" s="76" t="str">
        <f t="shared" si="140"/>
        <v>−</v>
      </c>
      <c r="H90" s="76" t="str">
        <f>IFERROR(H81/H82*1000,"−")</f>
        <v>−</v>
      </c>
      <c r="I90" s="76" t="str">
        <f t="shared" ref="I90:V90" si="141">IFERROR(I81/I82*1000,"−")</f>
        <v>−</v>
      </c>
      <c r="J90" s="76" t="str">
        <f t="shared" si="141"/>
        <v>−</v>
      </c>
      <c r="K90" s="76" t="str">
        <f t="shared" si="141"/>
        <v>−</v>
      </c>
      <c r="L90" s="76" t="str">
        <f t="shared" si="141"/>
        <v>−</v>
      </c>
      <c r="M90" s="76" t="str">
        <f t="shared" si="141"/>
        <v>−</v>
      </c>
      <c r="N90" s="76" t="str">
        <f t="shared" si="141"/>
        <v>−</v>
      </c>
      <c r="O90" s="76" t="str">
        <f t="shared" si="141"/>
        <v>−</v>
      </c>
      <c r="P90" s="76" t="str">
        <f t="shared" si="141"/>
        <v>−</v>
      </c>
      <c r="Q90" s="76" t="str">
        <f t="shared" si="141"/>
        <v>−</v>
      </c>
      <c r="R90" s="76" t="str">
        <f t="shared" si="141"/>
        <v>−</v>
      </c>
      <c r="S90" s="76" t="str">
        <f t="shared" si="141"/>
        <v>−</v>
      </c>
      <c r="T90" s="76" t="str">
        <f t="shared" si="141"/>
        <v>−</v>
      </c>
      <c r="U90" s="76" t="str">
        <f t="shared" si="141"/>
        <v>−</v>
      </c>
      <c r="V90" s="76" t="str">
        <f t="shared" si="141"/>
        <v>−</v>
      </c>
      <c r="W90" s="76" t="str">
        <f t="shared" ref="W90" si="142">IFERROR(W81/W82*1000,"−")</f>
        <v>−</v>
      </c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  <c r="BF90" s="8"/>
      <c r="BG90" s="8"/>
      <c r="BH90" s="8"/>
      <c r="BI90" s="8"/>
      <c r="BJ90" s="8"/>
      <c r="BK90" s="8"/>
      <c r="BL90" s="8"/>
      <c r="BM90" s="8"/>
      <c r="BN90" s="8"/>
      <c r="BO90" s="8"/>
      <c r="BP90" s="8"/>
      <c r="BQ90" s="8"/>
      <c r="BR90" s="8"/>
      <c r="BS90" s="8"/>
      <c r="BT90" s="8"/>
      <c r="BU90" s="8"/>
      <c r="BV90" s="8"/>
      <c r="BW90" s="8"/>
      <c r="BX90" s="8"/>
      <c r="BY90" s="8"/>
    </row>
    <row r="91" spans="1:77" s="60" customFormat="1" ht="15.6" x14ac:dyDescent="0.3">
      <c r="A91" s="10" t="s">
        <v>164</v>
      </c>
      <c r="B91" s="79" t="s">
        <v>146</v>
      </c>
      <c r="C91" s="80" t="s">
        <v>122</v>
      </c>
      <c r="D91" s="76" t="str">
        <f>IFERROR(D83/D84/12*1000,"−")</f>
        <v>−</v>
      </c>
      <c r="E91" s="76" t="str">
        <f t="shared" ref="E91:G91" si="143">IFERROR(E83/E84/12*1000,"−")</f>
        <v>−</v>
      </c>
      <c r="F91" s="76" t="str">
        <f t="shared" si="143"/>
        <v>−</v>
      </c>
      <c r="G91" s="76" t="str">
        <f t="shared" si="143"/>
        <v>−</v>
      </c>
      <c r="H91" s="76" t="str">
        <f>IFERROR(H83/H84*1000,"−")</f>
        <v>−</v>
      </c>
      <c r="I91" s="76" t="str">
        <f t="shared" ref="I91:V91" si="144">IFERROR(I83/I84*1000,"−")</f>
        <v>−</v>
      </c>
      <c r="J91" s="76" t="str">
        <f t="shared" si="144"/>
        <v>−</v>
      </c>
      <c r="K91" s="76" t="str">
        <f t="shared" si="144"/>
        <v>−</v>
      </c>
      <c r="L91" s="76" t="str">
        <f t="shared" si="144"/>
        <v>−</v>
      </c>
      <c r="M91" s="76" t="str">
        <f t="shared" si="144"/>
        <v>−</v>
      </c>
      <c r="N91" s="76" t="str">
        <f t="shared" si="144"/>
        <v>−</v>
      </c>
      <c r="O91" s="76" t="str">
        <f t="shared" si="144"/>
        <v>−</v>
      </c>
      <c r="P91" s="76" t="str">
        <f t="shared" si="144"/>
        <v>−</v>
      </c>
      <c r="Q91" s="76" t="str">
        <f t="shared" si="144"/>
        <v>−</v>
      </c>
      <c r="R91" s="76" t="str">
        <f t="shared" si="144"/>
        <v>−</v>
      </c>
      <c r="S91" s="76" t="str">
        <f t="shared" si="144"/>
        <v>−</v>
      </c>
      <c r="T91" s="76" t="str">
        <f t="shared" si="144"/>
        <v>−</v>
      </c>
      <c r="U91" s="76" t="str">
        <f t="shared" si="144"/>
        <v>−</v>
      </c>
      <c r="V91" s="76" t="str">
        <f t="shared" si="144"/>
        <v>−</v>
      </c>
      <c r="W91" s="76" t="str">
        <f t="shared" ref="W91" si="145">IFERROR(W83/W84*1000,"−")</f>
        <v>−</v>
      </c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  <c r="BE91" s="8"/>
      <c r="BF91" s="8"/>
      <c r="BG91" s="8"/>
      <c r="BH91" s="8"/>
      <c r="BI91" s="8"/>
      <c r="BJ91" s="8"/>
      <c r="BK91" s="8"/>
      <c r="BL91" s="8"/>
      <c r="BM91" s="8"/>
      <c r="BN91" s="8"/>
      <c r="BO91" s="8"/>
      <c r="BP91" s="8"/>
      <c r="BQ91" s="8"/>
      <c r="BR91" s="8"/>
      <c r="BS91" s="8"/>
      <c r="BT91" s="8"/>
      <c r="BU91" s="8"/>
      <c r="BV91" s="8"/>
      <c r="BW91" s="8"/>
      <c r="BX91" s="8"/>
      <c r="BY91" s="8"/>
    </row>
    <row r="92" spans="1:77" s="60" customFormat="1" ht="15.6" x14ac:dyDescent="0.3">
      <c r="A92" s="10" t="s">
        <v>165</v>
      </c>
      <c r="B92" s="79" t="s">
        <v>147</v>
      </c>
      <c r="C92" s="80" t="s">
        <v>122</v>
      </c>
      <c r="D92" s="76" t="str">
        <f>IFERROR(D85/D86/12*1000,"−")</f>
        <v>−</v>
      </c>
      <c r="E92" s="76" t="str">
        <f t="shared" ref="E92:G92" si="146">IFERROR(E85/E86/12*1000,"−")</f>
        <v>−</v>
      </c>
      <c r="F92" s="76" t="str">
        <f t="shared" si="146"/>
        <v>−</v>
      </c>
      <c r="G92" s="76" t="str">
        <f t="shared" si="146"/>
        <v>−</v>
      </c>
      <c r="H92" s="76" t="str">
        <f>IFERROR(H85/H86*1000,"−")</f>
        <v>−</v>
      </c>
      <c r="I92" s="76" t="str">
        <f t="shared" ref="I92:V92" si="147">IFERROR(I85/I86*1000,"−")</f>
        <v>−</v>
      </c>
      <c r="J92" s="76" t="str">
        <f t="shared" si="147"/>
        <v>−</v>
      </c>
      <c r="K92" s="76" t="str">
        <f t="shared" si="147"/>
        <v>−</v>
      </c>
      <c r="L92" s="76" t="str">
        <f t="shared" si="147"/>
        <v>−</v>
      </c>
      <c r="M92" s="76" t="str">
        <f t="shared" si="147"/>
        <v>−</v>
      </c>
      <c r="N92" s="76" t="str">
        <f t="shared" si="147"/>
        <v>−</v>
      </c>
      <c r="O92" s="76" t="str">
        <f t="shared" si="147"/>
        <v>−</v>
      </c>
      <c r="P92" s="76" t="str">
        <f t="shared" si="147"/>
        <v>−</v>
      </c>
      <c r="Q92" s="76" t="str">
        <f t="shared" si="147"/>
        <v>−</v>
      </c>
      <c r="R92" s="76" t="str">
        <f t="shared" si="147"/>
        <v>−</v>
      </c>
      <c r="S92" s="76" t="str">
        <f t="shared" si="147"/>
        <v>−</v>
      </c>
      <c r="T92" s="76" t="str">
        <f t="shared" si="147"/>
        <v>−</v>
      </c>
      <c r="U92" s="76" t="str">
        <f t="shared" si="147"/>
        <v>−</v>
      </c>
      <c r="V92" s="76" t="str">
        <f t="shared" si="147"/>
        <v>−</v>
      </c>
      <c r="W92" s="76" t="str">
        <f t="shared" ref="W92" si="148">IFERROR(W85/W86*1000,"−")</f>
        <v>−</v>
      </c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  <c r="BF92" s="8"/>
      <c r="BG92" s="8"/>
      <c r="BH92" s="8"/>
      <c r="BI92" s="8"/>
      <c r="BJ92" s="8"/>
      <c r="BK92" s="8"/>
      <c r="BL92" s="8"/>
      <c r="BM92" s="8"/>
      <c r="BN92" s="8"/>
      <c r="BO92" s="8"/>
      <c r="BP92" s="8"/>
      <c r="BQ92" s="8"/>
      <c r="BR92" s="8"/>
      <c r="BS92" s="8"/>
      <c r="BT92" s="8"/>
      <c r="BU92" s="8"/>
      <c r="BV92" s="8"/>
      <c r="BW92" s="8"/>
      <c r="BX92" s="8"/>
      <c r="BY92" s="8"/>
    </row>
    <row r="93" spans="1:77" s="60" customFormat="1" ht="28.2" x14ac:dyDescent="0.3">
      <c r="A93" s="10" t="s">
        <v>166</v>
      </c>
      <c r="B93" s="79" t="s">
        <v>151</v>
      </c>
      <c r="C93" s="80" t="s">
        <v>122</v>
      </c>
      <c r="D93" s="76" t="str">
        <f>IFERROR(D87/D88/12*1000,"−")</f>
        <v>−</v>
      </c>
      <c r="E93" s="76" t="str">
        <f t="shared" ref="E93:G93" si="149">IFERROR(E87/E88/12*1000,"−")</f>
        <v>−</v>
      </c>
      <c r="F93" s="76" t="str">
        <f t="shared" si="149"/>
        <v>−</v>
      </c>
      <c r="G93" s="76" t="str">
        <f t="shared" si="149"/>
        <v>−</v>
      </c>
      <c r="H93" s="76" t="str">
        <f>IFERROR(H87/H88*1000,"−")</f>
        <v>−</v>
      </c>
      <c r="I93" s="76" t="str">
        <f t="shared" ref="I93:V93" si="150">IFERROR(I87/I88*1000,"−")</f>
        <v>−</v>
      </c>
      <c r="J93" s="76" t="str">
        <f t="shared" si="150"/>
        <v>−</v>
      </c>
      <c r="K93" s="76" t="str">
        <f t="shared" si="150"/>
        <v>−</v>
      </c>
      <c r="L93" s="76" t="str">
        <f t="shared" si="150"/>
        <v>−</v>
      </c>
      <c r="M93" s="76" t="str">
        <f t="shared" si="150"/>
        <v>−</v>
      </c>
      <c r="N93" s="76" t="str">
        <f t="shared" si="150"/>
        <v>−</v>
      </c>
      <c r="O93" s="76" t="str">
        <f t="shared" si="150"/>
        <v>−</v>
      </c>
      <c r="P93" s="76" t="str">
        <f t="shared" si="150"/>
        <v>−</v>
      </c>
      <c r="Q93" s="76" t="str">
        <f t="shared" si="150"/>
        <v>−</v>
      </c>
      <c r="R93" s="76" t="str">
        <f t="shared" si="150"/>
        <v>−</v>
      </c>
      <c r="S93" s="76" t="str">
        <f t="shared" si="150"/>
        <v>−</v>
      </c>
      <c r="T93" s="76" t="str">
        <f t="shared" si="150"/>
        <v>−</v>
      </c>
      <c r="U93" s="76" t="str">
        <f t="shared" si="150"/>
        <v>−</v>
      </c>
      <c r="V93" s="76" t="str">
        <f t="shared" si="150"/>
        <v>−</v>
      </c>
      <c r="W93" s="76" t="str">
        <f t="shared" ref="W93" si="151">IFERROR(W87/W88*1000,"−")</f>
        <v>−</v>
      </c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  <c r="BA93" s="8"/>
      <c r="BB93" s="8"/>
      <c r="BC93" s="8"/>
      <c r="BD93" s="8"/>
      <c r="BE93" s="8"/>
      <c r="BF93" s="8"/>
      <c r="BG93" s="8"/>
      <c r="BH93" s="8"/>
      <c r="BI93" s="8"/>
      <c r="BJ93" s="8"/>
      <c r="BK93" s="8"/>
      <c r="BL93" s="8"/>
      <c r="BM93" s="8"/>
      <c r="BN93" s="8"/>
      <c r="BO93" s="8"/>
      <c r="BP93" s="8"/>
      <c r="BQ93" s="8"/>
      <c r="BR93" s="8"/>
      <c r="BS93" s="8"/>
      <c r="BT93" s="8"/>
      <c r="BU93" s="8"/>
      <c r="BV93" s="8"/>
      <c r="BW93" s="8"/>
      <c r="BX93" s="8"/>
      <c r="BY93" s="8"/>
    </row>
    <row r="94" spans="1:77" ht="15.6" x14ac:dyDescent="0.3">
      <c r="A94" s="10" t="s">
        <v>167</v>
      </c>
      <c r="B94" s="2" t="s">
        <v>124</v>
      </c>
      <c r="C94" s="81" t="s">
        <v>118</v>
      </c>
      <c r="D94" s="4">
        <f>SUM(D95:D98)</f>
        <v>0</v>
      </c>
      <c r="E94" s="4">
        <f>SUM(E95:E98)</f>
        <v>0</v>
      </c>
      <c r="F94" s="4">
        <f t="shared" ref="F94:V94" si="152">SUM(F95:F98)</f>
        <v>0</v>
      </c>
      <c r="G94" s="4">
        <f t="shared" si="152"/>
        <v>0</v>
      </c>
      <c r="H94" s="4">
        <f t="shared" si="152"/>
        <v>0</v>
      </c>
      <c r="I94" s="4">
        <f t="shared" si="152"/>
        <v>0</v>
      </c>
      <c r="J94" s="4">
        <f t="shared" si="152"/>
        <v>0</v>
      </c>
      <c r="K94" s="4">
        <f t="shared" si="152"/>
        <v>0</v>
      </c>
      <c r="L94" s="4">
        <f t="shared" si="152"/>
        <v>0</v>
      </c>
      <c r="M94" s="4">
        <f t="shared" si="152"/>
        <v>0</v>
      </c>
      <c r="N94" s="4">
        <f t="shared" si="152"/>
        <v>0</v>
      </c>
      <c r="O94" s="4">
        <f t="shared" si="152"/>
        <v>0</v>
      </c>
      <c r="P94" s="4">
        <f t="shared" si="152"/>
        <v>0</v>
      </c>
      <c r="Q94" s="4">
        <f t="shared" si="152"/>
        <v>0</v>
      </c>
      <c r="R94" s="4">
        <f t="shared" si="152"/>
        <v>0</v>
      </c>
      <c r="S94" s="4">
        <f t="shared" si="152"/>
        <v>0</v>
      </c>
      <c r="T94" s="4">
        <f t="shared" si="152"/>
        <v>0</v>
      </c>
      <c r="U94" s="4">
        <f t="shared" si="152"/>
        <v>0</v>
      </c>
      <c r="V94" s="4">
        <f t="shared" si="152"/>
        <v>0</v>
      </c>
      <c r="W94" s="4">
        <f>SUM(W95:W98)</f>
        <v>0</v>
      </c>
    </row>
    <row r="95" spans="1:77" ht="15.6" x14ac:dyDescent="0.3">
      <c r="A95" s="10" t="s">
        <v>168</v>
      </c>
      <c r="B95" s="7" t="s">
        <v>125</v>
      </c>
      <c r="C95" s="81" t="s">
        <v>118</v>
      </c>
      <c r="D95" s="81"/>
      <c r="E95" s="82"/>
      <c r="F95" s="4"/>
      <c r="G95" s="4"/>
      <c r="H95" s="4"/>
      <c r="I95" s="4"/>
      <c r="J95" s="4"/>
      <c r="K95" s="4">
        <f>(H95+I95+J95)/3</f>
        <v>0</v>
      </c>
      <c r="L95" s="4"/>
      <c r="M95" s="4"/>
      <c r="N95" s="4"/>
      <c r="O95" s="4">
        <f>(L95+M95+N95)/3</f>
        <v>0</v>
      </c>
      <c r="P95" s="4"/>
      <c r="Q95" s="4"/>
      <c r="R95" s="4"/>
      <c r="S95" s="4">
        <f>(P95+Q95+R95)/3</f>
        <v>0</v>
      </c>
      <c r="T95" s="4"/>
      <c r="U95" s="4"/>
      <c r="V95" s="4"/>
      <c r="W95" s="4">
        <f>(T95+U95+V95)/3</f>
        <v>0</v>
      </c>
    </row>
    <row r="96" spans="1:77" ht="15.6" x14ac:dyDescent="0.3">
      <c r="A96" s="10" t="s">
        <v>169</v>
      </c>
      <c r="B96" s="7" t="s">
        <v>152</v>
      </c>
      <c r="C96" s="81" t="s">
        <v>118</v>
      </c>
      <c r="D96" s="81"/>
      <c r="E96" s="82"/>
      <c r="F96" s="4"/>
      <c r="G96" s="4"/>
      <c r="H96" s="4"/>
      <c r="I96" s="4"/>
      <c r="J96" s="4"/>
      <c r="K96" s="4">
        <f>(H96+I96+J96)/3</f>
        <v>0</v>
      </c>
      <c r="L96" s="4"/>
      <c r="M96" s="4"/>
      <c r="N96" s="4"/>
      <c r="O96" s="4">
        <f>(L96+M96+N96)/3</f>
        <v>0</v>
      </c>
      <c r="P96" s="4"/>
      <c r="Q96" s="4"/>
      <c r="R96" s="4"/>
      <c r="S96" s="4">
        <f>(P96+Q96+R96)/3</f>
        <v>0</v>
      </c>
      <c r="T96" s="4"/>
      <c r="U96" s="4"/>
      <c r="V96" s="4"/>
      <c r="W96" s="4">
        <f>(T96+U96+V96)/3</f>
        <v>0</v>
      </c>
    </row>
    <row r="97" spans="1:77" ht="15.6" x14ac:dyDescent="0.3">
      <c r="A97" s="10" t="s">
        <v>170</v>
      </c>
      <c r="B97" s="7" t="s">
        <v>153</v>
      </c>
      <c r="C97" s="81" t="s">
        <v>118</v>
      </c>
      <c r="D97" s="81"/>
      <c r="E97" s="82"/>
      <c r="F97" s="4"/>
      <c r="G97" s="4"/>
      <c r="H97" s="4"/>
      <c r="I97" s="4"/>
      <c r="J97" s="4"/>
      <c r="K97" s="4">
        <f>(H97+I97+J97)/3</f>
        <v>0</v>
      </c>
      <c r="L97" s="4"/>
      <c r="M97" s="4"/>
      <c r="N97" s="4"/>
      <c r="O97" s="4">
        <f>(L97+M97+N97)/3</f>
        <v>0</v>
      </c>
      <c r="P97" s="4"/>
      <c r="Q97" s="4"/>
      <c r="R97" s="4"/>
      <c r="S97" s="4">
        <f>(P97+Q97+R97)/3</f>
        <v>0</v>
      </c>
      <c r="T97" s="4"/>
      <c r="U97" s="4"/>
      <c r="V97" s="4"/>
      <c r="W97" s="4">
        <f>(T97+U97+V97)/3</f>
        <v>0</v>
      </c>
    </row>
    <row r="98" spans="1:77" ht="15.6" x14ac:dyDescent="0.3">
      <c r="A98" s="10" t="s">
        <v>171</v>
      </c>
      <c r="B98" s="7" t="s">
        <v>154</v>
      </c>
      <c r="C98" s="81" t="s">
        <v>118</v>
      </c>
      <c r="D98" s="81"/>
      <c r="E98" s="82"/>
      <c r="F98" s="4"/>
      <c r="G98" s="4"/>
      <c r="H98" s="4"/>
      <c r="I98" s="4"/>
      <c r="J98" s="4"/>
      <c r="K98" s="4">
        <f>(H98+I98+J98)/3</f>
        <v>0</v>
      </c>
      <c r="L98" s="4"/>
      <c r="M98" s="4"/>
      <c r="N98" s="4"/>
      <c r="O98" s="4">
        <f>(L98+M98+N98)/3</f>
        <v>0</v>
      </c>
      <c r="P98" s="4"/>
      <c r="Q98" s="4"/>
      <c r="R98" s="4"/>
      <c r="S98" s="4">
        <f>(P98+Q98+R98)/3</f>
        <v>0</v>
      </c>
      <c r="T98" s="4"/>
      <c r="U98" s="4"/>
      <c r="V98" s="4"/>
      <c r="W98" s="4">
        <f>(T98+U98+V98)/3</f>
        <v>0</v>
      </c>
    </row>
    <row r="99" spans="1:77" s="86" customFormat="1" ht="15.6" x14ac:dyDescent="0.25">
      <c r="A99" s="9" t="s">
        <v>191</v>
      </c>
      <c r="B99" s="83" t="s">
        <v>177</v>
      </c>
      <c r="C99" s="84" t="s">
        <v>140</v>
      </c>
      <c r="D99" s="85">
        <f t="shared" ref="D99" si="153">18%*D79</f>
        <v>0</v>
      </c>
      <c r="E99" s="85">
        <f t="shared" ref="E99:J99" si="154">18%*E79</f>
        <v>0</v>
      </c>
      <c r="F99" s="85">
        <f t="shared" si="154"/>
        <v>0</v>
      </c>
      <c r="G99" s="85">
        <f t="shared" si="154"/>
        <v>0</v>
      </c>
      <c r="H99" s="85">
        <f t="shared" si="154"/>
        <v>0</v>
      </c>
      <c r="I99" s="85">
        <f t="shared" si="154"/>
        <v>0</v>
      </c>
      <c r="J99" s="85">
        <f t="shared" si="154"/>
        <v>0</v>
      </c>
      <c r="K99" s="59">
        <f t="shared" ref="K99:K105" si="155">H99+I99+J99</f>
        <v>0</v>
      </c>
      <c r="L99" s="85">
        <f t="shared" ref="L99:N99" si="156">18%*L79</f>
        <v>0</v>
      </c>
      <c r="M99" s="85">
        <f t="shared" si="156"/>
        <v>0</v>
      </c>
      <c r="N99" s="85">
        <f t="shared" si="156"/>
        <v>0</v>
      </c>
      <c r="O99" s="59">
        <f>L99+M99+N99</f>
        <v>0</v>
      </c>
      <c r="P99" s="85">
        <f t="shared" ref="P99:R99" si="157">18%*P79</f>
        <v>0</v>
      </c>
      <c r="Q99" s="85">
        <f t="shared" si="157"/>
        <v>0</v>
      </c>
      <c r="R99" s="85">
        <f t="shared" si="157"/>
        <v>0</v>
      </c>
      <c r="S99" s="59">
        <f>P99+Q99+R99</f>
        <v>0</v>
      </c>
      <c r="T99" s="85">
        <f t="shared" ref="T99:V99" si="158">18%*T79</f>
        <v>0</v>
      </c>
      <c r="U99" s="85">
        <f t="shared" si="158"/>
        <v>0</v>
      </c>
      <c r="V99" s="85">
        <f t="shared" si="158"/>
        <v>0</v>
      </c>
      <c r="W99" s="59">
        <f>T99+U99+V99</f>
        <v>0</v>
      </c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/>
      <c r="BF99" s="8"/>
      <c r="BG99" s="8"/>
      <c r="BH99" s="8"/>
      <c r="BI99" s="8"/>
      <c r="BJ99" s="8"/>
      <c r="BK99" s="8"/>
      <c r="BL99" s="8"/>
      <c r="BM99" s="8"/>
      <c r="BN99" s="8"/>
      <c r="BO99" s="8"/>
      <c r="BP99" s="8"/>
      <c r="BQ99" s="8"/>
      <c r="BR99" s="8"/>
      <c r="BS99" s="8"/>
      <c r="BT99" s="8"/>
      <c r="BU99" s="8"/>
      <c r="BV99" s="8"/>
      <c r="BW99" s="8"/>
      <c r="BX99" s="8"/>
      <c r="BY99" s="8"/>
    </row>
    <row r="100" spans="1:77" ht="15.6" x14ac:dyDescent="0.25">
      <c r="A100" s="9" t="s">
        <v>192</v>
      </c>
      <c r="B100" s="87" t="s">
        <v>178</v>
      </c>
      <c r="C100" s="62" t="s">
        <v>140</v>
      </c>
      <c r="D100" s="85">
        <f>1.5%*D79</f>
        <v>0</v>
      </c>
      <c r="E100" s="85">
        <f>1.5%*E79</f>
        <v>0</v>
      </c>
      <c r="F100" s="85">
        <f t="shared" ref="F100:J100" si="159">1.5%*F79</f>
        <v>0</v>
      </c>
      <c r="G100" s="85">
        <f t="shared" si="159"/>
        <v>0</v>
      </c>
      <c r="H100" s="85">
        <f t="shared" si="159"/>
        <v>0</v>
      </c>
      <c r="I100" s="85">
        <f t="shared" si="159"/>
        <v>0</v>
      </c>
      <c r="J100" s="85">
        <f t="shared" si="159"/>
        <v>0</v>
      </c>
      <c r="K100" s="59">
        <f t="shared" si="155"/>
        <v>0</v>
      </c>
      <c r="L100" s="85">
        <f t="shared" ref="L100:N100" si="160">1.5%*L79</f>
        <v>0</v>
      </c>
      <c r="M100" s="85">
        <f t="shared" si="160"/>
        <v>0</v>
      </c>
      <c r="N100" s="85">
        <f t="shared" si="160"/>
        <v>0</v>
      </c>
      <c r="O100" s="59">
        <f>L100+M100+N100</f>
        <v>0</v>
      </c>
      <c r="P100" s="85">
        <f t="shared" ref="P100:R100" si="161">1.5%*P79</f>
        <v>0</v>
      </c>
      <c r="Q100" s="85">
        <f t="shared" si="161"/>
        <v>0</v>
      </c>
      <c r="R100" s="85">
        <f t="shared" si="161"/>
        <v>0</v>
      </c>
      <c r="S100" s="59">
        <f>P100+Q100+R100</f>
        <v>0</v>
      </c>
      <c r="T100" s="85">
        <f t="shared" ref="T100:V100" si="162">1.5%*T79</f>
        <v>0</v>
      </c>
      <c r="U100" s="85">
        <f t="shared" si="162"/>
        <v>0</v>
      </c>
      <c r="V100" s="85">
        <f t="shared" si="162"/>
        <v>0</v>
      </c>
      <c r="W100" s="59">
        <f>T100+U100+V100</f>
        <v>0</v>
      </c>
    </row>
    <row r="101" spans="1:77" ht="31.2" x14ac:dyDescent="0.3">
      <c r="A101" s="9">
        <v>530</v>
      </c>
      <c r="B101" s="88" t="s">
        <v>176</v>
      </c>
      <c r="C101" s="84" t="s">
        <v>140</v>
      </c>
      <c r="D101" s="4">
        <f>22%*D79</f>
        <v>0</v>
      </c>
      <c r="E101" s="4">
        <f>22%*E79</f>
        <v>0</v>
      </c>
      <c r="F101" s="4">
        <f t="shared" ref="F101:J101" si="163">22%*F79</f>
        <v>0</v>
      </c>
      <c r="G101" s="4">
        <f t="shared" si="163"/>
        <v>0</v>
      </c>
      <c r="H101" s="4">
        <f t="shared" si="163"/>
        <v>0</v>
      </c>
      <c r="I101" s="4">
        <f t="shared" si="163"/>
        <v>0</v>
      </c>
      <c r="J101" s="4">
        <f t="shared" si="163"/>
        <v>0</v>
      </c>
      <c r="K101" s="59">
        <f t="shared" si="155"/>
        <v>0</v>
      </c>
      <c r="L101" s="4">
        <f t="shared" ref="L101:N101" si="164">22%*L79</f>
        <v>0</v>
      </c>
      <c r="M101" s="4">
        <f t="shared" si="164"/>
        <v>0</v>
      </c>
      <c r="N101" s="4">
        <f t="shared" si="164"/>
        <v>0</v>
      </c>
      <c r="O101" s="59">
        <f>L101+M101+N101</f>
        <v>0</v>
      </c>
      <c r="P101" s="4">
        <f t="shared" ref="P101:R101" si="165">22%*P79</f>
        <v>0</v>
      </c>
      <c r="Q101" s="4">
        <f t="shared" si="165"/>
        <v>0</v>
      </c>
      <c r="R101" s="4">
        <f t="shared" si="165"/>
        <v>0</v>
      </c>
      <c r="S101" s="59">
        <f>P101+Q101+R101</f>
        <v>0</v>
      </c>
      <c r="T101" s="4">
        <f t="shared" ref="T101:V101" si="166">22%*T79</f>
        <v>0</v>
      </c>
      <c r="U101" s="4">
        <f t="shared" si="166"/>
        <v>0</v>
      </c>
      <c r="V101" s="4">
        <f t="shared" si="166"/>
        <v>0</v>
      </c>
      <c r="W101" s="59">
        <f>T101+U101+V101</f>
        <v>0</v>
      </c>
    </row>
    <row r="102" spans="1:77" ht="45" x14ac:dyDescent="0.25">
      <c r="A102" s="74">
        <v>535</v>
      </c>
      <c r="B102" s="89" t="s">
        <v>210</v>
      </c>
      <c r="C102" s="62" t="s">
        <v>140</v>
      </c>
      <c r="D102" s="76">
        <f>D79+D101</f>
        <v>0</v>
      </c>
      <c r="E102" s="76">
        <f>E79+E101</f>
        <v>0</v>
      </c>
      <c r="F102" s="76">
        <f t="shared" ref="F102:J102" si="167">F79+F101</f>
        <v>0</v>
      </c>
      <c r="G102" s="76">
        <f t="shared" si="167"/>
        <v>0</v>
      </c>
      <c r="H102" s="76">
        <f t="shared" si="167"/>
        <v>0</v>
      </c>
      <c r="I102" s="76">
        <f t="shared" si="167"/>
        <v>0</v>
      </c>
      <c r="J102" s="76">
        <f t="shared" si="167"/>
        <v>0</v>
      </c>
      <c r="K102" s="59">
        <f t="shared" si="155"/>
        <v>0</v>
      </c>
      <c r="L102" s="76">
        <f t="shared" ref="L102" si="168">L79+L101</f>
        <v>0</v>
      </c>
      <c r="M102" s="76">
        <f t="shared" ref="M102" si="169">M79+M101</f>
        <v>0</v>
      </c>
      <c r="N102" s="76">
        <f t="shared" ref="N102" si="170">N79+N101</f>
        <v>0</v>
      </c>
      <c r="O102" s="59">
        <f>L102+M102+N102</f>
        <v>0</v>
      </c>
      <c r="P102" s="76">
        <f t="shared" ref="P102" si="171">P79+P101</f>
        <v>0</v>
      </c>
      <c r="Q102" s="76">
        <f t="shared" ref="Q102" si="172">Q79+Q101</f>
        <v>0</v>
      </c>
      <c r="R102" s="76">
        <f t="shared" ref="R102" si="173">R79+R101</f>
        <v>0</v>
      </c>
      <c r="S102" s="59">
        <f>P102+Q102+R102</f>
        <v>0</v>
      </c>
      <c r="T102" s="76">
        <f t="shared" ref="T102" si="174">T79+T101</f>
        <v>0</v>
      </c>
      <c r="U102" s="76">
        <f t="shared" ref="U102" si="175">U79+U101</f>
        <v>0</v>
      </c>
      <c r="V102" s="76">
        <f t="shared" ref="V102" si="176">V79+V101</f>
        <v>0</v>
      </c>
      <c r="W102" s="59">
        <f>T102+U102+V102</f>
        <v>0</v>
      </c>
    </row>
    <row r="103" spans="1:77" ht="41.4" x14ac:dyDescent="0.25">
      <c r="A103" s="74">
        <v>535</v>
      </c>
      <c r="B103" s="89" t="s">
        <v>209</v>
      </c>
      <c r="C103" s="62" t="s">
        <v>140</v>
      </c>
      <c r="D103" s="76">
        <f>D41+D61</f>
        <v>0</v>
      </c>
      <c r="E103" s="76">
        <f>E41+E61</f>
        <v>0</v>
      </c>
      <c r="F103" s="76">
        <f t="shared" ref="F103:J103" si="177">F41+F61</f>
        <v>0</v>
      </c>
      <c r="G103" s="76">
        <f t="shared" si="177"/>
        <v>0</v>
      </c>
      <c r="H103" s="76">
        <f t="shared" si="177"/>
        <v>0</v>
      </c>
      <c r="I103" s="76">
        <f t="shared" si="177"/>
        <v>0</v>
      </c>
      <c r="J103" s="76">
        <f t="shared" si="177"/>
        <v>0</v>
      </c>
      <c r="K103" s="59">
        <f t="shared" si="155"/>
        <v>0</v>
      </c>
      <c r="L103" s="76">
        <f t="shared" ref="L103:N103" si="178">L41+L61</f>
        <v>0</v>
      </c>
      <c r="M103" s="76">
        <f t="shared" si="178"/>
        <v>0</v>
      </c>
      <c r="N103" s="76">
        <f t="shared" si="178"/>
        <v>0</v>
      </c>
      <c r="O103" s="59"/>
      <c r="P103" s="76">
        <f t="shared" ref="P103:R103" si="179">P41+P61</f>
        <v>0</v>
      </c>
      <c r="Q103" s="76">
        <f t="shared" si="179"/>
        <v>0</v>
      </c>
      <c r="R103" s="76">
        <f t="shared" si="179"/>
        <v>0</v>
      </c>
      <c r="S103" s="59"/>
      <c r="T103" s="76">
        <f t="shared" ref="T103:V103" si="180">T41+T61</f>
        <v>0</v>
      </c>
      <c r="U103" s="76">
        <f t="shared" si="180"/>
        <v>0</v>
      </c>
      <c r="V103" s="76">
        <f t="shared" si="180"/>
        <v>0</v>
      </c>
      <c r="W103" s="59"/>
    </row>
    <row r="104" spans="1:77" ht="15.6" x14ac:dyDescent="0.3">
      <c r="A104" s="9">
        <v>540</v>
      </c>
      <c r="B104" s="88" t="s">
        <v>15</v>
      </c>
      <c r="C104" s="52" t="s">
        <v>140</v>
      </c>
      <c r="D104" s="4">
        <f>D44</f>
        <v>0</v>
      </c>
      <c r="E104" s="4">
        <f>E44</f>
        <v>0</v>
      </c>
      <c r="F104" s="4">
        <f t="shared" ref="F104:J104" si="181">F44</f>
        <v>0</v>
      </c>
      <c r="G104" s="4">
        <f t="shared" si="181"/>
        <v>0</v>
      </c>
      <c r="H104" s="4">
        <f t="shared" si="181"/>
        <v>0</v>
      </c>
      <c r="I104" s="4">
        <f t="shared" si="181"/>
        <v>0</v>
      </c>
      <c r="J104" s="4">
        <f t="shared" si="181"/>
        <v>0</v>
      </c>
      <c r="K104" s="59">
        <f t="shared" si="155"/>
        <v>0</v>
      </c>
      <c r="L104" s="4">
        <f t="shared" ref="L104:N104" si="182">L44</f>
        <v>0</v>
      </c>
      <c r="M104" s="4">
        <f t="shared" si="182"/>
        <v>0</v>
      </c>
      <c r="N104" s="4">
        <f t="shared" si="182"/>
        <v>0</v>
      </c>
      <c r="O104" s="59">
        <f>L104+M104+N104</f>
        <v>0</v>
      </c>
      <c r="P104" s="4">
        <f t="shared" ref="P104:R104" si="183">P44</f>
        <v>0</v>
      </c>
      <c r="Q104" s="4">
        <f t="shared" si="183"/>
        <v>0</v>
      </c>
      <c r="R104" s="4">
        <f t="shared" si="183"/>
        <v>0</v>
      </c>
      <c r="S104" s="59">
        <f>P104+Q104+R104</f>
        <v>0</v>
      </c>
      <c r="T104" s="4">
        <f t="shared" ref="T104:V104" si="184">T44</f>
        <v>0</v>
      </c>
      <c r="U104" s="4">
        <f t="shared" si="184"/>
        <v>0</v>
      </c>
      <c r="V104" s="4">
        <f t="shared" si="184"/>
        <v>0</v>
      </c>
      <c r="W104" s="59">
        <f>T104+U104+V104</f>
        <v>0</v>
      </c>
    </row>
    <row r="105" spans="1:77" ht="15.6" x14ac:dyDescent="0.25">
      <c r="A105" s="9">
        <v>550</v>
      </c>
      <c r="B105" s="88" t="s">
        <v>40</v>
      </c>
      <c r="C105" s="52" t="s">
        <v>140</v>
      </c>
      <c r="D105" s="90">
        <f t="shared" ref="D105" si="185">D132-D126-D111-D104-D101-D79-D78</f>
        <v>0</v>
      </c>
      <c r="E105" s="90">
        <f t="shared" ref="E105:J105" si="186">E132-E126-E111-E104-E101-E79-E78</f>
        <v>0</v>
      </c>
      <c r="F105" s="90">
        <f t="shared" si="186"/>
        <v>0</v>
      </c>
      <c r="G105" s="90">
        <f t="shared" si="186"/>
        <v>0</v>
      </c>
      <c r="H105" s="90">
        <f t="shared" si="186"/>
        <v>0</v>
      </c>
      <c r="I105" s="90">
        <f t="shared" si="186"/>
        <v>0</v>
      </c>
      <c r="J105" s="90">
        <f t="shared" si="186"/>
        <v>0</v>
      </c>
      <c r="K105" s="59">
        <f t="shared" si="155"/>
        <v>0</v>
      </c>
      <c r="L105" s="90">
        <f t="shared" ref="L105:N105" si="187">L132-L126-L111-L104-L101-L79-L78</f>
        <v>0</v>
      </c>
      <c r="M105" s="90">
        <f t="shared" si="187"/>
        <v>0</v>
      </c>
      <c r="N105" s="90">
        <f t="shared" si="187"/>
        <v>0</v>
      </c>
      <c r="O105" s="59">
        <f>L105+M105+N105</f>
        <v>0</v>
      </c>
      <c r="P105" s="90">
        <f t="shared" ref="P105:R105" si="188">P132-P126-P111-P104-P101-P79-P78</f>
        <v>0</v>
      </c>
      <c r="Q105" s="90">
        <f t="shared" si="188"/>
        <v>0</v>
      </c>
      <c r="R105" s="90">
        <f t="shared" si="188"/>
        <v>0</v>
      </c>
      <c r="S105" s="59">
        <f>P105+Q105+R105</f>
        <v>0</v>
      </c>
      <c r="T105" s="90">
        <f t="shared" ref="T105:V105" si="189">T132-T126-T111-T104-T101-T79-T78</f>
        <v>0</v>
      </c>
      <c r="U105" s="90">
        <f t="shared" si="189"/>
        <v>0</v>
      </c>
      <c r="V105" s="90">
        <f t="shared" si="189"/>
        <v>0</v>
      </c>
      <c r="W105" s="59">
        <f>T105+U105+V105</f>
        <v>0</v>
      </c>
    </row>
    <row r="106" spans="1:77" ht="17.399999999999999" x14ac:dyDescent="0.3">
      <c r="A106" s="91">
        <v>600</v>
      </c>
      <c r="B106" s="92" t="s">
        <v>46</v>
      </c>
      <c r="C106" s="93" t="s">
        <v>140</v>
      </c>
      <c r="D106" s="93"/>
      <c r="E106" s="94"/>
      <c r="F106" s="95"/>
      <c r="G106" s="96"/>
      <c r="H106" s="97"/>
      <c r="I106" s="97"/>
      <c r="J106" s="97"/>
      <c r="K106" s="98"/>
      <c r="L106" s="97"/>
      <c r="M106" s="97"/>
      <c r="N106" s="97"/>
      <c r="O106" s="98"/>
      <c r="P106" s="97"/>
      <c r="Q106" s="97"/>
      <c r="R106" s="97"/>
      <c r="S106" s="98"/>
      <c r="T106" s="97"/>
      <c r="U106" s="97"/>
      <c r="V106" s="97"/>
      <c r="W106" s="98"/>
    </row>
    <row r="107" spans="1:77" ht="31.2" x14ac:dyDescent="0.3">
      <c r="A107" s="9">
        <v>610</v>
      </c>
      <c r="B107" s="88" t="s">
        <v>28</v>
      </c>
      <c r="C107" s="84" t="s">
        <v>140</v>
      </c>
      <c r="D107" s="58">
        <f t="shared" ref="D107:J107" si="190">D108+D109+D110</f>
        <v>0</v>
      </c>
      <c r="E107" s="58">
        <f t="shared" si="190"/>
        <v>0</v>
      </c>
      <c r="F107" s="58">
        <f t="shared" si="190"/>
        <v>0</v>
      </c>
      <c r="G107" s="58">
        <f t="shared" si="190"/>
        <v>0</v>
      </c>
      <c r="H107" s="58">
        <f t="shared" si="190"/>
        <v>0</v>
      </c>
      <c r="I107" s="58">
        <f t="shared" si="190"/>
        <v>0</v>
      </c>
      <c r="J107" s="58">
        <f t="shared" si="190"/>
        <v>0</v>
      </c>
      <c r="K107" s="59">
        <f t="shared" ref="K107:K119" si="191">H107+I107+J107</f>
        <v>0</v>
      </c>
      <c r="L107" s="58">
        <f t="shared" ref="L107:N107" si="192">L108+L109+L110</f>
        <v>0</v>
      </c>
      <c r="M107" s="58">
        <f t="shared" si="192"/>
        <v>0</v>
      </c>
      <c r="N107" s="58">
        <f t="shared" si="192"/>
        <v>0</v>
      </c>
      <c r="O107" s="59">
        <f t="shared" ref="O107:O119" si="193">L107+M107+N107</f>
        <v>0</v>
      </c>
      <c r="P107" s="58">
        <f t="shared" ref="P107:R107" si="194">P108+P109+P110</f>
        <v>0</v>
      </c>
      <c r="Q107" s="58">
        <f t="shared" si="194"/>
        <v>0</v>
      </c>
      <c r="R107" s="58">
        <f t="shared" si="194"/>
        <v>0</v>
      </c>
      <c r="S107" s="59">
        <f t="shared" ref="S107:S119" si="195">P107+Q107+R107</f>
        <v>0</v>
      </c>
      <c r="T107" s="58">
        <f t="shared" ref="T107:V107" si="196">T108+T109+T110</f>
        <v>0</v>
      </c>
      <c r="U107" s="58">
        <f t="shared" si="196"/>
        <v>0</v>
      </c>
      <c r="V107" s="58">
        <f t="shared" si="196"/>
        <v>0</v>
      </c>
      <c r="W107" s="59">
        <f t="shared" ref="W107:W119" si="197">T107+U107+V107</f>
        <v>0</v>
      </c>
    </row>
    <row r="108" spans="1:77" ht="45.6" x14ac:dyDescent="0.3">
      <c r="A108" s="70">
        <v>611</v>
      </c>
      <c r="B108" s="99" t="s">
        <v>0</v>
      </c>
      <c r="C108" s="52" t="s">
        <v>140</v>
      </c>
      <c r="D108" s="75"/>
      <c r="E108" s="64"/>
      <c r="F108" s="3"/>
      <c r="G108" s="65">
        <f>H108+I108+J108+L108+M108+N108+P108+Q108+R108+T108+U108+V108</f>
        <v>0</v>
      </c>
      <c r="H108" s="3"/>
      <c r="I108" s="3"/>
      <c r="J108" s="3"/>
      <c r="K108" s="59">
        <f t="shared" si="191"/>
        <v>0</v>
      </c>
      <c r="L108" s="3"/>
      <c r="M108" s="3"/>
      <c r="N108" s="3"/>
      <c r="O108" s="59">
        <f t="shared" si="193"/>
        <v>0</v>
      </c>
      <c r="P108" s="3"/>
      <c r="Q108" s="3"/>
      <c r="R108" s="3"/>
      <c r="S108" s="59">
        <f t="shared" si="195"/>
        <v>0</v>
      </c>
      <c r="T108" s="3"/>
      <c r="U108" s="3"/>
      <c r="V108" s="3"/>
      <c r="W108" s="59">
        <f t="shared" si="197"/>
        <v>0</v>
      </c>
    </row>
    <row r="109" spans="1:77" ht="45.6" x14ac:dyDescent="0.3">
      <c r="A109" s="70">
        <v>612</v>
      </c>
      <c r="B109" s="99" t="s">
        <v>29</v>
      </c>
      <c r="C109" s="52" t="s">
        <v>140</v>
      </c>
      <c r="D109" s="75"/>
      <c r="E109" s="64"/>
      <c r="F109" s="3"/>
      <c r="G109" s="65">
        <f>H109+I109+J109+L109+M109+N109+P109+Q109+R109+T109+U109+V109</f>
        <v>0</v>
      </c>
      <c r="H109" s="3"/>
      <c r="I109" s="3"/>
      <c r="J109" s="3"/>
      <c r="K109" s="59">
        <f t="shared" si="191"/>
        <v>0</v>
      </c>
      <c r="L109" s="3"/>
      <c r="M109" s="3"/>
      <c r="N109" s="3"/>
      <c r="O109" s="59">
        <f t="shared" si="193"/>
        <v>0</v>
      </c>
      <c r="P109" s="3"/>
      <c r="Q109" s="3"/>
      <c r="R109" s="3"/>
      <c r="S109" s="59">
        <f t="shared" si="195"/>
        <v>0</v>
      </c>
      <c r="T109" s="3"/>
      <c r="U109" s="3"/>
      <c r="V109" s="3"/>
      <c r="W109" s="59">
        <f t="shared" si="197"/>
        <v>0</v>
      </c>
    </row>
    <row r="110" spans="1:77" ht="15.6" x14ac:dyDescent="0.3">
      <c r="A110" s="70">
        <v>613</v>
      </c>
      <c r="B110" s="99" t="s">
        <v>47</v>
      </c>
      <c r="C110" s="52" t="s">
        <v>140</v>
      </c>
      <c r="D110" s="75"/>
      <c r="E110" s="64"/>
      <c r="F110" s="3"/>
      <c r="G110" s="65">
        <f>H110+I110+J110+L110+M110+N110+P110+Q110+R110+T110+U110+V110</f>
        <v>0</v>
      </c>
      <c r="H110" s="3"/>
      <c r="I110" s="3"/>
      <c r="J110" s="3"/>
      <c r="K110" s="59">
        <f t="shared" si="191"/>
        <v>0</v>
      </c>
      <c r="L110" s="3"/>
      <c r="M110" s="3"/>
      <c r="N110" s="3"/>
      <c r="O110" s="59">
        <f t="shared" si="193"/>
        <v>0</v>
      </c>
      <c r="P110" s="3"/>
      <c r="Q110" s="3"/>
      <c r="R110" s="3"/>
      <c r="S110" s="59">
        <f t="shared" si="195"/>
        <v>0</v>
      </c>
      <c r="T110" s="3"/>
      <c r="U110" s="3"/>
      <c r="V110" s="3"/>
      <c r="W110" s="59">
        <f t="shared" si="197"/>
        <v>0</v>
      </c>
    </row>
    <row r="111" spans="1:77" ht="31.2" x14ac:dyDescent="0.3">
      <c r="A111" s="9">
        <v>620</v>
      </c>
      <c r="B111" s="88" t="s">
        <v>1</v>
      </c>
      <c r="C111" s="84" t="s">
        <v>140</v>
      </c>
      <c r="D111" s="58">
        <f>D112+D113+D116+D117+D118+D119</f>
        <v>0</v>
      </c>
      <c r="E111" s="58">
        <f>E112+E113+E116+E117+E118+E119</f>
        <v>0</v>
      </c>
      <c r="F111" s="58">
        <f t="shared" ref="F111:J111" si="198">F112+F113+F116+F117+F118+F119</f>
        <v>0</v>
      </c>
      <c r="G111" s="58">
        <f t="shared" si="198"/>
        <v>0</v>
      </c>
      <c r="H111" s="58">
        <f t="shared" si="198"/>
        <v>0</v>
      </c>
      <c r="I111" s="58">
        <f t="shared" si="198"/>
        <v>0</v>
      </c>
      <c r="J111" s="58">
        <f t="shared" si="198"/>
        <v>0</v>
      </c>
      <c r="K111" s="59">
        <f t="shared" si="191"/>
        <v>0</v>
      </c>
      <c r="L111" s="58">
        <f t="shared" ref="L111" si="199">L112+L113+L116+L117+L118+L119</f>
        <v>0</v>
      </c>
      <c r="M111" s="58">
        <f t="shared" ref="M111" si="200">M112+M113+M116+M117+M118+M119</f>
        <v>0</v>
      </c>
      <c r="N111" s="58">
        <f t="shared" ref="N111" si="201">N112+N113+N116+N117+N118+N119</f>
        <v>0</v>
      </c>
      <c r="O111" s="59">
        <f t="shared" si="193"/>
        <v>0</v>
      </c>
      <c r="P111" s="58">
        <f t="shared" ref="P111" si="202">P112+P113+P116+P117+P118+P119</f>
        <v>0</v>
      </c>
      <c r="Q111" s="58">
        <f t="shared" ref="Q111" si="203">Q112+Q113+Q116+Q117+Q118+Q119</f>
        <v>0</v>
      </c>
      <c r="R111" s="58">
        <f t="shared" ref="R111" si="204">R112+R113+R116+R117+R118+R119</f>
        <v>0</v>
      </c>
      <c r="S111" s="59">
        <f t="shared" si="195"/>
        <v>0</v>
      </c>
      <c r="T111" s="58">
        <f t="shared" ref="T111" si="205">T112+T113+T116+T117+T118+T119</f>
        <v>0</v>
      </c>
      <c r="U111" s="58">
        <f t="shared" ref="U111" si="206">U112+U113+U116+U117+U118+U119</f>
        <v>0</v>
      </c>
      <c r="V111" s="58">
        <f t="shared" ref="V111" si="207">V112+V113+V116+V117+V118+V119</f>
        <v>0</v>
      </c>
      <c r="W111" s="59">
        <f t="shared" si="197"/>
        <v>0</v>
      </c>
    </row>
    <row r="112" spans="1:77" ht="15.6" x14ac:dyDescent="0.3">
      <c r="A112" s="70">
        <v>621</v>
      </c>
      <c r="B112" s="99" t="s">
        <v>2</v>
      </c>
      <c r="C112" s="52" t="s">
        <v>140</v>
      </c>
      <c r="D112" s="75"/>
      <c r="E112" s="64"/>
      <c r="F112" s="3"/>
      <c r="G112" s="65">
        <f>H112+I112+J112+L112+M112+N112+P112+Q112+R112+T112+U112+V112</f>
        <v>0</v>
      </c>
      <c r="H112" s="3"/>
      <c r="I112" s="3"/>
      <c r="J112" s="3"/>
      <c r="K112" s="59">
        <f t="shared" si="191"/>
        <v>0</v>
      </c>
      <c r="L112" s="3"/>
      <c r="M112" s="3"/>
      <c r="N112" s="3"/>
      <c r="O112" s="59">
        <f t="shared" si="193"/>
        <v>0</v>
      </c>
      <c r="P112" s="3"/>
      <c r="Q112" s="3"/>
      <c r="R112" s="3"/>
      <c r="S112" s="59">
        <f t="shared" si="195"/>
        <v>0</v>
      </c>
      <c r="T112" s="3"/>
      <c r="U112" s="3"/>
      <c r="V112" s="3"/>
      <c r="W112" s="59">
        <f t="shared" si="197"/>
        <v>0</v>
      </c>
    </row>
    <row r="113" spans="1:23" ht="30.6" x14ac:dyDescent="0.3">
      <c r="A113" s="70">
        <v>622</v>
      </c>
      <c r="B113" s="99" t="s">
        <v>3</v>
      </c>
      <c r="C113" s="52" t="s">
        <v>140</v>
      </c>
      <c r="D113" s="58">
        <f>D114+D115</f>
        <v>0</v>
      </c>
      <c r="E113" s="58">
        <f>E114+E115</f>
        <v>0</v>
      </c>
      <c r="F113" s="58">
        <f t="shared" ref="F113:J113" si="208">F114+F115</f>
        <v>0</v>
      </c>
      <c r="G113" s="58">
        <f t="shared" si="208"/>
        <v>0</v>
      </c>
      <c r="H113" s="58">
        <f t="shared" si="208"/>
        <v>0</v>
      </c>
      <c r="I113" s="58">
        <f t="shared" si="208"/>
        <v>0</v>
      </c>
      <c r="J113" s="58">
        <f t="shared" si="208"/>
        <v>0</v>
      </c>
      <c r="K113" s="59">
        <f t="shared" si="191"/>
        <v>0</v>
      </c>
      <c r="L113" s="58">
        <f t="shared" ref="L113" si="209">L114+L115</f>
        <v>0</v>
      </c>
      <c r="M113" s="58">
        <f t="shared" ref="M113" si="210">M114+M115</f>
        <v>0</v>
      </c>
      <c r="N113" s="58">
        <f t="shared" ref="N113" si="211">N114+N115</f>
        <v>0</v>
      </c>
      <c r="O113" s="59">
        <f t="shared" si="193"/>
        <v>0</v>
      </c>
      <c r="P113" s="58">
        <f t="shared" ref="P113" si="212">P114+P115</f>
        <v>0</v>
      </c>
      <c r="Q113" s="58">
        <f t="shared" ref="Q113" si="213">Q114+Q115</f>
        <v>0</v>
      </c>
      <c r="R113" s="58">
        <f t="shared" ref="R113" si="214">R114+R115</f>
        <v>0</v>
      </c>
      <c r="S113" s="59">
        <f t="shared" si="195"/>
        <v>0</v>
      </c>
      <c r="T113" s="58">
        <f t="shared" ref="T113" si="215">T114+T115</f>
        <v>0</v>
      </c>
      <c r="U113" s="58">
        <f t="shared" ref="U113" si="216">U114+U115</f>
        <v>0</v>
      </c>
      <c r="V113" s="58">
        <f t="shared" ref="V113" si="217">V114+V115</f>
        <v>0</v>
      </c>
      <c r="W113" s="59">
        <f t="shared" si="197"/>
        <v>0</v>
      </c>
    </row>
    <row r="114" spans="1:23" ht="30.6" x14ac:dyDescent="0.3">
      <c r="A114" s="70" t="s">
        <v>86</v>
      </c>
      <c r="B114" s="100" t="s">
        <v>85</v>
      </c>
      <c r="C114" s="52" t="s">
        <v>140</v>
      </c>
      <c r="D114" s="75"/>
      <c r="E114" s="64"/>
      <c r="F114" s="3"/>
      <c r="G114" s="65">
        <f t="shared" ref="G114:G119" si="218">H114+I114+J114+L114+M114+N114+P114+Q114+R114+T114+U114+V114</f>
        <v>0</v>
      </c>
      <c r="H114" s="3"/>
      <c r="I114" s="3"/>
      <c r="J114" s="3"/>
      <c r="K114" s="59">
        <f t="shared" si="191"/>
        <v>0</v>
      </c>
      <c r="L114" s="3"/>
      <c r="M114" s="3"/>
      <c r="N114" s="3"/>
      <c r="O114" s="59">
        <f t="shared" si="193"/>
        <v>0</v>
      </c>
      <c r="P114" s="3"/>
      <c r="Q114" s="3"/>
      <c r="R114" s="3"/>
      <c r="S114" s="59">
        <f t="shared" si="195"/>
        <v>0</v>
      </c>
      <c r="T114" s="3"/>
      <c r="U114" s="3"/>
      <c r="V114" s="3"/>
      <c r="W114" s="59">
        <f t="shared" si="197"/>
        <v>0</v>
      </c>
    </row>
    <row r="115" spans="1:23" ht="30.6" x14ac:dyDescent="0.3">
      <c r="A115" s="70" t="s">
        <v>88</v>
      </c>
      <c r="B115" s="100" t="s">
        <v>87</v>
      </c>
      <c r="C115" s="52" t="s">
        <v>140</v>
      </c>
      <c r="D115" s="75"/>
      <c r="E115" s="64"/>
      <c r="F115" s="3"/>
      <c r="G115" s="65">
        <f t="shared" si="218"/>
        <v>0</v>
      </c>
      <c r="H115" s="3"/>
      <c r="I115" s="3"/>
      <c r="J115" s="3"/>
      <c r="K115" s="59">
        <f t="shared" si="191"/>
        <v>0</v>
      </c>
      <c r="L115" s="3"/>
      <c r="M115" s="3"/>
      <c r="N115" s="3"/>
      <c r="O115" s="59">
        <f t="shared" si="193"/>
        <v>0</v>
      </c>
      <c r="P115" s="3"/>
      <c r="Q115" s="3"/>
      <c r="R115" s="3"/>
      <c r="S115" s="59">
        <f t="shared" si="195"/>
        <v>0</v>
      </c>
      <c r="T115" s="3"/>
      <c r="U115" s="3"/>
      <c r="V115" s="3"/>
      <c r="W115" s="59">
        <f t="shared" si="197"/>
        <v>0</v>
      </c>
    </row>
    <row r="116" spans="1:23" ht="30.6" x14ac:dyDescent="0.3">
      <c r="A116" s="70">
        <v>623</v>
      </c>
      <c r="B116" s="99" t="s">
        <v>4</v>
      </c>
      <c r="C116" s="52" t="s">
        <v>140</v>
      </c>
      <c r="D116" s="75"/>
      <c r="E116" s="64"/>
      <c r="F116" s="3"/>
      <c r="G116" s="65">
        <f t="shared" si="218"/>
        <v>0</v>
      </c>
      <c r="H116" s="3"/>
      <c r="I116" s="3"/>
      <c r="J116" s="3"/>
      <c r="K116" s="59">
        <f t="shared" si="191"/>
        <v>0</v>
      </c>
      <c r="L116" s="3"/>
      <c r="M116" s="3"/>
      <c r="N116" s="3"/>
      <c r="O116" s="59">
        <f t="shared" si="193"/>
        <v>0</v>
      </c>
      <c r="P116" s="3"/>
      <c r="Q116" s="3"/>
      <c r="R116" s="3"/>
      <c r="S116" s="59">
        <f t="shared" si="195"/>
        <v>0</v>
      </c>
      <c r="T116" s="3"/>
      <c r="U116" s="3"/>
      <c r="V116" s="3"/>
      <c r="W116" s="59">
        <f t="shared" si="197"/>
        <v>0</v>
      </c>
    </row>
    <row r="117" spans="1:23" ht="30.6" x14ac:dyDescent="0.3">
      <c r="A117" s="70">
        <v>624</v>
      </c>
      <c r="B117" s="99" t="s">
        <v>5</v>
      </c>
      <c r="C117" s="52" t="s">
        <v>140</v>
      </c>
      <c r="D117" s="75"/>
      <c r="E117" s="64"/>
      <c r="F117" s="3"/>
      <c r="G117" s="65">
        <f t="shared" si="218"/>
        <v>0</v>
      </c>
      <c r="H117" s="3"/>
      <c r="I117" s="3"/>
      <c r="J117" s="3"/>
      <c r="K117" s="59">
        <f t="shared" si="191"/>
        <v>0</v>
      </c>
      <c r="L117" s="3"/>
      <c r="M117" s="3"/>
      <c r="N117" s="3"/>
      <c r="O117" s="59">
        <f t="shared" si="193"/>
        <v>0</v>
      </c>
      <c r="P117" s="3"/>
      <c r="Q117" s="3"/>
      <c r="R117" s="3"/>
      <c r="S117" s="59">
        <f t="shared" si="195"/>
        <v>0</v>
      </c>
      <c r="T117" s="3"/>
      <c r="U117" s="3"/>
      <c r="V117" s="3"/>
      <c r="W117" s="59">
        <f t="shared" si="197"/>
        <v>0</v>
      </c>
    </row>
    <row r="118" spans="1:23" ht="30.6" x14ac:dyDescent="0.3">
      <c r="A118" s="70">
        <v>625</v>
      </c>
      <c r="B118" s="99" t="s">
        <v>50</v>
      </c>
      <c r="C118" s="52" t="s">
        <v>140</v>
      </c>
      <c r="D118" s="75"/>
      <c r="E118" s="64"/>
      <c r="F118" s="3"/>
      <c r="G118" s="65">
        <f t="shared" si="218"/>
        <v>0</v>
      </c>
      <c r="H118" s="3"/>
      <c r="I118" s="3"/>
      <c r="J118" s="3"/>
      <c r="K118" s="59">
        <f t="shared" si="191"/>
        <v>0</v>
      </c>
      <c r="L118" s="3"/>
      <c r="M118" s="3"/>
      <c r="N118" s="3"/>
      <c r="O118" s="59">
        <f t="shared" si="193"/>
        <v>0</v>
      </c>
      <c r="P118" s="3"/>
      <c r="Q118" s="3"/>
      <c r="R118" s="3"/>
      <c r="S118" s="59">
        <f t="shared" si="195"/>
        <v>0</v>
      </c>
      <c r="T118" s="3"/>
      <c r="U118" s="3"/>
      <c r="V118" s="3"/>
      <c r="W118" s="59">
        <f t="shared" si="197"/>
        <v>0</v>
      </c>
    </row>
    <row r="119" spans="1:23" ht="15.6" x14ac:dyDescent="0.3">
      <c r="A119" s="70">
        <v>626</v>
      </c>
      <c r="B119" s="99" t="s">
        <v>6</v>
      </c>
      <c r="C119" s="52" t="s">
        <v>140</v>
      </c>
      <c r="D119" s="75"/>
      <c r="E119" s="64"/>
      <c r="F119" s="3"/>
      <c r="G119" s="65">
        <f t="shared" si="218"/>
        <v>0</v>
      </c>
      <c r="H119" s="3"/>
      <c r="I119" s="3"/>
      <c r="J119" s="3"/>
      <c r="K119" s="59">
        <f t="shared" si="191"/>
        <v>0</v>
      </c>
      <c r="L119" s="3"/>
      <c r="M119" s="3"/>
      <c r="N119" s="3"/>
      <c r="O119" s="59">
        <f t="shared" si="193"/>
        <v>0</v>
      </c>
      <c r="P119" s="3"/>
      <c r="Q119" s="3"/>
      <c r="R119" s="3"/>
      <c r="S119" s="59">
        <f t="shared" si="195"/>
        <v>0</v>
      </c>
      <c r="T119" s="3"/>
      <c r="U119" s="3"/>
      <c r="V119" s="3"/>
      <c r="W119" s="59">
        <f t="shared" si="197"/>
        <v>0</v>
      </c>
    </row>
    <row r="120" spans="1:23" ht="16.8" x14ac:dyDescent="0.3">
      <c r="A120" s="50">
        <v>700</v>
      </c>
      <c r="B120" s="51" t="s">
        <v>49</v>
      </c>
      <c r="C120" s="52" t="s">
        <v>140</v>
      </c>
      <c r="D120" s="52"/>
      <c r="E120" s="101"/>
      <c r="F120" s="3"/>
      <c r="G120" s="65"/>
      <c r="H120" s="3"/>
      <c r="I120" s="3"/>
      <c r="J120" s="3"/>
      <c r="K120" s="59"/>
      <c r="L120" s="3"/>
      <c r="M120" s="3"/>
      <c r="N120" s="3"/>
      <c r="O120" s="59"/>
      <c r="P120" s="3"/>
      <c r="Q120" s="3"/>
      <c r="R120" s="3"/>
      <c r="S120" s="59"/>
      <c r="T120" s="3"/>
      <c r="U120" s="3"/>
      <c r="V120" s="3"/>
      <c r="W120" s="59"/>
    </row>
    <row r="121" spans="1:23" ht="36" customHeight="1" x14ac:dyDescent="0.3">
      <c r="A121" s="9">
        <v>710</v>
      </c>
      <c r="B121" s="88" t="s">
        <v>211</v>
      </c>
      <c r="C121" s="84" t="s">
        <v>140</v>
      </c>
      <c r="D121" s="58">
        <f t="shared" ref="D121:J121" si="219">D122+D123+D124+D125</f>
        <v>0</v>
      </c>
      <c r="E121" s="58">
        <f t="shared" si="219"/>
        <v>0</v>
      </c>
      <c r="F121" s="58">
        <f t="shared" si="219"/>
        <v>0</v>
      </c>
      <c r="G121" s="58">
        <f t="shared" si="219"/>
        <v>0</v>
      </c>
      <c r="H121" s="58">
        <f t="shared" si="219"/>
        <v>0</v>
      </c>
      <c r="I121" s="58">
        <f t="shared" si="219"/>
        <v>0</v>
      </c>
      <c r="J121" s="58">
        <f t="shared" si="219"/>
        <v>0</v>
      </c>
      <c r="K121" s="59">
        <f t="shared" ref="K121:K128" si="220">H121+I121+J121</f>
        <v>0</v>
      </c>
      <c r="L121" s="58">
        <f t="shared" ref="L121:N121" si="221">L122+L123+L124+L125</f>
        <v>0</v>
      </c>
      <c r="M121" s="58">
        <f t="shared" si="221"/>
        <v>0</v>
      </c>
      <c r="N121" s="58">
        <f t="shared" si="221"/>
        <v>0</v>
      </c>
      <c r="O121" s="59">
        <f t="shared" ref="O121:O128" si="222">L121+M121+N121</f>
        <v>0</v>
      </c>
      <c r="P121" s="58">
        <f t="shared" ref="P121:R121" si="223">P122+P123+P124+P125</f>
        <v>0</v>
      </c>
      <c r="Q121" s="58">
        <f t="shared" si="223"/>
        <v>0</v>
      </c>
      <c r="R121" s="58">
        <f t="shared" si="223"/>
        <v>0</v>
      </c>
      <c r="S121" s="59">
        <f t="shared" ref="S121:S128" si="224">P121+Q121+R121</f>
        <v>0</v>
      </c>
      <c r="T121" s="58">
        <f t="shared" ref="T121:V121" si="225">T122+T123+T124+T125</f>
        <v>0</v>
      </c>
      <c r="U121" s="58">
        <f t="shared" si="225"/>
        <v>0</v>
      </c>
      <c r="V121" s="58">
        <f t="shared" si="225"/>
        <v>0</v>
      </c>
      <c r="W121" s="59">
        <f t="shared" ref="W121:W128" si="226">T121+U121+V121</f>
        <v>0</v>
      </c>
    </row>
    <row r="122" spans="1:23" ht="15.6" x14ac:dyDescent="0.3">
      <c r="A122" s="70">
        <v>711</v>
      </c>
      <c r="B122" s="99" t="s">
        <v>81</v>
      </c>
      <c r="C122" s="52" t="s">
        <v>140</v>
      </c>
      <c r="D122" s="75"/>
      <c r="E122" s="64"/>
      <c r="F122" s="3"/>
      <c r="G122" s="65">
        <f>H122+I122+J122+L122+M122+N122+P122+Q122+R122+T122+U122+V122</f>
        <v>0</v>
      </c>
      <c r="H122" s="3"/>
      <c r="I122" s="3"/>
      <c r="J122" s="3"/>
      <c r="K122" s="59">
        <f t="shared" si="220"/>
        <v>0</v>
      </c>
      <c r="L122" s="3"/>
      <c r="M122" s="3"/>
      <c r="N122" s="3"/>
      <c r="O122" s="59">
        <f t="shared" si="222"/>
        <v>0</v>
      </c>
      <c r="P122" s="3"/>
      <c r="Q122" s="3"/>
      <c r="R122" s="3"/>
      <c r="S122" s="59">
        <f t="shared" si="224"/>
        <v>0</v>
      </c>
      <c r="T122" s="3"/>
      <c r="U122" s="3"/>
      <c r="V122" s="3"/>
      <c r="W122" s="59">
        <f t="shared" si="226"/>
        <v>0</v>
      </c>
    </row>
    <row r="123" spans="1:23" ht="15.6" x14ac:dyDescent="0.3">
      <c r="A123" s="70">
        <v>712</v>
      </c>
      <c r="B123" s="99" t="s">
        <v>82</v>
      </c>
      <c r="C123" s="52" t="s">
        <v>140</v>
      </c>
      <c r="D123" s="75"/>
      <c r="E123" s="64"/>
      <c r="F123" s="3"/>
      <c r="G123" s="65">
        <f>H123+I123+J123+L123+M123+N123+P123+Q123+R123+T123+U123+V123</f>
        <v>0</v>
      </c>
      <c r="H123" s="3"/>
      <c r="I123" s="3"/>
      <c r="J123" s="3"/>
      <c r="K123" s="59">
        <f t="shared" si="220"/>
        <v>0</v>
      </c>
      <c r="L123" s="3"/>
      <c r="M123" s="3"/>
      <c r="N123" s="3"/>
      <c r="O123" s="59">
        <f t="shared" si="222"/>
        <v>0</v>
      </c>
      <c r="P123" s="3"/>
      <c r="Q123" s="3"/>
      <c r="R123" s="3"/>
      <c r="S123" s="59">
        <f t="shared" si="224"/>
        <v>0</v>
      </c>
      <c r="T123" s="3"/>
      <c r="U123" s="3"/>
      <c r="V123" s="3"/>
      <c r="W123" s="59">
        <f t="shared" si="226"/>
        <v>0</v>
      </c>
    </row>
    <row r="124" spans="1:23" ht="15.6" x14ac:dyDescent="0.3">
      <c r="A124" s="70">
        <v>713</v>
      </c>
      <c r="B124" s="99" t="s">
        <v>190</v>
      </c>
      <c r="C124" s="52" t="s">
        <v>140</v>
      </c>
      <c r="D124" s="75"/>
      <c r="E124" s="64"/>
      <c r="F124" s="3"/>
      <c r="G124" s="65">
        <f>H124+I124+J124+L124+M124+N124+P124+Q124+R124+T124+U124+V124</f>
        <v>0</v>
      </c>
      <c r="H124" s="3"/>
      <c r="I124" s="3"/>
      <c r="J124" s="3"/>
      <c r="K124" s="59">
        <f t="shared" si="220"/>
        <v>0</v>
      </c>
      <c r="L124" s="3"/>
      <c r="M124" s="3"/>
      <c r="N124" s="3"/>
      <c r="O124" s="59">
        <f t="shared" si="222"/>
        <v>0</v>
      </c>
      <c r="P124" s="3"/>
      <c r="Q124" s="3"/>
      <c r="R124" s="3"/>
      <c r="S124" s="59">
        <f t="shared" si="224"/>
        <v>0</v>
      </c>
      <c r="T124" s="3"/>
      <c r="U124" s="3"/>
      <c r="V124" s="3"/>
      <c r="W124" s="59">
        <f t="shared" si="226"/>
        <v>0</v>
      </c>
    </row>
    <row r="125" spans="1:23" ht="15.6" x14ac:dyDescent="0.3">
      <c r="A125" s="70">
        <v>714</v>
      </c>
      <c r="B125" s="99" t="s">
        <v>47</v>
      </c>
      <c r="C125" s="52" t="s">
        <v>140</v>
      </c>
      <c r="D125" s="75"/>
      <c r="E125" s="64"/>
      <c r="F125" s="3"/>
      <c r="G125" s="65">
        <f>H125+I125+J125+L125+M125+N125+P125+Q125+R125+T125+U125+V125</f>
        <v>0</v>
      </c>
      <c r="H125" s="3"/>
      <c r="I125" s="3"/>
      <c r="J125" s="3"/>
      <c r="K125" s="59">
        <f t="shared" si="220"/>
        <v>0</v>
      </c>
      <c r="L125" s="3"/>
      <c r="M125" s="3"/>
      <c r="N125" s="3"/>
      <c r="O125" s="59">
        <f t="shared" si="222"/>
        <v>0</v>
      </c>
      <c r="P125" s="3"/>
      <c r="Q125" s="3"/>
      <c r="R125" s="3"/>
      <c r="S125" s="59">
        <f t="shared" si="224"/>
        <v>0</v>
      </c>
      <c r="T125" s="3"/>
      <c r="U125" s="3"/>
      <c r="V125" s="3"/>
      <c r="W125" s="59">
        <f t="shared" si="226"/>
        <v>0</v>
      </c>
    </row>
    <row r="126" spans="1:23" ht="31.2" x14ac:dyDescent="0.3">
      <c r="A126" s="9">
        <v>720</v>
      </c>
      <c r="B126" s="88" t="s">
        <v>179</v>
      </c>
      <c r="C126" s="84" t="s">
        <v>140</v>
      </c>
      <c r="D126" s="58">
        <f>D127+D128+D129+D130</f>
        <v>0</v>
      </c>
      <c r="E126" s="58">
        <f>E127+E128+E129+E130</f>
        <v>0</v>
      </c>
      <c r="F126" s="58">
        <f t="shared" ref="F126:J126" si="227">F127+F128+F129+F130</f>
        <v>0</v>
      </c>
      <c r="G126" s="58">
        <f t="shared" si="227"/>
        <v>0</v>
      </c>
      <c r="H126" s="58">
        <f t="shared" si="227"/>
        <v>0</v>
      </c>
      <c r="I126" s="58">
        <f t="shared" si="227"/>
        <v>0</v>
      </c>
      <c r="J126" s="58">
        <f t="shared" si="227"/>
        <v>0</v>
      </c>
      <c r="K126" s="59">
        <f t="shared" si="220"/>
        <v>0</v>
      </c>
      <c r="L126" s="58">
        <f t="shared" ref="L126" si="228">L127+L128+L129+L130</f>
        <v>0</v>
      </c>
      <c r="M126" s="58">
        <f t="shared" ref="M126" si="229">M127+M128+M129+M130</f>
        <v>0</v>
      </c>
      <c r="N126" s="58">
        <f t="shared" ref="N126" si="230">N127+N128+N129+N130</f>
        <v>0</v>
      </c>
      <c r="O126" s="59">
        <f t="shared" si="222"/>
        <v>0</v>
      </c>
      <c r="P126" s="58">
        <f t="shared" ref="P126" si="231">P127+P128+P129+P130</f>
        <v>0</v>
      </c>
      <c r="Q126" s="58">
        <f t="shared" ref="Q126" si="232">Q127+Q128+Q129+Q130</f>
        <v>0</v>
      </c>
      <c r="R126" s="58">
        <f t="shared" ref="R126" si="233">R127+R128+R129+R130</f>
        <v>0</v>
      </c>
      <c r="S126" s="59">
        <f t="shared" si="224"/>
        <v>0</v>
      </c>
      <c r="T126" s="58">
        <f t="shared" ref="T126" si="234">T127+T128+T129+T130</f>
        <v>0</v>
      </c>
      <c r="U126" s="58">
        <f t="shared" ref="U126" si="235">U127+U128+U129+U130</f>
        <v>0</v>
      </c>
      <c r="V126" s="58">
        <f t="shared" ref="V126" si="236">V127+V128+V129+V130</f>
        <v>0</v>
      </c>
      <c r="W126" s="59">
        <f t="shared" si="226"/>
        <v>0</v>
      </c>
    </row>
    <row r="127" spans="1:23" ht="15.6" x14ac:dyDescent="0.3">
      <c r="A127" s="70">
        <v>721</v>
      </c>
      <c r="B127" s="99" t="s">
        <v>83</v>
      </c>
      <c r="C127" s="52" t="s">
        <v>140</v>
      </c>
      <c r="D127" s="75"/>
      <c r="E127" s="64"/>
      <c r="F127" s="3"/>
      <c r="G127" s="65">
        <f>H127+I127+J127+L127+M127+N127+P127+Q127+R127+T127+U127+V127</f>
        <v>0</v>
      </c>
      <c r="H127" s="3"/>
      <c r="I127" s="3"/>
      <c r="J127" s="3"/>
      <c r="K127" s="59">
        <f t="shared" si="220"/>
        <v>0</v>
      </c>
      <c r="L127" s="3"/>
      <c r="M127" s="3"/>
      <c r="N127" s="3"/>
      <c r="O127" s="59">
        <f t="shared" si="222"/>
        <v>0</v>
      </c>
      <c r="P127" s="3"/>
      <c r="Q127" s="3"/>
      <c r="R127" s="3"/>
      <c r="S127" s="59">
        <f t="shared" si="224"/>
        <v>0</v>
      </c>
      <c r="T127" s="3"/>
      <c r="U127" s="3"/>
      <c r="V127" s="3"/>
      <c r="W127" s="59">
        <f t="shared" si="226"/>
        <v>0</v>
      </c>
    </row>
    <row r="128" spans="1:23" ht="15.6" x14ac:dyDescent="0.3">
      <c r="A128" s="70">
        <v>722</v>
      </c>
      <c r="B128" s="99" t="s">
        <v>84</v>
      </c>
      <c r="C128" s="52" t="s">
        <v>140</v>
      </c>
      <c r="D128" s="75"/>
      <c r="E128" s="64"/>
      <c r="F128" s="3"/>
      <c r="G128" s="65">
        <f>H128+I128+J128+L128+M128+N128+P128+Q128+R128+T128+U128+V128</f>
        <v>0</v>
      </c>
      <c r="H128" s="3"/>
      <c r="I128" s="3"/>
      <c r="J128" s="3"/>
      <c r="K128" s="59">
        <f t="shared" si="220"/>
        <v>0</v>
      </c>
      <c r="L128" s="3"/>
      <c r="M128" s="3"/>
      <c r="N128" s="3"/>
      <c r="O128" s="59">
        <f t="shared" si="222"/>
        <v>0</v>
      </c>
      <c r="P128" s="3"/>
      <c r="Q128" s="3"/>
      <c r="R128" s="3"/>
      <c r="S128" s="59">
        <f t="shared" si="224"/>
        <v>0</v>
      </c>
      <c r="T128" s="3"/>
      <c r="U128" s="3"/>
      <c r="V128" s="3"/>
      <c r="W128" s="59">
        <f t="shared" si="226"/>
        <v>0</v>
      </c>
    </row>
    <row r="129" spans="1:23" ht="15.6" x14ac:dyDescent="0.3">
      <c r="A129" s="70">
        <v>723</v>
      </c>
      <c r="B129" s="99" t="s">
        <v>212</v>
      </c>
      <c r="C129" s="52" t="s">
        <v>140</v>
      </c>
      <c r="D129" s="75"/>
      <c r="E129" s="64"/>
      <c r="F129" s="3"/>
      <c r="G129" s="65"/>
      <c r="H129" s="3"/>
      <c r="I129" s="3"/>
      <c r="J129" s="3"/>
      <c r="K129" s="59"/>
      <c r="L129" s="3"/>
      <c r="M129" s="3"/>
      <c r="N129" s="3"/>
      <c r="O129" s="59"/>
      <c r="P129" s="3"/>
      <c r="Q129" s="3"/>
      <c r="R129" s="3"/>
      <c r="S129" s="59"/>
      <c r="T129" s="3"/>
      <c r="U129" s="3"/>
      <c r="V129" s="3"/>
      <c r="W129" s="59"/>
    </row>
    <row r="130" spans="1:23" ht="15.6" x14ac:dyDescent="0.3">
      <c r="A130" s="70">
        <v>724</v>
      </c>
      <c r="B130" s="99" t="s">
        <v>48</v>
      </c>
      <c r="C130" s="52" t="s">
        <v>140</v>
      </c>
      <c r="D130" s="75"/>
      <c r="E130" s="64"/>
      <c r="F130" s="3"/>
      <c r="G130" s="65">
        <f>H130+I130+J130+L130+M130+N130+P130+Q130+R130+T130+U130+V130</f>
        <v>0</v>
      </c>
      <c r="H130" s="3"/>
      <c r="I130" s="3"/>
      <c r="J130" s="3"/>
      <c r="K130" s="59">
        <f>H130+I130+J130</f>
        <v>0</v>
      </c>
      <c r="L130" s="3"/>
      <c r="M130" s="3"/>
      <c r="N130" s="3"/>
      <c r="O130" s="59">
        <f>L130+M130+N130</f>
        <v>0</v>
      </c>
      <c r="P130" s="3"/>
      <c r="Q130" s="3"/>
      <c r="R130" s="3"/>
      <c r="S130" s="59">
        <f>P130+Q130+R130</f>
        <v>0</v>
      </c>
      <c r="T130" s="3"/>
      <c r="U130" s="3"/>
      <c r="V130" s="3"/>
      <c r="W130" s="59">
        <f>T130+U130+V130</f>
        <v>0</v>
      </c>
    </row>
    <row r="131" spans="1:23" ht="16.8" x14ac:dyDescent="0.3">
      <c r="A131" s="9">
        <v>800</v>
      </c>
      <c r="B131" s="88" t="s">
        <v>180</v>
      </c>
      <c r="C131" s="52" t="s">
        <v>140</v>
      </c>
      <c r="D131" s="58">
        <f t="shared" ref="D131" si="237">D5+D107+D121</f>
        <v>0</v>
      </c>
      <c r="E131" s="58">
        <f t="shared" ref="E131:J131" si="238">E5+E107+E121</f>
        <v>0</v>
      </c>
      <c r="F131" s="58">
        <f t="shared" si="238"/>
        <v>0</v>
      </c>
      <c r="G131" s="58">
        <f t="shared" si="238"/>
        <v>0</v>
      </c>
      <c r="H131" s="58">
        <f t="shared" si="238"/>
        <v>0</v>
      </c>
      <c r="I131" s="58">
        <f t="shared" si="238"/>
        <v>0</v>
      </c>
      <c r="J131" s="58">
        <f t="shared" si="238"/>
        <v>0</v>
      </c>
      <c r="K131" s="59">
        <f>H131+I131+J131</f>
        <v>0</v>
      </c>
      <c r="L131" s="58">
        <f t="shared" ref="L131:N131" si="239">L5+L107+L121</f>
        <v>0</v>
      </c>
      <c r="M131" s="58">
        <f t="shared" si="239"/>
        <v>0</v>
      </c>
      <c r="N131" s="58">
        <f t="shared" si="239"/>
        <v>0</v>
      </c>
      <c r="O131" s="59">
        <f>L131+M131+N131</f>
        <v>0</v>
      </c>
      <c r="P131" s="58">
        <f t="shared" ref="P131:R131" si="240">P5+P107+P121</f>
        <v>0</v>
      </c>
      <c r="Q131" s="58">
        <f t="shared" si="240"/>
        <v>0</v>
      </c>
      <c r="R131" s="58">
        <f t="shared" si="240"/>
        <v>0</v>
      </c>
      <c r="S131" s="59">
        <f>P131+Q131+R131</f>
        <v>0</v>
      </c>
      <c r="T131" s="58">
        <f t="shared" ref="T131:V131" si="241">T5+T107+T121</f>
        <v>0</v>
      </c>
      <c r="U131" s="58">
        <f t="shared" si="241"/>
        <v>0</v>
      </c>
      <c r="V131" s="58">
        <f t="shared" si="241"/>
        <v>0</v>
      </c>
      <c r="W131" s="59">
        <f>T131+U131+V131</f>
        <v>0</v>
      </c>
    </row>
    <row r="132" spans="1:23" ht="16.8" x14ac:dyDescent="0.3">
      <c r="A132" s="9">
        <v>900</v>
      </c>
      <c r="B132" s="88" t="s">
        <v>181</v>
      </c>
      <c r="C132" s="52" t="s">
        <v>140</v>
      </c>
      <c r="D132" s="58">
        <f t="shared" ref="D132" si="242">D27+D56+D69+D111+D126</f>
        <v>0</v>
      </c>
      <c r="E132" s="58">
        <f t="shared" ref="E132:J132" si="243">E27+E56+E69+E111+E126</f>
        <v>0</v>
      </c>
      <c r="F132" s="58">
        <f t="shared" si="243"/>
        <v>0</v>
      </c>
      <c r="G132" s="58">
        <f t="shared" si="243"/>
        <v>0</v>
      </c>
      <c r="H132" s="58">
        <f t="shared" si="243"/>
        <v>0</v>
      </c>
      <c r="I132" s="58">
        <f t="shared" si="243"/>
        <v>0</v>
      </c>
      <c r="J132" s="58">
        <f t="shared" si="243"/>
        <v>0</v>
      </c>
      <c r="K132" s="59">
        <f>H132+I132+J132</f>
        <v>0</v>
      </c>
      <c r="L132" s="58">
        <f t="shared" ref="L132:N132" si="244">L27+L56+L69+L111+L126</f>
        <v>0</v>
      </c>
      <c r="M132" s="58">
        <f t="shared" si="244"/>
        <v>0</v>
      </c>
      <c r="N132" s="58">
        <f t="shared" si="244"/>
        <v>0</v>
      </c>
      <c r="O132" s="59">
        <f>L132+M132+N132</f>
        <v>0</v>
      </c>
      <c r="P132" s="58">
        <f t="shared" ref="P132:R132" si="245">P27+P56+P69+P111+P126</f>
        <v>0</v>
      </c>
      <c r="Q132" s="58">
        <f t="shared" si="245"/>
        <v>0</v>
      </c>
      <c r="R132" s="58">
        <f t="shared" si="245"/>
        <v>0</v>
      </c>
      <c r="S132" s="59">
        <f>P132+Q132+R132</f>
        <v>0</v>
      </c>
      <c r="T132" s="58">
        <f t="shared" ref="T132:V132" si="246">T27+T56+T69+T111+T126</f>
        <v>0</v>
      </c>
      <c r="U132" s="58">
        <f t="shared" si="246"/>
        <v>0</v>
      </c>
      <c r="V132" s="58">
        <f t="shared" si="246"/>
        <v>0</v>
      </c>
      <c r="W132" s="59">
        <f>T132+U132+V132</f>
        <v>0</v>
      </c>
    </row>
    <row r="133" spans="1:23" ht="16.8" x14ac:dyDescent="0.3">
      <c r="A133" s="9">
        <v>1000</v>
      </c>
      <c r="B133" s="88" t="s">
        <v>182</v>
      </c>
      <c r="C133" s="52" t="s">
        <v>140</v>
      </c>
      <c r="D133" s="58">
        <f t="shared" ref="D133" si="247">D131-D132</f>
        <v>0</v>
      </c>
      <c r="E133" s="58">
        <f t="shared" ref="E133:J133" si="248">E131-E132</f>
        <v>0</v>
      </c>
      <c r="F133" s="58">
        <f t="shared" si="248"/>
        <v>0</v>
      </c>
      <c r="G133" s="58">
        <f t="shared" si="248"/>
        <v>0</v>
      </c>
      <c r="H133" s="58">
        <f t="shared" si="248"/>
        <v>0</v>
      </c>
      <c r="I133" s="58">
        <f t="shared" si="248"/>
        <v>0</v>
      </c>
      <c r="J133" s="58">
        <f t="shared" si="248"/>
        <v>0</v>
      </c>
      <c r="K133" s="59">
        <f>H133+I133+J133</f>
        <v>0</v>
      </c>
      <c r="L133" s="58">
        <f t="shared" ref="L133:N133" si="249">L131-L132</f>
        <v>0</v>
      </c>
      <c r="M133" s="58">
        <f t="shared" si="249"/>
        <v>0</v>
      </c>
      <c r="N133" s="58">
        <f t="shared" si="249"/>
        <v>0</v>
      </c>
      <c r="O133" s="59">
        <f>L133+M133+N133</f>
        <v>0</v>
      </c>
      <c r="P133" s="58">
        <f t="shared" ref="P133:R133" si="250">P131-P132</f>
        <v>0</v>
      </c>
      <c r="Q133" s="58">
        <f t="shared" si="250"/>
        <v>0</v>
      </c>
      <c r="R133" s="58">
        <f t="shared" si="250"/>
        <v>0</v>
      </c>
      <c r="S133" s="59">
        <f>P133+Q133+R133</f>
        <v>0</v>
      </c>
      <c r="T133" s="58">
        <f t="shared" ref="T133:V133" si="251">T131-T132</f>
        <v>0</v>
      </c>
      <c r="U133" s="58">
        <f t="shared" si="251"/>
        <v>0</v>
      </c>
      <c r="V133" s="58">
        <f t="shared" si="251"/>
        <v>0</v>
      </c>
      <c r="W133" s="59">
        <f>T133+U133+V133</f>
        <v>0</v>
      </c>
    </row>
    <row r="134" spans="1:23" ht="16.8" x14ac:dyDescent="0.3">
      <c r="A134" s="50">
        <v>1100</v>
      </c>
      <c r="B134" s="51" t="s">
        <v>183</v>
      </c>
      <c r="C134" s="52"/>
      <c r="D134" s="52"/>
      <c r="E134" s="101"/>
      <c r="F134" s="102"/>
      <c r="G134" s="77"/>
      <c r="H134" s="102"/>
      <c r="I134" s="102"/>
      <c r="J134" s="102"/>
      <c r="K134" s="59"/>
      <c r="L134" s="102"/>
      <c r="M134" s="102"/>
      <c r="N134" s="102"/>
      <c r="O134" s="59"/>
      <c r="P134" s="102"/>
      <c r="Q134" s="102"/>
      <c r="R134" s="102"/>
      <c r="S134" s="59"/>
      <c r="T134" s="102"/>
      <c r="U134" s="102"/>
      <c r="V134" s="102"/>
      <c r="W134" s="59"/>
    </row>
    <row r="135" spans="1:23" ht="22.5" customHeight="1" x14ac:dyDescent="0.3">
      <c r="A135" s="9">
        <v>1110</v>
      </c>
      <c r="B135" s="88" t="s">
        <v>71</v>
      </c>
      <c r="C135" s="52" t="s">
        <v>140</v>
      </c>
      <c r="D135" s="75"/>
      <c r="E135" s="64"/>
      <c r="F135" s="102"/>
      <c r="G135" s="77">
        <f>H135</f>
        <v>0</v>
      </c>
      <c r="H135" s="103"/>
      <c r="I135" s="103">
        <f>H136</f>
        <v>0</v>
      </c>
      <c r="J135" s="103">
        <f>I136</f>
        <v>0</v>
      </c>
      <c r="K135" s="104">
        <f>H135</f>
        <v>0</v>
      </c>
      <c r="L135" s="103">
        <f>J136</f>
        <v>0</v>
      </c>
      <c r="M135" s="103">
        <f>L136</f>
        <v>0</v>
      </c>
      <c r="N135" s="103">
        <f>M136</f>
        <v>0</v>
      </c>
      <c r="O135" s="104">
        <f>L135</f>
        <v>0</v>
      </c>
      <c r="P135" s="103">
        <f>N136</f>
        <v>0</v>
      </c>
      <c r="Q135" s="103">
        <f>P136</f>
        <v>0</v>
      </c>
      <c r="R135" s="103">
        <f>Q136</f>
        <v>0</v>
      </c>
      <c r="S135" s="104">
        <f>P135</f>
        <v>0</v>
      </c>
      <c r="T135" s="103">
        <f>R136</f>
        <v>0</v>
      </c>
      <c r="U135" s="103">
        <f>T136</f>
        <v>0</v>
      </c>
      <c r="V135" s="103">
        <f>U136</f>
        <v>0</v>
      </c>
      <c r="W135" s="104">
        <f>T135</f>
        <v>0</v>
      </c>
    </row>
    <row r="136" spans="1:23" ht="16.8" x14ac:dyDescent="0.3">
      <c r="A136" s="9">
        <v>1120</v>
      </c>
      <c r="B136" s="88" t="s">
        <v>72</v>
      </c>
      <c r="C136" s="52" t="s">
        <v>140</v>
      </c>
      <c r="D136" s="58">
        <f>D135+D131-D132</f>
        <v>0</v>
      </c>
      <c r="E136" s="58">
        <f>E135+E131-E132</f>
        <v>0</v>
      </c>
      <c r="F136" s="58">
        <f t="shared" ref="F136:G136" si="252">F135+F131-F132</f>
        <v>0</v>
      </c>
      <c r="G136" s="58">
        <f t="shared" si="252"/>
        <v>0</v>
      </c>
      <c r="H136" s="58">
        <f>H135+H133</f>
        <v>0</v>
      </c>
      <c r="I136" s="58">
        <f t="shared" ref="I136:K136" si="253">I135+I133</f>
        <v>0</v>
      </c>
      <c r="J136" s="58">
        <f t="shared" si="253"/>
        <v>0</v>
      </c>
      <c r="K136" s="58">
        <f t="shared" si="253"/>
        <v>0</v>
      </c>
      <c r="L136" s="58">
        <f>L135+L133</f>
        <v>0</v>
      </c>
      <c r="M136" s="58">
        <f t="shared" ref="M136:O136" si="254">M135+M133</f>
        <v>0</v>
      </c>
      <c r="N136" s="58">
        <f t="shared" si="254"/>
        <v>0</v>
      </c>
      <c r="O136" s="58">
        <f t="shared" si="254"/>
        <v>0</v>
      </c>
      <c r="P136" s="58">
        <f>P135+P133</f>
        <v>0</v>
      </c>
      <c r="Q136" s="58">
        <f t="shared" ref="Q136:S136" si="255">Q135+Q133</f>
        <v>0</v>
      </c>
      <c r="R136" s="58">
        <f t="shared" si="255"/>
        <v>0</v>
      </c>
      <c r="S136" s="58">
        <f t="shared" si="255"/>
        <v>0</v>
      </c>
      <c r="T136" s="58">
        <f>T135+T133</f>
        <v>0</v>
      </c>
      <c r="U136" s="58">
        <f t="shared" ref="U136:W136" si="256">U135+U133</f>
        <v>0</v>
      </c>
      <c r="V136" s="58">
        <f t="shared" si="256"/>
        <v>0</v>
      </c>
      <c r="W136" s="58">
        <f t="shared" si="256"/>
        <v>0</v>
      </c>
    </row>
    <row r="137" spans="1:23" ht="27.6" x14ac:dyDescent="0.25">
      <c r="A137" s="74">
        <v>1125</v>
      </c>
      <c r="B137" s="105" t="s">
        <v>206</v>
      </c>
      <c r="C137" s="52" t="s">
        <v>140</v>
      </c>
      <c r="D137" s="106"/>
      <c r="E137" s="106"/>
      <c r="F137" s="106"/>
      <c r="G137" s="106"/>
      <c r="H137" s="106"/>
      <c r="I137" s="106"/>
      <c r="J137" s="106"/>
      <c r="K137" s="106"/>
      <c r="L137" s="106"/>
      <c r="M137" s="106"/>
      <c r="N137" s="106"/>
      <c r="O137" s="106"/>
      <c r="P137" s="106"/>
      <c r="Q137" s="106"/>
      <c r="R137" s="106"/>
      <c r="S137" s="106"/>
      <c r="T137" s="106"/>
      <c r="U137" s="106"/>
      <c r="V137" s="106"/>
      <c r="W137" s="106"/>
    </row>
    <row r="138" spans="1:23" ht="15.6" x14ac:dyDescent="0.3">
      <c r="A138" s="70">
        <v>1100</v>
      </c>
      <c r="B138" s="107" t="s">
        <v>8</v>
      </c>
      <c r="C138" s="52" t="s">
        <v>118</v>
      </c>
      <c r="D138" s="75"/>
      <c r="E138" s="64"/>
      <c r="F138" s="3"/>
      <c r="G138" s="65"/>
      <c r="H138" s="3"/>
      <c r="I138" s="3"/>
      <c r="J138" s="3"/>
      <c r="K138" s="78">
        <f>(H138+I138+J138)/3</f>
        <v>0</v>
      </c>
      <c r="L138" s="3"/>
      <c r="M138" s="3"/>
      <c r="N138" s="3"/>
      <c r="O138" s="78">
        <f>(L138+M138+N138)/3</f>
        <v>0</v>
      </c>
      <c r="P138" s="3"/>
      <c r="Q138" s="3"/>
      <c r="R138" s="3"/>
      <c r="S138" s="78">
        <f>(P138+Q138+R138)/3</f>
        <v>0</v>
      </c>
      <c r="T138" s="3"/>
      <c r="U138" s="3"/>
      <c r="V138" s="3"/>
      <c r="W138" s="78">
        <f>(T138+U138+V138)/3</f>
        <v>0</v>
      </c>
    </row>
    <row r="139" spans="1:23" ht="16.8" x14ac:dyDescent="0.3">
      <c r="A139" s="74">
        <v>1200</v>
      </c>
      <c r="B139" s="105" t="s">
        <v>196</v>
      </c>
      <c r="C139" s="58" t="s">
        <v>140</v>
      </c>
      <c r="D139" s="58">
        <f>D140+D141+D142+D143</f>
        <v>0</v>
      </c>
      <c r="E139" s="58">
        <f>E140+E141+E142+E143</f>
        <v>0</v>
      </c>
      <c r="F139" s="58">
        <f t="shared" ref="F139:J139" si="257">F140+F141+F142+F143</f>
        <v>0</v>
      </c>
      <c r="G139" s="58">
        <f t="shared" si="257"/>
        <v>0</v>
      </c>
      <c r="H139" s="58">
        <f t="shared" si="257"/>
        <v>0</v>
      </c>
      <c r="I139" s="58">
        <f t="shared" si="257"/>
        <v>0</v>
      </c>
      <c r="J139" s="58">
        <f t="shared" si="257"/>
        <v>0</v>
      </c>
      <c r="K139" s="78">
        <f t="shared" ref="K139:K150" si="258">H139+I139+J139</f>
        <v>0</v>
      </c>
      <c r="L139" s="58">
        <f t="shared" ref="L139" si="259">L140+L141+L142+L143</f>
        <v>0</v>
      </c>
      <c r="M139" s="58">
        <f t="shared" ref="M139" si="260">M140+M141+M142+M143</f>
        <v>0</v>
      </c>
      <c r="N139" s="58">
        <f t="shared" ref="N139" si="261">N140+N141+N142+N143</f>
        <v>0</v>
      </c>
      <c r="O139" s="78">
        <f t="shared" ref="O139:O150" si="262">L139+M139+N139</f>
        <v>0</v>
      </c>
      <c r="P139" s="58">
        <f t="shared" ref="P139" si="263">P140+P141+P142+P143</f>
        <v>0</v>
      </c>
      <c r="Q139" s="58">
        <f t="shared" ref="Q139" si="264">Q140+Q141+Q142+Q143</f>
        <v>0</v>
      </c>
      <c r="R139" s="58">
        <f t="shared" ref="R139" si="265">R140+R141+R142+R143</f>
        <v>0</v>
      </c>
      <c r="S139" s="78">
        <f t="shared" ref="S139:S150" si="266">P139+Q139+R139</f>
        <v>0</v>
      </c>
      <c r="T139" s="58">
        <f t="shared" ref="T139" si="267">T140+T141+T142+T143</f>
        <v>0</v>
      </c>
      <c r="U139" s="58">
        <f t="shared" ref="U139" si="268">U140+U141+U142+U143</f>
        <v>0</v>
      </c>
      <c r="V139" s="58">
        <f t="shared" ref="V139" si="269">V140+V141+V142+V143</f>
        <v>0</v>
      </c>
      <c r="W139" s="78">
        <f t="shared" ref="W139:W150" si="270">T139+U139+V139</f>
        <v>0</v>
      </c>
    </row>
    <row r="140" spans="1:23" ht="30.6" x14ac:dyDescent="0.3">
      <c r="A140" s="70">
        <v>1210</v>
      </c>
      <c r="B140" s="108" t="s">
        <v>197</v>
      </c>
      <c r="C140" s="52" t="s">
        <v>140</v>
      </c>
      <c r="D140" s="75"/>
      <c r="E140" s="64"/>
      <c r="F140" s="3"/>
      <c r="G140" s="65"/>
      <c r="H140" s="3"/>
      <c r="I140" s="3"/>
      <c r="J140" s="3"/>
      <c r="K140" s="78">
        <f t="shared" si="258"/>
        <v>0</v>
      </c>
      <c r="L140" s="3"/>
      <c r="M140" s="3"/>
      <c r="N140" s="3"/>
      <c r="O140" s="78">
        <f t="shared" si="262"/>
        <v>0</v>
      </c>
      <c r="P140" s="3"/>
      <c r="Q140" s="3"/>
      <c r="R140" s="3"/>
      <c r="S140" s="78">
        <f t="shared" si="266"/>
        <v>0</v>
      </c>
      <c r="T140" s="3"/>
      <c r="U140" s="3"/>
      <c r="V140" s="3"/>
      <c r="W140" s="78">
        <f t="shared" si="270"/>
        <v>0</v>
      </c>
    </row>
    <row r="141" spans="1:23" ht="15.6" x14ac:dyDescent="0.3">
      <c r="A141" s="70">
        <v>1215</v>
      </c>
      <c r="B141" s="108" t="s">
        <v>198</v>
      </c>
      <c r="C141" s="52" t="s">
        <v>140</v>
      </c>
      <c r="D141" s="75"/>
      <c r="E141" s="64"/>
      <c r="F141" s="3"/>
      <c r="G141" s="65"/>
      <c r="H141" s="3"/>
      <c r="I141" s="3"/>
      <c r="J141" s="3"/>
      <c r="K141" s="78">
        <f t="shared" si="258"/>
        <v>0</v>
      </c>
      <c r="L141" s="3"/>
      <c r="M141" s="3"/>
      <c r="N141" s="3"/>
      <c r="O141" s="78">
        <f t="shared" si="262"/>
        <v>0</v>
      </c>
      <c r="P141" s="3"/>
      <c r="Q141" s="3"/>
      <c r="R141" s="3"/>
      <c r="S141" s="78">
        <f t="shared" si="266"/>
        <v>0</v>
      </c>
      <c r="T141" s="3"/>
      <c r="U141" s="3"/>
      <c r="V141" s="3"/>
      <c r="W141" s="78">
        <f t="shared" si="270"/>
        <v>0</v>
      </c>
    </row>
    <row r="142" spans="1:23" ht="15.6" x14ac:dyDescent="0.3">
      <c r="A142" s="70">
        <v>1220</v>
      </c>
      <c r="B142" s="108" t="s">
        <v>199</v>
      </c>
      <c r="C142" s="52" t="s">
        <v>140</v>
      </c>
      <c r="D142" s="75"/>
      <c r="E142" s="64"/>
      <c r="F142" s="3"/>
      <c r="G142" s="65"/>
      <c r="H142" s="3"/>
      <c r="I142" s="3"/>
      <c r="J142" s="3"/>
      <c r="K142" s="78">
        <f t="shared" si="258"/>
        <v>0</v>
      </c>
      <c r="L142" s="3"/>
      <c r="M142" s="3"/>
      <c r="N142" s="3"/>
      <c r="O142" s="78">
        <f t="shared" si="262"/>
        <v>0</v>
      </c>
      <c r="P142" s="3"/>
      <c r="Q142" s="3"/>
      <c r="R142" s="3"/>
      <c r="S142" s="78">
        <f t="shared" si="266"/>
        <v>0</v>
      </c>
      <c r="T142" s="3"/>
      <c r="U142" s="3"/>
      <c r="V142" s="3"/>
      <c r="W142" s="78">
        <f t="shared" si="270"/>
        <v>0</v>
      </c>
    </row>
    <row r="143" spans="1:23" ht="30.6" x14ac:dyDescent="0.3">
      <c r="A143" s="70">
        <v>1225</v>
      </c>
      <c r="B143" s="108" t="s">
        <v>200</v>
      </c>
      <c r="C143" s="52" t="s">
        <v>140</v>
      </c>
      <c r="D143" s="75"/>
      <c r="E143" s="64"/>
      <c r="F143" s="3"/>
      <c r="G143" s="65"/>
      <c r="H143" s="109"/>
      <c r="I143" s="109"/>
      <c r="J143" s="109"/>
      <c r="K143" s="78">
        <f t="shared" si="258"/>
        <v>0</v>
      </c>
      <c r="L143" s="109"/>
      <c r="M143" s="109"/>
      <c r="N143" s="109"/>
      <c r="O143" s="78">
        <f t="shared" si="262"/>
        <v>0</v>
      </c>
      <c r="P143" s="109"/>
      <c r="Q143" s="109"/>
      <c r="R143" s="109"/>
      <c r="S143" s="78">
        <f t="shared" si="266"/>
        <v>0</v>
      </c>
      <c r="T143" s="109"/>
      <c r="U143" s="109"/>
      <c r="V143" s="109"/>
      <c r="W143" s="78">
        <f t="shared" si="270"/>
        <v>0</v>
      </c>
    </row>
    <row r="144" spans="1:23" ht="16.8" x14ac:dyDescent="0.3">
      <c r="A144" s="74">
        <v>1300</v>
      </c>
      <c r="B144" s="105" t="s">
        <v>201</v>
      </c>
      <c r="C144" s="58" t="s">
        <v>140</v>
      </c>
      <c r="D144" s="58">
        <f>D145+D146+D147+D148</f>
        <v>0</v>
      </c>
      <c r="E144" s="58">
        <f>E145+E146+E147+E148</f>
        <v>0</v>
      </c>
      <c r="F144" s="58">
        <f t="shared" ref="F144" si="271">F145+F146+F147+F148</f>
        <v>0</v>
      </c>
      <c r="G144" s="58">
        <f t="shared" ref="G144" si="272">G145+G146+G147+G148</f>
        <v>0</v>
      </c>
      <c r="H144" s="58">
        <f t="shared" ref="H144" si="273">H145+H146+H147+H148</f>
        <v>0</v>
      </c>
      <c r="I144" s="58">
        <f t="shared" ref="I144" si="274">I145+I146+I147+I148</f>
        <v>0</v>
      </c>
      <c r="J144" s="58">
        <f t="shared" ref="J144" si="275">J145+J146+J147+J148</f>
        <v>0</v>
      </c>
      <c r="K144" s="78">
        <f t="shared" si="258"/>
        <v>0</v>
      </c>
      <c r="L144" s="58">
        <f t="shared" ref="L144" si="276">L145+L146+L147+L148</f>
        <v>0</v>
      </c>
      <c r="M144" s="58">
        <f t="shared" ref="M144" si="277">M145+M146+M147+M148</f>
        <v>0</v>
      </c>
      <c r="N144" s="58">
        <f t="shared" ref="N144" si="278">N145+N146+N147+N148</f>
        <v>0</v>
      </c>
      <c r="O144" s="78">
        <f t="shared" si="262"/>
        <v>0</v>
      </c>
      <c r="P144" s="58">
        <f t="shared" ref="P144" si="279">P145+P146+P147+P148</f>
        <v>0</v>
      </c>
      <c r="Q144" s="58">
        <f t="shared" ref="Q144" si="280">Q145+Q146+Q147+Q148</f>
        <v>0</v>
      </c>
      <c r="R144" s="58">
        <f t="shared" ref="R144" si="281">R145+R146+R147+R148</f>
        <v>0</v>
      </c>
      <c r="S144" s="78">
        <f t="shared" si="266"/>
        <v>0</v>
      </c>
      <c r="T144" s="58">
        <f t="shared" ref="T144" si="282">T145+T146+T147+T148</f>
        <v>0</v>
      </c>
      <c r="U144" s="58">
        <f t="shared" ref="U144" si="283">U145+U146+U147+U148</f>
        <v>0</v>
      </c>
      <c r="V144" s="58">
        <f t="shared" ref="V144" si="284">V145+V146+V147+V148</f>
        <v>0</v>
      </c>
      <c r="W144" s="78">
        <f t="shared" si="270"/>
        <v>0</v>
      </c>
    </row>
    <row r="145" spans="1:23" ht="15.6" x14ac:dyDescent="0.3">
      <c r="A145" s="70">
        <v>1310</v>
      </c>
      <c r="B145" s="108" t="s">
        <v>202</v>
      </c>
      <c r="C145" s="52" t="s">
        <v>140</v>
      </c>
      <c r="D145" s="75"/>
      <c r="E145" s="64"/>
      <c r="F145" s="3"/>
      <c r="G145" s="65"/>
      <c r="H145" s="109"/>
      <c r="I145" s="109"/>
      <c r="J145" s="109"/>
      <c r="K145" s="78">
        <f t="shared" si="258"/>
        <v>0</v>
      </c>
      <c r="L145" s="109"/>
      <c r="M145" s="109"/>
      <c r="N145" s="109"/>
      <c r="O145" s="78">
        <f t="shared" si="262"/>
        <v>0</v>
      </c>
      <c r="P145" s="109"/>
      <c r="Q145" s="109"/>
      <c r="R145" s="109"/>
      <c r="S145" s="78">
        <f t="shared" si="266"/>
        <v>0</v>
      </c>
      <c r="T145" s="109"/>
      <c r="U145" s="109"/>
      <c r="V145" s="109"/>
      <c r="W145" s="78">
        <f t="shared" si="270"/>
        <v>0</v>
      </c>
    </row>
    <row r="146" spans="1:23" ht="15.6" x14ac:dyDescent="0.3">
      <c r="A146" s="70">
        <v>1315</v>
      </c>
      <c r="B146" s="108" t="s">
        <v>203</v>
      </c>
      <c r="C146" s="52" t="s">
        <v>140</v>
      </c>
      <c r="D146" s="75"/>
      <c r="E146" s="64"/>
      <c r="F146" s="3"/>
      <c r="G146" s="65"/>
      <c r="H146" s="109"/>
      <c r="I146" s="109"/>
      <c r="J146" s="109"/>
      <c r="K146" s="78">
        <f t="shared" si="258"/>
        <v>0</v>
      </c>
      <c r="L146" s="109"/>
      <c r="M146" s="109"/>
      <c r="N146" s="109"/>
      <c r="O146" s="78">
        <f t="shared" si="262"/>
        <v>0</v>
      </c>
      <c r="P146" s="109"/>
      <c r="Q146" s="109"/>
      <c r="R146" s="109"/>
      <c r="S146" s="78">
        <f t="shared" si="266"/>
        <v>0</v>
      </c>
      <c r="T146" s="109"/>
      <c r="U146" s="109"/>
      <c r="V146" s="109"/>
      <c r="W146" s="78">
        <f t="shared" si="270"/>
        <v>0</v>
      </c>
    </row>
    <row r="147" spans="1:23" ht="15.6" x14ac:dyDescent="0.3">
      <c r="A147" s="70">
        <v>1320</v>
      </c>
      <c r="B147" s="108" t="s">
        <v>204</v>
      </c>
      <c r="C147" s="52" t="s">
        <v>140</v>
      </c>
      <c r="D147" s="75"/>
      <c r="E147" s="64"/>
      <c r="F147" s="3"/>
      <c r="G147" s="65"/>
      <c r="H147" s="109"/>
      <c r="I147" s="109"/>
      <c r="J147" s="109"/>
      <c r="K147" s="78">
        <f t="shared" si="258"/>
        <v>0</v>
      </c>
      <c r="L147" s="109"/>
      <c r="M147" s="109"/>
      <c r="N147" s="109"/>
      <c r="O147" s="78">
        <f t="shared" si="262"/>
        <v>0</v>
      </c>
      <c r="P147" s="109"/>
      <c r="Q147" s="109"/>
      <c r="R147" s="109"/>
      <c r="S147" s="78">
        <f t="shared" si="266"/>
        <v>0</v>
      </c>
      <c r="T147" s="109"/>
      <c r="U147" s="109"/>
      <c r="V147" s="109"/>
      <c r="W147" s="78">
        <f t="shared" si="270"/>
        <v>0</v>
      </c>
    </row>
    <row r="148" spans="1:23" ht="15.6" x14ac:dyDescent="0.3">
      <c r="A148" s="70">
        <v>1325</v>
      </c>
      <c r="B148" s="108" t="s">
        <v>205</v>
      </c>
      <c r="C148" s="52" t="s">
        <v>140</v>
      </c>
      <c r="D148" s="75"/>
      <c r="E148" s="64"/>
      <c r="F148" s="3"/>
      <c r="G148" s="65"/>
      <c r="H148" s="109"/>
      <c r="I148" s="109"/>
      <c r="J148" s="109"/>
      <c r="K148" s="78">
        <f t="shared" si="258"/>
        <v>0</v>
      </c>
      <c r="L148" s="109"/>
      <c r="M148" s="109"/>
      <c r="N148" s="109"/>
      <c r="O148" s="78">
        <f t="shared" si="262"/>
        <v>0</v>
      </c>
      <c r="P148" s="109"/>
      <c r="Q148" s="109"/>
      <c r="R148" s="109"/>
      <c r="S148" s="78">
        <f t="shared" si="266"/>
        <v>0</v>
      </c>
      <c r="T148" s="109"/>
      <c r="U148" s="109"/>
      <c r="V148" s="109"/>
      <c r="W148" s="78">
        <f t="shared" si="270"/>
        <v>0</v>
      </c>
    </row>
    <row r="149" spans="1:23" ht="15.6" x14ac:dyDescent="0.3">
      <c r="A149" s="74">
        <v>1400</v>
      </c>
      <c r="B149" s="105" t="s">
        <v>9</v>
      </c>
      <c r="C149" s="52" t="s">
        <v>140</v>
      </c>
      <c r="D149" s="75"/>
      <c r="E149" s="64"/>
      <c r="F149" s="3"/>
      <c r="G149" s="65"/>
      <c r="H149" s="109"/>
      <c r="I149" s="109"/>
      <c r="J149" s="109"/>
      <c r="K149" s="78">
        <f t="shared" si="258"/>
        <v>0</v>
      </c>
      <c r="L149" s="109"/>
      <c r="M149" s="109"/>
      <c r="N149" s="109"/>
      <c r="O149" s="78">
        <f t="shared" si="262"/>
        <v>0</v>
      </c>
      <c r="P149" s="109"/>
      <c r="Q149" s="109"/>
      <c r="R149" s="109"/>
      <c r="S149" s="78">
        <f t="shared" si="266"/>
        <v>0</v>
      </c>
      <c r="T149" s="109"/>
      <c r="U149" s="109"/>
      <c r="V149" s="109"/>
      <c r="W149" s="78">
        <f t="shared" si="270"/>
        <v>0</v>
      </c>
    </row>
    <row r="150" spans="1:23" ht="21" hidden="1" customHeight="1" x14ac:dyDescent="0.3">
      <c r="A150" s="74">
        <v>1500</v>
      </c>
      <c r="B150" s="105" t="s">
        <v>207</v>
      </c>
      <c r="C150" s="52" t="s">
        <v>140</v>
      </c>
      <c r="D150" s="52"/>
      <c r="E150" s="64"/>
      <c r="F150" s="3"/>
      <c r="G150" s="65"/>
      <c r="H150" s="109"/>
      <c r="I150" s="109"/>
      <c r="J150" s="109"/>
      <c r="K150" s="78">
        <f t="shared" si="258"/>
        <v>0</v>
      </c>
      <c r="L150" s="109"/>
      <c r="M150" s="109"/>
      <c r="N150" s="109"/>
      <c r="O150" s="78">
        <f t="shared" si="262"/>
        <v>0</v>
      </c>
      <c r="P150" s="109"/>
      <c r="Q150" s="109"/>
      <c r="R150" s="109"/>
      <c r="S150" s="78">
        <f t="shared" si="266"/>
        <v>0</v>
      </c>
      <c r="T150" s="109"/>
      <c r="U150" s="109"/>
      <c r="V150" s="109"/>
      <c r="W150" s="78">
        <f t="shared" si="270"/>
        <v>0</v>
      </c>
    </row>
    <row r="152" spans="1:23" ht="17.399999999999999" x14ac:dyDescent="0.25">
      <c r="B152" s="8" t="s">
        <v>213</v>
      </c>
      <c r="F152" s="131" t="s">
        <v>215</v>
      </c>
      <c r="G152" s="131"/>
      <c r="I152" s="132" t="s">
        <v>217</v>
      </c>
      <c r="J152" s="132"/>
      <c r="K152" s="132"/>
    </row>
    <row r="153" spans="1:23" x14ac:dyDescent="0.25">
      <c r="B153" s="115" t="s">
        <v>214</v>
      </c>
      <c r="F153" s="11" t="s">
        <v>216</v>
      </c>
      <c r="G153" s="11"/>
    </row>
    <row r="154" spans="1:23" ht="34.200000000000003" customHeight="1" x14ac:dyDescent="0.25"/>
    <row r="156" spans="1:23" ht="17.399999999999999" x14ac:dyDescent="0.25">
      <c r="B156" s="8" t="s">
        <v>219</v>
      </c>
      <c r="F156" s="131" t="s">
        <v>215</v>
      </c>
      <c r="G156" s="131"/>
      <c r="I156" s="132" t="s">
        <v>217</v>
      </c>
      <c r="J156" s="132"/>
      <c r="K156" s="132"/>
    </row>
    <row r="157" spans="1:23" x14ac:dyDescent="0.25">
      <c r="F157" s="11" t="s">
        <v>216</v>
      </c>
      <c r="G157" s="11"/>
    </row>
    <row r="159" spans="1:23" ht="70.8" customHeight="1" x14ac:dyDescent="0.25"/>
    <row r="160" spans="1:23" s="86" customFormat="1" ht="17.399999999999999" x14ac:dyDescent="0.3">
      <c r="B160" s="111" t="s">
        <v>262</v>
      </c>
      <c r="C160" s="112"/>
      <c r="D160" s="112"/>
      <c r="E160" s="112"/>
      <c r="F160" s="112"/>
      <c r="G160" s="112"/>
      <c r="H160" s="112"/>
      <c r="I160" s="112"/>
      <c r="J160" s="112"/>
      <c r="K160" s="112"/>
      <c r="L160" s="112"/>
      <c r="M160" s="112" t="s">
        <v>250</v>
      </c>
      <c r="N160" s="112"/>
    </row>
    <row r="161" spans="2:14" s="86" customFormat="1" ht="17.399999999999999" x14ac:dyDescent="0.3">
      <c r="B161" s="113" t="s">
        <v>261</v>
      </c>
      <c r="C161" s="112"/>
      <c r="D161" s="112"/>
      <c r="E161" s="112"/>
      <c r="F161" s="112"/>
      <c r="G161" s="112"/>
      <c r="H161" s="112"/>
      <c r="I161" s="112"/>
      <c r="J161" s="112"/>
      <c r="K161" s="112"/>
      <c r="L161" s="112"/>
      <c r="M161" s="112"/>
      <c r="N161" s="112"/>
    </row>
    <row r="162" spans="2:14" s="86" customFormat="1" ht="31.8" customHeight="1" x14ac:dyDescent="0.3">
      <c r="B162" s="111"/>
      <c r="C162" s="112"/>
      <c r="D162" s="112"/>
      <c r="E162" s="112"/>
      <c r="F162" s="112"/>
      <c r="G162" s="112"/>
      <c r="H162" s="112"/>
      <c r="I162" s="112"/>
      <c r="J162" s="112"/>
      <c r="K162" s="112"/>
      <c r="L162" s="112"/>
      <c r="M162" s="112"/>
      <c r="N162" s="112"/>
    </row>
    <row r="163" spans="2:14" s="86" customFormat="1" ht="17.399999999999999" x14ac:dyDescent="0.3">
      <c r="B163" s="111" t="s">
        <v>258</v>
      </c>
      <c r="C163" s="112"/>
      <c r="D163" s="112"/>
      <c r="E163" s="112"/>
      <c r="F163" s="112"/>
      <c r="G163" s="112"/>
      <c r="H163" s="112"/>
      <c r="I163" s="112"/>
      <c r="J163" s="112"/>
      <c r="K163" s="112"/>
      <c r="L163" s="112"/>
      <c r="M163" s="112"/>
      <c r="N163" s="112"/>
    </row>
    <row r="164" spans="2:14" s="86" customFormat="1" ht="17.399999999999999" x14ac:dyDescent="0.3">
      <c r="B164" s="111" t="s">
        <v>259</v>
      </c>
      <c r="C164" s="112"/>
      <c r="D164" s="112"/>
      <c r="E164" s="112"/>
      <c r="F164" s="112"/>
      <c r="G164" s="112"/>
      <c r="H164" s="112"/>
      <c r="I164" s="112"/>
      <c r="J164" s="112"/>
      <c r="K164" s="112"/>
      <c r="L164" s="112"/>
      <c r="M164" s="112"/>
      <c r="N164" s="112"/>
    </row>
    <row r="165" spans="2:14" s="86" customFormat="1" ht="34.799999999999997" x14ac:dyDescent="0.3">
      <c r="B165" s="111" t="s">
        <v>251</v>
      </c>
      <c r="C165" s="112"/>
      <c r="D165" s="112"/>
      <c r="E165" s="112"/>
      <c r="F165" s="112"/>
      <c r="G165" s="112"/>
      <c r="H165" s="112"/>
      <c r="I165" s="112"/>
      <c r="J165" s="112"/>
      <c r="K165" s="112"/>
      <c r="L165" s="112"/>
      <c r="M165" s="114" t="s">
        <v>260</v>
      </c>
      <c r="N165" s="112"/>
    </row>
  </sheetData>
  <mergeCells count="12">
    <mergeCell ref="A1:V1"/>
    <mergeCell ref="A2:A3"/>
    <mergeCell ref="B2:B3"/>
    <mergeCell ref="C2:C3"/>
    <mergeCell ref="E2:E3"/>
    <mergeCell ref="F2:F3"/>
    <mergeCell ref="F156:G156"/>
    <mergeCell ref="I156:K156"/>
    <mergeCell ref="D2:D3"/>
    <mergeCell ref="F152:G152"/>
    <mergeCell ref="I152:K152"/>
    <mergeCell ref="G2:G3"/>
  </mergeCells>
  <printOptions horizontalCentered="1"/>
  <pageMargins left="0.39370078740157483" right="0.39370078740157483" top="0.74803149606299213" bottom="0.39370078740157483" header="0" footer="0"/>
  <pageSetup paperSize="9" scale="48" fitToHeight="4" orientation="landscape" r:id="rId1"/>
  <rowBreaks count="3" manualBreakCount="3">
    <brk id="28" max="22" man="1"/>
    <brk id="68" max="22" man="1"/>
    <brk id="110" max="22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3</vt:i4>
      </vt:variant>
    </vt:vector>
  </HeadingPairs>
  <TitlesOfParts>
    <vt:vector size="5" baseType="lpstr">
      <vt:lpstr>Титульний лист</vt:lpstr>
      <vt:lpstr>Таблиця 3.1</vt:lpstr>
      <vt:lpstr>'Таблиця 3.1'!Заголовки_для_друку</vt:lpstr>
      <vt:lpstr>'Таблиця 3.1'!Область_друку</vt:lpstr>
      <vt:lpstr>'Титульний лист'!Область_друку</vt:lpstr>
    </vt:vector>
  </TitlesOfParts>
  <Manager>Horbachova.Iryna@lvivcity.gov.ua</Manager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Zabrotska.Olena@lvivcity.gov.ua</dc:creator>
  <cp:lastModifiedBy>kachmaryk.oksana</cp:lastModifiedBy>
  <cp:lastPrinted>2021-11-25T11:56:34Z</cp:lastPrinted>
  <dcterms:created xsi:type="dcterms:W3CDTF">2018-10-17T09:38:42Z</dcterms:created>
  <dcterms:modified xsi:type="dcterms:W3CDTF">2023-12-15T09:08:27Z</dcterms:modified>
</cp:coreProperties>
</file>