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О - МОЇ ДОКУМЕНТИ\Рішення - ПРОЕКТИ\Департамент економічного розвитку\УЕ - ЗАЯЦЬ\Зміни 1080-2021\"/>
    </mc:Choice>
  </mc:AlternateContent>
  <bookViews>
    <workbookView xWindow="0" yWindow="0" windowWidth="23040" windowHeight="8616" tabRatio="841"/>
  </bookViews>
  <sheets>
    <sheet name="Титульний лист" sheetId="10" r:id="rId1"/>
    <sheet name="1.Основні показники " sheetId="1" r:id="rId2"/>
    <sheet name="2.Рух грошових коштів" sheetId="6" r:id="rId3"/>
    <sheet name="3.Показники діяльності" sheetId="8" r:id="rId4"/>
    <sheet name="4. Розрахунки з бюджетом" sheetId="2" r:id="rId5"/>
    <sheet name="5. Капітальні інвестиції" sheetId="3" r:id="rId6"/>
    <sheet name="6. Фінансовий стан" sheetId="7" r:id="rId7"/>
    <sheet name="7. Коефіцієнти" sheetId="5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__123Graph_XGRAPH3" hidden="1">[1]GDP!#REF!</definedName>
    <definedName name="aa">'[2]1993'!$1:$3,'[2]1993'!$A:$A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_xlnm.Print_Titles" localSheetId="1">'1.Основні показники '!$2:$3</definedName>
    <definedName name="_xlnm.Print_Titles" localSheetId="2">'2.Рух грошових коштів'!$2:$3</definedName>
    <definedName name="_xlnm.Print_Titles" localSheetId="3">'3.Показники діяльності'!$2:$3</definedName>
    <definedName name="_xlnm.Print_Titles" localSheetId="4">'4. Розрахунки з бюджетом'!$2:$3</definedName>
    <definedName name="Заголовки_для_печати_МИ">'[28]1993'!$1:$3,'[28]1993'!$A:$A</definedName>
    <definedName name="і">[29]Inform!$F$2</definedName>
    <definedName name="ів">#REF!</definedName>
    <definedName name="ів___0">#REF!</definedName>
    <definedName name="ів_22">#REF!</definedName>
    <definedName name="ів_26">#REF!</definedName>
    <definedName name="іваіа">'[30]7  Інші витрати'!#REF!</definedName>
    <definedName name="іваф">#REF!</definedName>
    <definedName name="івів">'[12]МТР Газ України'!$B$1</definedName>
    <definedName name="іцу">[23]Inform!$G$2</definedName>
    <definedName name="йуц">#REF!</definedName>
    <definedName name="йцу">#REF!</definedName>
    <definedName name="йцуйй">#REF!</definedName>
    <definedName name="йцукц">'[30]7  Інші витрати'!#REF!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1">'1.Основні показники '!$A$1:$V$136</definedName>
    <definedName name="_xlnm.Print_Area" localSheetId="2">'2.Рух грошових коштів'!$A$1:$N$57</definedName>
    <definedName name="_xlnm.Print_Area" localSheetId="3">'3.Показники діяльності'!$A$1:$W$40</definedName>
    <definedName name="_xlnm.Print_Area" localSheetId="4">'4. Розрахунки з бюджетом'!$B$1:$K$42</definedName>
    <definedName name="_xlnm.Print_Area" localSheetId="6">'6. Фінансовий стан'!$A$1:$J$35</definedName>
    <definedName name="_xlnm.Print_Area" localSheetId="7">'7. Коефіцієнти'!$A$1:$N$20</definedName>
    <definedName name="_xlnm.Print_Area" localSheetId="0">'Титульний лист'!$A$1:$J$37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'[30]7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" i="2" l="1"/>
  <c r="J24" i="2"/>
  <c r="I24" i="2"/>
  <c r="H24" i="2"/>
  <c r="E24" i="2"/>
  <c r="F24" i="2"/>
  <c r="D24" i="2"/>
  <c r="W32" i="8" l="1"/>
  <c r="W31" i="8"/>
  <c r="S32" i="8"/>
  <c r="S31" i="8"/>
  <c r="O32" i="8"/>
  <c r="O31" i="8"/>
  <c r="K32" i="8"/>
  <c r="K31" i="8"/>
  <c r="W34" i="8"/>
  <c r="S34" i="8"/>
  <c r="O34" i="8"/>
  <c r="K34" i="8"/>
  <c r="H35" i="8"/>
  <c r="I35" i="8"/>
  <c r="J35" i="8"/>
  <c r="L35" i="8"/>
  <c r="M35" i="8"/>
  <c r="N35" i="8"/>
  <c r="P35" i="8"/>
  <c r="Q35" i="8"/>
  <c r="R35" i="8"/>
  <c r="T35" i="8"/>
  <c r="U35" i="8"/>
  <c r="V35" i="8"/>
  <c r="H33" i="8"/>
  <c r="I33" i="8"/>
  <c r="J33" i="8"/>
  <c r="L33" i="8"/>
  <c r="M33" i="8"/>
  <c r="N33" i="8"/>
  <c r="P33" i="8"/>
  <c r="Q33" i="8"/>
  <c r="R33" i="8"/>
  <c r="T33" i="8"/>
  <c r="U33" i="8"/>
  <c r="V33" i="8"/>
  <c r="E33" i="8"/>
  <c r="F33" i="8"/>
  <c r="D33" i="8"/>
  <c r="E35" i="8"/>
  <c r="F35" i="8"/>
  <c r="D35" i="8"/>
  <c r="G34" i="8" l="1"/>
  <c r="K33" i="8"/>
  <c r="S33" i="8"/>
  <c r="S35" i="8"/>
  <c r="O33" i="8"/>
  <c r="W33" i="8"/>
  <c r="W35" i="8"/>
  <c r="O35" i="8"/>
  <c r="K35" i="8"/>
  <c r="I25" i="8" l="1"/>
  <c r="J25" i="8"/>
  <c r="L25" i="8"/>
  <c r="M25" i="8"/>
  <c r="N25" i="8"/>
  <c r="P25" i="8"/>
  <c r="Q25" i="8"/>
  <c r="R25" i="8"/>
  <c r="T25" i="8"/>
  <c r="U25" i="8"/>
  <c r="V25" i="8"/>
  <c r="H25" i="8"/>
  <c r="K10" i="8"/>
  <c r="O10" i="8"/>
  <c r="S10" i="8"/>
  <c r="W10" i="8"/>
  <c r="K11" i="8"/>
  <c r="O11" i="8"/>
  <c r="S11" i="8"/>
  <c r="W11" i="8"/>
  <c r="K12" i="8"/>
  <c r="O12" i="8"/>
  <c r="S12" i="8"/>
  <c r="W12" i="8"/>
  <c r="K13" i="8"/>
  <c r="O13" i="8"/>
  <c r="S13" i="8"/>
  <c r="W13" i="8"/>
  <c r="K14" i="8"/>
  <c r="O14" i="8"/>
  <c r="S14" i="8"/>
  <c r="W14" i="8"/>
  <c r="K15" i="8"/>
  <c r="O15" i="8"/>
  <c r="S15" i="8"/>
  <c r="W15" i="8"/>
  <c r="K16" i="8"/>
  <c r="O16" i="8"/>
  <c r="S16" i="8"/>
  <c r="W16" i="8"/>
  <c r="K17" i="8"/>
  <c r="O17" i="8"/>
  <c r="S17" i="8"/>
  <c r="W17" i="8"/>
  <c r="K18" i="8"/>
  <c r="O18" i="8"/>
  <c r="S18" i="8"/>
  <c r="W18" i="8"/>
  <c r="K19" i="8"/>
  <c r="O19" i="8"/>
  <c r="S19" i="8"/>
  <c r="W19" i="8"/>
  <c r="K20" i="8"/>
  <c r="O20" i="8"/>
  <c r="S20" i="8"/>
  <c r="W20" i="8"/>
  <c r="K21" i="8"/>
  <c r="O21" i="8"/>
  <c r="S21" i="8"/>
  <c r="W21" i="8"/>
  <c r="K22" i="8"/>
  <c r="O22" i="8"/>
  <c r="S22" i="8"/>
  <c r="W22" i="8"/>
  <c r="G22" i="8" l="1"/>
  <c r="G21" i="8"/>
  <c r="G20" i="8"/>
  <c r="G19" i="8"/>
  <c r="G18" i="8"/>
  <c r="G17" i="8"/>
  <c r="G16" i="8"/>
  <c r="G15" i="8"/>
  <c r="G14" i="8"/>
  <c r="G13" i="8"/>
  <c r="G12" i="8"/>
  <c r="G11" i="8"/>
  <c r="G10" i="8"/>
  <c r="C13" i="6"/>
  <c r="C4" i="6" s="1"/>
  <c r="U37" i="1"/>
  <c r="T37" i="1"/>
  <c r="S37" i="1"/>
  <c r="Q37" i="1"/>
  <c r="P37" i="1"/>
  <c r="O37" i="1"/>
  <c r="M37" i="1"/>
  <c r="L37" i="1"/>
  <c r="K37" i="1"/>
  <c r="U36" i="1"/>
  <c r="T36" i="1"/>
  <c r="S36" i="1"/>
  <c r="Q36" i="1"/>
  <c r="P36" i="1"/>
  <c r="O36" i="1"/>
  <c r="M36" i="1"/>
  <c r="L36" i="1"/>
  <c r="K36" i="1"/>
  <c r="U35" i="1"/>
  <c r="T35" i="1"/>
  <c r="S35" i="1"/>
  <c r="Q35" i="1"/>
  <c r="P35" i="1"/>
  <c r="O35" i="1"/>
  <c r="M35" i="1"/>
  <c r="L35" i="1"/>
  <c r="K35" i="1"/>
  <c r="U34" i="1"/>
  <c r="T34" i="1"/>
  <c r="S34" i="1"/>
  <c r="Q34" i="1"/>
  <c r="P34" i="1"/>
  <c r="O34" i="1"/>
  <c r="M34" i="1"/>
  <c r="L34" i="1"/>
  <c r="K34" i="1"/>
  <c r="U33" i="1"/>
  <c r="T33" i="1"/>
  <c r="S33" i="1"/>
  <c r="Q33" i="1"/>
  <c r="P33" i="1"/>
  <c r="O33" i="1"/>
  <c r="M33" i="1"/>
  <c r="L33" i="1"/>
  <c r="K33" i="1"/>
  <c r="U32" i="1"/>
  <c r="T32" i="1"/>
  <c r="S32" i="1"/>
  <c r="Q32" i="1"/>
  <c r="P32" i="1"/>
  <c r="O32" i="1"/>
  <c r="M32" i="1"/>
  <c r="L32" i="1"/>
  <c r="K32" i="1"/>
  <c r="H32" i="1"/>
  <c r="I32" i="1"/>
  <c r="H33" i="1"/>
  <c r="I33" i="1"/>
  <c r="H34" i="1"/>
  <c r="I34" i="1"/>
  <c r="H35" i="1"/>
  <c r="I35" i="1"/>
  <c r="H36" i="1"/>
  <c r="I36" i="1"/>
  <c r="H37" i="1"/>
  <c r="I37" i="1"/>
  <c r="G37" i="1"/>
  <c r="G36" i="1"/>
  <c r="G35" i="1"/>
  <c r="G34" i="1"/>
  <c r="G33" i="1"/>
  <c r="G32" i="1"/>
  <c r="C103" i="1"/>
  <c r="C33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V64" i="1"/>
  <c r="V65" i="1"/>
  <c r="V66" i="1"/>
  <c r="V67" i="1"/>
  <c r="V68" i="1"/>
  <c r="V69" i="1"/>
  <c r="V70" i="1"/>
  <c r="V71" i="1"/>
  <c r="V72" i="1"/>
  <c r="V74" i="1"/>
  <c r="V75" i="1"/>
  <c r="V76" i="1"/>
  <c r="V77" i="1"/>
  <c r="V78" i="1"/>
  <c r="V79" i="1"/>
  <c r="R64" i="1"/>
  <c r="R65" i="1"/>
  <c r="R66" i="1"/>
  <c r="R67" i="1"/>
  <c r="R68" i="1"/>
  <c r="R69" i="1"/>
  <c r="R70" i="1"/>
  <c r="R71" i="1"/>
  <c r="R72" i="1"/>
  <c r="R74" i="1"/>
  <c r="R75" i="1"/>
  <c r="R76" i="1"/>
  <c r="R77" i="1"/>
  <c r="R78" i="1"/>
  <c r="R79" i="1"/>
  <c r="N64" i="1"/>
  <c r="N65" i="1"/>
  <c r="N66" i="1"/>
  <c r="N67" i="1"/>
  <c r="N68" i="1"/>
  <c r="N69" i="1"/>
  <c r="N70" i="1"/>
  <c r="N71" i="1"/>
  <c r="N72" i="1"/>
  <c r="N74" i="1"/>
  <c r="N75" i="1"/>
  <c r="N76" i="1"/>
  <c r="N77" i="1"/>
  <c r="N78" i="1"/>
  <c r="N79" i="1"/>
  <c r="F64" i="1"/>
  <c r="F65" i="1"/>
  <c r="F66" i="1"/>
  <c r="F67" i="1"/>
  <c r="F68" i="1"/>
  <c r="F69" i="1"/>
  <c r="F70" i="1"/>
  <c r="F71" i="1"/>
  <c r="F72" i="1"/>
  <c r="F74" i="1"/>
  <c r="F75" i="1"/>
  <c r="F76" i="1"/>
  <c r="F77" i="1"/>
  <c r="F78" i="1"/>
  <c r="F79" i="1"/>
  <c r="J64" i="1"/>
  <c r="J65" i="1"/>
  <c r="J66" i="1"/>
  <c r="J67" i="1"/>
  <c r="J68" i="1"/>
  <c r="J69" i="1"/>
  <c r="J70" i="1"/>
  <c r="J71" i="1"/>
  <c r="J72" i="1"/>
  <c r="J74" i="1"/>
  <c r="J75" i="1"/>
  <c r="J76" i="1"/>
  <c r="J77" i="1"/>
  <c r="J78" i="1"/>
  <c r="J79" i="1"/>
  <c r="D80" i="1"/>
  <c r="E80" i="1"/>
  <c r="G80" i="1"/>
  <c r="H80" i="1"/>
  <c r="I80" i="1"/>
  <c r="K80" i="1"/>
  <c r="L80" i="1"/>
  <c r="M80" i="1"/>
  <c r="O80" i="1"/>
  <c r="P80" i="1"/>
  <c r="Q80" i="1"/>
  <c r="S80" i="1"/>
  <c r="T80" i="1"/>
  <c r="U80" i="1"/>
  <c r="C62" i="1"/>
  <c r="C80" i="1"/>
  <c r="V13" i="1"/>
  <c r="R13" i="1"/>
  <c r="N13" i="1"/>
  <c r="J13" i="1"/>
  <c r="F13" i="1"/>
  <c r="V107" i="1"/>
  <c r="R107" i="1"/>
  <c r="N107" i="1"/>
  <c r="J107" i="1"/>
  <c r="F107" i="1"/>
  <c r="D38" i="1"/>
  <c r="E38" i="1"/>
  <c r="F38" i="1"/>
  <c r="G38" i="1"/>
  <c r="H38" i="1"/>
  <c r="I38" i="1"/>
  <c r="K38" i="1"/>
  <c r="L38" i="1"/>
  <c r="M38" i="1"/>
  <c r="O38" i="1"/>
  <c r="P38" i="1"/>
  <c r="Q38" i="1"/>
  <c r="S38" i="1"/>
  <c r="T38" i="1"/>
  <c r="U38" i="1"/>
  <c r="C38" i="1"/>
  <c r="V41" i="1"/>
  <c r="R41" i="1"/>
  <c r="N41" i="1"/>
  <c r="J41" i="1"/>
  <c r="V40" i="1"/>
  <c r="R40" i="1"/>
  <c r="N40" i="1"/>
  <c r="J40" i="1"/>
  <c r="V39" i="1"/>
  <c r="R39" i="1"/>
  <c r="N39" i="1"/>
  <c r="J39" i="1"/>
  <c r="D32" i="1"/>
  <c r="E32" i="1"/>
  <c r="D33" i="1"/>
  <c r="E33" i="1"/>
  <c r="D34" i="1"/>
  <c r="E34" i="1"/>
  <c r="D35" i="1"/>
  <c r="E35" i="1"/>
  <c r="D36" i="1"/>
  <c r="E36" i="1"/>
  <c r="D37" i="1"/>
  <c r="E37" i="1"/>
  <c r="C37" i="1"/>
  <c r="C36" i="1"/>
  <c r="C35" i="1"/>
  <c r="C34" i="1"/>
  <c r="C32" i="1"/>
  <c r="D17" i="1"/>
  <c r="E17" i="1"/>
  <c r="G17" i="1"/>
  <c r="H26" i="8" s="1"/>
  <c r="H17" i="1"/>
  <c r="I26" i="8" s="1"/>
  <c r="I17" i="1"/>
  <c r="K17" i="1"/>
  <c r="L26" i="8" s="1"/>
  <c r="L17" i="1"/>
  <c r="M26" i="8" s="1"/>
  <c r="M17" i="1"/>
  <c r="N26" i="8" s="1"/>
  <c r="O17" i="1"/>
  <c r="P17" i="1"/>
  <c r="Q26" i="8" s="1"/>
  <c r="Q17" i="1"/>
  <c r="R26" i="8" s="1"/>
  <c r="S17" i="1"/>
  <c r="T26" i="8" s="1"/>
  <c r="T17" i="1"/>
  <c r="U17" i="1"/>
  <c r="V26" i="8" s="1"/>
  <c r="D18" i="1"/>
  <c r="E18" i="1"/>
  <c r="G18" i="1"/>
  <c r="H18" i="1"/>
  <c r="I18" i="1"/>
  <c r="K18" i="1"/>
  <c r="L18" i="1"/>
  <c r="M18" i="1"/>
  <c r="O18" i="1"/>
  <c r="P18" i="1"/>
  <c r="Q18" i="1"/>
  <c r="S18" i="1"/>
  <c r="T18" i="1"/>
  <c r="U18" i="1"/>
  <c r="C17" i="1"/>
  <c r="C18" i="1"/>
  <c r="V30" i="1"/>
  <c r="R30" i="1"/>
  <c r="N30" i="1"/>
  <c r="J30" i="1"/>
  <c r="F30" i="1"/>
  <c r="V29" i="1"/>
  <c r="R29" i="1"/>
  <c r="N29" i="1"/>
  <c r="J29" i="1"/>
  <c r="F29" i="1"/>
  <c r="V26" i="1"/>
  <c r="R26" i="1"/>
  <c r="N26" i="1"/>
  <c r="J26" i="1"/>
  <c r="F26" i="1"/>
  <c r="V25" i="1"/>
  <c r="R25" i="1"/>
  <c r="N25" i="1"/>
  <c r="J25" i="1"/>
  <c r="F25" i="1"/>
  <c r="V28" i="1"/>
  <c r="R28" i="1"/>
  <c r="N28" i="1"/>
  <c r="J28" i="1"/>
  <c r="F28" i="1"/>
  <c r="V27" i="1"/>
  <c r="R27" i="1"/>
  <c r="N27" i="1"/>
  <c r="J27" i="1"/>
  <c r="F27" i="1"/>
  <c r="D9" i="1"/>
  <c r="E9" i="1"/>
  <c r="G9" i="1"/>
  <c r="H9" i="1"/>
  <c r="I9" i="1"/>
  <c r="K9" i="1"/>
  <c r="L9" i="1"/>
  <c r="M9" i="1"/>
  <c r="O9" i="1"/>
  <c r="P9" i="1"/>
  <c r="Q9" i="1"/>
  <c r="S9" i="1"/>
  <c r="T9" i="1"/>
  <c r="U9" i="1"/>
  <c r="D8" i="1"/>
  <c r="E8" i="1"/>
  <c r="G8" i="1"/>
  <c r="H8" i="1"/>
  <c r="I8" i="1"/>
  <c r="K8" i="1"/>
  <c r="L8" i="1"/>
  <c r="M8" i="1"/>
  <c r="O8" i="1"/>
  <c r="P8" i="1"/>
  <c r="Q8" i="1"/>
  <c r="S8" i="1"/>
  <c r="T8" i="1"/>
  <c r="U8" i="1"/>
  <c r="C9" i="1"/>
  <c r="C8" i="1"/>
  <c r="V12" i="1"/>
  <c r="R12" i="1"/>
  <c r="N12" i="1"/>
  <c r="J12" i="1"/>
  <c r="F12" i="1"/>
  <c r="V11" i="1"/>
  <c r="R11" i="1"/>
  <c r="N11" i="1"/>
  <c r="J11" i="1"/>
  <c r="F11" i="1"/>
  <c r="V16" i="3"/>
  <c r="V15" i="3"/>
  <c r="V13" i="3"/>
  <c r="V12" i="3"/>
  <c r="R16" i="3"/>
  <c r="R15" i="3"/>
  <c r="R13" i="3"/>
  <c r="R12" i="3"/>
  <c r="N16" i="3"/>
  <c r="N15" i="3"/>
  <c r="N13" i="3"/>
  <c r="F13" i="3" s="1"/>
  <c r="N12" i="3"/>
  <c r="J15" i="3"/>
  <c r="J16" i="3"/>
  <c r="J14" i="3"/>
  <c r="J13" i="3"/>
  <c r="J12" i="3"/>
  <c r="F16" i="3"/>
  <c r="F15" i="3"/>
  <c r="F14" i="3" s="1"/>
  <c r="J6" i="3"/>
  <c r="J7" i="3"/>
  <c r="C5" i="3"/>
  <c r="C9" i="3"/>
  <c r="D14" i="3"/>
  <c r="E14" i="3"/>
  <c r="G14" i="3"/>
  <c r="H14" i="3"/>
  <c r="I14" i="3"/>
  <c r="K14" i="3"/>
  <c r="L14" i="3"/>
  <c r="M14" i="3"/>
  <c r="N14" i="3"/>
  <c r="O14" i="3"/>
  <c r="P14" i="3"/>
  <c r="Q14" i="3"/>
  <c r="R14" i="3"/>
  <c r="S14" i="3"/>
  <c r="T14" i="3"/>
  <c r="U14" i="3"/>
  <c r="V14" i="3"/>
  <c r="C14" i="3"/>
  <c r="U5" i="3"/>
  <c r="T5" i="3"/>
  <c r="T4" i="3" s="1"/>
  <c r="S5" i="3"/>
  <c r="Q5" i="3"/>
  <c r="P5" i="3"/>
  <c r="O5" i="3"/>
  <c r="M5" i="3"/>
  <c r="L5" i="3"/>
  <c r="K5" i="3"/>
  <c r="I5" i="3"/>
  <c r="H5" i="3"/>
  <c r="G5" i="3"/>
  <c r="E5" i="3"/>
  <c r="D5" i="3"/>
  <c r="D4" i="3" s="1"/>
  <c r="D9" i="3"/>
  <c r="E9" i="3"/>
  <c r="G9" i="3"/>
  <c r="H9" i="3"/>
  <c r="I9" i="3"/>
  <c r="K9" i="3"/>
  <c r="L9" i="3"/>
  <c r="M9" i="3"/>
  <c r="M4" i="3" s="1"/>
  <c r="O9" i="3"/>
  <c r="P9" i="3"/>
  <c r="Q9" i="3"/>
  <c r="S9" i="3"/>
  <c r="T9" i="3"/>
  <c r="U9" i="3"/>
  <c r="P4" i="3"/>
  <c r="C46" i="1" l="1"/>
  <c r="L4" i="3"/>
  <c r="H31" i="1"/>
  <c r="R36" i="1"/>
  <c r="J35" i="1"/>
  <c r="R37" i="1"/>
  <c r="S4" i="3"/>
  <c r="O4" i="3"/>
  <c r="E4" i="3"/>
  <c r="G4" i="3"/>
  <c r="H4" i="3"/>
  <c r="U4" i="3"/>
  <c r="Q4" i="3"/>
  <c r="K4" i="3"/>
  <c r="C4" i="3"/>
  <c r="Q31" i="1"/>
  <c r="L31" i="1"/>
  <c r="J36" i="1"/>
  <c r="V36" i="1"/>
  <c r="N35" i="1"/>
  <c r="V37" i="1"/>
  <c r="T31" i="1"/>
  <c r="U26" i="8"/>
  <c r="O31" i="1"/>
  <c r="P26" i="8"/>
  <c r="I31" i="1"/>
  <c r="J26" i="8"/>
  <c r="S31" i="1"/>
  <c r="G31" i="1"/>
  <c r="U31" i="1"/>
  <c r="P31" i="1"/>
  <c r="I4" i="3"/>
  <c r="N36" i="1"/>
  <c r="V35" i="1"/>
  <c r="N37" i="1"/>
  <c r="K31" i="1"/>
  <c r="M31" i="1"/>
  <c r="R35" i="1"/>
  <c r="J37" i="1"/>
  <c r="F37" i="1"/>
  <c r="U15" i="1"/>
  <c r="V5" i="8" s="1"/>
  <c r="P15" i="1"/>
  <c r="Q5" i="8" s="1"/>
  <c r="K15" i="1"/>
  <c r="L5" i="8" s="1"/>
  <c r="E15" i="1"/>
  <c r="F5" i="8" s="1"/>
  <c r="C15" i="1"/>
  <c r="F35" i="1"/>
  <c r="C31" i="1"/>
  <c r="E31" i="1"/>
  <c r="D31" i="1"/>
  <c r="F36" i="1"/>
  <c r="Q15" i="1"/>
  <c r="R5" i="8" s="1"/>
  <c r="L15" i="1"/>
  <c r="M5" i="8" s="1"/>
  <c r="G15" i="1"/>
  <c r="H5" i="8" s="1"/>
  <c r="I15" i="1"/>
  <c r="J5" i="8" s="1"/>
  <c r="M15" i="1"/>
  <c r="N5" i="8" s="1"/>
  <c r="T15" i="1"/>
  <c r="U5" i="8" s="1"/>
  <c r="O15" i="1"/>
  <c r="P5" i="8" s="1"/>
  <c r="D15" i="1"/>
  <c r="E5" i="8" s="1"/>
  <c r="S15" i="1"/>
  <c r="T5" i="8" s="1"/>
  <c r="H15" i="1"/>
  <c r="I5" i="8" s="1"/>
  <c r="F12" i="3"/>
  <c r="C118" i="1" l="1"/>
  <c r="D5" i="8"/>
  <c r="V24" i="1"/>
  <c r="V23" i="1"/>
  <c r="V22" i="1"/>
  <c r="V21" i="1"/>
  <c r="V20" i="1"/>
  <c r="V19" i="1"/>
  <c r="R24" i="1"/>
  <c r="R23" i="1"/>
  <c r="R22" i="1"/>
  <c r="R21" i="1"/>
  <c r="R20" i="1"/>
  <c r="R19" i="1"/>
  <c r="N24" i="1"/>
  <c r="N23" i="1"/>
  <c r="N22" i="1"/>
  <c r="N21" i="1"/>
  <c r="N20" i="1"/>
  <c r="N19" i="1"/>
  <c r="J24" i="1"/>
  <c r="J23" i="1"/>
  <c r="J22" i="1"/>
  <c r="J21" i="1"/>
  <c r="J20" i="1"/>
  <c r="J19" i="1"/>
  <c r="N33" i="1" l="1"/>
  <c r="V33" i="1"/>
  <c r="D8" i="8"/>
  <c r="J32" i="1"/>
  <c r="J34" i="1"/>
  <c r="R32" i="1"/>
  <c r="R34" i="1"/>
  <c r="N32" i="1"/>
  <c r="N34" i="1"/>
  <c r="V32" i="1"/>
  <c r="V34" i="1"/>
  <c r="J33" i="1"/>
  <c r="R33" i="1"/>
  <c r="J17" i="1"/>
  <c r="R17" i="1"/>
  <c r="J18" i="1"/>
  <c r="R18" i="1"/>
  <c r="N17" i="1"/>
  <c r="V17" i="1"/>
  <c r="N18" i="1"/>
  <c r="V18" i="1"/>
  <c r="U54" i="1"/>
  <c r="U47" i="1" s="1"/>
  <c r="T54" i="1"/>
  <c r="T47" i="1" s="1"/>
  <c r="S54" i="1"/>
  <c r="S53" i="1" s="1"/>
  <c r="Q54" i="1"/>
  <c r="Q53" i="1" s="1"/>
  <c r="P54" i="1"/>
  <c r="P53" i="1" s="1"/>
  <c r="O54" i="1"/>
  <c r="O47" i="1" s="1"/>
  <c r="M54" i="1"/>
  <c r="M53" i="1" s="1"/>
  <c r="L54" i="1"/>
  <c r="L53" i="1" s="1"/>
  <c r="K54" i="1"/>
  <c r="K53" i="1" s="1"/>
  <c r="H54" i="1"/>
  <c r="H53" i="1" s="1"/>
  <c r="I54" i="1"/>
  <c r="I47" i="1" s="1"/>
  <c r="V31" i="1" l="1"/>
  <c r="R31" i="1"/>
  <c r="J31" i="1"/>
  <c r="N31" i="1"/>
  <c r="P47" i="1"/>
  <c r="H47" i="1"/>
  <c r="S50" i="1"/>
  <c r="H50" i="1"/>
  <c r="I53" i="1"/>
  <c r="K47" i="1"/>
  <c r="O53" i="1"/>
  <c r="K50" i="1"/>
  <c r="L47" i="1"/>
  <c r="S47" i="1"/>
  <c r="U53" i="1"/>
  <c r="T50" i="1"/>
  <c r="M50" i="1"/>
  <c r="Q50" i="1"/>
  <c r="I50" i="1"/>
  <c r="L50" i="1"/>
  <c r="M47" i="1"/>
  <c r="O50" i="1"/>
  <c r="P50" i="1"/>
  <c r="Q47" i="1"/>
  <c r="T53" i="1"/>
  <c r="U50" i="1"/>
  <c r="V108" i="1" l="1"/>
  <c r="V109" i="1"/>
  <c r="V110" i="1"/>
  <c r="R108" i="1"/>
  <c r="R109" i="1"/>
  <c r="R110" i="1"/>
  <c r="N108" i="1"/>
  <c r="N109" i="1"/>
  <c r="N110" i="1"/>
  <c r="J108" i="1"/>
  <c r="J109" i="1"/>
  <c r="J110" i="1"/>
  <c r="F108" i="1"/>
  <c r="F109" i="1"/>
  <c r="F110" i="1"/>
  <c r="D13" i="7" l="1"/>
  <c r="E13" i="7"/>
  <c r="F13" i="7"/>
  <c r="G13" i="7"/>
  <c r="H13" i="7"/>
  <c r="I13" i="7"/>
  <c r="J13" i="7"/>
  <c r="I8" i="5" l="1"/>
  <c r="J8" i="5"/>
  <c r="K8" i="5"/>
  <c r="L8" i="5"/>
  <c r="I9" i="5"/>
  <c r="J9" i="5"/>
  <c r="K9" i="5"/>
  <c r="L9" i="5"/>
  <c r="D21" i="7"/>
  <c r="E21" i="7"/>
  <c r="F21" i="7"/>
  <c r="G21" i="7"/>
  <c r="H21" i="7"/>
  <c r="I21" i="7"/>
  <c r="J21" i="7"/>
  <c r="D17" i="7"/>
  <c r="E17" i="7"/>
  <c r="F17" i="7"/>
  <c r="G17" i="7"/>
  <c r="H17" i="7"/>
  <c r="I17" i="7"/>
  <c r="J17" i="7"/>
  <c r="D5" i="7"/>
  <c r="E5" i="7"/>
  <c r="F5" i="7"/>
  <c r="G5" i="7"/>
  <c r="H5" i="7"/>
  <c r="I5" i="7"/>
  <c r="J5" i="7"/>
  <c r="F8" i="5" l="1"/>
  <c r="G8" i="5"/>
  <c r="H8" i="5"/>
  <c r="F9" i="5"/>
  <c r="G9" i="5"/>
  <c r="H9" i="5"/>
  <c r="E9" i="5"/>
  <c r="E8" i="5"/>
  <c r="D29" i="2" l="1"/>
  <c r="D7" i="2"/>
  <c r="C21" i="7"/>
  <c r="C17" i="7"/>
  <c r="C13" i="7"/>
  <c r="C5" i="7"/>
  <c r="D62" i="1" l="1"/>
  <c r="C54" i="1"/>
  <c r="C49" i="1" l="1"/>
  <c r="C47" i="1"/>
  <c r="C45" i="1" s="1"/>
  <c r="C53" i="1"/>
  <c r="C50" i="1"/>
  <c r="C52" i="1"/>
  <c r="G8" i="2"/>
  <c r="G9" i="2"/>
  <c r="G10" i="2"/>
  <c r="G11" i="2"/>
  <c r="K7" i="2"/>
  <c r="J7" i="2"/>
  <c r="I7" i="2"/>
  <c r="H7" i="2"/>
  <c r="G15" i="2"/>
  <c r="G16" i="2"/>
  <c r="G17" i="2"/>
  <c r="G19" i="2"/>
  <c r="G22" i="2"/>
  <c r="G23" i="2"/>
  <c r="G25" i="2"/>
  <c r="G28" i="2"/>
  <c r="G30" i="2"/>
  <c r="G31" i="2"/>
  <c r="D21" i="2" l="1"/>
  <c r="D20" i="2" s="1"/>
  <c r="C51" i="1"/>
  <c r="C48" i="1"/>
  <c r="G7" i="2"/>
  <c r="G24" i="2"/>
  <c r="W27" i="8"/>
  <c r="W28" i="8"/>
  <c r="W29" i="8"/>
  <c r="S27" i="8"/>
  <c r="S28" i="8"/>
  <c r="S29" i="8"/>
  <c r="O27" i="8"/>
  <c r="O28" i="8"/>
  <c r="O29" i="8"/>
  <c r="G32" i="8"/>
  <c r="G31" i="8"/>
  <c r="G35" i="8" s="1"/>
  <c r="G27" i="8"/>
  <c r="G28" i="8"/>
  <c r="G29" i="8"/>
  <c r="K27" i="8"/>
  <c r="K28" i="8"/>
  <c r="K29" i="8"/>
  <c r="C59" i="1" l="1"/>
  <c r="D24" i="8" s="1"/>
  <c r="G33" i="8"/>
  <c r="C119" i="1"/>
  <c r="D18" i="2"/>
  <c r="D14" i="2" s="1"/>
  <c r="D27" i="2"/>
  <c r="D26" i="2" s="1"/>
  <c r="D9" i="8" l="1"/>
  <c r="D26" i="8" s="1"/>
  <c r="C104" i="1"/>
  <c r="D32" i="2"/>
  <c r="D50" i="1"/>
  <c r="D53" i="1"/>
  <c r="C105" i="1" l="1"/>
  <c r="C14" i="7" s="1"/>
  <c r="E4" i="5" s="1"/>
  <c r="D6" i="8"/>
  <c r="D25" i="8" s="1"/>
  <c r="O49" i="1"/>
  <c r="O48" i="1" s="1"/>
  <c r="O46" i="1"/>
  <c r="O45" i="1" s="1"/>
  <c r="O52" i="1"/>
  <c r="O51" i="1" s="1"/>
  <c r="O59" i="1" s="1"/>
  <c r="P24" i="8" s="1"/>
  <c r="Q52" i="1"/>
  <c r="Q51" i="1" s="1"/>
  <c r="Q59" i="1" s="1"/>
  <c r="R24" i="8" s="1"/>
  <c r="Q46" i="1"/>
  <c r="Q45" i="1" s="1"/>
  <c r="Q49" i="1"/>
  <c r="Q48" i="1" s="1"/>
  <c r="K49" i="1"/>
  <c r="K48" i="1" s="1"/>
  <c r="K46" i="1"/>
  <c r="K45" i="1" s="1"/>
  <c r="K52" i="1"/>
  <c r="K51" i="1" s="1"/>
  <c r="K59" i="1" s="1"/>
  <c r="L24" i="8" s="1"/>
  <c r="P46" i="1"/>
  <c r="P45" i="1" s="1"/>
  <c r="P52" i="1"/>
  <c r="P51" i="1" s="1"/>
  <c r="P59" i="1" s="1"/>
  <c r="Q24" i="8" s="1"/>
  <c r="P49" i="1"/>
  <c r="P48" i="1" s="1"/>
  <c r="M52" i="1"/>
  <c r="M51" i="1" s="1"/>
  <c r="M59" i="1" s="1"/>
  <c r="N24" i="8" s="1"/>
  <c r="M46" i="1"/>
  <c r="M45" i="1" s="1"/>
  <c r="M49" i="1"/>
  <c r="M48" i="1" s="1"/>
  <c r="L46" i="1"/>
  <c r="L45" i="1" s="1"/>
  <c r="L49" i="1"/>
  <c r="L48" i="1" s="1"/>
  <c r="L52" i="1"/>
  <c r="L51" i="1" s="1"/>
  <c r="L59" i="1" s="1"/>
  <c r="M24" i="8" s="1"/>
  <c r="C111" i="1" l="1"/>
  <c r="C117" i="1" s="1"/>
  <c r="D7" i="8"/>
  <c r="D12" i="2" l="1"/>
  <c r="C15" i="7"/>
  <c r="E7" i="5"/>
  <c r="V6" i="3"/>
  <c r="V7" i="3"/>
  <c r="V8" i="3"/>
  <c r="V10" i="3"/>
  <c r="V11" i="3"/>
  <c r="R6" i="3"/>
  <c r="R7" i="3"/>
  <c r="R8" i="3"/>
  <c r="R10" i="3"/>
  <c r="R11" i="3"/>
  <c r="N6" i="3"/>
  <c r="N7" i="3"/>
  <c r="N8" i="3"/>
  <c r="N10" i="3"/>
  <c r="N11" i="3"/>
  <c r="J8" i="3"/>
  <c r="J5" i="3" s="1"/>
  <c r="J10" i="3"/>
  <c r="J11" i="3"/>
  <c r="E6" i="5" l="1"/>
  <c r="N9" i="3"/>
  <c r="R5" i="3"/>
  <c r="E5" i="5"/>
  <c r="V5" i="3"/>
  <c r="R9" i="3"/>
  <c r="V9" i="3"/>
  <c r="F7" i="3"/>
  <c r="N5" i="3"/>
  <c r="J9" i="3"/>
  <c r="J4" i="3"/>
  <c r="F11" i="3"/>
  <c r="F10" i="3"/>
  <c r="F6" i="3"/>
  <c r="F8" i="3"/>
  <c r="D13" i="6"/>
  <c r="E13" i="6"/>
  <c r="F13" i="6"/>
  <c r="G13" i="6"/>
  <c r="H13" i="6"/>
  <c r="I13" i="6"/>
  <c r="J13" i="6"/>
  <c r="K13" i="6"/>
  <c r="L13" i="6"/>
  <c r="M13" i="6"/>
  <c r="N13" i="6"/>
  <c r="R4" i="3" l="1"/>
  <c r="N4" i="3"/>
  <c r="V4" i="3"/>
  <c r="F9" i="3"/>
  <c r="F5" i="3"/>
  <c r="D17" i="6"/>
  <c r="E17" i="6"/>
  <c r="F17" i="6"/>
  <c r="G17" i="6"/>
  <c r="H17" i="6"/>
  <c r="I17" i="6"/>
  <c r="J17" i="6"/>
  <c r="K17" i="6"/>
  <c r="L17" i="6"/>
  <c r="M17" i="6"/>
  <c r="N17" i="6"/>
  <c r="C17" i="6"/>
  <c r="G4" i="6"/>
  <c r="F4" i="6"/>
  <c r="E4" i="6"/>
  <c r="N4" i="6"/>
  <c r="M4" i="6"/>
  <c r="L4" i="6"/>
  <c r="K4" i="6"/>
  <c r="J4" i="6"/>
  <c r="I4" i="6"/>
  <c r="H4" i="6"/>
  <c r="D4" i="6"/>
  <c r="F4" i="3" l="1"/>
  <c r="F7" i="2"/>
  <c r="K29" i="2" l="1"/>
  <c r="J29" i="2"/>
  <c r="I29" i="2"/>
  <c r="H29" i="2"/>
  <c r="F29" i="2"/>
  <c r="E29" i="2"/>
  <c r="E7" i="2"/>
  <c r="G29" i="2" l="1"/>
  <c r="D103" i="1"/>
  <c r="D54" i="1"/>
  <c r="D47" i="1"/>
  <c r="E46" i="1"/>
  <c r="D46" i="1" l="1"/>
  <c r="D45" i="1" s="1"/>
  <c r="E49" i="1"/>
  <c r="D49" i="1"/>
  <c r="D48" i="1" s="1"/>
  <c r="E118" i="1"/>
  <c r="F8" i="8" s="1"/>
  <c r="D118" i="1"/>
  <c r="D52" i="1"/>
  <c r="D51" i="1" s="1"/>
  <c r="E27" i="2" s="1"/>
  <c r="E26" i="2" s="1"/>
  <c r="E8" i="8" l="1"/>
  <c r="D59" i="1"/>
  <c r="E24" i="8" s="1"/>
  <c r="E18" i="2"/>
  <c r="E14" i="2" s="1"/>
  <c r="E21" i="2"/>
  <c r="E20" i="2" s="1"/>
  <c r="V50" i="1"/>
  <c r="V53" i="1"/>
  <c r="V55" i="1"/>
  <c r="V56" i="1"/>
  <c r="V57" i="1"/>
  <c r="V58" i="1"/>
  <c r="V14" i="1"/>
  <c r="V6" i="1"/>
  <c r="V7" i="1"/>
  <c r="R49" i="1"/>
  <c r="R50" i="1"/>
  <c r="R53" i="1"/>
  <c r="R55" i="1"/>
  <c r="R56" i="1"/>
  <c r="R57" i="1"/>
  <c r="R58" i="1"/>
  <c r="R6" i="1"/>
  <c r="R7" i="1"/>
  <c r="N113" i="1"/>
  <c r="N114" i="1"/>
  <c r="N115" i="1"/>
  <c r="N116" i="1"/>
  <c r="N49" i="1"/>
  <c r="N50" i="1"/>
  <c r="N53" i="1"/>
  <c r="N55" i="1"/>
  <c r="N56" i="1"/>
  <c r="N57" i="1"/>
  <c r="N58" i="1"/>
  <c r="J55" i="1"/>
  <c r="J56" i="1"/>
  <c r="J57" i="1"/>
  <c r="J58" i="1"/>
  <c r="D104" i="1" l="1"/>
  <c r="D119" i="1"/>
  <c r="E32" i="2"/>
  <c r="N47" i="1"/>
  <c r="V47" i="1"/>
  <c r="R47" i="1"/>
  <c r="G54" i="1"/>
  <c r="F54" i="1"/>
  <c r="E54" i="1"/>
  <c r="F114" i="1"/>
  <c r="F115" i="1"/>
  <c r="F116" i="1"/>
  <c r="J113" i="1"/>
  <c r="J114" i="1"/>
  <c r="J115" i="1"/>
  <c r="J116" i="1"/>
  <c r="N14" i="1"/>
  <c r="N10" i="1"/>
  <c r="N7" i="1"/>
  <c r="R113" i="1"/>
  <c r="R114" i="1"/>
  <c r="R115" i="1"/>
  <c r="R116" i="1"/>
  <c r="R14" i="1"/>
  <c r="R10" i="1"/>
  <c r="V113" i="1"/>
  <c r="V114" i="1"/>
  <c r="V115" i="1"/>
  <c r="V116" i="1"/>
  <c r="V10" i="1"/>
  <c r="V9" i="1" s="1"/>
  <c r="E9" i="8" l="1"/>
  <c r="E26" i="8" s="1"/>
  <c r="D105" i="1"/>
  <c r="E7" i="8" s="1"/>
  <c r="E6" i="8"/>
  <c r="E25" i="8" s="1"/>
  <c r="N9" i="1"/>
  <c r="R9" i="1"/>
  <c r="G53" i="1"/>
  <c r="J53" i="1" s="1"/>
  <c r="G50" i="1"/>
  <c r="J50" i="1" s="1"/>
  <c r="G47" i="1"/>
  <c r="J47" i="1" s="1"/>
  <c r="E50" i="1"/>
  <c r="E48" i="1" s="1"/>
  <c r="E47" i="1"/>
  <c r="E53" i="1"/>
  <c r="F53" i="1"/>
  <c r="F47" i="1"/>
  <c r="F50" i="1"/>
  <c r="D111" i="1"/>
  <c r="D117" i="1" s="1"/>
  <c r="R54" i="1"/>
  <c r="N48" i="1"/>
  <c r="J54" i="1"/>
  <c r="R48" i="1"/>
  <c r="N54" i="1"/>
  <c r="V54" i="1"/>
  <c r="E12" i="2" l="1"/>
  <c r="F6" i="2" s="1"/>
  <c r="D15" i="7"/>
  <c r="D14" i="7"/>
  <c r="F4" i="5" s="1"/>
  <c r="V44" i="1"/>
  <c r="V43" i="1"/>
  <c r="V42" i="1"/>
  <c r="R44" i="1"/>
  <c r="R43" i="1"/>
  <c r="R42" i="1"/>
  <c r="N44" i="1"/>
  <c r="N43" i="1"/>
  <c r="N42" i="1"/>
  <c r="J43" i="1"/>
  <c r="J44" i="1"/>
  <c r="F24" i="1"/>
  <c r="F22" i="1"/>
  <c r="F23" i="1"/>
  <c r="F21" i="1"/>
  <c r="F19" i="1"/>
  <c r="F20" i="1"/>
  <c r="N38" i="1" l="1"/>
  <c r="F33" i="1"/>
  <c r="V38" i="1"/>
  <c r="F34" i="1"/>
  <c r="R38" i="1"/>
  <c r="F32" i="1"/>
  <c r="F18" i="1"/>
  <c r="F17" i="1"/>
  <c r="S49" i="1"/>
  <c r="S48" i="1" s="1"/>
  <c r="S52" i="1"/>
  <c r="S51" i="1" s="1"/>
  <c r="S59" i="1" s="1"/>
  <c r="T24" i="8" s="1"/>
  <c r="S46" i="1"/>
  <c r="S45" i="1" s="1"/>
  <c r="I46" i="1"/>
  <c r="I45" i="1" s="1"/>
  <c r="I52" i="1"/>
  <c r="I51" i="1" s="1"/>
  <c r="I59" i="1" s="1"/>
  <c r="J24" i="8" s="1"/>
  <c r="I49" i="1"/>
  <c r="I48" i="1" s="1"/>
  <c r="U46" i="1"/>
  <c r="U45" i="1" s="1"/>
  <c r="U49" i="1"/>
  <c r="U48" i="1" s="1"/>
  <c r="U52" i="1"/>
  <c r="U51" i="1" s="1"/>
  <c r="U59" i="1" s="1"/>
  <c r="V24" i="8" s="1"/>
  <c r="H46" i="1"/>
  <c r="H45" i="1" s="1"/>
  <c r="H49" i="1"/>
  <c r="H48" i="1" s="1"/>
  <c r="H52" i="1"/>
  <c r="H51" i="1" s="1"/>
  <c r="H59" i="1" s="1"/>
  <c r="I24" i="8" s="1"/>
  <c r="T46" i="1"/>
  <c r="T45" i="1" s="1"/>
  <c r="T52" i="1"/>
  <c r="T51" i="1" s="1"/>
  <c r="T59" i="1" s="1"/>
  <c r="U24" i="8" s="1"/>
  <c r="T49" i="1"/>
  <c r="T48" i="1" s="1"/>
  <c r="F7" i="5"/>
  <c r="F6" i="5"/>
  <c r="F5" i="5"/>
  <c r="G49" i="1"/>
  <c r="E52" i="1"/>
  <c r="E51" i="1" s="1"/>
  <c r="E45" i="1"/>
  <c r="G52" i="1"/>
  <c r="G46" i="1"/>
  <c r="F31" i="1" l="1"/>
  <c r="F27" i="2"/>
  <c r="F26" i="2" s="1"/>
  <c r="E59" i="1"/>
  <c r="F24" i="8" s="1"/>
  <c r="F49" i="1"/>
  <c r="F48" i="1" s="1"/>
  <c r="J49" i="1"/>
  <c r="G48" i="1"/>
  <c r="V48" i="1"/>
  <c r="V49" i="1"/>
  <c r="F18" i="2"/>
  <c r="F14" i="2" s="1"/>
  <c r="F21" i="2"/>
  <c r="F20" i="2" s="1"/>
  <c r="N52" i="1"/>
  <c r="V46" i="1"/>
  <c r="V45" i="1"/>
  <c r="N46" i="1"/>
  <c r="R52" i="1"/>
  <c r="V52" i="1"/>
  <c r="R46" i="1"/>
  <c r="R45" i="1"/>
  <c r="J52" i="1"/>
  <c r="F46" i="1"/>
  <c r="F45" i="1" s="1"/>
  <c r="G51" i="1"/>
  <c r="G59" i="1" s="1"/>
  <c r="H24" i="8" s="1"/>
  <c r="J46" i="1"/>
  <c r="G45" i="1"/>
  <c r="F52" i="1"/>
  <c r="F51" i="1" s="1"/>
  <c r="F59" i="1" s="1"/>
  <c r="F32" i="2" l="1"/>
  <c r="J18" i="2"/>
  <c r="J14" i="2" s="1"/>
  <c r="J21" i="2"/>
  <c r="J20" i="2" s="1"/>
  <c r="K18" i="2"/>
  <c r="K14" i="2" s="1"/>
  <c r="K21" i="2"/>
  <c r="K20" i="2" s="1"/>
  <c r="J48" i="1"/>
  <c r="N45" i="1"/>
  <c r="R51" i="1"/>
  <c r="R59" i="1" s="1"/>
  <c r="V51" i="1"/>
  <c r="N51" i="1"/>
  <c r="N59" i="1" s="1"/>
  <c r="J51" i="1"/>
  <c r="H27" i="2" s="1"/>
  <c r="J14" i="1"/>
  <c r="J10" i="1"/>
  <c r="J6" i="1"/>
  <c r="J7" i="1"/>
  <c r="J9" i="1" l="1"/>
  <c r="K27" i="2"/>
  <c r="J27" i="2"/>
  <c r="I27" i="2"/>
  <c r="I18" i="2"/>
  <c r="I14" i="2" s="1"/>
  <c r="I21" i="2"/>
  <c r="I20" i="2" s="1"/>
  <c r="H26" i="2"/>
  <c r="F14" i="1"/>
  <c r="J26" i="2" l="1"/>
  <c r="K26" i="2"/>
  <c r="G27" i="2"/>
  <c r="I26" i="2"/>
  <c r="F7" i="1"/>
  <c r="P118" i="1"/>
  <c r="Q118" i="1"/>
  <c r="R8" i="8" s="1"/>
  <c r="S118" i="1"/>
  <c r="T8" i="8" s="1"/>
  <c r="T118" i="1"/>
  <c r="U118" i="1"/>
  <c r="V8" i="8" s="1"/>
  <c r="O118" i="1"/>
  <c r="P8" i="8" s="1"/>
  <c r="F113" i="1"/>
  <c r="V112" i="1"/>
  <c r="R112" i="1"/>
  <c r="N112" i="1"/>
  <c r="J112" i="1"/>
  <c r="F112" i="1"/>
  <c r="V106" i="1"/>
  <c r="R106" i="1"/>
  <c r="N106" i="1"/>
  <c r="J106" i="1"/>
  <c r="F106" i="1"/>
  <c r="U103" i="1"/>
  <c r="T103" i="1"/>
  <c r="S103" i="1"/>
  <c r="Q103" i="1"/>
  <c r="P103" i="1"/>
  <c r="O103" i="1"/>
  <c r="M103" i="1"/>
  <c r="L103" i="1"/>
  <c r="K103" i="1"/>
  <c r="I103" i="1"/>
  <c r="H103" i="1"/>
  <c r="G103" i="1"/>
  <c r="E103" i="1"/>
  <c r="J102" i="1"/>
  <c r="F102" i="1"/>
  <c r="F101" i="1"/>
  <c r="V82" i="1"/>
  <c r="R82" i="1"/>
  <c r="N82" i="1"/>
  <c r="J82" i="1"/>
  <c r="F82" i="1"/>
  <c r="V63" i="1"/>
  <c r="V80" i="1" s="1"/>
  <c r="R63" i="1"/>
  <c r="R80" i="1" s="1"/>
  <c r="N63" i="1"/>
  <c r="N80" i="1" s="1"/>
  <c r="J63" i="1"/>
  <c r="J80" i="1" s="1"/>
  <c r="F63" i="1"/>
  <c r="F80" i="1" s="1"/>
  <c r="U62" i="1"/>
  <c r="T62" i="1"/>
  <c r="S62" i="1"/>
  <c r="Q62" i="1"/>
  <c r="P62" i="1"/>
  <c r="O62" i="1"/>
  <c r="M62" i="1"/>
  <c r="L62" i="1"/>
  <c r="K62" i="1"/>
  <c r="I62" i="1"/>
  <c r="H62" i="1"/>
  <c r="G62" i="1"/>
  <c r="E62" i="1"/>
  <c r="V61" i="1"/>
  <c r="W26" i="8" s="1"/>
  <c r="R61" i="1"/>
  <c r="S26" i="8" s="1"/>
  <c r="N61" i="1"/>
  <c r="O26" i="8" s="1"/>
  <c r="J61" i="1"/>
  <c r="K26" i="8" s="1"/>
  <c r="F61" i="1"/>
  <c r="V60" i="1"/>
  <c r="W25" i="8" s="1"/>
  <c r="R60" i="1"/>
  <c r="S25" i="8" s="1"/>
  <c r="N60" i="1"/>
  <c r="O25" i="8" s="1"/>
  <c r="J60" i="1"/>
  <c r="K25" i="8" s="1"/>
  <c r="F60" i="1"/>
  <c r="J45" i="1"/>
  <c r="J42" i="1"/>
  <c r="J38" i="1" s="1"/>
  <c r="F10" i="1"/>
  <c r="F9" i="1" s="1"/>
  <c r="N6" i="1"/>
  <c r="F6" i="1"/>
  <c r="V5" i="1"/>
  <c r="V8" i="1" s="1"/>
  <c r="V15" i="1" s="1"/>
  <c r="W5" i="8" s="1"/>
  <c r="R5" i="1"/>
  <c r="R8" i="1" s="1"/>
  <c r="R15" i="1" s="1"/>
  <c r="N5" i="1"/>
  <c r="N8" i="1" s="1"/>
  <c r="N15" i="1" s="1"/>
  <c r="J5" i="1"/>
  <c r="J8" i="1" s="1"/>
  <c r="J15" i="1" s="1"/>
  <c r="K5" i="8" s="1"/>
  <c r="F5" i="1"/>
  <c r="Q8" i="8" l="1"/>
  <c r="U8" i="8"/>
  <c r="O5" i="8"/>
  <c r="O24" i="8"/>
  <c r="S5" i="8"/>
  <c r="S24" i="8"/>
  <c r="F8" i="1"/>
  <c r="F15" i="1" s="1"/>
  <c r="V59" i="1"/>
  <c r="W24" i="8" s="1"/>
  <c r="J59" i="1"/>
  <c r="K24" i="8" s="1"/>
  <c r="H119" i="1"/>
  <c r="I9" i="8" s="1"/>
  <c r="L119" i="1"/>
  <c r="M9" i="8" s="1"/>
  <c r="O119" i="1"/>
  <c r="Q119" i="1"/>
  <c r="T119" i="1"/>
  <c r="I119" i="1"/>
  <c r="J9" i="8" s="1"/>
  <c r="K119" i="1"/>
  <c r="L9" i="8" s="1"/>
  <c r="P119" i="1"/>
  <c r="U119" i="1"/>
  <c r="M119" i="1"/>
  <c r="N9" i="8" s="1"/>
  <c r="S119" i="1"/>
  <c r="G119" i="1"/>
  <c r="H9" i="8" s="1"/>
  <c r="I32" i="2"/>
  <c r="K32" i="2"/>
  <c r="J32" i="2"/>
  <c r="G26" i="2"/>
  <c r="I118" i="1"/>
  <c r="J8" i="8" s="1"/>
  <c r="L118" i="1"/>
  <c r="G118" i="1"/>
  <c r="H8" i="8" s="1"/>
  <c r="H118" i="1"/>
  <c r="M118" i="1"/>
  <c r="N8" i="8" s="1"/>
  <c r="E119" i="1"/>
  <c r="H18" i="2"/>
  <c r="H14" i="2" s="1"/>
  <c r="H21" i="2"/>
  <c r="H20" i="2" s="1"/>
  <c r="G20" i="2" s="1"/>
  <c r="F103" i="1"/>
  <c r="R118" i="1"/>
  <c r="N62" i="1"/>
  <c r="V62" i="1"/>
  <c r="J62" i="1"/>
  <c r="R103" i="1"/>
  <c r="R62" i="1"/>
  <c r="F62" i="1"/>
  <c r="N103" i="1"/>
  <c r="J103" i="1"/>
  <c r="V103" i="1"/>
  <c r="I8" i="8" l="1"/>
  <c r="S8" i="8"/>
  <c r="M8" i="8"/>
  <c r="Q9" i="8"/>
  <c r="R9" i="8"/>
  <c r="F9" i="8"/>
  <c r="F26" i="8" s="1"/>
  <c r="T9" i="8"/>
  <c r="P9" i="8"/>
  <c r="V9" i="8"/>
  <c r="U9" i="8"/>
  <c r="G5" i="8"/>
  <c r="G24" i="8"/>
  <c r="N119" i="1"/>
  <c r="O9" i="8" s="1"/>
  <c r="R119" i="1"/>
  <c r="G21" i="2"/>
  <c r="G18" i="2"/>
  <c r="G14" i="2" s="1"/>
  <c r="F118" i="1"/>
  <c r="K118" i="1"/>
  <c r="F119" i="1"/>
  <c r="G9" i="8" s="1"/>
  <c r="N118" i="1"/>
  <c r="V119" i="1"/>
  <c r="W9" i="8" s="1"/>
  <c r="J118" i="1"/>
  <c r="J119" i="1"/>
  <c r="K9" i="8" s="1"/>
  <c r="E104" i="1"/>
  <c r="Q104" i="1"/>
  <c r="T104" i="1"/>
  <c r="S104" i="1"/>
  <c r="M104" i="1"/>
  <c r="L104" i="1"/>
  <c r="I104" i="1"/>
  <c r="U104" i="1"/>
  <c r="P104" i="1"/>
  <c r="O104" i="1"/>
  <c r="H104" i="1"/>
  <c r="K104" i="1"/>
  <c r="V118" i="1"/>
  <c r="G104" i="1"/>
  <c r="N104" i="1"/>
  <c r="V104" i="1"/>
  <c r="W6" i="8" s="1"/>
  <c r="K8" i="8" l="1"/>
  <c r="G8" i="8"/>
  <c r="W8" i="8"/>
  <c r="O8" i="8"/>
  <c r="Q105" i="1"/>
  <c r="R6" i="8"/>
  <c r="T105" i="1"/>
  <c r="U6" i="8"/>
  <c r="L8" i="8"/>
  <c r="O105" i="1"/>
  <c r="P6" i="8"/>
  <c r="L105" i="1"/>
  <c r="M6" i="8"/>
  <c r="M105" i="1"/>
  <c r="N6" i="8"/>
  <c r="E105" i="1"/>
  <c r="E14" i="7" s="1"/>
  <c r="F6" i="8"/>
  <c r="F25" i="8" s="1"/>
  <c r="N105" i="1"/>
  <c r="O7" i="8" s="1"/>
  <c r="O6" i="8"/>
  <c r="H105" i="1"/>
  <c r="I6" i="8"/>
  <c r="I105" i="1"/>
  <c r="J6" i="8"/>
  <c r="S9" i="8"/>
  <c r="G105" i="1"/>
  <c r="H6" i="8"/>
  <c r="P105" i="1"/>
  <c r="Q6" i="8"/>
  <c r="K105" i="1"/>
  <c r="L6" i="8"/>
  <c r="U105" i="1"/>
  <c r="V6" i="8"/>
  <c r="S105" i="1"/>
  <c r="T6" i="8"/>
  <c r="G26" i="8"/>
  <c r="N111" i="1"/>
  <c r="N117" i="1" s="1"/>
  <c r="H15" i="7" s="1"/>
  <c r="H14" i="7"/>
  <c r="J4" i="5" s="1"/>
  <c r="H32" i="2"/>
  <c r="J104" i="1"/>
  <c r="V105" i="1"/>
  <c r="W7" i="8" s="1"/>
  <c r="R104" i="1"/>
  <c r="S6" i="8" s="1"/>
  <c r="F104" i="1"/>
  <c r="G6" i="8" s="1"/>
  <c r="G25" i="8" s="1"/>
  <c r="S111" i="1" l="1"/>
  <c r="S117" i="1" s="1"/>
  <c r="T7" i="8"/>
  <c r="K111" i="1"/>
  <c r="K117" i="1" s="1"/>
  <c r="L7" i="8"/>
  <c r="G111" i="1"/>
  <c r="G117" i="1" s="1"/>
  <c r="H7" i="8"/>
  <c r="I111" i="1"/>
  <c r="I117" i="1" s="1"/>
  <c r="J7" i="8"/>
  <c r="M111" i="1"/>
  <c r="M117" i="1" s="1"/>
  <c r="N7" i="8"/>
  <c r="O111" i="1"/>
  <c r="O117" i="1" s="1"/>
  <c r="P7" i="8"/>
  <c r="T111" i="1"/>
  <c r="T117" i="1" s="1"/>
  <c r="U7" i="8"/>
  <c r="J105" i="1"/>
  <c r="K7" i="8" s="1"/>
  <c r="K6" i="8"/>
  <c r="U111" i="1"/>
  <c r="U117" i="1" s="1"/>
  <c r="V7" i="8"/>
  <c r="P111" i="1"/>
  <c r="P117" i="1" s="1"/>
  <c r="Q7" i="8"/>
  <c r="H111" i="1"/>
  <c r="H117" i="1" s="1"/>
  <c r="I7" i="8"/>
  <c r="E111" i="1"/>
  <c r="E117" i="1" s="1"/>
  <c r="F7" i="8"/>
  <c r="L111" i="1"/>
  <c r="L117" i="1" s="1"/>
  <c r="M7" i="8"/>
  <c r="Q111" i="1"/>
  <c r="Q117" i="1" s="1"/>
  <c r="R7" i="8"/>
  <c r="V111" i="1"/>
  <c r="V117" i="1" s="1"/>
  <c r="J15" i="7" s="1"/>
  <c r="J14" i="7"/>
  <c r="L4" i="5" s="1"/>
  <c r="G4" i="5"/>
  <c r="G32" i="2"/>
  <c r="F105" i="1"/>
  <c r="R105" i="1"/>
  <c r="E15" i="7" l="1"/>
  <c r="F12" i="2"/>
  <c r="J111" i="1"/>
  <c r="J117" i="1" s="1"/>
  <c r="G15" i="7" s="1"/>
  <c r="G14" i="7"/>
  <c r="I4" i="5" s="1"/>
  <c r="I14" i="7"/>
  <c r="K4" i="5" s="1"/>
  <c r="S7" i="8"/>
  <c r="F111" i="1"/>
  <c r="F117" i="1" s="1"/>
  <c r="F15" i="7" s="1"/>
  <c r="G7" i="8"/>
  <c r="R111" i="1"/>
  <c r="R117" i="1" s="1"/>
  <c r="I15" i="7" s="1"/>
  <c r="F14" i="7"/>
  <c r="I5" i="5" l="1"/>
  <c r="J5" i="5"/>
  <c r="J6" i="5"/>
  <c r="J7" i="5"/>
  <c r="H4" i="5"/>
  <c r="H6" i="5"/>
  <c r="H5" i="5"/>
  <c r="H7" i="5"/>
  <c r="I6" i="5" l="1"/>
  <c r="I7" i="5"/>
  <c r="K7" i="5"/>
  <c r="L5" i="5"/>
  <c r="L6" i="5"/>
  <c r="L7" i="5"/>
  <c r="G6" i="2"/>
  <c r="H6" i="2"/>
  <c r="H12" i="2" s="1"/>
  <c r="G5" i="5"/>
  <c r="G7" i="5"/>
  <c r="G6" i="5"/>
  <c r="C50" i="6"/>
  <c r="D2" i="6" s="1"/>
  <c r="D50" i="6" s="1"/>
  <c r="E2" i="6" s="1"/>
  <c r="E50" i="6" s="1"/>
  <c r="F2" i="6" s="1"/>
  <c r="F50" i="6" s="1"/>
  <c r="G2" i="6" s="1"/>
  <c r="G50" i="6" s="1"/>
  <c r="H2" i="6" s="1"/>
  <c r="H50" i="6" s="1"/>
  <c r="I2" i="6" s="1"/>
  <c r="I50" i="6" s="1"/>
  <c r="J2" i="6" s="1"/>
  <c r="J50" i="6" s="1"/>
  <c r="K2" i="6" s="1"/>
  <c r="K50" i="6" s="1"/>
  <c r="L2" i="6" s="1"/>
  <c r="L50" i="6" s="1"/>
  <c r="M2" i="6" s="1"/>
  <c r="M50" i="6" s="1"/>
  <c r="N2" i="6" s="1"/>
  <c r="N50" i="6" s="1"/>
  <c r="K6" i="5" l="1"/>
  <c r="K5" i="5"/>
  <c r="I6" i="2" l="1"/>
  <c r="I12" i="2" s="1"/>
  <c r="J6" i="2" l="1"/>
  <c r="J12" i="2" s="1"/>
  <c r="K6" i="2" l="1"/>
  <c r="K12" i="2" s="1"/>
  <c r="G12" i="2" l="1"/>
</calcChain>
</file>

<file path=xl/sharedStrings.xml><?xml version="1.0" encoding="utf-8"?>
<sst xmlns="http://schemas.openxmlformats.org/spreadsheetml/2006/main" count="824" uniqueCount="573">
  <si>
    <t>Статті надходжень/витрат</t>
  </si>
  <si>
    <t>Січень</t>
  </si>
  <si>
    <t>Лютий</t>
  </si>
  <si>
    <t>Березень</t>
  </si>
  <si>
    <t>Квітень</t>
  </si>
  <si>
    <t>Травень</t>
  </si>
  <si>
    <t>Червень</t>
  </si>
  <si>
    <t>II квартал, 
квітень-червень</t>
  </si>
  <si>
    <t>Липень</t>
  </si>
  <si>
    <t>Серпень</t>
  </si>
  <si>
    <t>Вересень</t>
  </si>
  <si>
    <t>III квартал, 
липень-вересень</t>
  </si>
  <si>
    <t>Жовтень</t>
  </si>
  <si>
    <t>Листопад</t>
  </si>
  <si>
    <t>Грудень</t>
  </si>
  <si>
    <t>IV квартал, 
жовтень-грудень</t>
  </si>
  <si>
    <t>план</t>
  </si>
  <si>
    <t>Доходи від основної діяльності</t>
  </si>
  <si>
    <t>Операційні витрати</t>
  </si>
  <si>
    <t>Середньомісячна з/п всього</t>
  </si>
  <si>
    <t>Вакансії всього</t>
  </si>
  <si>
    <t>Військовий збір</t>
  </si>
  <si>
    <t>ЄСВ</t>
  </si>
  <si>
    <t>Фонд оплати праці, включаючи всі податки</t>
  </si>
  <si>
    <t>Електроенергія</t>
  </si>
  <si>
    <t>Видатки на паливо та енергію</t>
  </si>
  <si>
    <t>…</t>
  </si>
  <si>
    <t>Інші витрати</t>
  </si>
  <si>
    <t>Банківське обслуговування</t>
  </si>
  <si>
    <t>EBITDA</t>
  </si>
  <si>
    <t>Амортизація</t>
  </si>
  <si>
    <t>EBIT</t>
  </si>
  <si>
    <t>Дохід % на залишок коштів</t>
  </si>
  <si>
    <t>Дохід від операції купівлі-продажу валюти</t>
  </si>
  <si>
    <t>EBT</t>
  </si>
  <si>
    <t>Одиниці
виміру</t>
  </si>
  <si>
    <t>Доходи (без ПДВ)</t>
  </si>
  <si>
    <t xml:space="preserve">Загальний дохід від операційної діяльності </t>
  </si>
  <si>
    <t>Всього операційних витрат</t>
  </si>
  <si>
    <t>Інші операційні витрати</t>
  </si>
  <si>
    <t xml:space="preserve"> - Загальна чисельність, осіб</t>
  </si>
  <si>
    <t>ПДФО з ФОП без відпускних</t>
  </si>
  <si>
    <t>військовий збір без відпускних</t>
  </si>
  <si>
    <t>ЄСВ з ФОП без відпускних</t>
  </si>
  <si>
    <t>Використання резерву відпусток</t>
  </si>
  <si>
    <t xml:space="preserve"> - АУП, тис. грн.</t>
  </si>
  <si>
    <t xml:space="preserve"> - ІТП, тис. грн.</t>
  </si>
  <si>
    <t xml:space="preserve"> - виробничого персоналу, тис. грн.</t>
  </si>
  <si>
    <t>Найменування показника</t>
  </si>
  <si>
    <t>Код                            рядка</t>
  </si>
  <si>
    <t>Розподіл чистого прибутку</t>
  </si>
  <si>
    <t>Залишок нерозподіленого прибутку (непокритого збитку) на початок звітного періоду</t>
  </si>
  <si>
    <t>Розвиток виробництва:</t>
  </si>
  <si>
    <t>у тому числі за основними видами діяльності згідно з КВЕД</t>
  </si>
  <si>
    <t xml:space="preserve">Резервний фонд </t>
  </si>
  <si>
    <t>Залишок нерозподіленого прибутку (непокритого збитку) на кінець звітного періоду</t>
  </si>
  <si>
    <t>Сплата податків та зборів до Державного бюджету України (податкові платежі), усього, у т. ч.</t>
  </si>
  <si>
    <t xml:space="preserve">Інші податки (розшифрувати) </t>
  </si>
  <si>
    <t>Сплата податків та зборів до місцевих бюджетів (податкові платежі), усього, у тому числі:</t>
  </si>
  <si>
    <t>Інші податки, збори та платежі на користь держави, усього, у т. ч.</t>
  </si>
  <si>
    <t xml:space="preserve">Єдиний внесок на загальнообов'язкове державне соціальне страхування                      </t>
  </si>
  <si>
    <t>Погашення податкового боргу, усього, у тому числі:</t>
  </si>
  <si>
    <t>Усього виплат на користь держави</t>
  </si>
  <si>
    <t>Код рядка</t>
  </si>
  <si>
    <t>_____________________________</t>
  </si>
  <si>
    <t>Оптимальне значення</t>
  </si>
  <si>
    <t>Тлумачення коефіцієнтів</t>
  </si>
  <si>
    <t>Збільшення</t>
  </si>
  <si>
    <t>4010</t>
  </si>
  <si>
    <t>Характеризує ефективність використання активів підприємства</t>
  </si>
  <si>
    <t>4030</t>
  </si>
  <si>
    <t>4040</t>
  </si>
  <si>
    <t>4110</t>
  </si>
  <si>
    <t>&gt; 1</t>
  </si>
  <si>
    <t>Характеризує співвідношення власних та позикових коштів і залежність підприємства від зовнішніх фінансових джерел</t>
  </si>
  <si>
    <t>Зменшення</t>
  </si>
  <si>
    <t>Характеризує інвестиційну політику підприємства</t>
  </si>
  <si>
    <t>Період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</si>
  <si>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</si>
  <si>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</si>
  <si>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</si>
  <si>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</si>
  <si>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</si>
  <si>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</si>
  <si>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</si>
  <si>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</si>
  <si>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</si>
  <si>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</si>
  <si>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</si>
  <si>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Інші надходження (розшифрувати)</t>
  </si>
  <si>
    <t>Проплати, перерахунок коштів</t>
  </si>
  <si>
    <t xml:space="preserve">Оплата праці </t>
  </si>
  <si>
    <t>ПДФО</t>
  </si>
  <si>
    <t>Профвнески</t>
  </si>
  <si>
    <t>ПДВ</t>
  </si>
  <si>
    <t>Плата за землю</t>
  </si>
  <si>
    <t>Газ</t>
  </si>
  <si>
    <t>Тепло</t>
  </si>
  <si>
    <t>Вода</t>
  </si>
  <si>
    <t>Оплата сировини і матеріалів</t>
  </si>
  <si>
    <t>Оплата паливо-мастильних матеріалів</t>
  </si>
  <si>
    <t>Оплата за обслуговування комп'ютерної техніки</t>
  </si>
  <si>
    <t>Оплата транспортних послуг</t>
  </si>
  <si>
    <t>Судово-інформаційні послуги</t>
  </si>
  <si>
    <t>Відрядження</t>
  </si>
  <si>
    <t>Поштові витрати, періодика</t>
  </si>
  <si>
    <t>Послуги банку</t>
  </si>
  <si>
    <t>Повірка приладів обліку</t>
  </si>
  <si>
    <t xml:space="preserve">Штрафи, пені, неустойки </t>
  </si>
  <si>
    <t>Інші оплати (розшифрувати)</t>
  </si>
  <si>
    <t>Залишок коштів на рахунку на кінець періоду</t>
  </si>
  <si>
    <t>Внески органу місцевого самоврядування у статутний капітал</t>
  </si>
  <si>
    <t>4050</t>
  </si>
  <si>
    <t>4060</t>
  </si>
  <si>
    <t>Характеризує ефективність операційної діяльності підприємства</t>
  </si>
  <si>
    <t>Характеризує ефективність використання власного капіталу</t>
  </si>
  <si>
    <t>первісна вартість</t>
  </si>
  <si>
    <t>знос</t>
  </si>
  <si>
    <t>Усього активи</t>
  </si>
  <si>
    <t>Власний капітал</t>
  </si>
  <si>
    <t>Отримано залучених коштів, усього, у тому числі:</t>
  </si>
  <si>
    <t>довгострокові зобов'язання</t>
  </si>
  <si>
    <t>короткострокові зобов'язання</t>
  </si>
  <si>
    <t>інші фінансові зобов'язання</t>
  </si>
  <si>
    <t>Повернено залучених коштів, усього, у тому числі:</t>
  </si>
  <si>
    <t>7010</t>
  </si>
  <si>
    <t>Чистий дохід від реалізації продукції (товарів, робіт, послуг)</t>
  </si>
  <si>
    <t>Собівартість реалізованої продукції (товарів, робіт, послуг)</t>
  </si>
  <si>
    <t>Валовий прибуток/збиток</t>
  </si>
  <si>
    <t>Чистий фінансовий результат</t>
  </si>
  <si>
    <t>Характеризує ефективність усієї господарської діяльності підприємства</t>
  </si>
  <si>
    <t>Основні засоби</t>
  </si>
  <si>
    <t>VII. Звіт про фінансовий стан</t>
  </si>
  <si>
    <t>VIII. Формування фінансових результатів</t>
  </si>
  <si>
    <t>IX. Кредитна політика</t>
  </si>
  <si>
    <t>1.</t>
  </si>
  <si>
    <t>"Економіка підприємства"</t>
  </si>
  <si>
    <t>2.</t>
  </si>
  <si>
    <t>"Ефективність підприємства"</t>
  </si>
  <si>
    <t>3.</t>
  </si>
  <si>
    <t>"Якість послуг"</t>
  </si>
  <si>
    <t>Інші доходи</t>
  </si>
  <si>
    <t>Відсотки по фінансовому лізингу</t>
  </si>
  <si>
    <t>Відсотки за кредитами від міжнародних фінансових організацій</t>
  </si>
  <si>
    <t>I квартал, 
січень-березень</t>
  </si>
  <si>
    <t>Показник</t>
  </si>
  <si>
    <t>Директор</t>
  </si>
  <si>
    <t>Бухгалтер</t>
  </si>
  <si>
    <t>4021</t>
  </si>
  <si>
    <t>4022</t>
  </si>
  <si>
    <t>4112</t>
  </si>
  <si>
    <t>4113</t>
  </si>
  <si>
    <t>4114</t>
  </si>
  <si>
    <t>4117</t>
  </si>
  <si>
    <t>4118</t>
  </si>
  <si>
    <t>4120</t>
  </si>
  <si>
    <t>4122</t>
  </si>
  <si>
    <t>4123</t>
  </si>
  <si>
    <t>4130</t>
  </si>
  <si>
    <t>4140</t>
  </si>
  <si>
    <t>4141</t>
  </si>
  <si>
    <t>4142</t>
  </si>
  <si>
    <t>4150</t>
  </si>
  <si>
    <t>Інші податки, збори, платежі на користь місцевого бюджету, усього, у т. ч.</t>
  </si>
  <si>
    <t>4160</t>
  </si>
  <si>
    <t>4136</t>
  </si>
  <si>
    <t>4151</t>
  </si>
  <si>
    <t>4152</t>
  </si>
  <si>
    <t xml:space="preserve">Власне ім'я ПРІЗВИЩЕ </t>
  </si>
  <si>
    <t xml:space="preserve">ПОГОДЖЕНО </t>
  </si>
  <si>
    <t xml:space="preserve">ЗАТВЕРДЖЕНО  </t>
  </si>
  <si>
    <t xml:space="preserve">РОЗГЛЯНУТО  </t>
  </si>
  <si>
    <t>Рік</t>
  </si>
  <si>
    <t>Коди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</si>
  <si>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</si>
  <si>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</si>
  <si>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</si>
  <si>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</si>
  <si>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</si>
  <si>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</si>
  <si>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t>за СПОДУ</t>
  </si>
  <si>
    <t xml:space="preserve">Галузь     </t>
  </si>
  <si>
    <t>за ЗКГНГ</t>
  </si>
  <si>
    <t xml:space="preserve">Вид економічної діяльності    </t>
  </si>
  <si>
    <t>Форма власності</t>
  </si>
  <si>
    <t>Середньооблікова кількість штатних працівників</t>
  </si>
  <si>
    <t xml:space="preserve">Місцезнаходження  </t>
  </si>
  <si>
    <t xml:space="preserve">Телефон </t>
  </si>
  <si>
    <t>ФІНАНСОВИЙ ПЛАН ____________________
 НА ________ рік</t>
  </si>
  <si>
    <t>1.1.</t>
  </si>
  <si>
    <t>1.2.</t>
  </si>
  <si>
    <t>1.3.</t>
  </si>
  <si>
    <t>1.4.</t>
  </si>
  <si>
    <t>1.5.</t>
  </si>
  <si>
    <t>2.2.</t>
  </si>
  <si>
    <t>2.3.</t>
  </si>
  <si>
    <t>2.4.</t>
  </si>
  <si>
    <t>2.5.</t>
  </si>
  <si>
    <t>2.1.</t>
  </si>
  <si>
    <t>3.3.</t>
  </si>
  <si>
    <t>3.2.</t>
  </si>
  <si>
    <t>3.4.</t>
  </si>
  <si>
    <t>3.5.</t>
  </si>
  <si>
    <t>3.1.</t>
  </si>
  <si>
    <t xml:space="preserve">Прізвище та власне ім'я керівника  </t>
  </si>
  <si>
    <t>(посада, власне ім'я та ПРІЗВИЩЕ 
керівника уповноваженого органу)</t>
  </si>
  <si>
    <t>(посада, власне ім'я та ПРІЗВИЩЕ
 керівника уповноваженого органу)</t>
  </si>
  <si>
    <t>до рішення виконкому</t>
  </si>
  <si>
    <t>ПДФО з резерву відпусток</t>
  </si>
  <si>
    <t>військовий збір з резерву відпусток</t>
  </si>
  <si>
    <t>ЄСВ з резерву відпусток</t>
  </si>
  <si>
    <t>Фінансовий план минулого року</t>
  </si>
  <si>
    <t>Факт минулого року</t>
  </si>
  <si>
    <t>Фінансо_x001F_вий план планового року</t>
  </si>
  <si>
    <t xml:space="preserve">Фінансовий план минулого року
</t>
  </si>
  <si>
    <t xml:space="preserve">Факт минулого року
</t>
  </si>
  <si>
    <t xml:space="preserve">Фінансовий план поточного року
</t>
  </si>
  <si>
    <t xml:space="preserve">Фінансовий план планового року
</t>
  </si>
  <si>
    <t xml:space="preserve">Фінансовий план
минулого
року
</t>
  </si>
  <si>
    <t>Фінансовий
план 
планового
 року</t>
  </si>
  <si>
    <t xml:space="preserve">Фінансовий
план 
планового
 року
</t>
  </si>
  <si>
    <t>Капітальні інвестиції, всього, у тому числі</t>
  </si>
  <si>
    <t xml:space="preserve">Капітальне будівництво, у тому числі </t>
  </si>
  <si>
    <t>Нове будівництво</t>
  </si>
  <si>
    <t xml:space="preserve">Модернізація, модифікація (добудова, реконструкція) </t>
  </si>
  <si>
    <t>Капітальний ремонт</t>
  </si>
  <si>
    <t>Придбання (виготовлення) основних засобів</t>
  </si>
  <si>
    <t>Модернізація, модифікація основних засобів</t>
  </si>
  <si>
    <t>Капітальний ремонт основних засобів</t>
  </si>
  <si>
    <t>Придбання (виготовлення) інших необоротних матеріальних активів</t>
  </si>
  <si>
    <t xml:space="preserve">ННМА, всього, у тому числі </t>
  </si>
  <si>
    <t>Придбання (створення) необоротних нематеріальних активів</t>
  </si>
  <si>
    <t>Модернізація, модифікація  ННМА</t>
  </si>
  <si>
    <t>6010</t>
  </si>
  <si>
    <t>7020</t>
  </si>
  <si>
    <t>7030</t>
  </si>
  <si>
    <t>7060</t>
  </si>
  <si>
    <t>7040</t>
  </si>
  <si>
    <t>7050</t>
  </si>
  <si>
    <t>6011</t>
  </si>
  <si>
    <t>6012</t>
  </si>
  <si>
    <t>6020</t>
  </si>
  <si>
    <t>6030</t>
  </si>
  <si>
    <t>6040</t>
  </si>
  <si>
    <t>6050</t>
  </si>
  <si>
    <t>6060</t>
  </si>
  <si>
    <t>6070</t>
  </si>
  <si>
    <t>6080</t>
  </si>
  <si>
    <t>6090</t>
  </si>
  <si>
    <t>6100</t>
  </si>
  <si>
    <t>6091</t>
  </si>
  <si>
    <t>6092</t>
  </si>
  <si>
    <t>6093</t>
  </si>
  <si>
    <t>6101</t>
  </si>
  <si>
    <t>6102</t>
  </si>
  <si>
    <t>6103</t>
  </si>
  <si>
    <r>
      <t xml:space="preserve">Інші фонди </t>
    </r>
    <r>
      <rPr>
        <i/>
        <sz val="12"/>
        <rFont val="Arial"/>
        <family val="2"/>
        <charset val="204"/>
      </rPr>
      <t xml:space="preserve">(розшифрувати) </t>
    </r>
  </si>
  <si>
    <t>4124</t>
  </si>
  <si>
    <t xml:space="preserve">- ФОП керівники </t>
  </si>
  <si>
    <t xml:space="preserve"> - ФОП керівників структурних підрозділів, тис. грн.</t>
  </si>
  <si>
    <t>- чисельність керівників структурних підрозділів, осіб</t>
  </si>
  <si>
    <t>- чисельність керівників, осіб</t>
  </si>
  <si>
    <t>- ФОП лікарів</t>
  </si>
  <si>
    <t>- чисельність лікарів, осіб</t>
  </si>
  <si>
    <t>- ФОП молодшого медичного персоналу</t>
  </si>
  <si>
    <t>- чисельність молодшого медичного персоналу, осіб</t>
  </si>
  <si>
    <t>- ФОП середнього медичного персоналу</t>
  </si>
  <si>
    <t>- чисельність середнього медичного персоналу, осіб</t>
  </si>
  <si>
    <t>- ФОП іншого персоналу</t>
  </si>
  <si>
    <t>- чисельність іншого персоналу, осіб</t>
  </si>
  <si>
    <t>Середньомісячна з/п керівників</t>
  </si>
  <si>
    <t>Середньомісячна з/п керівників структурних підрозділів</t>
  </si>
  <si>
    <t>Середньомісячна з/п лікарів</t>
  </si>
  <si>
    <t>Середньомісячна з/п середнього медичного персоналу</t>
  </si>
  <si>
    <t>Середньомісячна з/п молодшого медичного персоналу</t>
  </si>
  <si>
    <t>Середньомісячна з/п іншого персоналу</t>
  </si>
  <si>
    <t>Фонд оплати праці без відпускних, в т. ч.</t>
  </si>
  <si>
    <t>Вакансії лікарів</t>
  </si>
  <si>
    <t>Вакансії середнього медичного персоналу</t>
  </si>
  <si>
    <t>Вакансії молодшого медичного персоналу</t>
  </si>
  <si>
    <t>Вакансії іншого персоналу</t>
  </si>
  <si>
    <t>Дохід  від амортизації по НА та ОЗ, що отримані як цільове фінансування</t>
  </si>
  <si>
    <t>Видатки на відрядження</t>
  </si>
  <si>
    <t>Підготовка (перепідготовка) кадрів  та підвищення кваліфікації</t>
  </si>
  <si>
    <t>Послуги (крім комунальних)</t>
  </si>
  <si>
    <t>Зовнішні послуги з медичної допомоги</t>
  </si>
  <si>
    <t>ТО медобладнання</t>
  </si>
  <si>
    <t>ТО ліфти, ПК, оргтехніка, телефони</t>
  </si>
  <si>
    <t>ТО, сервісне обслуговування авто</t>
  </si>
  <si>
    <t>Інше ТО та обслуговування</t>
  </si>
  <si>
    <t>ТО/обслуговування ННМА (ППЗ)</t>
  </si>
  <si>
    <t>Зв'язок, інтернет</t>
  </si>
  <si>
    <t>Послуги з прання</t>
  </si>
  <si>
    <t>Охорона</t>
  </si>
  <si>
    <t>Пожежна охорона</t>
  </si>
  <si>
    <t>Послуги з харчування</t>
  </si>
  <si>
    <t>Страхування</t>
  </si>
  <si>
    <t xml:space="preserve">Інші послуги </t>
  </si>
  <si>
    <t>Податки</t>
  </si>
  <si>
    <t>Відшкодування вартості пільгових ліків, інсулінів</t>
  </si>
  <si>
    <t>Медикаменти та перев'язувальні матеріали</t>
  </si>
  <si>
    <t>Засоби індивідуального захисту</t>
  </si>
  <si>
    <t xml:space="preserve">Продукти харчування </t>
  </si>
  <si>
    <t>Предмети, матеріали та інвентар</t>
  </si>
  <si>
    <t>Будівельні матеріали</t>
  </si>
  <si>
    <t>Паливно-мастильні матеріали</t>
  </si>
  <si>
    <t>М’який інвентар</t>
  </si>
  <si>
    <t>Господарські матеріали</t>
  </si>
  <si>
    <t>Ремонт медичного обладнання</t>
  </si>
  <si>
    <t>Ремонт приміщень</t>
  </si>
  <si>
    <t>Інший ремонт</t>
  </si>
  <si>
    <t>Інші матеріальні витрати</t>
  </si>
  <si>
    <t>Ремонт ННМА</t>
  </si>
  <si>
    <t>….</t>
  </si>
  <si>
    <t>Надходження</t>
  </si>
  <si>
    <t>Матеріальні витрати</t>
  </si>
  <si>
    <t xml:space="preserve">З обласного, районного та бюджету місцевого самоврядування </t>
  </si>
  <si>
    <t>Благодійна допомога</t>
  </si>
  <si>
    <t>За програмою медичних гарантій</t>
  </si>
  <si>
    <t>Від надання медичних та немедичних послуг за кошти фізичних і юридичних осіб</t>
  </si>
  <si>
    <t>Від отримання страхових виплат</t>
  </si>
  <si>
    <t>Від надання майна в оренду</t>
  </si>
  <si>
    <t>Інші податки, збори, платежі до бюджетів</t>
  </si>
  <si>
    <t>Придбання обладнання</t>
  </si>
  <si>
    <t>Оплата за обслуговування зв'язку, ПЗ, Інтернет</t>
  </si>
  <si>
    <t>Оплата медикаментів та перев'язувальних матеріалів</t>
  </si>
  <si>
    <t xml:space="preserve">Оплата продуктів харчування </t>
  </si>
  <si>
    <t xml:space="preserve">Оплата робіт </t>
  </si>
  <si>
    <t>Ремонт ліфтів</t>
  </si>
  <si>
    <t>Ремонт оргтехніки, ПК</t>
  </si>
  <si>
    <t xml:space="preserve">Оплата ремонтів </t>
  </si>
  <si>
    <t>1.6.</t>
  </si>
  <si>
    <t>1.7.</t>
  </si>
  <si>
    <t>тис.грн.</t>
  </si>
  <si>
    <t>Всього операційних витрат (включаючи амортизацію)</t>
  </si>
  <si>
    <t>Операційний результат (EBITDA)</t>
  </si>
  <si>
    <t>Дебіторська заборгованість, всього</t>
  </si>
  <si>
    <t>1.6.1.</t>
  </si>
  <si>
    <t>1.6.2.</t>
  </si>
  <si>
    <t>за товари, роботи, послуги (розшифровка за основними замовниками)</t>
  </si>
  <si>
    <t>1.6.2.1.</t>
  </si>
  <si>
    <t>1.6.2.2.</t>
  </si>
  <si>
    <t>1.6.2.3.</t>
  </si>
  <si>
    <t>Кредиторська заборгованість, всього</t>
  </si>
  <si>
    <t>за товари, роботи, послуги (розшифровка за основними постачальниками)</t>
  </si>
  <si>
    <t>1.7.1.</t>
  </si>
  <si>
    <t>1.7.2.</t>
  </si>
  <si>
    <t>1.7.2.1.</t>
  </si>
  <si>
    <t>1.7.2.2.</t>
  </si>
  <si>
    <t>1.7.2.3.</t>
  </si>
  <si>
    <t>Усього доходи КНП</t>
  </si>
  <si>
    <t>Усього витрати КНП</t>
  </si>
  <si>
    <t>Частка витрат на оплату праці у витратах операційної діяльності 
(ФОП з нарахуваннями/ операційні витрати, включаючи амортизацію)</t>
  </si>
  <si>
    <t>Загальна збалансованість діяльності підприємства (Усього доходи/Усього витрати)</t>
  </si>
  <si>
    <t>%</t>
  </si>
  <si>
    <t>Зарплатомісткість послуг (Зарплата/Дохід від операційної діяльності)</t>
  </si>
  <si>
    <t>осіб</t>
  </si>
  <si>
    <t>раз</t>
  </si>
  <si>
    <r>
      <t xml:space="preserve">Орган державного управління  </t>
    </r>
    <r>
      <rPr>
        <b/>
        <i/>
        <sz val="14"/>
        <rFont val="Arial"/>
        <family val="2"/>
        <charset val="204"/>
      </rPr>
      <t xml:space="preserve"> </t>
    </r>
  </si>
  <si>
    <t>Витрати комунальних послуг та інших  енергоносіїв  (тепло, вода, інше)</t>
  </si>
  <si>
    <t>Додаток 1</t>
  </si>
  <si>
    <t>Фінансовий план поточного року</t>
  </si>
  <si>
    <t>Фінансовий план планового року</t>
  </si>
  <si>
    <t>рішенням виконкому</t>
  </si>
  <si>
    <t>від 03.12.2021 № 1080</t>
  </si>
  <si>
    <t xml:space="preserve">      Затверджено</t>
  </si>
  <si>
    <t xml:space="preserve">               "Додаток 3</t>
  </si>
  <si>
    <t>"____"  ____________ 20____р. ___________________</t>
  </si>
  <si>
    <t>(тис. грн.)</t>
  </si>
  <si>
    <t>Інші збитки (в т. ч. від неопераційної курсової різниці)</t>
  </si>
  <si>
    <t>Дохід від амортизації по НА та ОЗ, що безоплатно</t>
  </si>
  <si>
    <t>Резерв відпусток, в т. ч.</t>
  </si>
  <si>
    <t>Надходження від супутньої діяльності</t>
  </si>
  <si>
    <t>Вакансії керівників</t>
  </si>
  <si>
    <t>Вакансії керівників структурних підрозділів</t>
  </si>
  <si>
    <t>Залишок на рахунку на початок періоду</t>
  </si>
  <si>
    <t>Оплата господарського інвентарю, спецодягу, канцтоварів, МШП</t>
  </si>
  <si>
    <t>Переатестація, навчання кадрів</t>
  </si>
  <si>
    <t>шт.</t>
  </si>
  <si>
    <t xml:space="preserve">грн. </t>
  </si>
  <si>
    <r>
      <t xml:space="preserve">                 </t>
    </r>
    <r>
      <rPr>
        <sz val="11"/>
        <rFont val="Arial"/>
        <family val="2"/>
        <charset val="204"/>
      </rPr>
      <t>(підпис)</t>
    </r>
  </si>
  <si>
    <r>
      <t xml:space="preserve">                </t>
    </r>
    <r>
      <rPr>
        <sz val="11"/>
        <rFont val="Arial"/>
        <family val="2"/>
        <charset val="204"/>
      </rPr>
      <t>(підпис)</t>
    </r>
  </si>
  <si>
    <t>в т. ч. протермінована</t>
  </si>
  <si>
    <t xml:space="preserve">Забезпеченість </t>
  </si>
  <si>
    <r>
      <t xml:space="preserve">Інші цілі </t>
    </r>
    <r>
      <rPr>
        <i/>
        <sz val="12"/>
        <rFont val="Arial"/>
        <family val="2"/>
        <charset val="204"/>
      </rPr>
      <t xml:space="preserve">(розшифрувати) </t>
    </r>
  </si>
  <si>
    <t xml:space="preserve">Основні засоби, у тому числі </t>
  </si>
  <si>
    <t>(підпис)</t>
  </si>
  <si>
    <t>Керуючий справами виконкому</t>
  </si>
  <si>
    <t>Наталія АЛЄКСЄЄВА</t>
  </si>
  <si>
    <t xml:space="preserve">          Віза:</t>
  </si>
  <si>
    <t xml:space="preserve">В. о. начальника управління економіки
</t>
  </si>
  <si>
    <t>Галина ЗАЯЦЬ</t>
  </si>
  <si>
    <t xml:space="preserve">  січень</t>
  </si>
  <si>
    <t>Цільове фінансування, безоплатно отримані НА</t>
  </si>
  <si>
    <r>
      <rPr>
        <b/>
        <sz val="11"/>
        <rFont val="Arial"/>
        <family val="2"/>
        <charset val="204"/>
      </rPr>
      <t>Рентабельність EBITDA</t>
    </r>
    <r>
      <rPr>
        <sz val="11"/>
        <rFont val="Arial"/>
        <family val="2"/>
        <charset val="204"/>
      </rPr>
      <t xml:space="preserve">
(EBITDA, рядок 8040 / чистий дохід від реалізації продукції (товарів, робіт, послуг), рядок 8010) х 100, %</t>
    </r>
  </si>
  <si>
    <r>
      <rPr>
        <b/>
        <sz val="11"/>
        <rFont val="Arial"/>
        <family val="2"/>
        <charset val="204"/>
      </rPr>
      <t>Рентабельність активів</t>
    </r>
    <r>
      <rPr>
        <sz val="11"/>
        <rFont val="Arial"/>
        <family val="2"/>
        <charset val="204"/>
      </rPr>
      <t xml:space="preserve">
(чистий фінансовий результат, рядок 8050 / вартість активів, рядок 7020) х 100, %</t>
    </r>
  </si>
  <si>
    <r>
      <rPr>
        <b/>
        <sz val="11"/>
        <rFont val="Arial"/>
        <family val="2"/>
        <charset val="204"/>
      </rPr>
      <t>Рентабельність власного капіталу</t>
    </r>
    <r>
      <rPr>
        <sz val="11"/>
        <rFont val="Arial"/>
        <family val="2"/>
        <charset val="204"/>
      </rPr>
      <t xml:space="preserve">
(чистий фінансовий результат, рядок 8050 / власний капітал, рядок 7030) х 100, %</t>
    </r>
  </si>
  <si>
    <r>
      <rPr>
        <b/>
        <sz val="11"/>
        <rFont val="Arial"/>
        <family val="2"/>
        <charset val="204"/>
      </rPr>
      <t>Рентабельність діяльності</t>
    </r>
    <r>
      <rPr>
        <sz val="11"/>
        <rFont val="Arial"/>
        <family val="2"/>
        <charset val="204"/>
      </rPr>
      <t xml:space="preserve">
(чистий фінансовий результат, рядок 8050 / чистий дохід від реалізації продукції (товарів, робіт, послуг), рядок 8010) х 100, %</t>
    </r>
  </si>
  <si>
    <r>
      <rPr>
        <b/>
        <sz val="11"/>
        <rFont val="Arial"/>
        <family val="2"/>
        <charset val="204"/>
      </rPr>
      <t>Коефіцієнт фінансової стійкості</t>
    </r>
    <r>
      <rPr>
        <sz val="11"/>
        <rFont val="Arial"/>
        <family val="2"/>
        <charset val="204"/>
      </rPr>
      <t xml:space="preserve">
(власний капітал, рядок 7030 / (довгострокові зобов'язання, рядок 9020 + поточні зобов'язання, рядок 9030))</t>
    </r>
  </si>
  <si>
    <r>
      <rPr>
        <b/>
        <sz val="11"/>
        <rFont val="Arial"/>
        <family val="2"/>
        <charset val="204"/>
      </rPr>
      <t>Коефіцієнт зносу основних засобів</t>
    </r>
    <r>
      <rPr>
        <sz val="11"/>
        <rFont val="Arial"/>
        <family val="2"/>
        <charset val="204"/>
      </rPr>
      <t xml:space="preserve"> 
(сума зносу, рядок 7012 / первісна вартість основних засобів, рядок 7011)</t>
    </r>
  </si>
  <si>
    <r>
      <t xml:space="preserve"> </t>
    </r>
    <r>
      <rPr>
        <sz val="11"/>
        <rFont val="Arial"/>
        <family val="2"/>
        <charset val="204"/>
      </rPr>
      <t>(підпис)</t>
    </r>
  </si>
  <si>
    <r>
      <t xml:space="preserve"> М. П.            </t>
    </r>
    <r>
      <rPr>
        <sz val="12"/>
        <rFont val="Arial"/>
        <family val="2"/>
        <charset val="204"/>
      </rPr>
      <t>(дата)                                               (підпис)</t>
    </r>
  </si>
  <si>
    <r>
      <t xml:space="preserve"> М. П.          </t>
    </r>
    <r>
      <rPr>
        <sz val="12"/>
        <rFont val="Arial"/>
        <family val="2"/>
        <charset val="204"/>
      </rPr>
      <t xml:space="preserve">  (дата)                                               (підпис)</t>
    </r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</si>
  <si>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</si>
  <si>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</si>
  <si>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</si>
  <si>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</si>
  <si>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</si>
  <si>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</si>
  <si>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</si>
  <si>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</si>
  <si>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</si>
  <si>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</si>
  <si>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</si>
  <si>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</si>
  <si>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</si>
  <si>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</si>
  <si>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</si>
  <si>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</si>
  <si>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</si>
  <si>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</si>
  <si>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</si>
  <si>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</si>
  <si>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</si>
  <si>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</si>
  <si>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</si>
  <si>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</si>
  <si>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</si>
  <si>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</si>
  <si>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</si>
  <si>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</si>
  <si>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</si>
  <si>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</si>
  <si>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</si>
  <si>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</si>
  <si>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</si>
  <si>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</si>
  <si>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</si>
  <si>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</si>
  <si>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</si>
  <si>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</si>
  <si>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</si>
  <si>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</si>
  <si>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</si>
  <si>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</si>
  <si>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</si>
  <si>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</si>
  <si>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</si>
  <si>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</si>
  <si>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</si>
  <si>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</si>
  <si>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</si>
  <si>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</si>
  <si>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</si>
  <si>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</si>
  <si>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</si>
  <si>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</si>
  <si>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</si>
  <si>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</si>
  <si>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</si>
  <si>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</si>
  <si>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</si>
  <si>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</si>
  <si>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</si>
  <si>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</si>
  <si>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</si>
  <si>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</si>
  <si>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</si>
  <si>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</si>
  <si>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</si>
  <si>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</si>
  <si>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</si>
  <si>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</si>
  <si>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</si>
  <si>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</si>
  <si>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</si>
  <si>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</si>
  <si>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</si>
  <si>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</si>
  <si>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</si>
  <si>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</si>
  <si>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</si>
  <si>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</si>
  <si>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</si>
  <si>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</si>
  <si>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</si>
  <si>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</si>
  <si>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</si>
  <si>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</si>
  <si>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</si>
  <si>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</si>
  <si>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</si>
  <si>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</si>
  <si>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</si>
  <si>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</si>
  <si>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</si>
  <si>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</si>
  <si>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</si>
  <si>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</si>
  <si>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</si>
  <si>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</si>
  <si>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</si>
  <si>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</si>
  <si>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</si>
  <si>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</si>
  <si>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</si>
  <si>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</si>
  <si>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</si>
  <si>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</si>
  <si>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</si>
  <si>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</si>
  <si>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</si>
  <si>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</si>
  <si>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</si>
  <si>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</si>
  <si>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</si>
  <si>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З державного бюджету (в т. ч. централізовані закупівлі тощо)</t>
  </si>
  <si>
    <t xml:space="preserve">                   Таблиця 3.1. Фінансовий план "Назва закладу охорони здоров'я" на _________ рік</t>
  </si>
  <si>
    <t xml:space="preserve">          Таблиця 3.2. Рух коштів  на ________ рік по "Назва закладу охорони здоров'я"</t>
  </si>
  <si>
    <t xml:space="preserve">         Таблиця 3.3. Показники ефективності фінансово-господарської діяльності "Назва закладу охорони здоров'я" на _________ рік</t>
  </si>
  <si>
    <t xml:space="preserve">            Таблиця 3.4. Розрахунки з бюджетом "Назва закладу охорони здоров'я" на _________ рік</t>
  </si>
  <si>
    <t>Таблиця 3.5. Капітальні інвестиції "Назва закладу охорони здоров'я" на _________ рік</t>
  </si>
  <si>
    <t xml:space="preserve">            Таблиця 3.6. Показники фінансового стану "Назва закладу охорони здоров'я" на _________ рік</t>
  </si>
  <si>
    <t>Таблиця 3.7. Коефіцієнтний аналіз "Назва закладу охорони здоров'я" на _________ рік</t>
  </si>
  <si>
    <t>Дохід за програмою медичних гарантій</t>
  </si>
  <si>
    <t>Дохід від надання медичних та немедичних послуг за кошти фізичних і юридичних осіб та страхових виплат</t>
  </si>
  <si>
    <t xml:space="preserve">Дохід від надання майна в оренду </t>
  </si>
  <si>
    <t xml:space="preserve">Дохід від компенсацій за комунальні платежі від орендаря </t>
  </si>
  <si>
    <t xml:space="preserve">Інший дохід  </t>
  </si>
  <si>
    <t>Ремонт авто</t>
  </si>
  <si>
    <t xml:space="preserve">Інші </t>
  </si>
  <si>
    <t>Кількість лікарів ПМД</t>
  </si>
  <si>
    <t>Кількість сестер медичних ПМД</t>
  </si>
  <si>
    <t>Кількість укладених декларацій</t>
  </si>
  <si>
    <t>Кількість укладених декларацій на 1 лікаря</t>
  </si>
  <si>
    <t>№ з/п</t>
  </si>
  <si>
    <t>ПДФО (включаючи в заробітну плату і відпускні)</t>
  </si>
  <si>
    <t xml:space="preserve">         </t>
  </si>
  <si>
    <t xml:space="preserve">          </t>
  </si>
  <si>
    <t xml:space="preserve">            Директор                                                _____________</t>
  </si>
  <si>
    <t xml:space="preserve">            Бухгалтер                                               _____________</t>
  </si>
  <si>
    <t xml:space="preserve">                                                                                  (підпис)</t>
  </si>
  <si>
    <t>Податок на додану вартість, що підлягає сплаті до бюджету за підсумками звітного періоду</t>
  </si>
  <si>
    <t>Податок на додану вартість, що підлягає відшкодуванню з бюджету за підсумками звітного періоду</t>
  </si>
  <si>
    <t>Акцизний податок</t>
  </si>
  <si>
    <t>Податок на доходи фізичних осіб</t>
  </si>
  <si>
    <t>Земельний податок</t>
  </si>
  <si>
    <t>Орендна плата</t>
  </si>
  <si>
    <t>Інші податки, збори та платежі (розшифрувати)</t>
  </si>
  <si>
    <t>Погашення реструктуризованих та відстрочених сум, що підлягають сплаті в поточному році до бюджетів та державних цільових фондів</t>
  </si>
  <si>
    <t>Інші (штрафи, пені, неустойки) (розшифрувати)</t>
  </si>
  <si>
    <t xml:space="preserve">          Директор</t>
  </si>
  <si>
    <t xml:space="preserve">          Бухгалтер</t>
  </si>
  <si>
    <t xml:space="preserve">                 Власне ім'я ПРІЗВИЩЕ </t>
  </si>
  <si>
    <t>Одиниця виміру, тис. грн.</t>
  </si>
  <si>
    <t>Цільовий дохід (від безоплатно отриманої цільової послуги, від цільової благодійної допомоги тощо)</t>
  </si>
  <si>
    <t>________________________________</t>
  </si>
  <si>
    <t>____________________________________</t>
  </si>
  <si>
    <t xml:space="preserve"> </t>
  </si>
  <si>
    <t>Власне ім'я ПРІЗВИЩЕ</t>
  </si>
  <si>
    <t xml:space="preserve">                                                                   Директор</t>
  </si>
  <si>
    <t xml:space="preserve">                                                                   Бухгалтер</t>
  </si>
  <si>
    <t xml:space="preserve">№ з/п </t>
  </si>
  <si>
    <t>_____________________________________________</t>
  </si>
  <si>
    <t>"____"  ____________ 20____ р. __________________</t>
  </si>
  <si>
    <t>________________________________________________</t>
  </si>
  <si>
    <t>"_____"  ______________ 20____ р. __________________</t>
  </si>
  <si>
    <t xml:space="preserve">            (посада, власне ім'я та ПРІЗВИЩЕ керівника органу, 
                             який погодив фінансовий план)</t>
  </si>
  <si>
    <t xml:space="preserve">за КВЕД  </t>
  </si>
  <si>
    <r>
      <t xml:space="preserve">  М. П.             </t>
    </r>
    <r>
      <rPr>
        <sz val="12"/>
        <rFont val="Arial"/>
        <family val="2"/>
        <charset val="204"/>
      </rPr>
      <t xml:space="preserve"> (дата) </t>
    </r>
    <r>
      <rPr>
        <sz val="14"/>
        <rFont val="Arial"/>
        <family val="2"/>
        <charset val="204"/>
      </rPr>
      <t xml:space="preserve">                                        </t>
    </r>
    <r>
      <rPr>
        <sz val="12"/>
        <rFont val="Arial"/>
        <family val="2"/>
        <charset val="204"/>
      </rPr>
      <t xml:space="preserve"> (підпис)</t>
    </r>
  </si>
  <si>
    <t>№           з/п</t>
  </si>
  <si>
    <t xml:space="preserve">Власне ім'я ПРІЗВИЩЕ" </t>
  </si>
  <si>
    <t>від 12.12.2023 № 1395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</si>
</sst>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.0"/>
    <numFmt numFmtId="165" formatCode="#,##0.0"/>
    <numFmt numFmtId="166" formatCode="#,##0.00,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b/>
      <sz val="11"/>
      <color theme="1"/>
      <name val="Arial"/>
      <family val="2"/>
      <charset val="204"/>
    </font>
    <font>
      <sz val="8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  <charset val="204"/>
    </font>
    <font>
      <sz val="11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sz val="11"/>
      <color theme="1"/>
      <name val="Arial"/>
      <family val="2"/>
      <charset val="204"/>
    </font>
    <font>
      <b/>
      <sz val="16"/>
      <name val="Arial"/>
      <family val="2"/>
      <charset val="204"/>
    </font>
    <font>
      <i/>
      <sz val="12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sz val="14"/>
      <color rgb="FF000000"/>
      <name val="Arial"/>
      <family val="2"/>
      <charset val="204"/>
    </font>
    <font>
      <u/>
      <sz val="14"/>
      <name val="Arial"/>
      <family val="2"/>
      <charset val="204"/>
    </font>
    <font>
      <i/>
      <sz val="14"/>
      <name val="Arial"/>
      <family val="2"/>
      <charset val="204"/>
    </font>
    <font>
      <i/>
      <u/>
      <sz val="14"/>
      <name val="Arial"/>
      <family val="2"/>
      <charset val="204"/>
    </font>
    <font>
      <b/>
      <i/>
      <sz val="14"/>
      <name val="Arial"/>
      <family val="2"/>
      <charset val="204"/>
    </font>
    <font>
      <sz val="13.5"/>
      <color rgb="FF000000"/>
      <name val="Arial"/>
      <family val="2"/>
      <charset val="204"/>
    </font>
    <font>
      <sz val="14"/>
      <color theme="1"/>
      <name val="Calibri"/>
      <family val="2"/>
      <scheme val="minor"/>
    </font>
    <font>
      <sz val="12"/>
      <color rgb="FF000000"/>
      <name val="Arial"/>
      <family val="2"/>
      <charset val="204"/>
    </font>
    <font>
      <sz val="10.5"/>
      <name val="Arial"/>
      <family val="2"/>
      <charset val="204"/>
    </font>
    <font>
      <sz val="10"/>
      <color theme="1"/>
      <name val="Arial"/>
      <family val="2"/>
      <charset val="204"/>
    </font>
    <font>
      <sz val="10.5"/>
      <color theme="1"/>
      <name val="Arial"/>
      <family val="2"/>
      <charset val="204"/>
    </font>
    <font>
      <sz val="14"/>
      <name val="Calibri"/>
      <family val="2"/>
      <scheme val="minor"/>
    </font>
    <font>
      <sz val="16"/>
      <name val="Arial"/>
      <family val="2"/>
      <charset val="204"/>
    </font>
    <font>
      <sz val="16"/>
      <color rgb="FF000000"/>
      <name val="Arial"/>
      <family val="2"/>
      <charset val="204"/>
    </font>
    <font>
      <sz val="16"/>
      <color theme="1"/>
      <name val="Arial"/>
      <family val="2"/>
      <charset val="204"/>
    </font>
    <font>
      <i/>
      <sz val="16"/>
      <color theme="1"/>
      <name val="Arial"/>
      <family val="2"/>
      <charset val="204"/>
    </font>
    <font>
      <sz val="16"/>
      <color theme="1"/>
      <name val="Calibri"/>
      <family val="2"/>
      <scheme val="minor"/>
    </font>
    <font>
      <sz val="14"/>
      <color theme="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3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2" borderId="0" applyNumberFormat="0" applyFill="0" applyAlignment="0">
      <alignment horizontal="center"/>
      <protection locked="0"/>
    </xf>
    <xf numFmtId="0" fontId="11" fillId="0" borderId="0"/>
  </cellStyleXfs>
  <cellXfs count="282">
    <xf numFmtId="0" fontId="0" fillId="0" borderId="0" xfId="0"/>
    <xf numFmtId="166" fontId="6" fillId="0" borderId="2" xfId="1" applyNumberFormat="1" applyFont="1" applyFill="1" applyBorder="1" applyAlignment="1">
      <alignment horizontal="right" wrapText="1"/>
    </xf>
    <xf numFmtId="0" fontId="16" fillId="0" borderId="0" xfId="7" applyFont="1" applyAlignment="1">
      <alignment vertical="center"/>
    </xf>
    <xf numFmtId="0" fontId="16" fillId="0" borderId="0" xfId="7" applyFont="1" applyAlignment="1">
      <alignment horizontal="center" vertical="center"/>
    </xf>
    <xf numFmtId="0" fontId="16" fillId="0" borderId="0" xfId="7" applyFont="1" applyAlignment="1">
      <alignment horizontal="right" vertical="center"/>
    </xf>
    <xf numFmtId="0" fontId="16" fillId="0" borderId="0" xfId="7" applyFont="1" applyAlignment="1">
      <alignment horizontal="left" vertical="center"/>
    </xf>
    <xf numFmtId="0" fontId="5" fillId="0" borderId="0" xfId="7" applyFont="1" applyAlignment="1">
      <alignment vertical="top"/>
    </xf>
    <xf numFmtId="0" fontId="25" fillId="0" borderId="0" xfId="7" applyFont="1" applyAlignment="1">
      <alignment horizontal="center" vertical="center"/>
    </xf>
    <xf numFmtId="0" fontId="26" fillId="0" borderId="0" xfId="7" applyFont="1" applyAlignment="1">
      <alignment horizontal="left" vertical="center"/>
    </xf>
    <xf numFmtId="0" fontId="16" fillId="0" borderId="4" xfId="7" applyFont="1" applyBorder="1" applyAlignment="1">
      <alignment vertical="center"/>
    </xf>
    <xf numFmtId="0" fontId="16" fillId="0" borderId="5" xfId="7" applyFont="1" applyBorder="1" applyAlignment="1">
      <alignment vertical="center"/>
    </xf>
    <xf numFmtId="0" fontId="16" fillId="0" borderId="6" xfId="7" applyFont="1" applyBorder="1" applyAlignment="1">
      <alignment vertical="center"/>
    </xf>
    <xf numFmtId="0" fontId="16" fillId="0" borderId="2" xfId="7" applyFont="1" applyBorder="1" applyAlignment="1">
      <alignment horizontal="left" vertical="center"/>
    </xf>
    <xf numFmtId="0" fontId="16" fillId="0" borderId="2" xfId="7" applyFont="1" applyBorder="1" applyAlignment="1">
      <alignment horizontal="center" vertical="center"/>
    </xf>
    <xf numFmtId="0" fontId="16" fillId="0" borderId="4" xfId="7" applyFont="1" applyBorder="1" applyAlignment="1">
      <alignment horizontal="left" vertical="center" wrapText="1"/>
    </xf>
    <xf numFmtId="0" fontId="16" fillId="0" borderId="5" xfId="7" applyFont="1" applyBorder="1" applyAlignment="1">
      <alignment vertical="center" wrapText="1"/>
    </xf>
    <xf numFmtId="0" fontId="16" fillId="0" borderId="6" xfId="7" applyFont="1" applyBorder="1" applyAlignment="1">
      <alignment vertical="center" wrapText="1"/>
    </xf>
    <xf numFmtId="0" fontId="16" fillId="0" borderId="2" xfId="7" applyFont="1" applyBorder="1" applyAlignment="1">
      <alignment vertical="center"/>
    </xf>
    <xf numFmtId="0" fontId="16" fillId="0" borderId="7" xfId="7" applyFont="1" applyBorder="1" applyAlignment="1">
      <alignment vertical="center" wrapText="1"/>
    </xf>
    <xf numFmtId="0" fontId="16" fillId="0" borderId="3" xfId="7" applyFont="1" applyBorder="1" applyAlignment="1">
      <alignment vertical="center"/>
    </xf>
    <xf numFmtId="0" fontId="16" fillId="0" borderId="2" xfId="7" applyFont="1" applyBorder="1" applyAlignment="1">
      <alignment vertical="center" wrapText="1"/>
    </xf>
    <xf numFmtId="0" fontId="16" fillId="0" borderId="0" xfId="7" applyFont="1" applyAlignment="1">
      <alignment vertical="center" wrapText="1"/>
    </xf>
    <xf numFmtId="0" fontId="16" fillId="0" borderId="0" xfId="7" applyFont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17" fillId="0" borderId="0" xfId="0" applyFont="1" applyFill="1"/>
    <xf numFmtId="164" fontId="5" fillId="0" borderId="2" xfId="2" applyNumberFormat="1" applyFont="1" applyFill="1" applyBorder="1" applyAlignment="1">
      <alignment horizontal="center" vertical="center" wrapText="1"/>
    </xf>
    <xf numFmtId="166" fontId="7" fillId="0" borderId="2" xfId="2" applyNumberFormat="1" applyFont="1" applyFill="1" applyBorder="1" applyAlignment="1">
      <alignment horizontal="left" vertical="center" wrapText="1"/>
    </xf>
    <xf numFmtId="166" fontId="6" fillId="0" borderId="2" xfId="2" applyNumberFormat="1" applyFont="1" applyFill="1" applyBorder="1" applyAlignment="1">
      <alignment horizontal="left" vertical="center" wrapText="1"/>
    </xf>
    <xf numFmtId="0" fontId="13" fillId="0" borderId="0" xfId="0" applyFont="1" applyFill="1"/>
    <xf numFmtId="0" fontId="16" fillId="0" borderId="0" xfId="0" applyFont="1" applyFill="1" applyAlignment="1">
      <alignment horizontal="left" wrapText="1"/>
    </xf>
    <xf numFmtId="0" fontId="16" fillId="0" borderId="0" xfId="0" applyFont="1" applyFill="1"/>
    <xf numFmtId="0" fontId="16" fillId="0" borderId="0" xfId="0" applyFont="1" applyFill="1" applyAlignment="1">
      <alignment horizontal="left" vertical="top"/>
    </xf>
    <xf numFmtId="0" fontId="16" fillId="0" borderId="0" xfId="0" applyFont="1" applyFill="1" applyAlignment="1">
      <alignment horizontal="left" vertical="center"/>
    </xf>
    <xf numFmtId="0" fontId="16" fillId="0" borderId="0" xfId="0" applyFont="1" applyFill="1" applyAlignment="1">
      <alignment vertical="top"/>
    </xf>
    <xf numFmtId="0" fontId="23" fillId="0" borderId="0" xfId="0" applyFont="1" applyFill="1" applyAlignment="1">
      <alignment vertical="center"/>
    </xf>
    <xf numFmtId="0" fontId="22" fillId="0" borderId="0" xfId="0" applyFont="1" applyFill="1"/>
    <xf numFmtId="0" fontId="29" fillId="0" borderId="0" xfId="0" applyFont="1" applyFill="1" applyAlignment="1">
      <alignment vertical="center"/>
    </xf>
    <xf numFmtId="0" fontId="5" fillId="0" borderId="0" xfId="8" applyFont="1" applyFill="1"/>
    <xf numFmtId="0" fontId="6" fillId="0" borderId="2" xfId="8" applyFont="1" applyFill="1" applyBorder="1" applyAlignment="1">
      <alignment horizontal="center" vertical="center"/>
    </xf>
    <xf numFmtId="0" fontId="6" fillId="0" borderId="2" xfId="8" applyFont="1" applyFill="1" applyBorder="1" applyAlignment="1">
      <alignment horizontal="left" vertical="center"/>
    </xf>
    <xf numFmtId="0" fontId="8" fillId="0" borderId="0" xfId="8" applyFont="1" applyFill="1"/>
    <xf numFmtId="0" fontId="5" fillId="0" borderId="2" xfId="8" applyFont="1" applyFill="1" applyBorder="1" applyAlignment="1">
      <alignment horizontal="center" vertical="center"/>
    </xf>
    <xf numFmtId="0" fontId="5" fillId="0" borderId="2" xfId="8" applyFont="1" applyFill="1" applyBorder="1" applyAlignment="1">
      <alignment horizontal="left" vertical="center" wrapText="1"/>
    </xf>
    <xf numFmtId="0" fontId="5" fillId="0" borderId="2" xfId="9" applyFont="1" applyFill="1" applyBorder="1" applyAlignment="1">
      <alignment horizontal="left" vertical="center" wrapText="1"/>
    </xf>
    <xf numFmtId="0" fontId="5" fillId="0" borderId="0" xfId="9" applyFont="1" applyFill="1"/>
    <xf numFmtId="0" fontId="6" fillId="0" borderId="0" xfId="8" applyFont="1" applyFill="1"/>
    <xf numFmtId="0" fontId="5" fillId="0" borderId="0" xfId="0" applyFont="1" applyFill="1" applyAlignment="1">
      <alignment wrapText="1"/>
    </xf>
    <xf numFmtId="0" fontId="5" fillId="0" borderId="0" xfId="0" applyFont="1" applyFill="1"/>
    <xf numFmtId="0" fontId="5" fillId="0" borderId="0" xfId="0" applyFont="1" applyFill="1" applyAlignment="1">
      <alignment horizontal="left" vertical="top"/>
    </xf>
    <xf numFmtId="0" fontId="30" fillId="0" borderId="0" xfId="0" applyFont="1" applyFill="1" applyAlignment="1">
      <alignment vertical="center"/>
    </xf>
    <xf numFmtId="0" fontId="16" fillId="0" borderId="0" xfId="0" applyFont="1" applyFill="1" applyAlignment="1">
      <alignment wrapText="1"/>
    </xf>
    <xf numFmtId="165" fontId="16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center"/>
    </xf>
    <xf numFmtId="165" fontId="6" fillId="0" borderId="0" xfId="0" applyNumberFormat="1" applyFont="1" applyFill="1" applyAlignment="1">
      <alignment horizontal="left" vertical="center" wrapText="1"/>
    </xf>
    <xf numFmtId="0" fontId="28" fillId="0" borderId="0" xfId="0" applyFont="1" applyFill="1" applyAlignment="1">
      <alignment vertical="center"/>
    </xf>
    <xf numFmtId="165" fontId="5" fillId="0" borderId="2" xfId="0" applyNumberFormat="1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>
      <alignment horizontal="left" vertical="center" wrapText="1" indent="1"/>
    </xf>
    <xf numFmtId="166" fontId="5" fillId="0" borderId="2" xfId="0" applyNumberFormat="1" applyFont="1" applyFill="1" applyBorder="1" applyAlignment="1">
      <alignment horizontal="center" vertical="center" wrapText="1"/>
    </xf>
    <xf numFmtId="166" fontId="6" fillId="0" borderId="2" xfId="0" applyNumberFormat="1" applyFont="1" applyFill="1" applyBorder="1" applyAlignment="1">
      <alignment horizontal="right"/>
    </xf>
    <xf numFmtId="166" fontId="5" fillId="0" borderId="2" xfId="11" applyNumberFormat="1" applyFont="1" applyFill="1" applyBorder="1" applyAlignment="1" applyProtection="1">
      <alignment horizontal="right"/>
      <protection locked="0"/>
    </xf>
    <xf numFmtId="166" fontId="6" fillId="0" borderId="2" xfId="0" applyNumberFormat="1" applyFont="1" applyFill="1" applyBorder="1" applyAlignment="1">
      <alignment horizontal="left"/>
    </xf>
    <xf numFmtId="0" fontId="16" fillId="0" borderId="0" xfId="7" applyFont="1" applyFill="1" applyAlignment="1">
      <alignment vertical="center"/>
    </xf>
    <xf numFmtId="0" fontId="16" fillId="0" borderId="0" xfId="7" applyFont="1" applyAlignment="1"/>
    <xf numFmtId="2" fontId="5" fillId="0" borderId="2" xfId="2" applyNumberFormat="1" applyFont="1" applyFill="1" applyBorder="1" applyAlignment="1">
      <alignment horizontal="left" vertical="top" wrapText="1"/>
    </xf>
    <xf numFmtId="166" fontId="5" fillId="0" borderId="2" xfId="3" applyNumberFormat="1" applyFont="1" applyFill="1" applyBorder="1" applyAlignment="1" applyProtection="1">
      <alignment horizontal="center" vertical="top" wrapText="1"/>
      <protection locked="0"/>
    </xf>
    <xf numFmtId="0" fontId="17" fillId="0" borderId="0" xfId="0" applyFont="1" applyFill="1" applyAlignment="1">
      <alignment vertical="top"/>
    </xf>
    <xf numFmtId="2" fontId="5" fillId="0" borderId="2" xfId="2" applyNumberFormat="1" applyFont="1" applyFill="1" applyBorder="1" applyAlignment="1">
      <alignment vertical="top" wrapText="1"/>
    </xf>
    <xf numFmtId="0" fontId="5" fillId="0" borderId="0" xfId="8" applyFont="1" applyFill="1" applyAlignment="1">
      <alignment vertical="top"/>
    </xf>
    <xf numFmtId="0" fontId="14" fillId="0" borderId="2" xfId="8" applyFont="1" applyFill="1" applyBorder="1" applyAlignment="1">
      <alignment horizontal="center" vertical="top" textRotation="90"/>
    </xf>
    <xf numFmtId="1" fontId="13" fillId="0" borderId="2" xfId="2" applyNumberFormat="1" applyFont="1" applyFill="1" applyBorder="1" applyAlignment="1">
      <alignment horizontal="center" vertical="top" wrapText="1"/>
    </xf>
    <xf numFmtId="2" fontId="13" fillId="0" borderId="2" xfId="2" applyNumberFormat="1" applyFont="1" applyFill="1" applyBorder="1" applyAlignment="1">
      <alignment horizontal="left" vertical="top" wrapText="1"/>
    </xf>
    <xf numFmtId="3" fontId="13" fillId="0" borderId="2" xfId="3" applyNumberFormat="1" applyFont="1" applyFill="1" applyBorder="1" applyAlignment="1" applyProtection="1">
      <alignment horizontal="center" vertical="top" wrapText="1"/>
      <protection locked="0"/>
    </xf>
    <xf numFmtId="166" fontId="13" fillId="0" borderId="2" xfId="3" applyNumberFormat="1" applyFont="1" applyFill="1" applyBorder="1" applyAlignment="1" applyProtection="1">
      <alignment horizontal="center" vertical="top" wrapText="1"/>
      <protection locked="0"/>
    </xf>
    <xf numFmtId="2" fontId="13" fillId="0" borderId="2" xfId="2" applyNumberFormat="1" applyFont="1" applyFill="1" applyBorder="1" applyAlignment="1">
      <alignment vertical="top" wrapText="1"/>
    </xf>
    <xf numFmtId="4" fontId="13" fillId="0" borderId="2" xfId="3" applyNumberFormat="1" applyFont="1" applyFill="1" applyBorder="1" applyAlignment="1" applyProtection="1">
      <alignment horizontal="center" vertical="top" wrapText="1"/>
      <protection locked="0"/>
    </xf>
    <xf numFmtId="3" fontId="13" fillId="0" borderId="2" xfId="1" applyNumberFormat="1" applyFont="1" applyFill="1" applyBorder="1" applyAlignment="1" applyProtection="1">
      <alignment horizontal="center" vertical="top" wrapText="1"/>
      <protection locked="0"/>
    </xf>
    <xf numFmtId="3" fontId="13" fillId="0" borderId="2" xfId="0" applyNumberFormat="1" applyFont="1" applyFill="1" applyBorder="1" applyAlignment="1">
      <alignment horizontal="center" vertical="top" wrapText="1"/>
    </xf>
    <xf numFmtId="0" fontId="21" fillId="0" borderId="2" xfId="0" applyFont="1" applyFill="1" applyBorder="1" applyAlignment="1">
      <alignment horizontal="center" vertical="top"/>
    </xf>
    <xf numFmtId="0" fontId="21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0" applyFont="1" applyFill="1" applyAlignment="1">
      <alignment vertical="top"/>
    </xf>
    <xf numFmtId="0" fontId="13" fillId="0" borderId="2" xfId="0" applyFont="1" applyFill="1" applyBorder="1" applyAlignment="1">
      <alignment vertical="top"/>
    </xf>
    <xf numFmtId="164" fontId="5" fillId="0" borderId="2" xfId="2" applyNumberFormat="1" applyFont="1" applyFill="1" applyBorder="1" applyAlignment="1">
      <alignment horizontal="center" vertical="top" wrapText="1"/>
    </xf>
    <xf numFmtId="0" fontId="6" fillId="0" borderId="2" xfId="7" applyFont="1" applyFill="1" applyBorder="1" applyAlignment="1">
      <alignment vertical="top" wrapText="1"/>
    </xf>
    <xf numFmtId="0" fontId="5" fillId="0" borderId="2" xfId="7" applyFont="1" applyFill="1" applyBorder="1" applyAlignment="1">
      <alignment vertical="top" wrapText="1"/>
    </xf>
    <xf numFmtId="0" fontId="6" fillId="0" borderId="2" xfId="7" applyFont="1" applyFill="1" applyBorder="1" applyAlignment="1">
      <alignment horizontal="center" vertical="top" wrapText="1"/>
    </xf>
    <xf numFmtId="0" fontId="5" fillId="0" borderId="2" xfId="7" applyFont="1" applyFill="1" applyBorder="1" applyAlignment="1">
      <alignment horizontal="center" vertical="top" wrapText="1"/>
    </xf>
    <xf numFmtId="166" fontId="7" fillId="0" borderId="2" xfId="0" applyNumberFormat="1" applyFont="1" applyFill="1" applyBorder="1" applyAlignment="1">
      <alignment horizontal="center" vertical="top" wrapText="1"/>
    </xf>
    <xf numFmtId="164" fontId="14" fillId="0" borderId="2" xfId="3" applyNumberFormat="1" applyFont="1" applyFill="1" applyBorder="1" applyAlignment="1" applyProtection="1">
      <alignment horizontal="center" vertical="center" textRotation="90" wrapText="1"/>
      <protection locked="0"/>
    </xf>
    <xf numFmtId="2" fontId="14" fillId="0" borderId="2" xfId="3" applyNumberFormat="1" applyFont="1" applyFill="1" applyBorder="1" applyAlignment="1" applyProtection="1">
      <alignment horizontal="center" vertical="center" textRotation="90" wrapText="1"/>
      <protection locked="0"/>
    </xf>
    <xf numFmtId="164" fontId="8" fillId="0" borderId="2" xfId="3" applyNumberFormat="1" applyFont="1" applyFill="1" applyBorder="1" applyAlignment="1" applyProtection="1">
      <alignment horizontal="center" vertical="center" wrapText="1"/>
      <protection locked="0"/>
    </xf>
    <xf numFmtId="164" fontId="14" fillId="0" borderId="2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>
      <alignment horizontal="center" wrapText="1"/>
    </xf>
    <xf numFmtId="164" fontId="32" fillId="0" borderId="2" xfId="3" applyNumberFormat="1" applyFont="1" applyFill="1" applyBorder="1" applyAlignment="1" applyProtection="1">
      <alignment horizontal="center" vertical="top" wrapText="1"/>
      <protection locked="0"/>
    </xf>
    <xf numFmtId="164" fontId="17" fillId="0" borderId="2" xfId="3" applyNumberFormat="1" applyFont="1" applyFill="1" applyBorder="1" applyAlignment="1" applyProtection="1">
      <alignment horizontal="center" textRotation="90" wrapText="1"/>
      <protection locked="0"/>
    </xf>
    <xf numFmtId="2" fontId="17" fillId="0" borderId="2" xfId="3" applyNumberFormat="1" applyFont="1" applyFill="1" applyBorder="1" applyAlignment="1" applyProtection="1">
      <alignment horizontal="center" textRotation="90" wrapText="1"/>
      <protection locked="0"/>
    </xf>
    <xf numFmtId="164" fontId="17" fillId="0" borderId="2" xfId="3" applyNumberFormat="1" applyFont="1" applyFill="1" applyBorder="1" applyAlignment="1" applyProtection="1">
      <alignment horizontal="center" wrapText="1"/>
      <protection locked="0"/>
    </xf>
    <xf numFmtId="164" fontId="13" fillId="0" borderId="2" xfId="2" applyNumberFormat="1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top" wrapText="1"/>
    </xf>
    <xf numFmtId="164" fontId="14" fillId="0" borderId="2" xfId="3" applyNumberFormat="1" applyFont="1" applyFill="1" applyBorder="1" applyAlignment="1" applyProtection="1">
      <alignment horizontal="center" vertical="top" wrapText="1"/>
      <protection locked="0"/>
    </xf>
    <xf numFmtId="164" fontId="8" fillId="0" borderId="2" xfId="3" applyNumberFormat="1" applyFont="1" applyFill="1" applyBorder="1" applyAlignment="1" applyProtection="1">
      <alignment horizontal="center" vertical="top" wrapText="1"/>
      <protection locked="0"/>
    </xf>
    <xf numFmtId="164" fontId="14" fillId="0" borderId="2" xfId="3" applyNumberFormat="1" applyFont="1" applyFill="1" applyBorder="1" applyAlignment="1" applyProtection="1">
      <alignment horizontal="center" textRotation="90" wrapText="1"/>
      <protection locked="0"/>
    </xf>
    <xf numFmtId="2" fontId="14" fillId="0" borderId="2" xfId="3" applyNumberFormat="1" applyFont="1" applyFill="1" applyBorder="1" applyAlignment="1" applyProtection="1">
      <alignment horizontal="center" textRotation="90" wrapText="1"/>
      <protection locked="0"/>
    </xf>
    <xf numFmtId="3" fontId="6" fillId="0" borderId="2" xfId="3" applyNumberFormat="1" applyFont="1" applyFill="1" applyBorder="1" applyAlignment="1" applyProtection="1">
      <alignment horizontal="center" vertical="top" wrapText="1"/>
      <protection locked="0"/>
    </xf>
    <xf numFmtId="3" fontId="5" fillId="0" borderId="2" xfId="3" applyNumberFormat="1" applyFont="1" applyFill="1" applyBorder="1" applyAlignment="1" applyProtection="1">
      <alignment horizontal="center" vertical="top" wrapText="1"/>
      <protection locked="0"/>
    </xf>
    <xf numFmtId="2" fontId="6" fillId="0" borderId="2" xfId="2" applyNumberFormat="1" applyFont="1" applyFill="1" applyBorder="1" applyAlignment="1">
      <alignment horizontal="left" vertical="top" wrapText="1"/>
    </xf>
    <xf numFmtId="3" fontId="6" fillId="0" borderId="2" xfId="1" applyNumberFormat="1" applyFont="1" applyFill="1" applyBorder="1" applyAlignment="1" applyProtection="1">
      <alignment horizontal="left" vertical="top" wrapText="1"/>
      <protection locked="0"/>
    </xf>
    <xf numFmtId="166" fontId="5" fillId="0" borderId="2" xfId="3" applyNumberFormat="1" applyFont="1" applyFill="1" applyBorder="1" applyAlignment="1" applyProtection="1">
      <alignment horizontal="left" vertical="top" wrapText="1"/>
      <protection locked="0"/>
    </xf>
    <xf numFmtId="3" fontId="6" fillId="0" borderId="2" xfId="1" applyNumberFormat="1" applyFont="1" applyFill="1" applyBorder="1" applyAlignment="1" applyProtection="1">
      <alignment vertical="top" wrapText="1"/>
      <protection locked="0"/>
    </xf>
    <xf numFmtId="3" fontId="6" fillId="0" borderId="2" xfId="1" applyNumberFormat="1" applyFont="1" applyFill="1" applyBorder="1" applyAlignment="1">
      <alignment horizontal="left" vertical="top" wrapText="1"/>
    </xf>
    <xf numFmtId="0" fontId="8" fillId="0" borderId="3" xfId="3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top" wrapText="1"/>
    </xf>
    <xf numFmtId="165" fontId="5" fillId="0" borderId="0" xfId="0" applyNumberFormat="1" applyFont="1" applyFill="1" applyAlignment="1">
      <alignment horizontal="center"/>
    </xf>
    <xf numFmtId="165" fontId="14" fillId="0" borderId="2" xfId="0" applyNumberFormat="1" applyFont="1" applyFill="1" applyBorder="1" applyAlignment="1">
      <alignment horizontal="center" vertical="center"/>
    </xf>
    <xf numFmtId="165" fontId="8" fillId="0" borderId="2" xfId="0" applyNumberFormat="1" applyFont="1" applyFill="1" applyBorder="1" applyAlignment="1">
      <alignment horizontal="center" vertical="top" wrapText="1"/>
    </xf>
    <xf numFmtId="49" fontId="14" fillId="0" borderId="2" xfId="0" applyNumberFormat="1" applyFont="1" applyFill="1" applyBorder="1" applyAlignment="1">
      <alignment horizontal="center" vertical="top" wrapText="1"/>
    </xf>
    <xf numFmtId="165" fontId="6" fillId="0" borderId="2" xfId="1" applyNumberFormat="1" applyFont="1" applyFill="1" applyBorder="1" applyAlignment="1">
      <alignment horizontal="center" vertical="top" wrapText="1"/>
    </xf>
    <xf numFmtId="165" fontId="5" fillId="0" borderId="2" xfId="0" applyNumberFormat="1" applyFont="1" applyFill="1" applyBorder="1" applyAlignment="1">
      <alignment horizontal="left" vertical="top" wrapText="1"/>
    </xf>
    <xf numFmtId="166" fontId="7" fillId="0" borderId="2" xfId="0" applyNumberFormat="1" applyFont="1" applyFill="1" applyBorder="1" applyAlignment="1">
      <alignment horizontal="center" vertical="top"/>
    </xf>
    <xf numFmtId="166" fontId="5" fillId="0" borderId="2" xfId="8" applyNumberFormat="1" applyFont="1" applyFill="1" applyBorder="1" applyAlignment="1">
      <alignment horizontal="center" vertical="top"/>
    </xf>
    <xf numFmtId="166" fontId="5" fillId="0" borderId="2" xfId="9" applyNumberFormat="1" applyFont="1" applyFill="1" applyBorder="1" applyAlignment="1">
      <alignment horizontal="center" vertical="top"/>
    </xf>
    <xf numFmtId="166" fontId="6" fillId="0" borderId="2" xfId="8" applyNumberFormat="1" applyFont="1" applyFill="1" applyBorder="1" applyAlignment="1">
      <alignment horizontal="center" vertical="top"/>
    </xf>
    <xf numFmtId="165" fontId="6" fillId="0" borderId="2" xfId="0" applyNumberFormat="1" applyFont="1" applyFill="1" applyBorder="1" applyAlignment="1">
      <alignment vertical="top" wrapText="1"/>
    </xf>
    <xf numFmtId="165" fontId="7" fillId="0" borderId="2" xfId="0" applyNumberFormat="1" applyFont="1" applyFill="1" applyBorder="1" applyAlignment="1">
      <alignment vertical="top" wrapText="1"/>
    </xf>
    <xf numFmtId="49" fontId="8" fillId="0" borderId="2" xfId="0" applyNumberFormat="1" applyFont="1" applyFill="1" applyBorder="1" applyAlignment="1">
      <alignment horizontal="center" vertical="top" wrapText="1"/>
    </xf>
    <xf numFmtId="166" fontId="8" fillId="0" borderId="2" xfId="0" applyNumberFormat="1" applyFont="1" applyFill="1" applyBorder="1" applyAlignment="1">
      <alignment horizontal="center" vertical="top" wrapText="1"/>
    </xf>
    <xf numFmtId="166" fontId="16" fillId="0" borderId="2" xfId="0" applyNumberFormat="1" applyFont="1" applyFill="1" applyBorder="1" applyAlignment="1">
      <alignment horizontal="center" vertical="top" wrapText="1"/>
    </xf>
    <xf numFmtId="165" fontId="4" fillId="0" borderId="2" xfId="0" applyNumberFormat="1" applyFont="1" applyFill="1" applyBorder="1" applyAlignment="1">
      <alignment horizontal="left" vertical="top" wrapText="1"/>
    </xf>
    <xf numFmtId="166" fontId="6" fillId="0" borderId="2" xfId="0" applyNumberFormat="1" applyFont="1" applyFill="1" applyBorder="1" applyAlignment="1" applyProtection="1">
      <alignment horizontal="center" vertical="top" wrapText="1"/>
      <protection locked="0"/>
    </xf>
    <xf numFmtId="165" fontId="6" fillId="0" borderId="2" xfId="0" applyNumberFormat="1" applyFont="1" applyFill="1" applyBorder="1" applyAlignment="1">
      <alignment horizontal="left" vertical="top" wrapText="1"/>
    </xf>
    <xf numFmtId="49" fontId="7" fillId="0" borderId="2" xfId="0" applyNumberFormat="1" applyFont="1" applyFill="1" applyBorder="1" applyAlignment="1">
      <alignment horizontal="center" vertical="top" wrapText="1"/>
    </xf>
    <xf numFmtId="166" fontId="14" fillId="0" borderId="2" xfId="0" applyNumberFormat="1" applyFont="1" applyFill="1" applyBorder="1" applyAlignment="1">
      <alignment horizontal="center" vertical="top" wrapText="1"/>
    </xf>
    <xf numFmtId="0" fontId="16" fillId="0" borderId="0" xfId="7" applyFont="1" applyAlignment="1">
      <alignment horizontal="center" vertical="center"/>
    </xf>
    <xf numFmtId="0" fontId="16" fillId="0" borderId="0" xfId="7" applyFont="1" applyAlignment="1">
      <alignment vertical="top"/>
    </xf>
    <xf numFmtId="1" fontId="5" fillId="0" borderId="0" xfId="2" applyNumberFormat="1" applyFont="1" applyFill="1" applyBorder="1" applyAlignment="1">
      <alignment horizontal="center" vertical="top" wrapText="1"/>
    </xf>
    <xf numFmtId="3" fontId="6" fillId="0" borderId="0" xfId="1" applyNumberFormat="1" applyFont="1" applyFill="1" applyBorder="1" applyAlignment="1">
      <alignment horizontal="left" vertical="top" wrapText="1"/>
    </xf>
    <xf numFmtId="166" fontId="6" fillId="0" borderId="0" xfId="1" applyNumberFormat="1" applyFont="1" applyFill="1" applyBorder="1" applyAlignment="1">
      <alignment horizontal="right" vertical="top" wrapText="1"/>
    </xf>
    <xf numFmtId="0" fontId="13" fillId="0" borderId="1" xfId="0" applyFont="1" applyFill="1" applyBorder="1" applyAlignment="1">
      <alignment wrapText="1"/>
    </xf>
    <xf numFmtId="2" fontId="19" fillId="0" borderId="2" xfId="2" applyNumberFormat="1" applyFont="1" applyFill="1" applyBorder="1" applyAlignment="1">
      <alignment vertical="top" wrapText="1"/>
    </xf>
    <xf numFmtId="0" fontId="5" fillId="0" borderId="2" xfId="8" applyFont="1" applyFill="1" applyBorder="1" applyAlignment="1">
      <alignment horizontal="right" vertical="center"/>
    </xf>
    <xf numFmtId="166" fontId="14" fillId="0" borderId="2" xfId="0" applyNumberFormat="1" applyFont="1" applyFill="1" applyBorder="1" applyAlignment="1">
      <alignment horizontal="center" vertical="top"/>
    </xf>
    <xf numFmtId="1" fontId="5" fillId="0" borderId="2" xfId="2" applyNumberFormat="1" applyFont="1" applyFill="1" applyBorder="1" applyAlignment="1">
      <alignment horizontal="center" vertical="top" wrapText="1"/>
    </xf>
    <xf numFmtId="165" fontId="16" fillId="0" borderId="0" xfId="0" applyNumberFormat="1" applyFont="1" applyFill="1" applyAlignment="1">
      <alignment horizontal="center" wrapText="1"/>
    </xf>
    <xf numFmtId="0" fontId="8" fillId="0" borderId="3" xfId="3" applyFont="1" applyFill="1" applyBorder="1" applyAlignment="1">
      <alignment horizontal="center" vertical="top" wrapText="1"/>
    </xf>
    <xf numFmtId="166" fontId="5" fillId="0" borderId="2" xfId="1" applyNumberFormat="1" applyFont="1" applyFill="1" applyBorder="1" applyAlignment="1" applyProtection="1">
      <alignment horizontal="center" vertical="top" wrapText="1"/>
      <protection locked="0"/>
    </xf>
    <xf numFmtId="166" fontId="6" fillId="0" borderId="2" xfId="1" applyNumberFormat="1" applyFont="1" applyFill="1" applyBorder="1" applyAlignment="1" applyProtection="1">
      <alignment horizontal="center" vertical="top" wrapText="1"/>
      <protection locked="0"/>
    </xf>
    <xf numFmtId="166" fontId="6" fillId="0" borderId="2" xfId="2" applyNumberFormat="1" applyFont="1" applyFill="1" applyBorder="1" applyAlignment="1">
      <alignment horizontal="center" vertical="top" wrapText="1"/>
    </xf>
    <xf numFmtId="166" fontId="6" fillId="0" borderId="2" xfId="1" applyNumberFormat="1" applyFont="1" applyFill="1" applyBorder="1" applyAlignment="1">
      <alignment horizontal="center" vertical="top" wrapText="1"/>
    </xf>
    <xf numFmtId="166" fontId="5" fillId="0" borderId="2" xfId="0" applyNumberFormat="1" applyFont="1" applyFill="1" applyBorder="1" applyAlignment="1">
      <alignment horizontal="center" vertical="top" wrapText="1"/>
    </xf>
    <xf numFmtId="166" fontId="5" fillId="0" borderId="2" xfId="1" applyNumberFormat="1" applyFont="1" applyFill="1" applyBorder="1" applyAlignment="1">
      <alignment horizontal="center" vertical="top" wrapText="1"/>
    </xf>
    <xf numFmtId="166" fontId="5" fillId="0" borderId="2" xfId="2" applyNumberFormat="1" applyFont="1" applyFill="1" applyBorder="1" applyAlignment="1">
      <alignment horizontal="center" vertical="top" wrapText="1"/>
    </xf>
    <xf numFmtId="0" fontId="14" fillId="0" borderId="0" xfId="0" applyFont="1" applyFill="1" applyAlignment="1">
      <alignment vertical="top"/>
    </xf>
    <xf numFmtId="0" fontId="14" fillId="0" borderId="0" xfId="0" applyFont="1" applyFill="1"/>
    <xf numFmtId="0" fontId="16" fillId="0" borderId="0" xfId="0" applyFont="1" applyFill="1" applyAlignment="1">
      <alignment vertical="center"/>
    </xf>
    <xf numFmtId="0" fontId="34" fillId="0" borderId="0" xfId="0" applyFont="1" applyFill="1" applyAlignment="1">
      <alignment vertical="center"/>
    </xf>
    <xf numFmtId="0" fontId="13" fillId="0" borderId="0" xfId="0" applyFont="1" applyFill="1" applyAlignment="1">
      <alignment horizontal="left"/>
    </xf>
    <xf numFmtId="166" fontId="13" fillId="0" borderId="2" xfId="1" applyNumberFormat="1" applyFont="1" applyFill="1" applyBorder="1" applyAlignment="1" applyProtection="1">
      <alignment horizontal="center" vertical="top" wrapText="1"/>
      <protection locked="0"/>
    </xf>
    <xf numFmtId="166" fontId="13" fillId="0" borderId="2" xfId="0" applyNumberFormat="1" applyFont="1" applyFill="1" applyBorder="1" applyAlignment="1">
      <alignment horizontal="center" vertical="top" wrapText="1"/>
    </xf>
    <xf numFmtId="165" fontId="13" fillId="0" borderId="2" xfId="1" applyNumberFormat="1" applyFont="1" applyFill="1" applyBorder="1" applyAlignment="1" applyProtection="1">
      <alignment horizontal="center" vertical="top" wrapText="1"/>
      <protection locked="0"/>
    </xf>
    <xf numFmtId="0" fontId="5" fillId="0" borderId="2" xfId="0" applyFont="1" applyFill="1" applyBorder="1" applyAlignment="1">
      <alignment vertical="top" wrapText="1"/>
    </xf>
    <xf numFmtId="166" fontId="8" fillId="0" borderId="2" xfId="0" applyNumberFormat="1" applyFont="1" applyFill="1" applyBorder="1" applyAlignment="1" applyProtection="1">
      <alignment horizontal="center" vertical="top" wrapText="1"/>
      <protection locked="0"/>
    </xf>
    <xf numFmtId="166" fontId="10" fillId="0" borderId="2" xfId="0" applyNumberFormat="1" applyFont="1" applyFill="1" applyBorder="1" applyAlignment="1">
      <alignment horizontal="center" vertical="top" wrapText="1"/>
    </xf>
    <xf numFmtId="166" fontId="4" fillId="0" borderId="2" xfId="0" applyNumberFormat="1" applyFont="1" applyFill="1" applyBorder="1" applyAlignment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  <protection locked="0"/>
    </xf>
    <xf numFmtId="166" fontId="14" fillId="0" borderId="2" xfId="5" applyNumberFormat="1" applyFont="1" applyFill="1" applyBorder="1" applyAlignment="1" applyProtection="1">
      <alignment horizontal="center" vertical="top" wrapText="1"/>
      <protection locked="0"/>
    </xf>
    <xf numFmtId="166" fontId="14" fillId="0" borderId="2" xfId="0" applyNumberFormat="1" applyFont="1" applyFill="1" applyBorder="1" applyAlignment="1" applyProtection="1">
      <alignment horizontal="center" vertical="top" wrapText="1"/>
      <protection locked="0"/>
    </xf>
    <xf numFmtId="166" fontId="14" fillId="0" borderId="2" xfId="0" applyNumberFormat="1" applyFont="1" applyFill="1" applyBorder="1" applyAlignment="1" applyProtection="1">
      <alignment horizontal="center" vertical="top"/>
      <protection locked="0"/>
    </xf>
    <xf numFmtId="0" fontId="5" fillId="0" borderId="0" xfId="0" applyFont="1" applyFill="1" applyAlignment="1">
      <alignment vertical="top"/>
    </xf>
    <xf numFmtId="166" fontId="5" fillId="0" borderId="2" xfId="0" applyNumberFormat="1" applyFont="1" applyFill="1" applyBorder="1"/>
    <xf numFmtId="1" fontId="5" fillId="0" borderId="2" xfId="2" applyNumberFormat="1" applyFont="1" applyFill="1" applyBorder="1" applyAlignment="1">
      <alignment horizontal="center" vertical="top" wrapText="1"/>
    </xf>
    <xf numFmtId="49" fontId="6" fillId="0" borderId="2" xfId="2" applyNumberFormat="1" applyFont="1" applyFill="1" applyBorder="1" applyAlignment="1">
      <alignment horizontal="left" vertical="top" wrapText="1"/>
    </xf>
    <xf numFmtId="0" fontId="5" fillId="0" borderId="2" xfId="3" applyFont="1" applyFill="1" applyBorder="1" applyAlignment="1" applyProtection="1">
      <alignment horizontal="left" vertical="top" wrapText="1"/>
      <protection locked="0"/>
    </xf>
    <xf numFmtId="0" fontId="35" fillId="0" borderId="0" xfId="7" applyFont="1" applyAlignment="1">
      <alignment vertical="center"/>
    </xf>
    <xf numFmtId="0" fontId="36" fillId="0" borderId="0" xfId="0" applyFont="1" applyAlignment="1"/>
    <xf numFmtId="0" fontId="35" fillId="0" borderId="0" xfId="7" applyFont="1" applyAlignment="1"/>
    <xf numFmtId="0" fontId="35" fillId="0" borderId="0" xfId="7" applyFont="1" applyAlignment="1">
      <alignment horizontal="left"/>
    </xf>
    <xf numFmtId="0" fontId="37" fillId="0" borderId="0" xfId="0" applyFont="1" applyFill="1"/>
    <xf numFmtId="0" fontId="39" fillId="0" borderId="0" xfId="0" applyFont="1" applyFill="1" applyAlignment="1">
      <alignment vertical="center"/>
    </xf>
    <xf numFmtId="0" fontId="37" fillId="0" borderId="0" xfId="0" applyFont="1" applyFill="1" applyAlignment="1">
      <alignment horizontal="center"/>
    </xf>
    <xf numFmtId="0" fontId="37" fillId="0" borderId="0" xfId="0" applyFont="1" applyFill="1" applyAlignment="1">
      <alignment horizontal="left"/>
    </xf>
    <xf numFmtId="0" fontId="37" fillId="0" borderId="0" xfId="0" applyFont="1" applyFill="1" applyAlignment="1">
      <alignment vertical="center"/>
    </xf>
    <xf numFmtId="166" fontId="6" fillId="0" borderId="0" xfId="1" applyNumberFormat="1" applyFont="1" applyFill="1" applyBorder="1" applyAlignment="1">
      <alignment horizontal="center" vertical="top" wrapText="1"/>
    </xf>
    <xf numFmtId="3" fontId="16" fillId="0" borderId="0" xfId="1" applyNumberFormat="1" applyFont="1" applyFill="1" applyBorder="1" applyAlignment="1">
      <alignment horizontal="left" vertical="top" wrapText="1"/>
    </xf>
    <xf numFmtId="166" fontId="15" fillId="0" borderId="0" xfId="1" applyNumberFormat="1" applyFont="1" applyFill="1" applyBorder="1" applyAlignment="1">
      <alignment horizontal="center" vertical="top" wrapText="1"/>
    </xf>
    <xf numFmtId="0" fontId="16" fillId="0" borderId="0" xfId="0" applyFont="1" applyFill="1" applyAlignment="1"/>
    <xf numFmtId="0" fontId="16" fillId="0" borderId="0" xfId="0" applyFont="1" applyFill="1" applyBorder="1" applyAlignment="1"/>
    <xf numFmtId="0" fontId="17" fillId="0" borderId="0" xfId="0" applyFont="1" applyFill="1" applyAlignment="1">
      <alignment horizontal="left"/>
    </xf>
    <xf numFmtId="0" fontId="40" fillId="0" borderId="0" xfId="7" applyFont="1" applyAlignment="1">
      <alignment vertical="center"/>
    </xf>
    <xf numFmtId="0" fontId="8" fillId="0" borderId="2" xfId="8" applyFont="1" applyFill="1" applyBorder="1" applyAlignment="1">
      <alignment horizontal="center" vertical="top" wrapText="1"/>
    </xf>
    <xf numFmtId="0" fontId="16" fillId="0" borderId="0" xfId="7" applyFont="1" applyAlignment="1">
      <alignment horizontal="left" vertical="center"/>
    </xf>
    <xf numFmtId="0" fontId="24" fillId="0" borderId="0" xfId="7" applyFont="1" applyBorder="1" applyAlignment="1">
      <alignment wrapText="1"/>
    </xf>
    <xf numFmtId="0" fontId="16" fillId="0" borderId="0" xfId="7" applyFont="1" applyBorder="1" applyAlignment="1">
      <alignment vertical="center"/>
    </xf>
    <xf numFmtId="0" fontId="40" fillId="0" borderId="0" xfId="7" applyFont="1" applyBorder="1" applyAlignment="1">
      <alignment vertical="center"/>
    </xf>
    <xf numFmtId="0" fontId="5" fillId="0" borderId="0" xfId="7" applyFont="1" applyBorder="1" applyAlignment="1">
      <alignment vertical="top"/>
    </xf>
    <xf numFmtId="0" fontId="5" fillId="0" borderId="0" xfId="7" applyFont="1" applyBorder="1" applyAlignment="1">
      <alignment vertical="top" wrapText="1"/>
    </xf>
    <xf numFmtId="0" fontId="16" fillId="0" borderId="0" xfId="7" applyFont="1" applyBorder="1" applyAlignment="1">
      <alignment wrapText="1"/>
    </xf>
    <xf numFmtId="0" fontId="38" fillId="0" borderId="0" xfId="0" applyFont="1" applyFill="1" applyAlignment="1">
      <alignment horizontal="right"/>
    </xf>
    <xf numFmtId="0" fontId="36" fillId="0" borderId="0" xfId="0" applyFont="1" applyAlignment="1">
      <alignment horizontal="left"/>
    </xf>
    <xf numFmtId="0" fontId="16" fillId="0" borderId="0" xfId="7" applyFont="1" applyAlignment="1">
      <alignment horizontal="left" vertical="center"/>
    </xf>
    <xf numFmtId="0" fontId="36" fillId="0" borderId="0" xfId="0" applyFont="1" applyAlignment="1">
      <alignment horizontal="center"/>
    </xf>
    <xf numFmtId="0" fontId="16" fillId="0" borderId="0" xfId="7" applyFont="1" applyBorder="1" applyAlignment="1">
      <alignment horizontal="left" wrapText="1"/>
    </xf>
    <xf numFmtId="0" fontId="5" fillId="0" borderId="0" xfId="7" applyFont="1" applyBorder="1" applyAlignment="1">
      <alignment horizontal="center" vertical="top" wrapText="1"/>
    </xf>
    <xf numFmtId="0" fontId="5" fillId="0" borderId="0" xfId="7" applyFont="1" applyBorder="1" applyAlignment="1">
      <alignment horizontal="center" vertical="top"/>
    </xf>
    <xf numFmtId="0" fontId="16" fillId="0" borderId="5" xfId="7" applyFont="1" applyBorder="1" applyAlignment="1">
      <alignment horizontal="left" vertical="center" wrapText="1"/>
    </xf>
    <xf numFmtId="0" fontId="8" fillId="0" borderId="5" xfId="7" applyFont="1" applyBorder="1" applyAlignment="1">
      <alignment horizontal="left" vertical="center" wrapText="1"/>
    </xf>
    <xf numFmtId="0" fontId="8" fillId="0" borderId="6" xfId="7" applyFont="1" applyBorder="1" applyAlignment="1">
      <alignment horizontal="left" vertical="center" wrapText="1"/>
    </xf>
    <xf numFmtId="0" fontId="15" fillId="0" borderId="0" xfId="7" applyFont="1" applyAlignment="1">
      <alignment horizontal="center" vertical="top" wrapText="1"/>
    </xf>
    <xf numFmtId="0" fontId="15" fillId="0" borderId="0" xfId="7" applyFont="1" applyAlignment="1">
      <alignment horizontal="center" vertical="top"/>
    </xf>
    <xf numFmtId="0" fontId="16" fillId="0" borderId="0" xfId="7" applyFont="1" applyBorder="1" applyAlignment="1">
      <alignment horizontal="left" vertical="center" wrapText="1"/>
    </xf>
    <xf numFmtId="0" fontId="25" fillId="0" borderId="0" xfId="7" applyFont="1" applyAlignment="1">
      <alignment horizontal="left" vertical="center" wrapText="1"/>
    </xf>
    <xf numFmtId="0" fontId="16" fillId="0" borderId="0" xfId="7" applyFont="1" applyAlignment="1">
      <alignment horizontal="center" vertical="center"/>
    </xf>
    <xf numFmtId="0" fontId="16" fillId="0" borderId="0" xfId="7" applyFont="1" applyAlignment="1">
      <alignment horizontal="left" vertical="center" wrapText="1"/>
    </xf>
    <xf numFmtId="0" fontId="5" fillId="0" borderId="0" xfId="7" applyFont="1" applyBorder="1" applyAlignment="1">
      <alignment horizontal="center" vertical="center" wrapText="1"/>
    </xf>
    <xf numFmtId="0" fontId="5" fillId="0" borderId="0" xfId="7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top" wrapText="1"/>
    </xf>
    <xf numFmtId="2" fontId="31" fillId="0" borderId="3" xfId="2" applyNumberFormat="1" applyFont="1" applyFill="1" applyBorder="1" applyAlignment="1">
      <alignment horizontal="center" vertical="top" wrapText="1"/>
    </xf>
    <xf numFmtId="2" fontId="31" fillId="0" borderId="8" xfId="2" applyNumberFormat="1" applyFont="1" applyFill="1" applyBorder="1" applyAlignment="1">
      <alignment horizontal="center" vertical="top" wrapText="1"/>
    </xf>
    <xf numFmtId="1" fontId="5" fillId="0" borderId="2" xfId="2" applyNumberFormat="1" applyFont="1" applyFill="1" applyBorder="1" applyAlignment="1">
      <alignment horizontal="center" vertical="top" wrapText="1"/>
    </xf>
    <xf numFmtId="2" fontId="5" fillId="0" borderId="2" xfId="2" applyNumberFormat="1" applyFont="1" applyFill="1" applyBorder="1" applyAlignment="1">
      <alignment horizontal="center" vertical="top" wrapText="1"/>
    </xf>
    <xf numFmtId="164" fontId="31" fillId="0" borderId="2" xfId="2" applyNumberFormat="1" applyFont="1" applyFill="1" applyBorder="1" applyAlignment="1">
      <alignment horizontal="center" vertical="top" wrapText="1"/>
    </xf>
    <xf numFmtId="0" fontId="31" fillId="0" borderId="2" xfId="3" applyFont="1" applyFill="1" applyBorder="1" applyAlignment="1">
      <alignment horizontal="center" vertical="top" wrapText="1"/>
    </xf>
    <xf numFmtId="0" fontId="16" fillId="0" borderId="0" xfId="0" applyFont="1" applyFill="1" applyAlignment="1">
      <alignment horizontal="center"/>
    </xf>
    <xf numFmtId="166" fontId="15" fillId="0" borderId="0" xfId="1" applyNumberFormat="1" applyFont="1" applyFill="1" applyBorder="1" applyAlignment="1">
      <alignment horizontal="center" vertical="top" wrapText="1"/>
    </xf>
    <xf numFmtId="166" fontId="16" fillId="0" borderId="0" xfId="1" applyNumberFormat="1" applyFont="1" applyFill="1" applyBorder="1" applyAlignment="1">
      <alignment horizontal="center" vertical="top" wrapText="1"/>
    </xf>
    <xf numFmtId="165" fontId="16" fillId="0" borderId="0" xfId="0" applyNumberFormat="1" applyFont="1" applyFill="1" applyAlignment="1">
      <alignment horizontal="center" wrapText="1"/>
    </xf>
    <xf numFmtId="0" fontId="14" fillId="0" borderId="0" xfId="0" applyFont="1" applyFill="1" applyAlignment="1">
      <alignment horizontal="center" vertical="top"/>
    </xf>
    <xf numFmtId="0" fontId="16" fillId="0" borderId="0" xfId="0" applyFont="1" applyFill="1" applyAlignment="1">
      <alignment horizontal="center" vertical="top"/>
    </xf>
    <xf numFmtId="0" fontId="16" fillId="0" borderId="0" xfId="0" applyFont="1" applyFill="1" applyBorder="1" applyAlignment="1">
      <alignment horizontal="center" wrapText="1"/>
    </xf>
    <xf numFmtId="166" fontId="16" fillId="0" borderId="0" xfId="1" applyNumberFormat="1" applyFont="1" applyFill="1" applyBorder="1" applyAlignment="1">
      <alignment horizontal="left" vertical="top" wrapText="1"/>
    </xf>
    <xf numFmtId="166" fontId="15" fillId="0" borderId="0" xfId="1" applyNumberFormat="1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center" wrapText="1"/>
    </xf>
    <xf numFmtId="0" fontId="16" fillId="0" borderId="0" xfId="0" applyFont="1" applyFill="1" applyBorder="1" applyAlignment="1">
      <alignment horizontal="center"/>
    </xf>
    <xf numFmtId="0" fontId="14" fillId="0" borderId="0" xfId="0" applyFont="1" applyFill="1" applyAlignment="1">
      <alignment horizontal="center" wrapText="1"/>
    </xf>
    <xf numFmtId="0" fontId="18" fillId="0" borderId="0" xfId="8" applyFont="1" applyFill="1" applyBorder="1" applyAlignment="1">
      <alignment horizontal="center" vertical="top"/>
    </xf>
    <xf numFmtId="165" fontId="5" fillId="0" borderId="0" xfId="0" applyNumberFormat="1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1" fontId="13" fillId="0" borderId="3" xfId="2" applyNumberFormat="1" applyFont="1" applyFill="1" applyBorder="1" applyAlignment="1">
      <alignment horizontal="center" vertical="top" wrapText="1"/>
    </xf>
    <xf numFmtId="1" fontId="13" fillId="0" borderId="8" xfId="2" applyNumberFormat="1" applyFont="1" applyFill="1" applyBorder="1" applyAlignment="1">
      <alignment horizontal="center" vertical="top" wrapText="1"/>
    </xf>
    <xf numFmtId="2" fontId="13" fillId="0" borderId="2" xfId="2" applyNumberFormat="1" applyFont="1" applyFill="1" applyBorder="1" applyAlignment="1">
      <alignment horizontal="center" vertical="top" wrapText="1"/>
    </xf>
    <xf numFmtId="2" fontId="32" fillId="0" borderId="2" xfId="2" applyNumberFormat="1" applyFont="1" applyFill="1" applyBorder="1" applyAlignment="1">
      <alignment horizontal="center" vertical="top" wrapText="1"/>
    </xf>
    <xf numFmtId="0" fontId="33" fillId="0" borderId="2" xfId="3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center" vertical="top" wrapText="1"/>
    </xf>
    <xf numFmtId="2" fontId="33" fillId="0" borderId="3" xfId="2" applyNumberFormat="1" applyFont="1" applyFill="1" applyBorder="1" applyAlignment="1">
      <alignment horizontal="center" vertical="top" wrapText="1"/>
    </xf>
    <xf numFmtId="2" fontId="33" fillId="0" borderId="8" xfId="2" applyNumberFormat="1" applyFont="1" applyFill="1" applyBorder="1" applyAlignment="1">
      <alignment horizontal="center" vertical="top" wrapText="1"/>
    </xf>
    <xf numFmtId="0" fontId="21" fillId="0" borderId="2" xfId="0" applyFont="1" applyFill="1" applyBorder="1" applyAlignment="1">
      <alignment horizontal="center" vertical="top" wrapText="1"/>
    </xf>
    <xf numFmtId="164" fontId="33" fillId="0" borderId="2" xfId="2" applyNumberFormat="1" applyFont="1" applyFill="1" applyBorder="1" applyAlignment="1">
      <alignment horizontal="center" vertical="top" wrapText="1"/>
    </xf>
    <xf numFmtId="0" fontId="16" fillId="0" borderId="0" xfId="0" applyFont="1" applyFill="1" applyAlignment="1">
      <alignment horizontal="left"/>
    </xf>
    <xf numFmtId="0" fontId="22" fillId="0" borderId="0" xfId="0" applyFont="1" applyFill="1" applyAlignment="1">
      <alignment horizontal="left" vertical="center"/>
    </xf>
    <xf numFmtId="0" fontId="21" fillId="0" borderId="2" xfId="0" applyFont="1" applyFill="1" applyBorder="1" applyAlignment="1">
      <alignment horizontal="center" vertical="top"/>
    </xf>
    <xf numFmtId="165" fontId="18" fillId="0" borderId="1" xfId="0" applyNumberFormat="1" applyFont="1" applyFill="1" applyBorder="1" applyAlignment="1">
      <alignment horizontal="center" vertical="top" wrapText="1"/>
    </xf>
    <xf numFmtId="164" fontId="8" fillId="0" borderId="3" xfId="3" applyNumberFormat="1" applyFont="1" applyFill="1" applyBorder="1" applyAlignment="1" applyProtection="1">
      <alignment horizontal="center" vertical="top" wrapText="1"/>
      <protection locked="0"/>
    </xf>
    <xf numFmtId="164" fontId="8" fillId="0" borderId="8" xfId="3" applyNumberFormat="1" applyFont="1" applyFill="1" applyBorder="1" applyAlignment="1" applyProtection="1">
      <alignment horizontal="center" vertical="top" wrapText="1"/>
      <protection locked="0"/>
    </xf>
    <xf numFmtId="165" fontId="5" fillId="0" borderId="2" xfId="0" applyNumberFormat="1" applyFont="1" applyFill="1" applyBorder="1" applyAlignment="1">
      <alignment horizontal="center" vertical="top" wrapText="1"/>
    </xf>
    <xf numFmtId="165" fontId="8" fillId="0" borderId="2" xfId="0" applyNumberFormat="1" applyFont="1" applyFill="1" applyBorder="1" applyAlignment="1">
      <alignment horizontal="center" vertical="top" wrapText="1"/>
    </xf>
    <xf numFmtId="0" fontId="31" fillId="0" borderId="3" xfId="3" applyFont="1" applyFill="1" applyBorder="1" applyAlignment="1">
      <alignment horizontal="center" vertical="top" wrapText="1"/>
    </xf>
    <xf numFmtId="0" fontId="31" fillId="0" borderId="9" xfId="3" applyFont="1" applyFill="1" applyBorder="1" applyAlignment="1">
      <alignment horizontal="center" vertical="top" wrapText="1"/>
    </xf>
    <xf numFmtId="0" fontId="31" fillId="0" borderId="8" xfId="3" applyFont="1" applyFill="1" applyBorder="1" applyAlignment="1">
      <alignment horizontal="center" vertical="top" wrapText="1"/>
    </xf>
    <xf numFmtId="164" fontId="31" fillId="0" borderId="3" xfId="2" applyNumberFormat="1" applyFont="1" applyFill="1" applyBorder="1" applyAlignment="1">
      <alignment horizontal="center" vertical="top" wrapText="1"/>
    </xf>
    <xf numFmtId="164" fontId="31" fillId="0" borderId="9" xfId="2" applyNumberFormat="1" applyFont="1" applyFill="1" applyBorder="1" applyAlignment="1">
      <alignment horizontal="center" vertical="top" wrapText="1"/>
    </xf>
    <xf numFmtId="164" fontId="31" fillId="0" borderId="8" xfId="2" applyNumberFormat="1" applyFont="1" applyFill="1" applyBorder="1" applyAlignment="1">
      <alignment horizontal="center" vertical="top" wrapText="1"/>
    </xf>
    <xf numFmtId="2" fontId="31" fillId="0" borderId="9" xfId="2" applyNumberFormat="1" applyFont="1" applyFill="1" applyBorder="1" applyAlignment="1">
      <alignment horizontal="center" vertical="top" wrapText="1"/>
    </xf>
    <xf numFmtId="165" fontId="18" fillId="0" borderId="0" xfId="0" applyNumberFormat="1" applyFont="1" applyFill="1" applyAlignment="1">
      <alignment horizontal="center" vertical="top" wrapText="1"/>
    </xf>
    <xf numFmtId="0" fontId="14" fillId="0" borderId="2" xfId="3" applyFont="1" applyFill="1" applyBorder="1" applyAlignment="1">
      <alignment horizontal="center" vertical="top" wrapText="1"/>
    </xf>
    <xf numFmtId="164" fontId="14" fillId="0" borderId="2" xfId="2" applyNumberFormat="1" applyFont="1" applyFill="1" applyBorder="1" applyAlignment="1">
      <alignment horizontal="center" vertical="top" wrapText="1"/>
    </xf>
    <xf numFmtId="165" fontId="14" fillId="0" borderId="2" xfId="0" applyNumberFormat="1" applyFont="1" applyFill="1" applyBorder="1" applyAlignment="1">
      <alignment horizontal="center" vertical="top" wrapText="1"/>
    </xf>
    <xf numFmtId="2" fontId="14" fillId="0" borderId="2" xfId="2" applyNumberFormat="1" applyFont="1" applyFill="1" applyBorder="1" applyAlignment="1">
      <alignment horizontal="center" vertical="top" wrapText="1"/>
    </xf>
    <xf numFmtId="165" fontId="16" fillId="0" borderId="2" xfId="0" applyNumberFormat="1" applyFont="1" applyFill="1" applyBorder="1" applyAlignment="1">
      <alignment horizontal="center" vertical="top" wrapText="1"/>
    </xf>
    <xf numFmtId="2" fontId="8" fillId="0" borderId="3" xfId="2" applyNumberFormat="1" applyFont="1" applyFill="1" applyBorder="1" applyAlignment="1">
      <alignment horizontal="center" vertical="top" wrapText="1"/>
    </xf>
    <xf numFmtId="2" fontId="8" fillId="0" borderId="9" xfId="2" applyNumberFormat="1" applyFont="1" applyFill="1" applyBorder="1" applyAlignment="1">
      <alignment horizontal="center" vertical="top" wrapText="1"/>
    </xf>
    <xf numFmtId="165" fontId="6" fillId="0" borderId="4" xfId="0" applyNumberFormat="1" applyFont="1" applyFill="1" applyBorder="1" applyAlignment="1">
      <alignment horizontal="center" vertical="center" wrapText="1"/>
    </xf>
    <xf numFmtId="165" fontId="6" fillId="0" borderId="5" xfId="0" applyNumberFormat="1" applyFont="1" applyFill="1" applyBorder="1" applyAlignment="1">
      <alignment horizontal="center" vertical="center" wrapText="1"/>
    </xf>
    <xf numFmtId="165" fontId="6" fillId="0" borderId="6" xfId="0" applyNumberFormat="1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top" wrapText="1"/>
    </xf>
    <xf numFmtId="0" fontId="8" fillId="0" borderId="9" xfId="3" applyFont="1" applyFill="1" applyBorder="1" applyAlignment="1">
      <alignment horizontal="center" vertical="top" wrapText="1"/>
    </xf>
    <xf numFmtId="164" fontId="8" fillId="0" borderId="3" xfId="2" applyNumberFormat="1" applyFont="1" applyFill="1" applyBorder="1" applyAlignment="1">
      <alignment horizontal="center" vertical="top" wrapText="1"/>
    </xf>
    <xf numFmtId="164" fontId="8" fillId="0" borderId="9" xfId="2" applyNumberFormat="1" applyFont="1" applyFill="1" applyBorder="1" applyAlignment="1">
      <alignment horizontal="center" vertical="top" wrapText="1"/>
    </xf>
    <xf numFmtId="0" fontId="8" fillId="0" borderId="2" xfId="3" applyFont="1" applyFill="1" applyBorder="1" applyAlignment="1">
      <alignment horizontal="center" vertical="top" wrapText="1"/>
    </xf>
    <xf numFmtId="165" fontId="18" fillId="0" borderId="0" xfId="0" applyNumberFormat="1" applyFont="1" applyFill="1" applyAlignment="1">
      <alignment horizontal="center" vertical="top"/>
    </xf>
    <xf numFmtId="0" fontId="36" fillId="0" borderId="0" xfId="0" applyFont="1" applyFill="1" applyAlignment="1">
      <alignment horizontal="left" vertical="center"/>
    </xf>
    <xf numFmtId="0" fontId="37" fillId="0" borderId="0" xfId="0" applyFont="1" applyFill="1" applyAlignment="1">
      <alignment horizontal="left"/>
    </xf>
    <xf numFmtId="0" fontId="36" fillId="0" borderId="0" xfId="0" applyFont="1" applyFill="1" applyAlignment="1">
      <alignment horizontal="left" vertical="center" wrapText="1"/>
    </xf>
  </cellXfs>
  <cellStyles count="14">
    <cellStyle name="Normal_GSE DCF_Model_31_07_09 final" xfId="12"/>
    <cellStyle name="Звичайний" xfId="0" builtinId="0"/>
    <cellStyle name="Звичайний 2" xfId="2"/>
    <cellStyle name="Звичайний 2 56" xfId="3"/>
    <cellStyle name="Обычный 10" xfId="10"/>
    <cellStyle name="Обычный 11" xfId="11"/>
    <cellStyle name="Обычный 2" xfId="13"/>
    <cellStyle name="Обычный 2 2" xfId="7"/>
    <cellStyle name="Обычный 4" xfId="4"/>
    <cellStyle name="Обычный 7" xfId="5"/>
    <cellStyle name="Обычный 8" xfId="6"/>
    <cellStyle name="Обычный_!Каменяр Центр" xfId="8"/>
    <cellStyle name="Обычный_!Каменяр Центр 2" xfId="9"/>
    <cellStyle name="Фінансовий" xfId="1" builtinId="3"/>
  </cellStyles>
  <dxfs count="0"/>
  <tableStyles count="0" defaultTableStyle="TableStyleMedium2" defaultPivotStyle="PivotStyleLight16"/>
  <colors>
    <mruColors>
      <color rgb="FFCCFFCC"/>
      <color rgb="FFFF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9" Type="http://schemas.openxmlformats.org/officeDocument/2006/relationships/externalLink" Target="externalLinks/externalLink31.xml"/><Relationship Id="rId21" Type="http://schemas.openxmlformats.org/officeDocument/2006/relationships/externalLink" Target="externalLinks/externalLink13.xml"/><Relationship Id="rId34" Type="http://schemas.openxmlformats.org/officeDocument/2006/relationships/externalLink" Target="externalLinks/externalLink26.xml"/><Relationship Id="rId42" Type="http://schemas.openxmlformats.org/officeDocument/2006/relationships/externalLink" Target="externalLinks/externalLink34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9" Type="http://schemas.openxmlformats.org/officeDocument/2006/relationships/externalLink" Target="externalLinks/externalLink2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32" Type="http://schemas.openxmlformats.org/officeDocument/2006/relationships/externalLink" Target="externalLinks/externalLink24.xml"/><Relationship Id="rId37" Type="http://schemas.openxmlformats.org/officeDocument/2006/relationships/externalLink" Target="externalLinks/externalLink29.xml"/><Relationship Id="rId40" Type="http://schemas.openxmlformats.org/officeDocument/2006/relationships/externalLink" Target="externalLinks/externalLink32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36" Type="http://schemas.openxmlformats.org/officeDocument/2006/relationships/externalLink" Target="externalLinks/externalLink28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31" Type="http://schemas.openxmlformats.org/officeDocument/2006/relationships/externalLink" Target="externalLinks/externalLink23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externalLink" Target="externalLinks/externalLink22.xml"/><Relationship Id="rId35" Type="http://schemas.openxmlformats.org/officeDocument/2006/relationships/externalLink" Target="externalLinks/externalLink27.xml"/><Relationship Id="rId43" Type="http://schemas.openxmlformats.org/officeDocument/2006/relationships/externalLink" Target="externalLinks/externalLink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33" Type="http://schemas.openxmlformats.org/officeDocument/2006/relationships/externalLink" Target="externalLinks/externalLink25.xml"/><Relationship Id="rId38" Type="http://schemas.openxmlformats.org/officeDocument/2006/relationships/externalLink" Target="externalLinks/externalLink30.xml"/><Relationship Id="rId46" Type="http://schemas.openxmlformats.org/officeDocument/2006/relationships/sharedStrings" Target="sharedStrings.xml"/><Relationship Id="rId20" Type="http://schemas.openxmlformats.org/officeDocument/2006/relationships/externalLink" Target="externalLinks/externalLink12.xml"/><Relationship Id="rId41" Type="http://schemas.openxmlformats.org/officeDocument/2006/relationships/externalLink" Target="externalLinks/externalLink3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  <sheetName val="адмін (2)"/>
      <sheetName val="ПЛАН ЗАКУПІВЕЛЬ 2018"/>
      <sheetName val="Аркуш2"/>
      <sheetName val="Лист 1"/>
      <sheetName val="Real_GDP_&amp;_Real_IP_(u)"/>
      <sheetName val="Real_GDP_&amp;_Real_IP_(e)"/>
      <sheetName val="Лист2"/>
      <sheetName val="адмін_(2)"/>
      <sheetName val="MPPZ"/>
      <sheetName val="Довідник"/>
      <sheetName val="Лист3"/>
      <sheetName val="список"/>
      <sheetName val="список (2)"/>
      <sheetName val="список (6)"/>
      <sheetName val="TDSheet"/>
      <sheetName val="Real_GDP_&amp;_Real_IP_(u)1"/>
      <sheetName val="Real_GDP_&amp;_Real_IP_(e)1"/>
      <sheetName val="адмін_(2)1"/>
      <sheetName val="ПЛАН_ЗАКУПІВЕЛЬ_2018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  <sheetName val="МТР Газ України"/>
      <sheetName val="2002"/>
      <sheetName val="2001"/>
      <sheetName val="Ener "/>
      <sheetName val="зведена_таб"/>
      <sheetName val="попер_роз_(4)"/>
      <sheetName val="звед_оптим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7  інші витрати"/>
      <sheetName val="попер_р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  <sheetName val="7  Інші витрати"/>
      <sheetName val="ОСВ МСФЗ"/>
      <sheetName val="Inform"/>
      <sheetName val="L4"/>
      <sheetName val="L10"/>
      <sheetName val="KOEF"/>
      <sheetName val="База"/>
      <sheetName val="_Л1"/>
      <sheetName val="_Л10"/>
      <sheetName val="_Л11"/>
      <sheetName val="_Л2"/>
      <sheetName val="_Л3"/>
      <sheetName val="_Л4"/>
      <sheetName val="_Л5"/>
      <sheetName val="_Л7"/>
      <sheetName val="_Л8"/>
      <sheetName val="_Л9"/>
      <sheetName val="попер_роз"/>
      <sheetName val="Links"/>
      <sheetName val="Lead"/>
      <sheetName val="TECH"/>
      <sheetName val="M"/>
      <sheetName val="XLR_NoRangeSheet"/>
      <sheetName val="3"/>
      <sheetName val="импортеры99"/>
      <sheetName val="импортеры96"/>
      <sheetName val="импортеры97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Лист1"/>
      <sheetName val="МТР все 2"/>
      <sheetName val="Правила ДДС"/>
      <sheetName val="Inform"/>
      <sheetName val="база  "/>
      <sheetName val="7  Інші витрати"/>
      <sheetName val="_ф3"/>
      <sheetName val="_Ф4"/>
      <sheetName val="_Ф5"/>
      <sheetName val="Ф7_цены"/>
      <sheetName val="Ф8_цены"/>
      <sheetName val="199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база  "/>
      <sheetName val="Лист1"/>
      <sheetName val="МТР все - 5"/>
      <sheetName val="g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</sheetNames>
    <sheetDataSet>
      <sheetData sheetId="0"/>
      <sheetData sheetId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попер_роз"/>
      <sheetName val="7  Інші витрати"/>
      <sheetName val="Inform"/>
    </sheetNames>
    <sheetDataSet>
      <sheetData sheetId="0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GDP"/>
      <sheetName val="Technical"/>
      <sheetName val="БАЗА  "/>
      <sheetName val="МТР Газ України"/>
      <sheetName val="Daten"/>
      <sheetName val="BGVN1"/>
      <sheetName val="Real GDP &amp; Real IP (u)"/>
      <sheetName val="Real GDP &amp; Real IP (e)"/>
      <sheetName val="GDP_gr"/>
      <sheetName val="Светлые"/>
      <sheetName val="адмін (2)"/>
      <sheetName val="ПЛАН ЗАКУПІВЕЛЬ 2018"/>
      <sheetName val="Аркуш2"/>
      <sheetName val="Лист 1"/>
      <sheetName val="Real_GDP_&amp;_Real_IP_(u)"/>
      <sheetName val="Real_GDP_&amp;_Real_IP_(e)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Inform"/>
      <sheetName val="7  Інші витрати"/>
      <sheetName val="Ф2"/>
      <sheetName val="Ini"/>
      <sheetName val="Setup"/>
      <sheetName val="200"/>
      <sheetName val="1993"/>
      <sheetName val="Ener "/>
      <sheetName val="1_структура по елементах"/>
      <sheetName val="пвв"/>
      <sheetName val="ТР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gdp"/>
      <sheetName val="7  інші витрати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база  "/>
      <sheetName val="7  інші витрати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  <sheetName val="Inform"/>
      <sheetName val="МТР Газ України"/>
      <sheetName val="7  інші витрат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Ener "/>
      <sheetName val="Лист1"/>
      <sheetName val="МТР все 2"/>
      <sheetName val="МТР_Газ_України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ТРП"/>
      <sheetName val="Inform"/>
      <sheetName val="7  Інші витрати"/>
      <sheetName val="gdp"/>
      <sheetName val="1993"/>
      <sheetName val="812"/>
      <sheetName val="Ф2"/>
      <sheetName val="Periods"/>
      <sheetName val="типи данних філії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  <sheetName val="МТР Газ України"/>
      <sheetName val="БАЗА__"/>
      <sheetName val="БАЗА___(2)"/>
      <sheetName val="БАЗА___(3)"/>
      <sheetName val="БАЗА___(5)"/>
      <sheetName val="БАЗА___(4)"/>
      <sheetName val="Припущення"/>
      <sheetName val="Ener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БАЗА  "/>
      <sheetName val="Inform"/>
      <sheetName val="МТР Газ України"/>
      <sheetName val="BGVN1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Правила ДДС"/>
      <sheetName val="7  інші витрати"/>
      <sheetName val="1993"/>
      <sheetName val="п"/>
      <sheetName val="МТР Газ України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1993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Setup"/>
      <sheetName val="200"/>
      <sheetName val="g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Inform"/>
      <sheetName val="f-20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7  Інші витрати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Технич лист"/>
      <sheetName val="до викупа"/>
      <sheetName val="gdp"/>
      <sheetName val="МТР Газ України"/>
      <sheetName val="банк"/>
      <sheetName val="дез"/>
      <sheetName val="связь"/>
      <sheetName val="компод"/>
      <sheetName val="пож"/>
      <sheetName val="проезд"/>
      <sheetName val="стра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  <sheetName val="МТР Газ України"/>
      <sheetName val="реестр заявок"/>
      <sheetName val="ЗКЛ"/>
      <sheetName val="реестр_заявок"/>
      <sheetName val="Лист1"/>
      <sheetName val="Рабоч"/>
      <sheetName val="7  Інші витрати"/>
      <sheetName val="1993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  <sheetName val="Рабоч"/>
      <sheetName val="11)423+424"/>
      <sheetName val="Chart_of_accs"/>
      <sheetName val="Лист1"/>
      <sheetName val="База"/>
      <sheetName val="Note2 to do "/>
      <sheetName val="4сд"/>
      <sheetName val="2сд"/>
      <sheetName val="7сд"/>
      <sheetName val="МТР Газ України"/>
      <sheetName val="7  Інші витрати"/>
      <sheetName val="1993"/>
      <sheetName val="Лист2"/>
      <sheetName val="припущення"/>
      <sheetName val="банк"/>
      <sheetName val="дез"/>
      <sheetName val="связь"/>
      <sheetName val="компод"/>
      <sheetName val="пож"/>
      <sheetName val="проезд"/>
      <sheetName val="страх"/>
      <sheetName val="БДР"/>
      <sheetName val="Тариф на транзит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  <sheetName val="Inform"/>
      <sheetName val="БАЗА__"/>
      <sheetName val="БАЗА___(2)"/>
      <sheetName val="БАЗА___(3)"/>
      <sheetName val="БАЗА___(4)"/>
      <sheetName val="БАЗА___(5)"/>
      <sheetName val="БАЗА___(6)"/>
      <sheetName val="БАЗА___(7)"/>
      <sheetName val="БАЗА___(8)"/>
      <sheetName val="БАЗА___(9)"/>
      <sheetName val="БАЗА___(10)"/>
      <sheetName val="БАЗА___(12)"/>
      <sheetName val="БАЗА___(11)"/>
      <sheetName val="БАЗА___(13)"/>
      <sheetName val="БАЗА___(14)"/>
      <sheetName val="параметр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7  Інші витрати"/>
      <sheetName val="1993"/>
      <sheetName val="БАЗА  "/>
      <sheetName val="до викупа"/>
      <sheetName val="Note2 to do "/>
      <sheetName val="4сд"/>
      <sheetName val="2сд"/>
      <sheetName val="7сд"/>
      <sheetName val="Лист2"/>
      <sheetName val="припущення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Лист2"/>
      <sheetName val="МТР Газ України"/>
      <sheetName val="7  інші витрати"/>
      <sheetName val="Ener 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 refreshError="1"/>
      <sheetData sheetId="2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993"/>
      <sheetName val="1_Структура по елементах"/>
      <sheetName val="Д3"/>
      <sheetName val="рік"/>
      <sheetName val="gdp"/>
      <sheetName val="7  інші витрати"/>
      <sheetName val="МТР Газ України"/>
      <sheetName val="Ini"/>
      <sheetName val="0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МТР Газ України"/>
      <sheetName val="1993"/>
      <sheetName val="gdp"/>
      <sheetName val="7  інші витрати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1_Структура по елементах"/>
      <sheetName val="Current"/>
      <sheetName val="Лист1"/>
      <sheetName val="МТР все 2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TB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Ener "/>
      <sheetName val="МТР_Газ_України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M38"/>
  <sheetViews>
    <sheetView tabSelected="1" view="pageBreakPreview" zoomScale="75" zoomScaleNormal="75" zoomScaleSheetLayoutView="75" workbookViewId="0"/>
  </sheetViews>
  <sheetFormatPr defaultRowHeight="17.399999999999999" x14ac:dyDescent="0.3"/>
  <cols>
    <col min="1" max="1" width="73.33203125" style="2" customWidth="1"/>
    <col min="2" max="2" width="15.33203125" style="3" customWidth="1"/>
    <col min="3" max="5" width="18" style="3" customWidth="1"/>
    <col min="6" max="9" width="16.6640625" style="2" customWidth="1"/>
    <col min="10" max="10" width="18.109375" style="2" customWidth="1"/>
    <col min="11" max="11" width="10" style="2" customWidth="1"/>
    <col min="12" max="12" width="9.5546875" style="2" customWidth="1"/>
    <col min="13" max="14" width="9.109375" style="2" customWidth="1"/>
    <col min="15" max="15" width="10.5546875" style="2" customWidth="1"/>
    <col min="16" max="256" width="9.109375" style="2"/>
    <col min="257" max="257" width="73.33203125" style="2" customWidth="1"/>
    <col min="258" max="258" width="15.33203125" style="2" customWidth="1"/>
    <col min="259" max="261" width="18" style="2" customWidth="1"/>
    <col min="262" max="265" width="16.6640625" style="2" customWidth="1"/>
    <col min="266" max="266" width="18.109375" style="2" customWidth="1"/>
    <col min="267" max="267" width="10" style="2" customWidth="1"/>
    <col min="268" max="268" width="9.5546875" style="2" customWidth="1"/>
    <col min="269" max="270" width="9.109375" style="2" customWidth="1"/>
    <col min="271" max="271" width="10.5546875" style="2" customWidth="1"/>
    <col min="272" max="512" width="9.109375" style="2"/>
    <col min="513" max="513" width="73.33203125" style="2" customWidth="1"/>
    <col min="514" max="514" width="15.33203125" style="2" customWidth="1"/>
    <col min="515" max="517" width="18" style="2" customWidth="1"/>
    <col min="518" max="521" width="16.6640625" style="2" customWidth="1"/>
    <col min="522" max="522" width="18.109375" style="2" customWidth="1"/>
    <col min="523" max="523" width="10" style="2" customWidth="1"/>
    <col min="524" max="524" width="9.5546875" style="2" customWidth="1"/>
    <col min="525" max="526" width="9.109375" style="2" customWidth="1"/>
    <col min="527" max="527" width="10.5546875" style="2" customWidth="1"/>
    <col min="528" max="768" width="9.109375" style="2"/>
    <col min="769" max="769" width="73.33203125" style="2" customWidth="1"/>
    <col min="770" max="770" width="15.33203125" style="2" customWidth="1"/>
    <col min="771" max="773" width="18" style="2" customWidth="1"/>
    <col min="774" max="777" width="16.6640625" style="2" customWidth="1"/>
    <col min="778" max="778" width="18.109375" style="2" customWidth="1"/>
    <col min="779" max="779" width="10" style="2" customWidth="1"/>
    <col min="780" max="780" width="9.5546875" style="2" customWidth="1"/>
    <col min="781" max="782" width="9.109375" style="2" customWidth="1"/>
    <col min="783" max="783" width="10.5546875" style="2" customWidth="1"/>
    <col min="784" max="1024" width="9.109375" style="2"/>
    <col min="1025" max="1025" width="73.33203125" style="2" customWidth="1"/>
    <col min="1026" max="1026" width="15.33203125" style="2" customWidth="1"/>
    <col min="1027" max="1029" width="18" style="2" customWidth="1"/>
    <col min="1030" max="1033" width="16.6640625" style="2" customWidth="1"/>
    <col min="1034" max="1034" width="18.109375" style="2" customWidth="1"/>
    <col min="1035" max="1035" width="10" style="2" customWidth="1"/>
    <col min="1036" max="1036" width="9.5546875" style="2" customWidth="1"/>
    <col min="1037" max="1038" width="9.109375" style="2" customWidth="1"/>
    <col min="1039" max="1039" width="10.5546875" style="2" customWidth="1"/>
    <col min="1040" max="1280" width="9.109375" style="2"/>
    <col min="1281" max="1281" width="73.33203125" style="2" customWidth="1"/>
    <col min="1282" max="1282" width="15.33203125" style="2" customWidth="1"/>
    <col min="1283" max="1285" width="18" style="2" customWidth="1"/>
    <col min="1286" max="1289" width="16.6640625" style="2" customWidth="1"/>
    <col min="1290" max="1290" width="18.109375" style="2" customWidth="1"/>
    <col min="1291" max="1291" width="10" style="2" customWidth="1"/>
    <col min="1292" max="1292" width="9.5546875" style="2" customWidth="1"/>
    <col min="1293" max="1294" width="9.109375" style="2" customWidth="1"/>
    <col min="1295" max="1295" width="10.5546875" style="2" customWidth="1"/>
    <col min="1296" max="1536" width="9.109375" style="2"/>
    <col min="1537" max="1537" width="73.33203125" style="2" customWidth="1"/>
    <col min="1538" max="1538" width="15.33203125" style="2" customWidth="1"/>
    <col min="1539" max="1541" width="18" style="2" customWidth="1"/>
    <col min="1542" max="1545" width="16.6640625" style="2" customWidth="1"/>
    <col min="1546" max="1546" width="18.109375" style="2" customWidth="1"/>
    <col min="1547" max="1547" width="10" style="2" customWidth="1"/>
    <col min="1548" max="1548" width="9.5546875" style="2" customWidth="1"/>
    <col min="1549" max="1550" width="9.109375" style="2" customWidth="1"/>
    <col min="1551" max="1551" width="10.5546875" style="2" customWidth="1"/>
    <col min="1552" max="1792" width="9.109375" style="2"/>
    <col min="1793" max="1793" width="73.33203125" style="2" customWidth="1"/>
    <col min="1794" max="1794" width="15.33203125" style="2" customWidth="1"/>
    <col min="1795" max="1797" width="18" style="2" customWidth="1"/>
    <col min="1798" max="1801" width="16.6640625" style="2" customWidth="1"/>
    <col min="1802" max="1802" width="18.109375" style="2" customWidth="1"/>
    <col min="1803" max="1803" width="10" style="2" customWidth="1"/>
    <col min="1804" max="1804" width="9.5546875" style="2" customWidth="1"/>
    <col min="1805" max="1806" width="9.109375" style="2" customWidth="1"/>
    <col min="1807" max="1807" width="10.5546875" style="2" customWidth="1"/>
    <col min="1808" max="2048" width="9.109375" style="2"/>
    <col min="2049" max="2049" width="73.33203125" style="2" customWidth="1"/>
    <col min="2050" max="2050" width="15.33203125" style="2" customWidth="1"/>
    <col min="2051" max="2053" width="18" style="2" customWidth="1"/>
    <col min="2054" max="2057" width="16.6640625" style="2" customWidth="1"/>
    <col min="2058" max="2058" width="18.109375" style="2" customWidth="1"/>
    <col min="2059" max="2059" width="10" style="2" customWidth="1"/>
    <col min="2060" max="2060" width="9.5546875" style="2" customWidth="1"/>
    <col min="2061" max="2062" width="9.109375" style="2" customWidth="1"/>
    <col min="2063" max="2063" width="10.5546875" style="2" customWidth="1"/>
    <col min="2064" max="2304" width="9.109375" style="2"/>
    <col min="2305" max="2305" width="73.33203125" style="2" customWidth="1"/>
    <col min="2306" max="2306" width="15.33203125" style="2" customWidth="1"/>
    <col min="2307" max="2309" width="18" style="2" customWidth="1"/>
    <col min="2310" max="2313" width="16.6640625" style="2" customWidth="1"/>
    <col min="2314" max="2314" width="18.109375" style="2" customWidth="1"/>
    <col min="2315" max="2315" width="10" style="2" customWidth="1"/>
    <col min="2316" max="2316" width="9.5546875" style="2" customWidth="1"/>
    <col min="2317" max="2318" width="9.109375" style="2" customWidth="1"/>
    <col min="2319" max="2319" width="10.5546875" style="2" customWidth="1"/>
    <col min="2320" max="2560" width="9.109375" style="2"/>
    <col min="2561" max="2561" width="73.33203125" style="2" customWidth="1"/>
    <col min="2562" max="2562" width="15.33203125" style="2" customWidth="1"/>
    <col min="2563" max="2565" width="18" style="2" customWidth="1"/>
    <col min="2566" max="2569" width="16.6640625" style="2" customWidth="1"/>
    <col min="2570" max="2570" width="18.109375" style="2" customWidth="1"/>
    <col min="2571" max="2571" width="10" style="2" customWidth="1"/>
    <col min="2572" max="2572" width="9.5546875" style="2" customWidth="1"/>
    <col min="2573" max="2574" width="9.109375" style="2" customWidth="1"/>
    <col min="2575" max="2575" width="10.5546875" style="2" customWidth="1"/>
    <col min="2576" max="2816" width="9.109375" style="2"/>
    <col min="2817" max="2817" width="73.33203125" style="2" customWidth="1"/>
    <col min="2818" max="2818" width="15.33203125" style="2" customWidth="1"/>
    <col min="2819" max="2821" width="18" style="2" customWidth="1"/>
    <col min="2822" max="2825" width="16.6640625" style="2" customWidth="1"/>
    <col min="2826" max="2826" width="18.109375" style="2" customWidth="1"/>
    <col min="2827" max="2827" width="10" style="2" customWidth="1"/>
    <col min="2828" max="2828" width="9.5546875" style="2" customWidth="1"/>
    <col min="2829" max="2830" width="9.109375" style="2" customWidth="1"/>
    <col min="2831" max="2831" width="10.5546875" style="2" customWidth="1"/>
    <col min="2832" max="3072" width="9.109375" style="2"/>
    <col min="3073" max="3073" width="73.33203125" style="2" customWidth="1"/>
    <col min="3074" max="3074" width="15.33203125" style="2" customWidth="1"/>
    <col min="3075" max="3077" width="18" style="2" customWidth="1"/>
    <col min="3078" max="3081" width="16.6640625" style="2" customWidth="1"/>
    <col min="3082" max="3082" width="18.109375" style="2" customWidth="1"/>
    <col min="3083" max="3083" width="10" style="2" customWidth="1"/>
    <col min="3084" max="3084" width="9.5546875" style="2" customWidth="1"/>
    <col min="3085" max="3086" width="9.109375" style="2" customWidth="1"/>
    <col min="3087" max="3087" width="10.5546875" style="2" customWidth="1"/>
    <col min="3088" max="3328" width="9.109375" style="2"/>
    <col min="3329" max="3329" width="73.33203125" style="2" customWidth="1"/>
    <col min="3330" max="3330" width="15.33203125" style="2" customWidth="1"/>
    <col min="3331" max="3333" width="18" style="2" customWidth="1"/>
    <col min="3334" max="3337" width="16.6640625" style="2" customWidth="1"/>
    <col min="3338" max="3338" width="18.109375" style="2" customWidth="1"/>
    <col min="3339" max="3339" width="10" style="2" customWidth="1"/>
    <col min="3340" max="3340" width="9.5546875" style="2" customWidth="1"/>
    <col min="3341" max="3342" width="9.109375" style="2" customWidth="1"/>
    <col min="3343" max="3343" width="10.5546875" style="2" customWidth="1"/>
    <col min="3344" max="3584" width="9.109375" style="2"/>
    <col min="3585" max="3585" width="73.33203125" style="2" customWidth="1"/>
    <col min="3586" max="3586" width="15.33203125" style="2" customWidth="1"/>
    <col min="3587" max="3589" width="18" style="2" customWidth="1"/>
    <col min="3590" max="3593" width="16.6640625" style="2" customWidth="1"/>
    <col min="3594" max="3594" width="18.109375" style="2" customWidth="1"/>
    <col min="3595" max="3595" width="10" style="2" customWidth="1"/>
    <col min="3596" max="3596" width="9.5546875" style="2" customWidth="1"/>
    <col min="3597" max="3598" width="9.109375" style="2" customWidth="1"/>
    <col min="3599" max="3599" width="10.5546875" style="2" customWidth="1"/>
    <col min="3600" max="3840" width="9.109375" style="2"/>
    <col min="3841" max="3841" width="73.33203125" style="2" customWidth="1"/>
    <col min="3842" max="3842" width="15.33203125" style="2" customWidth="1"/>
    <col min="3843" max="3845" width="18" style="2" customWidth="1"/>
    <col min="3846" max="3849" width="16.6640625" style="2" customWidth="1"/>
    <col min="3850" max="3850" width="18.109375" style="2" customWidth="1"/>
    <col min="3851" max="3851" width="10" style="2" customWidth="1"/>
    <col min="3852" max="3852" width="9.5546875" style="2" customWidth="1"/>
    <col min="3853" max="3854" width="9.109375" style="2" customWidth="1"/>
    <col min="3855" max="3855" width="10.5546875" style="2" customWidth="1"/>
    <col min="3856" max="4096" width="9.109375" style="2"/>
    <col min="4097" max="4097" width="73.33203125" style="2" customWidth="1"/>
    <col min="4098" max="4098" width="15.33203125" style="2" customWidth="1"/>
    <col min="4099" max="4101" width="18" style="2" customWidth="1"/>
    <col min="4102" max="4105" width="16.6640625" style="2" customWidth="1"/>
    <col min="4106" max="4106" width="18.109375" style="2" customWidth="1"/>
    <col min="4107" max="4107" width="10" style="2" customWidth="1"/>
    <col min="4108" max="4108" width="9.5546875" style="2" customWidth="1"/>
    <col min="4109" max="4110" width="9.109375" style="2" customWidth="1"/>
    <col min="4111" max="4111" width="10.5546875" style="2" customWidth="1"/>
    <col min="4112" max="4352" width="9.109375" style="2"/>
    <col min="4353" max="4353" width="73.33203125" style="2" customWidth="1"/>
    <col min="4354" max="4354" width="15.33203125" style="2" customWidth="1"/>
    <col min="4355" max="4357" width="18" style="2" customWidth="1"/>
    <col min="4358" max="4361" width="16.6640625" style="2" customWidth="1"/>
    <col min="4362" max="4362" width="18.109375" style="2" customWidth="1"/>
    <col min="4363" max="4363" width="10" style="2" customWidth="1"/>
    <col min="4364" max="4364" width="9.5546875" style="2" customWidth="1"/>
    <col min="4365" max="4366" width="9.109375" style="2" customWidth="1"/>
    <col min="4367" max="4367" width="10.5546875" style="2" customWidth="1"/>
    <col min="4368" max="4608" width="9.109375" style="2"/>
    <col min="4609" max="4609" width="73.33203125" style="2" customWidth="1"/>
    <col min="4610" max="4610" width="15.33203125" style="2" customWidth="1"/>
    <col min="4611" max="4613" width="18" style="2" customWidth="1"/>
    <col min="4614" max="4617" width="16.6640625" style="2" customWidth="1"/>
    <col min="4618" max="4618" width="18.109375" style="2" customWidth="1"/>
    <col min="4619" max="4619" width="10" style="2" customWidth="1"/>
    <col min="4620" max="4620" width="9.5546875" style="2" customWidth="1"/>
    <col min="4621" max="4622" width="9.109375" style="2" customWidth="1"/>
    <col min="4623" max="4623" width="10.5546875" style="2" customWidth="1"/>
    <col min="4624" max="4864" width="9.109375" style="2"/>
    <col min="4865" max="4865" width="73.33203125" style="2" customWidth="1"/>
    <col min="4866" max="4866" width="15.33203125" style="2" customWidth="1"/>
    <col min="4867" max="4869" width="18" style="2" customWidth="1"/>
    <col min="4870" max="4873" width="16.6640625" style="2" customWidth="1"/>
    <col min="4874" max="4874" width="18.109375" style="2" customWidth="1"/>
    <col min="4875" max="4875" width="10" style="2" customWidth="1"/>
    <col min="4876" max="4876" width="9.5546875" style="2" customWidth="1"/>
    <col min="4877" max="4878" width="9.109375" style="2" customWidth="1"/>
    <col min="4879" max="4879" width="10.5546875" style="2" customWidth="1"/>
    <col min="4880" max="5120" width="9.109375" style="2"/>
    <col min="5121" max="5121" width="73.33203125" style="2" customWidth="1"/>
    <col min="5122" max="5122" width="15.33203125" style="2" customWidth="1"/>
    <col min="5123" max="5125" width="18" style="2" customWidth="1"/>
    <col min="5126" max="5129" width="16.6640625" style="2" customWidth="1"/>
    <col min="5130" max="5130" width="18.109375" style="2" customWidth="1"/>
    <col min="5131" max="5131" width="10" style="2" customWidth="1"/>
    <col min="5132" max="5132" width="9.5546875" style="2" customWidth="1"/>
    <col min="5133" max="5134" width="9.109375" style="2" customWidth="1"/>
    <col min="5135" max="5135" width="10.5546875" style="2" customWidth="1"/>
    <col min="5136" max="5376" width="9.109375" style="2"/>
    <col min="5377" max="5377" width="73.33203125" style="2" customWidth="1"/>
    <col min="5378" max="5378" width="15.33203125" style="2" customWidth="1"/>
    <col min="5379" max="5381" width="18" style="2" customWidth="1"/>
    <col min="5382" max="5385" width="16.6640625" style="2" customWidth="1"/>
    <col min="5386" max="5386" width="18.109375" style="2" customWidth="1"/>
    <col min="5387" max="5387" width="10" style="2" customWidth="1"/>
    <col min="5388" max="5388" width="9.5546875" style="2" customWidth="1"/>
    <col min="5389" max="5390" width="9.109375" style="2" customWidth="1"/>
    <col min="5391" max="5391" width="10.5546875" style="2" customWidth="1"/>
    <col min="5392" max="5632" width="9.109375" style="2"/>
    <col min="5633" max="5633" width="73.33203125" style="2" customWidth="1"/>
    <col min="5634" max="5634" width="15.33203125" style="2" customWidth="1"/>
    <col min="5635" max="5637" width="18" style="2" customWidth="1"/>
    <col min="5638" max="5641" width="16.6640625" style="2" customWidth="1"/>
    <col min="5642" max="5642" width="18.109375" style="2" customWidth="1"/>
    <col min="5643" max="5643" width="10" style="2" customWidth="1"/>
    <col min="5644" max="5644" width="9.5546875" style="2" customWidth="1"/>
    <col min="5645" max="5646" width="9.109375" style="2" customWidth="1"/>
    <col min="5647" max="5647" width="10.5546875" style="2" customWidth="1"/>
    <col min="5648" max="5888" width="9.109375" style="2"/>
    <col min="5889" max="5889" width="73.33203125" style="2" customWidth="1"/>
    <col min="5890" max="5890" width="15.33203125" style="2" customWidth="1"/>
    <col min="5891" max="5893" width="18" style="2" customWidth="1"/>
    <col min="5894" max="5897" width="16.6640625" style="2" customWidth="1"/>
    <col min="5898" max="5898" width="18.109375" style="2" customWidth="1"/>
    <col min="5899" max="5899" width="10" style="2" customWidth="1"/>
    <col min="5900" max="5900" width="9.5546875" style="2" customWidth="1"/>
    <col min="5901" max="5902" width="9.109375" style="2" customWidth="1"/>
    <col min="5903" max="5903" width="10.5546875" style="2" customWidth="1"/>
    <col min="5904" max="6144" width="9.109375" style="2"/>
    <col min="6145" max="6145" width="73.33203125" style="2" customWidth="1"/>
    <col min="6146" max="6146" width="15.33203125" style="2" customWidth="1"/>
    <col min="6147" max="6149" width="18" style="2" customWidth="1"/>
    <col min="6150" max="6153" width="16.6640625" style="2" customWidth="1"/>
    <col min="6154" max="6154" width="18.109375" style="2" customWidth="1"/>
    <col min="6155" max="6155" width="10" style="2" customWidth="1"/>
    <col min="6156" max="6156" width="9.5546875" style="2" customWidth="1"/>
    <col min="6157" max="6158" width="9.109375" style="2" customWidth="1"/>
    <col min="6159" max="6159" width="10.5546875" style="2" customWidth="1"/>
    <col min="6160" max="6400" width="9.109375" style="2"/>
    <col min="6401" max="6401" width="73.33203125" style="2" customWidth="1"/>
    <col min="6402" max="6402" width="15.33203125" style="2" customWidth="1"/>
    <col min="6403" max="6405" width="18" style="2" customWidth="1"/>
    <col min="6406" max="6409" width="16.6640625" style="2" customWidth="1"/>
    <col min="6410" max="6410" width="18.109375" style="2" customWidth="1"/>
    <col min="6411" max="6411" width="10" style="2" customWidth="1"/>
    <col min="6412" max="6412" width="9.5546875" style="2" customWidth="1"/>
    <col min="6413" max="6414" width="9.109375" style="2" customWidth="1"/>
    <col min="6415" max="6415" width="10.5546875" style="2" customWidth="1"/>
    <col min="6416" max="6656" width="9.109375" style="2"/>
    <col min="6657" max="6657" width="73.33203125" style="2" customWidth="1"/>
    <col min="6658" max="6658" width="15.33203125" style="2" customWidth="1"/>
    <col min="6659" max="6661" width="18" style="2" customWidth="1"/>
    <col min="6662" max="6665" width="16.6640625" style="2" customWidth="1"/>
    <col min="6666" max="6666" width="18.109375" style="2" customWidth="1"/>
    <col min="6667" max="6667" width="10" style="2" customWidth="1"/>
    <col min="6668" max="6668" width="9.5546875" style="2" customWidth="1"/>
    <col min="6669" max="6670" width="9.109375" style="2" customWidth="1"/>
    <col min="6671" max="6671" width="10.5546875" style="2" customWidth="1"/>
    <col min="6672" max="6912" width="9.109375" style="2"/>
    <col min="6913" max="6913" width="73.33203125" style="2" customWidth="1"/>
    <col min="6914" max="6914" width="15.33203125" style="2" customWidth="1"/>
    <col min="6915" max="6917" width="18" style="2" customWidth="1"/>
    <col min="6918" max="6921" width="16.6640625" style="2" customWidth="1"/>
    <col min="6922" max="6922" width="18.109375" style="2" customWidth="1"/>
    <col min="6923" max="6923" width="10" style="2" customWidth="1"/>
    <col min="6924" max="6924" width="9.5546875" style="2" customWidth="1"/>
    <col min="6925" max="6926" width="9.109375" style="2" customWidth="1"/>
    <col min="6927" max="6927" width="10.5546875" style="2" customWidth="1"/>
    <col min="6928" max="7168" width="9.109375" style="2"/>
    <col min="7169" max="7169" width="73.33203125" style="2" customWidth="1"/>
    <col min="7170" max="7170" width="15.33203125" style="2" customWidth="1"/>
    <col min="7171" max="7173" width="18" style="2" customWidth="1"/>
    <col min="7174" max="7177" width="16.6640625" style="2" customWidth="1"/>
    <col min="7178" max="7178" width="18.109375" style="2" customWidth="1"/>
    <col min="7179" max="7179" width="10" style="2" customWidth="1"/>
    <col min="7180" max="7180" width="9.5546875" style="2" customWidth="1"/>
    <col min="7181" max="7182" width="9.109375" style="2" customWidth="1"/>
    <col min="7183" max="7183" width="10.5546875" style="2" customWidth="1"/>
    <col min="7184" max="7424" width="9.109375" style="2"/>
    <col min="7425" max="7425" width="73.33203125" style="2" customWidth="1"/>
    <col min="7426" max="7426" width="15.33203125" style="2" customWidth="1"/>
    <col min="7427" max="7429" width="18" style="2" customWidth="1"/>
    <col min="7430" max="7433" width="16.6640625" style="2" customWidth="1"/>
    <col min="7434" max="7434" width="18.109375" style="2" customWidth="1"/>
    <col min="7435" max="7435" width="10" style="2" customWidth="1"/>
    <col min="7436" max="7436" width="9.5546875" style="2" customWidth="1"/>
    <col min="7437" max="7438" width="9.109375" style="2" customWidth="1"/>
    <col min="7439" max="7439" width="10.5546875" style="2" customWidth="1"/>
    <col min="7440" max="7680" width="9.109375" style="2"/>
    <col min="7681" max="7681" width="73.33203125" style="2" customWidth="1"/>
    <col min="7682" max="7682" width="15.33203125" style="2" customWidth="1"/>
    <col min="7683" max="7685" width="18" style="2" customWidth="1"/>
    <col min="7686" max="7689" width="16.6640625" style="2" customWidth="1"/>
    <col min="7690" max="7690" width="18.109375" style="2" customWidth="1"/>
    <col min="7691" max="7691" width="10" style="2" customWidth="1"/>
    <col min="7692" max="7692" width="9.5546875" style="2" customWidth="1"/>
    <col min="7693" max="7694" width="9.109375" style="2" customWidth="1"/>
    <col min="7695" max="7695" width="10.5546875" style="2" customWidth="1"/>
    <col min="7696" max="7936" width="9.109375" style="2"/>
    <col min="7937" max="7937" width="73.33203125" style="2" customWidth="1"/>
    <col min="7938" max="7938" width="15.33203125" style="2" customWidth="1"/>
    <col min="7939" max="7941" width="18" style="2" customWidth="1"/>
    <col min="7942" max="7945" width="16.6640625" style="2" customWidth="1"/>
    <col min="7946" max="7946" width="18.109375" style="2" customWidth="1"/>
    <col min="7947" max="7947" width="10" style="2" customWidth="1"/>
    <col min="7948" max="7948" width="9.5546875" style="2" customWidth="1"/>
    <col min="7949" max="7950" width="9.109375" style="2" customWidth="1"/>
    <col min="7951" max="7951" width="10.5546875" style="2" customWidth="1"/>
    <col min="7952" max="8192" width="9.109375" style="2"/>
    <col min="8193" max="8193" width="73.33203125" style="2" customWidth="1"/>
    <col min="8194" max="8194" width="15.33203125" style="2" customWidth="1"/>
    <col min="8195" max="8197" width="18" style="2" customWidth="1"/>
    <col min="8198" max="8201" width="16.6640625" style="2" customWidth="1"/>
    <col min="8202" max="8202" width="18.109375" style="2" customWidth="1"/>
    <col min="8203" max="8203" width="10" style="2" customWidth="1"/>
    <col min="8204" max="8204" width="9.5546875" style="2" customWidth="1"/>
    <col min="8205" max="8206" width="9.109375" style="2" customWidth="1"/>
    <col min="8207" max="8207" width="10.5546875" style="2" customWidth="1"/>
    <col min="8208" max="8448" width="9.109375" style="2"/>
    <col min="8449" max="8449" width="73.33203125" style="2" customWidth="1"/>
    <col min="8450" max="8450" width="15.33203125" style="2" customWidth="1"/>
    <col min="8451" max="8453" width="18" style="2" customWidth="1"/>
    <col min="8454" max="8457" width="16.6640625" style="2" customWidth="1"/>
    <col min="8458" max="8458" width="18.109375" style="2" customWidth="1"/>
    <col min="8459" max="8459" width="10" style="2" customWidth="1"/>
    <col min="8460" max="8460" width="9.5546875" style="2" customWidth="1"/>
    <col min="8461" max="8462" width="9.109375" style="2" customWidth="1"/>
    <col min="8463" max="8463" width="10.5546875" style="2" customWidth="1"/>
    <col min="8464" max="8704" width="9.109375" style="2"/>
    <col min="8705" max="8705" width="73.33203125" style="2" customWidth="1"/>
    <col min="8706" max="8706" width="15.33203125" style="2" customWidth="1"/>
    <col min="8707" max="8709" width="18" style="2" customWidth="1"/>
    <col min="8710" max="8713" width="16.6640625" style="2" customWidth="1"/>
    <col min="8714" max="8714" width="18.109375" style="2" customWidth="1"/>
    <col min="8715" max="8715" width="10" style="2" customWidth="1"/>
    <col min="8716" max="8716" width="9.5546875" style="2" customWidth="1"/>
    <col min="8717" max="8718" width="9.109375" style="2" customWidth="1"/>
    <col min="8719" max="8719" width="10.5546875" style="2" customWidth="1"/>
    <col min="8720" max="8960" width="9.109375" style="2"/>
    <col min="8961" max="8961" width="73.33203125" style="2" customWidth="1"/>
    <col min="8962" max="8962" width="15.33203125" style="2" customWidth="1"/>
    <col min="8963" max="8965" width="18" style="2" customWidth="1"/>
    <col min="8966" max="8969" width="16.6640625" style="2" customWidth="1"/>
    <col min="8970" max="8970" width="18.109375" style="2" customWidth="1"/>
    <col min="8971" max="8971" width="10" style="2" customWidth="1"/>
    <col min="8972" max="8972" width="9.5546875" style="2" customWidth="1"/>
    <col min="8973" max="8974" width="9.109375" style="2" customWidth="1"/>
    <col min="8975" max="8975" width="10.5546875" style="2" customWidth="1"/>
    <col min="8976" max="9216" width="9.109375" style="2"/>
    <col min="9217" max="9217" width="73.33203125" style="2" customWidth="1"/>
    <col min="9218" max="9218" width="15.33203125" style="2" customWidth="1"/>
    <col min="9219" max="9221" width="18" style="2" customWidth="1"/>
    <col min="9222" max="9225" width="16.6640625" style="2" customWidth="1"/>
    <col min="9226" max="9226" width="18.109375" style="2" customWidth="1"/>
    <col min="9227" max="9227" width="10" style="2" customWidth="1"/>
    <col min="9228" max="9228" width="9.5546875" style="2" customWidth="1"/>
    <col min="9229" max="9230" width="9.109375" style="2" customWidth="1"/>
    <col min="9231" max="9231" width="10.5546875" style="2" customWidth="1"/>
    <col min="9232" max="9472" width="9.109375" style="2"/>
    <col min="9473" max="9473" width="73.33203125" style="2" customWidth="1"/>
    <col min="9474" max="9474" width="15.33203125" style="2" customWidth="1"/>
    <col min="9475" max="9477" width="18" style="2" customWidth="1"/>
    <col min="9478" max="9481" width="16.6640625" style="2" customWidth="1"/>
    <col min="9482" max="9482" width="18.109375" style="2" customWidth="1"/>
    <col min="9483" max="9483" width="10" style="2" customWidth="1"/>
    <col min="9484" max="9484" width="9.5546875" style="2" customWidth="1"/>
    <col min="9485" max="9486" width="9.109375" style="2" customWidth="1"/>
    <col min="9487" max="9487" width="10.5546875" style="2" customWidth="1"/>
    <col min="9488" max="9728" width="9.109375" style="2"/>
    <col min="9729" max="9729" width="73.33203125" style="2" customWidth="1"/>
    <col min="9730" max="9730" width="15.33203125" style="2" customWidth="1"/>
    <col min="9731" max="9733" width="18" style="2" customWidth="1"/>
    <col min="9734" max="9737" width="16.6640625" style="2" customWidth="1"/>
    <col min="9738" max="9738" width="18.109375" style="2" customWidth="1"/>
    <col min="9739" max="9739" width="10" style="2" customWidth="1"/>
    <col min="9740" max="9740" width="9.5546875" style="2" customWidth="1"/>
    <col min="9741" max="9742" width="9.109375" style="2" customWidth="1"/>
    <col min="9743" max="9743" width="10.5546875" style="2" customWidth="1"/>
    <col min="9744" max="9984" width="9.109375" style="2"/>
    <col min="9985" max="9985" width="73.33203125" style="2" customWidth="1"/>
    <col min="9986" max="9986" width="15.33203125" style="2" customWidth="1"/>
    <col min="9987" max="9989" width="18" style="2" customWidth="1"/>
    <col min="9990" max="9993" width="16.6640625" style="2" customWidth="1"/>
    <col min="9994" max="9994" width="18.109375" style="2" customWidth="1"/>
    <col min="9995" max="9995" width="10" style="2" customWidth="1"/>
    <col min="9996" max="9996" width="9.5546875" style="2" customWidth="1"/>
    <col min="9997" max="9998" width="9.109375" style="2" customWidth="1"/>
    <col min="9999" max="9999" width="10.5546875" style="2" customWidth="1"/>
    <col min="10000" max="10240" width="9.109375" style="2"/>
    <col min="10241" max="10241" width="73.33203125" style="2" customWidth="1"/>
    <col min="10242" max="10242" width="15.33203125" style="2" customWidth="1"/>
    <col min="10243" max="10245" width="18" style="2" customWidth="1"/>
    <col min="10246" max="10249" width="16.6640625" style="2" customWidth="1"/>
    <col min="10250" max="10250" width="18.109375" style="2" customWidth="1"/>
    <col min="10251" max="10251" width="10" style="2" customWidth="1"/>
    <col min="10252" max="10252" width="9.5546875" style="2" customWidth="1"/>
    <col min="10253" max="10254" width="9.109375" style="2" customWidth="1"/>
    <col min="10255" max="10255" width="10.5546875" style="2" customWidth="1"/>
    <col min="10256" max="10496" width="9.109375" style="2"/>
    <col min="10497" max="10497" width="73.33203125" style="2" customWidth="1"/>
    <col min="10498" max="10498" width="15.33203125" style="2" customWidth="1"/>
    <col min="10499" max="10501" width="18" style="2" customWidth="1"/>
    <col min="10502" max="10505" width="16.6640625" style="2" customWidth="1"/>
    <col min="10506" max="10506" width="18.109375" style="2" customWidth="1"/>
    <col min="10507" max="10507" width="10" style="2" customWidth="1"/>
    <col min="10508" max="10508" width="9.5546875" style="2" customWidth="1"/>
    <col min="10509" max="10510" width="9.109375" style="2" customWidth="1"/>
    <col min="10511" max="10511" width="10.5546875" style="2" customWidth="1"/>
    <col min="10512" max="10752" width="9.109375" style="2"/>
    <col min="10753" max="10753" width="73.33203125" style="2" customWidth="1"/>
    <col min="10754" max="10754" width="15.33203125" style="2" customWidth="1"/>
    <col min="10755" max="10757" width="18" style="2" customWidth="1"/>
    <col min="10758" max="10761" width="16.6640625" style="2" customWidth="1"/>
    <col min="10762" max="10762" width="18.109375" style="2" customWidth="1"/>
    <col min="10763" max="10763" width="10" style="2" customWidth="1"/>
    <col min="10764" max="10764" width="9.5546875" style="2" customWidth="1"/>
    <col min="10765" max="10766" width="9.109375" style="2" customWidth="1"/>
    <col min="10767" max="10767" width="10.5546875" style="2" customWidth="1"/>
    <col min="10768" max="11008" width="9.109375" style="2"/>
    <col min="11009" max="11009" width="73.33203125" style="2" customWidth="1"/>
    <col min="11010" max="11010" width="15.33203125" style="2" customWidth="1"/>
    <col min="11011" max="11013" width="18" style="2" customWidth="1"/>
    <col min="11014" max="11017" width="16.6640625" style="2" customWidth="1"/>
    <col min="11018" max="11018" width="18.109375" style="2" customWidth="1"/>
    <col min="11019" max="11019" width="10" style="2" customWidth="1"/>
    <col min="11020" max="11020" width="9.5546875" style="2" customWidth="1"/>
    <col min="11021" max="11022" width="9.109375" style="2" customWidth="1"/>
    <col min="11023" max="11023" width="10.5546875" style="2" customWidth="1"/>
    <col min="11024" max="11264" width="9.109375" style="2"/>
    <col min="11265" max="11265" width="73.33203125" style="2" customWidth="1"/>
    <col min="11266" max="11266" width="15.33203125" style="2" customWidth="1"/>
    <col min="11267" max="11269" width="18" style="2" customWidth="1"/>
    <col min="11270" max="11273" width="16.6640625" style="2" customWidth="1"/>
    <col min="11274" max="11274" width="18.109375" style="2" customWidth="1"/>
    <col min="11275" max="11275" width="10" style="2" customWidth="1"/>
    <col min="11276" max="11276" width="9.5546875" style="2" customWidth="1"/>
    <col min="11277" max="11278" width="9.109375" style="2" customWidth="1"/>
    <col min="11279" max="11279" width="10.5546875" style="2" customWidth="1"/>
    <col min="11280" max="11520" width="9.109375" style="2"/>
    <col min="11521" max="11521" width="73.33203125" style="2" customWidth="1"/>
    <col min="11522" max="11522" width="15.33203125" style="2" customWidth="1"/>
    <col min="11523" max="11525" width="18" style="2" customWidth="1"/>
    <col min="11526" max="11529" width="16.6640625" style="2" customWidth="1"/>
    <col min="11530" max="11530" width="18.109375" style="2" customWidth="1"/>
    <col min="11531" max="11531" width="10" style="2" customWidth="1"/>
    <col min="11532" max="11532" width="9.5546875" style="2" customWidth="1"/>
    <col min="11533" max="11534" width="9.109375" style="2" customWidth="1"/>
    <col min="11535" max="11535" width="10.5546875" style="2" customWidth="1"/>
    <col min="11536" max="11776" width="9.109375" style="2"/>
    <col min="11777" max="11777" width="73.33203125" style="2" customWidth="1"/>
    <col min="11778" max="11778" width="15.33203125" style="2" customWidth="1"/>
    <col min="11779" max="11781" width="18" style="2" customWidth="1"/>
    <col min="11782" max="11785" width="16.6640625" style="2" customWidth="1"/>
    <col min="11786" max="11786" width="18.109375" style="2" customWidth="1"/>
    <col min="11787" max="11787" width="10" style="2" customWidth="1"/>
    <col min="11788" max="11788" width="9.5546875" style="2" customWidth="1"/>
    <col min="11789" max="11790" width="9.109375" style="2" customWidth="1"/>
    <col min="11791" max="11791" width="10.5546875" style="2" customWidth="1"/>
    <col min="11792" max="12032" width="9.109375" style="2"/>
    <col min="12033" max="12033" width="73.33203125" style="2" customWidth="1"/>
    <col min="12034" max="12034" width="15.33203125" style="2" customWidth="1"/>
    <col min="12035" max="12037" width="18" style="2" customWidth="1"/>
    <col min="12038" max="12041" width="16.6640625" style="2" customWidth="1"/>
    <col min="12042" max="12042" width="18.109375" style="2" customWidth="1"/>
    <col min="12043" max="12043" width="10" style="2" customWidth="1"/>
    <col min="12044" max="12044" width="9.5546875" style="2" customWidth="1"/>
    <col min="12045" max="12046" width="9.109375" style="2" customWidth="1"/>
    <col min="12047" max="12047" width="10.5546875" style="2" customWidth="1"/>
    <col min="12048" max="12288" width="9.109375" style="2"/>
    <col min="12289" max="12289" width="73.33203125" style="2" customWidth="1"/>
    <col min="12290" max="12290" width="15.33203125" style="2" customWidth="1"/>
    <col min="12291" max="12293" width="18" style="2" customWidth="1"/>
    <col min="12294" max="12297" width="16.6640625" style="2" customWidth="1"/>
    <col min="12298" max="12298" width="18.109375" style="2" customWidth="1"/>
    <col min="12299" max="12299" width="10" style="2" customWidth="1"/>
    <col min="12300" max="12300" width="9.5546875" style="2" customWidth="1"/>
    <col min="12301" max="12302" width="9.109375" style="2" customWidth="1"/>
    <col min="12303" max="12303" width="10.5546875" style="2" customWidth="1"/>
    <col min="12304" max="12544" width="9.109375" style="2"/>
    <col min="12545" max="12545" width="73.33203125" style="2" customWidth="1"/>
    <col min="12546" max="12546" width="15.33203125" style="2" customWidth="1"/>
    <col min="12547" max="12549" width="18" style="2" customWidth="1"/>
    <col min="12550" max="12553" width="16.6640625" style="2" customWidth="1"/>
    <col min="12554" max="12554" width="18.109375" style="2" customWidth="1"/>
    <col min="12555" max="12555" width="10" style="2" customWidth="1"/>
    <col min="12556" max="12556" width="9.5546875" style="2" customWidth="1"/>
    <col min="12557" max="12558" width="9.109375" style="2" customWidth="1"/>
    <col min="12559" max="12559" width="10.5546875" style="2" customWidth="1"/>
    <col min="12560" max="12800" width="9.109375" style="2"/>
    <col min="12801" max="12801" width="73.33203125" style="2" customWidth="1"/>
    <col min="12802" max="12802" width="15.33203125" style="2" customWidth="1"/>
    <col min="12803" max="12805" width="18" style="2" customWidth="1"/>
    <col min="12806" max="12809" width="16.6640625" style="2" customWidth="1"/>
    <col min="12810" max="12810" width="18.109375" style="2" customWidth="1"/>
    <col min="12811" max="12811" width="10" style="2" customWidth="1"/>
    <col min="12812" max="12812" width="9.5546875" style="2" customWidth="1"/>
    <col min="12813" max="12814" width="9.109375" style="2" customWidth="1"/>
    <col min="12815" max="12815" width="10.5546875" style="2" customWidth="1"/>
    <col min="12816" max="13056" width="9.109375" style="2"/>
    <col min="13057" max="13057" width="73.33203125" style="2" customWidth="1"/>
    <col min="13058" max="13058" width="15.33203125" style="2" customWidth="1"/>
    <col min="13059" max="13061" width="18" style="2" customWidth="1"/>
    <col min="13062" max="13065" width="16.6640625" style="2" customWidth="1"/>
    <col min="13066" max="13066" width="18.109375" style="2" customWidth="1"/>
    <col min="13067" max="13067" width="10" style="2" customWidth="1"/>
    <col min="13068" max="13068" width="9.5546875" style="2" customWidth="1"/>
    <col min="13069" max="13070" width="9.109375" style="2" customWidth="1"/>
    <col min="13071" max="13071" width="10.5546875" style="2" customWidth="1"/>
    <col min="13072" max="13312" width="9.109375" style="2"/>
    <col min="13313" max="13313" width="73.33203125" style="2" customWidth="1"/>
    <col min="13314" max="13314" width="15.33203125" style="2" customWidth="1"/>
    <col min="13315" max="13317" width="18" style="2" customWidth="1"/>
    <col min="13318" max="13321" width="16.6640625" style="2" customWidth="1"/>
    <col min="13322" max="13322" width="18.109375" style="2" customWidth="1"/>
    <col min="13323" max="13323" width="10" style="2" customWidth="1"/>
    <col min="13324" max="13324" width="9.5546875" style="2" customWidth="1"/>
    <col min="13325" max="13326" width="9.109375" style="2" customWidth="1"/>
    <col min="13327" max="13327" width="10.5546875" style="2" customWidth="1"/>
    <col min="13328" max="13568" width="9.109375" style="2"/>
    <col min="13569" max="13569" width="73.33203125" style="2" customWidth="1"/>
    <col min="13570" max="13570" width="15.33203125" style="2" customWidth="1"/>
    <col min="13571" max="13573" width="18" style="2" customWidth="1"/>
    <col min="13574" max="13577" width="16.6640625" style="2" customWidth="1"/>
    <col min="13578" max="13578" width="18.109375" style="2" customWidth="1"/>
    <col min="13579" max="13579" width="10" style="2" customWidth="1"/>
    <col min="13580" max="13580" width="9.5546875" style="2" customWidth="1"/>
    <col min="13581" max="13582" width="9.109375" style="2" customWidth="1"/>
    <col min="13583" max="13583" width="10.5546875" style="2" customWidth="1"/>
    <col min="13584" max="13824" width="9.109375" style="2"/>
    <col min="13825" max="13825" width="73.33203125" style="2" customWidth="1"/>
    <col min="13826" max="13826" width="15.33203125" style="2" customWidth="1"/>
    <col min="13827" max="13829" width="18" style="2" customWidth="1"/>
    <col min="13830" max="13833" width="16.6640625" style="2" customWidth="1"/>
    <col min="13834" max="13834" width="18.109375" style="2" customWidth="1"/>
    <col min="13835" max="13835" width="10" style="2" customWidth="1"/>
    <col min="13836" max="13836" width="9.5546875" style="2" customWidth="1"/>
    <col min="13837" max="13838" width="9.109375" style="2" customWidth="1"/>
    <col min="13839" max="13839" width="10.5546875" style="2" customWidth="1"/>
    <col min="13840" max="14080" width="9.109375" style="2"/>
    <col min="14081" max="14081" width="73.33203125" style="2" customWidth="1"/>
    <col min="14082" max="14082" width="15.33203125" style="2" customWidth="1"/>
    <col min="14083" max="14085" width="18" style="2" customWidth="1"/>
    <col min="14086" max="14089" width="16.6640625" style="2" customWidth="1"/>
    <col min="14090" max="14090" width="18.109375" style="2" customWidth="1"/>
    <col min="14091" max="14091" width="10" style="2" customWidth="1"/>
    <col min="14092" max="14092" width="9.5546875" style="2" customWidth="1"/>
    <col min="14093" max="14094" width="9.109375" style="2" customWidth="1"/>
    <col min="14095" max="14095" width="10.5546875" style="2" customWidth="1"/>
    <col min="14096" max="14336" width="9.109375" style="2"/>
    <col min="14337" max="14337" width="73.33203125" style="2" customWidth="1"/>
    <col min="14338" max="14338" width="15.33203125" style="2" customWidth="1"/>
    <col min="14339" max="14341" width="18" style="2" customWidth="1"/>
    <col min="14342" max="14345" width="16.6640625" style="2" customWidth="1"/>
    <col min="14346" max="14346" width="18.109375" style="2" customWidth="1"/>
    <col min="14347" max="14347" width="10" style="2" customWidth="1"/>
    <col min="14348" max="14348" width="9.5546875" style="2" customWidth="1"/>
    <col min="14349" max="14350" width="9.109375" style="2" customWidth="1"/>
    <col min="14351" max="14351" width="10.5546875" style="2" customWidth="1"/>
    <col min="14352" max="14592" width="9.109375" style="2"/>
    <col min="14593" max="14593" width="73.33203125" style="2" customWidth="1"/>
    <col min="14594" max="14594" width="15.33203125" style="2" customWidth="1"/>
    <col min="14595" max="14597" width="18" style="2" customWidth="1"/>
    <col min="14598" max="14601" width="16.6640625" style="2" customWidth="1"/>
    <col min="14602" max="14602" width="18.109375" style="2" customWidth="1"/>
    <col min="14603" max="14603" width="10" style="2" customWidth="1"/>
    <col min="14604" max="14604" width="9.5546875" style="2" customWidth="1"/>
    <col min="14605" max="14606" width="9.109375" style="2" customWidth="1"/>
    <col min="14607" max="14607" width="10.5546875" style="2" customWidth="1"/>
    <col min="14608" max="14848" width="9.109375" style="2"/>
    <col min="14849" max="14849" width="73.33203125" style="2" customWidth="1"/>
    <col min="14850" max="14850" width="15.33203125" style="2" customWidth="1"/>
    <col min="14851" max="14853" width="18" style="2" customWidth="1"/>
    <col min="14854" max="14857" width="16.6640625" style="2" customWidth="1"/>
    <col min="14858" max="14858" width="18.109375" style="2" customWidth="1"/>
    <col min="14859" max="14859" width="10" style="2" customWidth="1"/>
    <col min="14860" max="14860" width="9.5546875" style="2" customWidth="1"/>
    <col min="14861" max="14862" width="9.109375" style="2" customWidth="1"/>
    <col min="14863" max="14863" width="10.5546875" style="2" customWidth="1"/>
    <col min="14864" max="15104" width="9.109375" style="2"/>
    <col min="15105" max="15105" width="73.33203125" style="2" customWidth="1"/>
    <col min="15106" max="15106" width="15.33203125" style="2" customWidth="1"/>
    <col min="15107" max="15109" width="18" style="2" customWidth="1"/>
    <col min="15110" max="15113" width="16.6640625" style="2" customWidth="1"/>
    <col min="15114" max="15114" width="18.109375" style="2" customWidth="1"/>
    <col min="15115" max="15115" width="10" style="2" customWidth="1"/>
    <col min="15116" max="15116" width="9.5546875" style="2" customWidth="1"/>
    <col min="15117" max="15118" width="9.109375" style="2" customWidth="1"/>
    <col min="15119" max="15119" width="10.5546875" style="2" customWidth="1"/>
    <col min="15120" max="15360" width="9.109375" style="2"/>
    <col min="15361" max="15361" width="73.33203125" style="2" customWidth="1"/>
    <col min="15362" max="15362" width="15.33203125" style="2" customWidth="1"/>
    <col min="15363" max="15365" width="18" style="2" customWidth="1"/>
    <col min="15366" max="15369" width="16.6640625" style="2" customWidth="1"/>
    <col min="15370" max="15370" width="18.109375" style="2" customWidth="1"/>
    <col min="15371" max="15371" width="10" style="2" customWidth="1"/>
    <col min="15372" max="15372" width="9.5546875" style="2" customWidth="1"/>
    <col min="15373" max="15374" width="9.109375" style="2" customWidth="1"/>
    <col min="15375" max="15375" width="10.5546875" style="2" customWidth="1"/>
    <col min="15376" max="15616" width="9.109375" style="2"/>
    <col min="15617" max="15617" width="73.33203125" style="2" customWidth="1"/>
    <col min="15618" max="15618" width="15.33203125" style="2" customWidth="1"/>
    <col min="15619" max="15621" width="18" style="2" customWidth="1"/>
    <col min="15622" max="15625" width="16.6640625" style="2" customWidth="1"/>
    <col min="15626" max="15626" width="18.109375" style="2" customWidth="1"/>
    <col min="15627" max="15627" width="10" style="2" customWidth="1"/>
    <col min="15628" max="15628" width="9.5546875" style="2" customWidth="1"/>
    <col min="15629" max="15630" width="9.109375" style="2" customWidth="1"/>
    <col min="15631" max="15631" width="10.5546875" style="2" customWidth="1"/>
    <col min="15632" max="15872" width="9.109375" style="2"/>
    <col min="15873" max="15873" width="73.33203125" style="2" customWidth="1"/>
    <col min="15874" max="15874" width="15.33203125" style="2" customWidth="1"/>
    <col min="15875" max="15877" width="18" style="2" customWidth="1"/>
    <col min="15878" max="15881" width="16.6640625" style="2" customWidth="1"/>
    <col min="15882" max="15882" width="18.109375" style="2" customWidth="1"/>
    <col min="15883" max="15883" width="10" style="2" customWidth="1"/>
    <col min="15884" max="15884" width="9.5546875" style="2" customWidth="1"/>
    <col min="15885" max="15886" width="9.109375" style="2" customWidth="1"/>
    <col min="15887" max="15887" width="10.5546875" style="2" customWidth="1"/>
    <col min="15888" max="16128" width="9.109375" style="2"/>
    <col min="16129" max="16129" width="73.33203125" style="2" customWidth="1"/>
    <col min="16130" max="16130" width="15.33203125" style="2" customWidth="1"/>
    <col min="16131" max="16133" width="18" style="2" customWidth="1"/>
    <col min="16134" max="16137" width="16.6640625" style="2" customWidth="1"/>
    <col min="16138" max="16138" width="18.109375" style="2" customWidth="1"/>
    <col min="16139" max="16139" width="10" style="2" customWidth="1"/>
    <col min="16140" max="16140" width="9.5546875" style="2" customWidth="1"/>
    <col min="16141" max="16142" width="9.109375" style="2" customWidth="1"/>
    <col min="16143" max="16143" width="10.5546875" style="2" customWidth="1"/>
    <col min="16144" max="16384" width="9.109375" style="2"/>
  </cols>
  <sheetData>
    <row r="1" spans="1:11" ht="25.2" customHeight="1" x14ac:dyDescent="0.35">
      <c r="G1" s="173"/>
      <c r="H1" s="200" t="s">
        <v>360</v>
      </c>
      <c r="I1" s="200"/>
    </row>
    <row r="2" spans="1:11" ht="22.2" customHeight="1" x14ac:dyDescent="0.35">
      <c r="G2" s="173"/>
      <c r="H2" s="174" t="s">
        <v>207</v>
      </c>
      <c r="I2" s="175"/>
    </row>
    <row r="3" spans="1:11" ht="27.6" customHeight="1" x14ac:dyDescent="0.35">
      <c r="G3" s="173"/>
      <c r="H3" s="174" t="s">
        <v>572</v>
      </c>
      <c r="I3" s="175"/>
    </row>
    <row r="4" spans="1:11" ht="22.2" customHeight="1" x14ac:dyDescent="0.35">
      <c r="B4" s="133"/>
      <c r="C4" s="133"/>
      <c r="D4" s="133"/>
      <c r="E4" s="133"/>
      <c r="G4" s="173"/>
      <c r="H4" s="174"/>
      <c r="I4" s="175"/>
    </row>
    <row r="5" spans="1:11" ht="27" customHeight="1" x14ac:dyDescent="0.35">
      <c r="B5" s="22"/>
      <c r="C5" s="22"/>
      <c r="D5" s="22"/>
      <c r="E5" s="22"/>
      <c r="G5" s="173"/>
      <c r="H5" s="198" t="s">
        <v>366</v>
      </c>
      <c r="I5" s="198"/>
    </row>
    <row r="6" spans="1:11" ht="22.8" customHeight="1" x14ac:dyDescent="0.35">
      <c r="B6" s="22"/>
      <c r="C6" s="22"/>
      <c r="D6" s="22"/>
      <c r="E6" s="22"/>
      <c r="G6" s="173"/>
      <c r="H6" s="198" t="s">
        <v>365</v>
      </c>
      <c r="I6" s="198"/>
    </row>
    <row r="7" spans="1:11" ht="20.399999999999999" x14ac:dyDescent="0.35">
      <c r="B7" s="22"/>
      <c r="C7" s="22"/>
      <c r="D7" s="22"/>
      <c r="E7" s="22"/>
      <c r="G7" s="173"/>
      <c r="H7" s="198" t="s">
        <v>363</v>
      </c>
      <c r="I7" s="198"/>
    </row>
    <row r="8" spans="1:11" ht="18.600000000000001" customHeight="1" x14ac:dyDescent="0.35">
      <c r="G8" s="173"/>
      <c r="H8" s="176" t="s">
        <v>364</v>
      </c>
      <c r="I8" s="176"/>
    </row>
    <row r="9" spans="1:11" ht="28.2" customHeight="1" x14ac:dyDescent="0.3"/>
    <row r="10" spans="1:11" ht="18.600000000000001" customHeight="1" x14ac:dyDescent="0.3">
      <c r="A10" s="2" t="s">
        <v>169</v>
      </c>
      <c r="B10" s="4"/>
      <c r="D10" s="2"/>
      <c r="E10" s="2"/>
      <c r="G10" s="199" t="s">
        <v>170</v>
      </c>
      <c r="H10" s="199"/>
      <c r="I10" s="199"/>
      <c r="J10" s="199"/>
    </row>
    <row r="11" spans="1:11" ht="26.4" customHeight="1" x14ac:dyDescent="0.3">
      <c r="A11" s="196" t="s">
        <v>565</v>
      </c>
      <c r="B11" s="191"/>
      <c r="C11" s="191"/>
      <c r="D11" s="4"/>
      <c r="E11" s="4"/>
      <c r="F11" s="4"/>
      <c r="G11" s="201" t="s">
        <v>563</v>
      </c>
      <c r="H11" s="201"/>
      <c r="I11" s="201"/>
      <c r="J11" s="201"/>
    </row>
    <row r="12" spans="1:11" ht="36.6" customHeight="1" x14ac:dyDescent="0.3">
      <c r="A12" s="195" t="s">
        <v>567</v>
      </c>
      <c r="B12" s="195"/>
      <c r="C12" s="194"/>
      <c r="D12" s="6"/>
      <c r="E12" s="4"/>
      <c r="F12" s="4"/>
      <c r="G12" s="202" t="s">
        <v>205</v>
      </c>
      <c r="H12" s="203"/>
      <c r="I12" s="203"/>
      <c r="J12" s="203"/>
    </row>
    <row r="13" spans="1:11" ht="18.75" customHeight="1" x14ac:dyDescent="0.3">
      <c r="A13" s="192" t="s">
        <v>566</v>
      </c>
      <c r="B13" s="192"/>
      <c r="C13" s="192"/>
      <c r="D13" s="4"/>
      <c r="E13" s="4"/>
      <c r="F13" s="4"/>
      <c r="G13" s="192" t="s">
        <v>564</v>
      </c>
      <c r="H13" s="192"/>
      <c r="I13" s="192"/>
      <c r="J13" s="192"/>
      <c r="K13" s="193"/>
    </row>
    <row r="14" spans="1:11" ht="18.75" customHeight="1" x14ac:dyDescent="0.3">
      <c r="A14" s="192" t="s">
        <v>569</v>
      </c>
      <c r="B14" s="192"/>
      <c r="C14" s="192"/>
      <c r="D14" s="2"/>
      <c r="E14" s="4"/>
      <c r="F14" s="4"/>
      <c r="G14" s="199" t="s">
        <v>401</v>
      </c>
      <c r="H14" s="199"/>
      <c r="I14" s="199"/>
      <c r="J14" s="199"/>
      <c r="K14" s="188"/>
    </row>
    <row r="15" spans="1:11" ht="18.75" customHeight="1" x14ac:dyDescent="0.3">
      <c r="D15" s="4"/>
      <c r="E15" s="4"/>
      <c r="F15" s="4"/>
      <c r="G15" s="5"/>
      <c r="H15" s="5"/>
      <c r="I15" s="5"/>
      <c r="J15" s="5"/>
    </row>
    <row r="16" spans="1:11" ht="23.4" customHeight="1" x14ac:dyDescent="0.3">
      <c r="F16" s="5"/>
      <c r="G16" s="63" t="s">
        <v>171</v>
      </c>
    </row>
    <row r="17" spans="1:13" ht="21.6" customHeight="1" x14ac:dyDescent="0.3">
      <c r="A17" s="3"/>
      <c r="D17" s="5"/>
      <c r="E17" s="5"/>
      <c r="F17" s="5"/>
      <c r="G17" s="209" t="s">
        <v>563</v>
      </c>
      <c r="H17" s="209"/>
      <c r="I17" s="209"/>
      <c r="J17" s="209"/>
    </row>
    <row r="18" spans="1:13" ht="30.75" customHeight="1" x14ac:dyDescent="0.3">
      <c r="A18" s="210"/>
      <c r="B18" s="210"/>
      <c r="C18" s="7"/>
      <c r="D18" s="7"/>
      <c r="E18" s="7"/>
      <c r="F18" s="8"/>
      <c r="G18" s="213" t="s">
        <v>206</v>
      </c>
      <c r="H18" s="214"/>
      <c r="I18" s="214"/>
      <c r="J18" s="214"/>
      <c r="M18" s="190"/>
    </row>
    <row r="19" spans="1:13" ht="20.25" customHeight="1" x14ac:dyDescent="0.3">
      <c r="A19" s="211"/>
      <c r="B19" s="211"/>
      <c r="D19" s="2"/>
      <c r="E19" s="2"/>
      <c r="G19" s="212"/>
      <c r="H19" s="212"/>
      <c r="I19" s="212"/>
      <c r="J19" s="212"/>
    </row>
    <row r="20" spans="1:13" ht="19.5" customHeight="1" x14ac:dyDescent="0.3">
      <c r="A20" s="211"/>
      <c r="B20" s="211"/>
      <c r="F20" s="4"/>
      <c r="G20" s="5" t="s">
        <v>367</v>
      </c>
      <c r="H20" s="3"/>
      <c r="I20" s="5"/>
      <c r="J20" s="5"/>
    </row>
    <row r="21" spans="1:13" ht="19.5" customHeight="1" x14ac:dyDescent="0.3">
      <c r="A21" s="3"/>
      <c r="F21" s="4"/>
      <c r="G21" s="199" t="s">
        <v>402</v>
      </c>
      <c r="H21" s="199"/>
      <c r="I21" s="199"/>
      <c r="J21" s="199"/>
    </row>
    <row r="22" spans="1:13" x14ac:dyDescent="0.3">
      <c r="A22" s="211"/>
      <c r="B22" s="211"/>
      <c r="D22" s="4"/>
      <c r="E22" s="4"/>
      <c r="F22" s="4"/>
      <c r="G22" s="212"/>
      <c r="H22" s="212"/>
      <c r="I22" s="212"/>
      <c r="J22" s="212"/>
    </row>
    <row r="23" spans="1:13" s="134" customFormat="1" ht="45.6" customHeight="1" x14ac:dyDescent="0.3">
      <c r="A23" s="207" t="s">
        <v>188</v>
      </c>
      <c r="B23" s="208"/>
      <c r="C23" s="208"/>
      <c r="D23" s="208"/>
      <c r="E23" s="208"/>
      <c r="F23" s="208"/>
      <c r="G23" s="208"/>
      <c r="H23" s="208"/>
      <c r="I23" s="208"/>
      <c r="J23" s="208"/>
    </row>
    <row r="24" spans="1:13" x14ac:dyDescent="0.3">
      <c r="F24" s="3"/>
      <c r="G24" s="3"/>
      <c r="H24" s="3"/>
      <c r="I24" s="3"/>
      <c r="J24" s="3"/>
    </row>
    <row r="25" spans="1:13" ht="20.100000000000001" customHeight="1" x14ac:dyDescent="0.3">
      <c r="A25" s="9"/>
      <c r="B25" s="204"/>
      <c r="C25" s="204"/>
      <c r="D25" s="204"/>
      <c r="E25" s="204"/>
      <c r="F25" s="204"/>
      <c r="G25" s="10"/>
      <c r="H25" s="11"/>
      <c r="I25" s="12" t="s">
        <v>172</v>
      </c>
      <c r="J25" s="13" t="s">
        <v>173</v>
      </c>
    </row>
    <row r="26" spans="1:13" ht="20.100000000000001" customHeight="1" x14ac:dyDescent="0.3">
      <c r="A26" s="14" t="s">
        <v>174</v>
      </c>
      <c r="B26" s="204"/>
      <c r="C26" s="204"/>
      <c r="D26" s="204"/>
      <c r="E26" s="204"/>
      <c r="F26" s="204"/>
      <c r="G26" s="15"/>
      <c r="H26" s="16"/>
      <c r="I26" s="17" t="s">
        <v>175</v>
      </c>
      <c r="J26" s="13"/>
    </row>
    <row r="27" spans="1:13" ht="20.100000000000001" customHeight="1" x14ac:dyDescent="0.3">
      <c r="A27" s="14" t="s">
        <v>176</v>
      </c>
      <c r="B27" s="204"/>
      <c r="C27" s="204"/>
      <c r="D27" s="204"/>
      <c r="E27" s="204"/>
      <c r="F27" s="204"/>
      <c r="G27" s="10"/>
      <c r="H27" s="11"/>
      <c r="I27" s="17" t="s">
        <v>177</v>
      </c>
      <c r="J27" s="13"/>
    </row>
    <row r="28" spans="1:13" ht="20.100000000000001" customHeight="1" x14ac:dyDescent="0.3">
      <c r="A28" s="14" t="s">
        <v>178</v>
      </c>
      <c r="B28" s="204"/>
      <c r="C28" s="204"/>
      <c r="D28" s="204"/>
      <c r="E28" s="204"/>
      <c r="F28" s="204"/>
      <c r="G28" s="10"/>
      <c r="H28" s="11"/>
      <c r="I28" s="17" t="s">
        <v>179</v>
      </c>
      <c r="J28" s="13"/>
    </row>
    <row r="29" spans="1:13" ht="20.100000000000001" customHeight="1" x14ac:dyDescent="0.3">
      <c r="A29" s="14" t="s">
        <v>358</v>
      </c>
      <c r="B29" s="204"/>
      <c r="C29" s="204"/>
      <c r="D29" s="204"/>
      <c r="E29" s="204"/>
      <c r="F29" s="204"/>
      <c r="G29" s="15"/>
      <c r="H29" s="16"/>
      <c r="I29" s="17" t="s">
        <v>180</v>
      </c>
      <c r="J29" s="13"/>
    </row>
    <row r="30" spans="1:13" ht="20.100000000000001" customHeight="1" x14ac:dyDescent="0.3">
      <c r="A30" s="14" t="s">
        <v>181</v>
      </c>
      <c r="B30" s="204"/>
      <c r="C30" s="204"/>
      <c r="D30" s="204"/>
      <c r="E30" s="204"/>
      <c r="F30" s="204"/>
      <c r="G30" s="15"/>
      <c r="H30" s="16"/>
      <c r="I30" s="17" t="s">
        <v>182</v>
      </c>
      <c r="J30" s="13"/>
    </row>
    <row r="31" spans="1:13" ht="20.100000000000001" customHeight="1" x14ac:dyDescent="0.3">
      <c r="A31" s="14" t="s">
        <v>183</v>
      </c>
      <c r="B31" s="204"/>
      <c r="C31" s="204"/>
      <c r="D31" s="204"/>
      <c r="E31" s="204"/>
      <c r="F31" s="204"/>
      <c r="G31" s="15"/>
      <c r="H31" s="18"/>
      <c r="I31" s="19" t="s">
        <v>568</v>
      </c>
      <c r="J31" s="13"/>
    </row>
    <row r="32" spans="1:13" ht="20.100000000000001" customHeight="1" x14ac:dyDescent="0.3">
      <c r="A32" s="14" t="s">
        <v>554</v>
      </c>
      <c r="B32" s="204"/>
      <c r="C32" s="204"/>
      <c r="D32" s="204"/>
      <c r="E32" s="204"/>
      <c r="F32" s="204"/>
      <c r="G32" s="204"/>
      <c r="H32" s="205"/>
      <c r="I32" s="206"/>
      <c r="J32" s="20"/>
    </row>
    <row r="33" spans="1:10" ht="20.100000000000001" customHeight="1" x14ac:dyDescent="0.3">
      <c r="A33" s="14" t="s">
        <v>184</v>
      </c>
      <c r="B33" s="204"/>
      <c r="C33" s="204"/>
      <c r="D33" s="204"/>
      <c r="E33" s="204"/>
      <c r="F33" s="204"/>
      <c r="G33" s="204"/>
      <c r="H33" s="205"/>
      <c r="I33" s="206"/>
      <c r="J33" s="20"/>
    </row>
    <row r="34" spans="1:10" ht="20.100000000000001" customHeight="1" x14ac:dyDescent="0.3">
      <c r="A34" s="14" t="s">
        <v>185</v>
      </c>
      <c r="B34" s="204"/>
      <c r="C34" s="204"/>
      <c r="D34" s="204"/>
      <c r="E34" s="204"/>
      <c r="F34" s="204"/>
      <c r="G34" s="15"/>
      <c r="H34" s="15"/>
      <c r="I34" s="15"/>
      <c r="J34" s="16"/>
    </row>
    <row r="35" spans="1:10" ht="20.100000000000001" customHeight="1" x14ac:dyDescent="0.3">
      <c r="A35" s="14" t="s">
        <v>186</v>
      </c>
      <c r="B35" s="204"/>
      <c r="C35" s="204"/>
      <c r="D35" s="204"/>
      <c r="E35" s="204"/>
      <c r="F35" s="204"/>
      <c r="G35" s="10"/>
      <c r="H35" s="10"/>
      <c r="I35" s="10"/>
      <c r="J35" s="11"/>
    </row>
    <row r="36" spans="1:10" ht="20.100000000000001" customHeight="1" x14ac:dyDescent="0.3">
      <c r="A36" s="14" t="s">
        <v>187</v>
      </c>
      <c r="B36" s="204"/>
      <c r="C36" s="204"/>
      <c r="D36" s="204"/>
      <c r="E36" s="204"/>
      <c r="F36" s="204"/>
      <c r="G36" s="15"/>
      <c r="H36" s="15"/>
      <c r="I36" s="15"/>
      <c r="J36" s="16"/>
    </row>
    <row r="37" spans="1:10" ht="20.100000000000001" customHeight="1" x14ac:dyDescent="0.3">
      <c r="A37" s="14" t="s">
        <v>204</v>
      </c>
      <c r="B37" s="204"/>
      <c r="C37" s="204"/>
      <c r="D37" s="204"/>
      <c r="E37" s="204"/>
      <c r="F37" s="204"/>
      <c r="G37" s="10"/>
      <c r="H37" s="10"/>
      <c r="I37" s="10"/>
      <c r="J37" s="11"/>
    </row>
    <row r="38" spans="1:10" s="3" customFormat="1" x14ac:dyDescent="0.3">
      <c r="A38" s="21"/>
      <c r="F38" s="2"/>
      <c r="G38" s="2"/>
      <c r="H38" s="2"/>
      <c r="I38" s="2"/>
      <c r="J38" s="2"/>
    </row>
  </sheetData>
  <mergeCells count="33">
    <mergeCell ref="A23:J23"/>
    <mergeCell ref="B25:F25"/>
    <mergeCell ref="B26:F26"/>
    <mergeCell ref="G17:J17"/>
    <mergeCell ref="A18:B18"/>
    <mergeCell ref="A19:B19"/>
    <mergeCell ref="G19:J19"/>
    <mergeCell ref="G21:J21"/>
    <mergeCell ref="A20:B20"/>
    <mergeCell ref="A22:B22"/>
    <mergeCell ref="G22:J22"/>
    <mergeCell ref="G18:J18"/>
    <mergeCell ref="B27:F27"/>
    <mergeCell ref="B28:F28"/>
    <mergeCell ref="B29:F29"/>
    <mergeCell ref="B30:F30"/>
    <mergeCell ref="B31:F31"/>
    <mergeCell ref="B37:F37"/>
    <mergeCell ref="G32:I32"/>
    <mergeCell ref="B33:F33"/>
    <mergeCell ref="G33:I33"/>
    <mergeCell ref="B34:F34"/>
    <mergeCell ref="B35:F35"/>
    <mergeCell ref="B36:F36"/>
    <mergeCell ref="B32:F32"/>
    <mergeCell ref="H5:I5"/>
    <mergeCell ref="H6:I6"/>
    <mergeCell ref="H7:I7"/>
    <mergeCell ref="G14:J14"/>
    <mergeCell ref="H1:I1"/>
    <mergeCell ref="G10:J10"/>
    <mergeCell ref="G11:J11"/>
    <mergeCell ref="G12:J12"/>
  </mergeCells>
  <printOptions horizontalCentered="1"/>
  <pageMargins left="0.39370078740157483" right="0.39370078740157483" top="0.78740157480314965" bottom="0.39370078740157483" header="0" footer="0"/>
  <pageSetup paperSize="9" scale="60" fitToHeight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36"/>
  <sheetViews>
    <sheetView view="pageBreakPreview" zoomScale="80" zoomScaleNormal="75" zoomScaleSheetLayoutView="80" workbookViewId="0">
      <selection activeCell="A2" sqref="A2:A3"/>
    </sheetView>
  </sheetViews>
  <sheetFormatPr defaultColWidth="9.109375" defaultRowHeight="13.8" x14ac:dyDescent="0.25"/>
  <cols>
    <col min="1" max="1" width="5.6640625" style="152" customWidth="1"/>
    <col min="2" max="2" width="39.5546875" style="153" customWidth="1"/>
    <col min="3" max="3" width="14.6640625" style="153" customWidth="1"/>
    <col min="4" max="4" width="12.6640625" style="153" customWidth="1"/>
    <col min="5" max="5" width="13.6640625" style="153" customWidth="1"/>
    <col min="6" max="6" width="13.5546875" style="153" customWidth="1"/>
    <col min="7" max="9" width="6.44140625" style="153" bestFit="1" customWidth="1"/>
    <col min="10" max="10" width="10.44140625" style="153" bestFit="1" customWidth="1"/>
    <col min="11" max="13" width="6.44140625" style="153" bestFit="1" customWidth="1"/>
    <col min="14" max="14" width="11" style="153" bestFit="1" customWidth="1"/>
    <col min="15" max="17" width="6.44140625" style="153" bestFit="1" customWidth="1"/>
    <col min="18" max="18" width="11.5546875" style="153" bestFit="1" customWidth="1"/>
    <col min="19" max="21" width="6.44140625" style="153" bestFit="1" customWidth="1"/>
    <col min="22" max="22" width="12.5546875" style="153" customWidth="1"/>
    <col min="23" max="16384" width="9.109375" style="153"/>
  </cols>
  <sheetData>
    <row r="1" spans="1:22" s="152" customFormat="1" ht="50.4" customHeight="1" x14ac:dyDescent="0.25">
      <c r="A1" s="215" t="s">
        <v>517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93" t="s">
        <v>368</v>
      </c>
    </row>
    <row r="2" spans="1:22" s="152" customFormat="1" ht="54" x14ac:dyDescent="0.3">
      <c r="A2" s="218" t="s">
        <v>535</v>
      </c>
      <c r="B2" s="219" t="s">
        <v>0</v>
      </c>
      <c r="C2" s="216" t="s">
        <v>211</v>
      </c>
      <c r="D2" s="221" t="s">
        <v>212</v>
      </c>
      <c r="E2" s="220" t="s">
        <v>361</v>
      </c>
      <c r="F2" s="221" t="s">
        <v>362</v>
      </c>
      <c r="G2" s="102" t="s">
        <v>1</v>
      </c>
      <c r="H2" s="103" t="s">
        <v>2</v>
      </c>
      <c r="I2" s="102" t="s">
        <v>3</v>
      </c>
      <c r="J2" s="101" t="s">
        <v>144</v>
      </c>
      <c r="K2" s="102" t="s">
        <v>4</v>
      </c>
      <c r="L2" s="103" t="s">
        <v>5</v>
      </c>
      <c r="M2" s="102" t="s">
        <v>6</v>
      </c>
      <c r="N2" s="101" t="s">
        <v>7</v>
      </c>
      <c r="O2" s="102" t="s">
        <v>8</v>
      </c>
      <c r="P2" s="102" t="s">
        <v>9</v>
      </c>
      <c r="Q2" s="102" t="s">
        <v>10</v>
      </c>
      <c r="R2" s="101" t="s">
        <v>11</v>
      </c>
      <c r="S2" s="102" t="s">
        <v>12</v>
      </c>
      <c r="T2" s="102" t="s">
        <v>13</v>
      </c>
      <c r="U2" s="102" t="s">
        <v>14</v>
      </c>
      <c r="V2" s="101" t="s">
        <v>15</v>
      </c>
    </row>
    <row r="3" spans="1:22" ht="15" x14ac:dyDescent="0.25">
      <c r="A3" s="218"/>
      <c r="B3" s="219"/>
      <c r="C3" s="217"/>
      <c r="D3" s="221"/>
      <c r="E3" s="220"/>
      <c r="F3" s="221"/>
      <c r="G3" s="100" t="s">
        <v>16</v>
      </c>
      <c r="H3" s="100" t="s">
        <v>16</v>
      </c>
      <c r="I3" s="100" t="s">
        <v>16</v>
      </c>
      <c r="J3" s="25" t="s">
        <v>16</v>
      </c>
      <c r="K3" s="92" t="s">
        <v>16</v>
      </c>
      <c r="L3" s="92" t="s">
        <v>16</v>
      </c>
      <c r="M3" s="92" t="s">
        <v>16</v>
      </c>
      <c r="N3" s="25" t="s">
        <v>16</v>
      </c>
      <c r="O3" s="92" t="s">
        <v>16</v>
      </c>
      <c r="P3" s="92" t="s">
        <v>16</v>
      </c>
      <c r="Q3" s="92" t="s">
        <v>16</v>
      </c>
      <c r="R3" s="25" t="s">
        <v>16</v>
      </c>
      <c r="S3" s="92" t="s">
        <v>16</v>
      </c>
      <c r="T3" s="92" t="s">
        <v>16</v>
      </c>
      <c r="U3" s="92" t="s">
        <v>16</v>
      </c>
      <c r="V3" s="25" t="s">
        <v>16</v>
      </c>
    </row>
    <row r="4" spans="1:22" ht="15.6" x14ac:dyDescent="0.25">
      <c r="A4" s="142" t="s">
        <v>135</v>
      </c>
      <c r="B4" s="106" t="s">
        <v>36</v>
      </c>
      <c r="C4" s="26"/>
      <c r="D4" s="26"/>
      <c r="E4" s="27"/>
      <c r="F4" s="26"/>
      <c r="G4" s="27"/>
      <c r="H4" s="26"/>
      <c r="I4" s="27"/>
      <c r="J4" s="26"/>
      <c r="K4" s="27"/>
      <c r="L4" s="27"/>
      <c r="M4" s="26"/>
      <c r="N4" s="27"/>
      <c r="O4" s="26"/>
      <c r="P4" s="27"/>
      <c r="Q4" s="26"/>
      <c r="R4" s="27"/>
      <c r="S4" s="26"/>
      <c r="T4" s="27"/>
      <c r="U4" s="26"/>
      <c r="V4" s="27"/>
    </row>
    <row r="5" spans="1:22" s="152" customFormat="1" ht="30" x14ac:dyDescent="0.3">
      <c r="A5" s="142" t="s">
        <v>137</v>
      </c>
      <c r="B5" s="64" t="s">
        <v>524</v>
      </c>
      <c r="C5" s="65"/>
      <c r="D5" s="65"/>
      <c r="E5" s="145"/>
      <c r="F5" s="145">
        <f>G5+H5+I5+K5+L5+M5+O5+P5+Q5+S5+T5+U5</f>
        <v>0</v>
      </c>
      <c r="G5" s="145"/>
      <c r="H5" s="145"/>
      <c r="I5" s="145"/>
      <c r="J5" s="145">
        <f>G5+H5+I5</f>
        <v>0</v>
      </c>
      <c r="K5" s="145"/>
      <c r="L5" s="145"/>
      <c r="M5" s="145"/>
      <c r="N5" s="145">
        <f>K5+L5+M5</f>
        <v>0</v>
      </c>
      <c r="O5" s="145"/>
      <c r="P5" s="145"/>
      <c r="Q5" s="145"/>
      <c r="R5" s="145">
        <f>O5+P5+Q5</f>
        <v>0</v>
      </c>
      <c r="S5" s="145"/>
      <c r="T5" s="145"/>
      <c r="U5" s="145"/>
      <c r="V5" s="145">
        <f>S5+T5+U5</f>
        <v>0</v>
      </c>
    </row>
    <row r="6" spans="1:22" s="152" customFormat="1" ht="49.2" customHeight="1" x14ac:dyDescent="0.3">
      <c r="A6" s="142" t="s">
        <v>139</v>
      </c>
      <c r="B6" s="64" t="s">
        <v>525</v>
      </c>
      <c r="C6" s="65"/>
      <c r="D6" s="65"/>
      <c r="E6" s="145"/>
      <c r="F6" s="145">
        <f>G6+H6+I6+K6+L6+M6+O6+P6+Q6+S6+T6+U6</f>
        <v>0</v>
      </c>
      <c r="G6" s="145"/>
      <c r="H6" s="145"/>
      <c r="I6" s="145"/>
      <c r="J6" s="145">
        <f>G6+H6+I6</f>
        <v>0</v>
      </c>
      <c r="K6" s="145"/>
      <c r="L6" s="145"/>
      <c r="M6" s="145"/>
      <c r="N6" s="145">
        <f>K6+L6+M6</f>
        <v>0</v>
      </c>
      <c r="O6" s="145"/>
      <c r="P6" s="145"/>
      <c r="Q6" s="145"/>
      <c r="R6" s="145">
        <f>O6+P6+Q6</f>
        <v>0</v>
      </c>
      <c r="S6" s="145"/>
      <c r="T6" s="145"/>
      <c r="U6" s="145"/>
      <c r="V6" s="145">
        <f>S6+T6+U6</f>
        <v>0</v>
      </c>
    </row>
    <row r="7" spans="1:22" ht="15" x14ac:dyDescent="0.25">
      <c r="A7" s="142" t="s">
        <v>403</v>
      </c>
      <c r="B7" s="64" t="s">
        <v>26</v>
      </c>
      <c r="C7" s="65"/>
      <c r="D7" s="65"/>
      <c r="E7" s="145"/>
      <c r="F7" s="145">
        <f>G7+H7+I7+K7+L7+M7+O7+P7+Q7+S7+T7+U7</f>
        <v>0</v>
      </c>
      <c r="G7" s="145"/>
      <c r="H7" s="145"/>
      <c r="I7" s="145"/>
      <c r="J7" s="145">
        <f>G7+H7+I7</f>
        <v>0</v>
      </c>
      <c r="K7" s="145"/>
      <c r="L7" s="145"/>
      <c r="M7" s="145"/>
      <c r="N7" s="145">
        <f>K7+L7+M7</f>
        <v>0</v>
      </c>
      <c r="O7" s="145"/>
      <c r="P7" s="145"/>
      <c r="Q7" s="145"/>
      <c r="R7" s="145">
        <f>O7+P7+Q7</f>
        <v>0</v>
      </c>
      <c r="S7" s="145"/>
      <c r="T7" s="145"/>
      <c r="U7" s="145"/>
      <c r="V7" s="145">
        <f>S7+T7+U7</f>
        <v>0</v>
      </c>
    </row>
    <row r="8" spans="1:22" ht="15.6" x14ac:dyDescent="0.25">
      <c r="A8" s="142" t="s">
        <v>404</v>
      </c>
      <c r="B8" s="107" t="s">
        <v>17</v>
      </c>
      <c r="C8" s="146">
        <f>SUM(C5:C7)</f>
        <v>0</v>
      </c>
      <c r="D8" s="146">
        <f t="shared" ref="D8:V8" si="0">SUM(D5:D7)</f>
        <v>0</v>
      </c>
      <c r="E8" s="146">
        <f t="shared" si="0"/>
        <v>0</v>
      </c>
      <c r="F8" s="146">
        <f t="shared" si="0"/>
        <v>0</v>
      </c>
      <c r="G8" s="146">
        <f t="shared" si="0"/>
        <v>0</v>
      </c>
      <c r="H8" s="146">
        <f t="shared" si="0"/>
        <v>0</v>
      </c>
      <c r="I8" s="146">
        <f t="shared" si="0"/>
        <v>0</v>
      </c>
      <c r="J8" s="146">
        <f t="shared" si="0"/>
        <v>0</v>
      </c>
      <c r="K8" s="146">
        <f t="shared" si="0"/>
        <v>0</v>
      </c>
      <c r="L8" s="146">
        <f t="shared" si="0"/>
        <v>0</v>
      </c>
      <c r="M8" s="146">
        <f t="shared" si="0"/>
        <v>0</v>
      </c>
      <c r="N8" s="146">
        <f t="shared" si="0"/>
        <v>0</v>
      </c>
      <c r="O8" s="146">
        <f t="shared" si="0"/>
        <v>0</v>
      </c>
      <c r="P8" s="146">
        <f t="shared" si="0"/>
        <v>0</v>
      </c>
      <c r="Q8" s="146">
        <f t="shared" si="0"/>
        <v>0</v>
      </c>
      <c r="R8" s="146">
        <f t="shared" si="0"/>
        <v>0</v>
      </c>
      <c r="S8" s="146">
        <f t="shared" si="0"/>
        <v>0</v>
      </c>
      <c r="T8" s="146">
        <f t="shared" si="0"/>
        <v>0</v>
      </c>
      <c r="U8" s="146">
        <f t="shared" si="0"/>
        <v>0</v>
      </c>
      <c r="V8" s="146">
        <f t="shared" si="0"/>
        <v>0</v>
      </c>
    </row>
    <row r="9" spans="1:22" ht="31.2" x14ac:dyDescent="0.25">
      <c r="A9" s="142" t="s">
        <v>405</v>
      </c>
      <c r="B9" s="107" t="s">
        <v>372</v>
      </c>
      <c r="C9" s="146">
        <f t="shared" ref="C9:V9" si="1">SUM(C10:C14)</f>
        <v>0</v>
      </c>
      <c r="D9" s="146">
        <f t="shared" si="1"/>
        <v>0</v>
      </c>
      <c r="E9" s="146">
        <f t="shared" si="1"/>
        <v>0</v>
      </c>
      <c r="F9" s="146">
        <f t="shared" si="1"/>
        <v>0</v>
      </c>
      <c r="G9" s="146">
        <f t="shared" si="1"/>
        <v>0</v>
      </c>
      <c r="H9" s="146">
        <f t="shared" si="1"/>
        <v>0</v>
      </c>
      <c r="I9" s="146">
        <f t="shared" si="1"/>
        <v>0</v>
      </c>
      <c r="J9" s="146">
        <f t="shared" si="1"/>
        <v>0</v>
      </c>
      <c r="K9" s="146">
        <f t="shared" si="1"/>
        <v>0</v>
      </c>
      <c r="L9" s="146">
        <f t="shared" si="1"/>
        <v>0</v>
      </c>
      <c r="M9" s="146">
        <f t="shared" si="1"/>
        <v>0</v>
      </c>
      <c r="N9" s="146">
        <f t="shared" si="1"/>
        <v>0</v>
      </c>
      <c r="O9" s="146">
        <f t="shared" si="1"/>
        <v>0</v>
      </c>
      <c r="P9" s="146">
        <f t="shared" si="1"/>
        <v>0</v>
      </c>
      <c r="Q9" s="146">
        <f t="shared" si="1"/>
        <v>0</v>
      </c>
      <c r="R9" s="146">
        <f t="shared" si="1"/>
        <v>0</v>
      </c>
      <c r="S9" s="146">
        <f t="shared" si="1"/>
        <v>0</v>
      </c>
      <c r="T9" s="146">
        <f t="shared" si="1"/>
        <v>0</v>
      </c>
      <c r="U9" s="146">
        <f t="shared" si="1"/>
        <v>0</v>
      </c>
      <c r="V9" s="146">
        <f t="shared" si="1"/>
        <v>0</v>
      </c>
    </row>
    <row r="10" spans="1:22" ht="15" x14ac:dyDescent="0.25">
      <c r="A10" s="142" t="s">
        <v>406</v>
      </c>
      <c r="B10" s="64" t="s">
        <v>526</v>
      </c>
      <c r="C10" s="65"/>
      <c r="D10" s="65"/>
      <c r="E10" s="145"/>
      <c r="F10" s="145">
        <f>G10+H10+I10+K10+L10+M10+O10+P10+Q10+S10+T10+U10</f>
        <v>0</v>
      </c>
      <c r="G10" s="145"/>
      <c r="H10" s="145"/>
      <c r="I10" s="145"/>
      <c r="J10" s="145">
        <f>G10+H10+I10</f>
        <v>0</v>
      </c>
      <c r="K10" s="145"/>
      <c r="L10" s="145"/>
      <c r="M10" s="145"/>
      <c r="N10" s="145">
        <f>K10+L10+M10</f>
        <v>0</v>
      </c>
      <c r="O10" s="145"/>
      <c r="P10" s="145"/>
      <c r="Q10" s="145"/>
      <c r="R10" s="145">
        <f>O10+P10+Q10</f>
        <v>0</v>
      </c>
      <c r="S10" s="145"/>
      <c r="T10" s="145"/>
      <c r="U10" s="145"/>
      <c r="V10" s="145">
        <f>S10+T10+U10</f>
        <v>0</v>
      </c>
    </row>
    <row r="11" spans="1:22" ht="30" x14ac:dyDescent="0.25">
      <c r="A11" s="142" t="s">
        <v>407</v>
      </c>
      <c r="B11" s="64" t="s">
        <v>527</v>
      </c>
      <c r="C11" s="65"/>
      <c r="D11" s="65"/>
      <c r="E11" s="145"/>
      <c r="F11" s="145">
        <f>G11+H11+I11+K11+L11+M11+O11+P11+Q11+S11+T11+U11</f>
        <v>0</v>
      </c>
      <c r="G11" s="145"/>
      <c r="H11" s="145"/>
      <c r="I11" s="145"/>
      <c r="J11" s="145">
        <f>G11+H11+I11</f>
        <v>0</v>
      </c>
      <c r="K11" s="145"/>
      <c r="L11" s="145"/>
      <c r="M11" s="145"/>
      <c r="N11" s="145">
        <f>K11+L11+M11</f>
        <v>0</v>
      </c>
      <c r="O11" s="145"/>
      <c r="P11" s="145"/>
      <c r="Q11" s="145"/>
      <c r="R11" s="145">
        <f>O11+P11+Q11</f>
        <v>0</v>
      </c>
      <c r="S11" s="145"/>
      <c r="T11" s="145"/>
      <c r="U11" s="145"/>
      <c r="V11" s="145">
        <f>S11+T11+U11</f>
        <v>0</v>
      </c>
    </row>
    <row r="12" spans="1:22" ht="45" x14ac:dyDescent="0.25">
      <c r="A12" s="142" t="s">
        <v>408</v>
      </c>
      <c r="B12" s="64" t="s">
        <v>555</v>
      </c>
      <c r="C12" s="65"/>
      <c r="D12" s="65"/>
      <c r="E12" s="145"/>
      <c r="F12" s="145">
        <f>G12+H12+I12+K12+L12+M12+O12+P12+Q12+S12+T12+U12</f>
        <v>0</v>
      </c>
      <c r="G12" s="145"/>
      <c r="H12" s="145"/>
      <c r="I12" s="145"/>
      <c r="J12" s="145">
        <f>G12+H12+I12</f>
        <v>0</v>
      </c>
      <c r="K12" s="145"/>
      <c r="L12" s="145"/>
      <c r="M12" s="145"/>
      <c r="N12" s="145">
        <f>K12+L12+M12</f>
        <v>0</v>
      </c>
      <c r="O12" s="145"/>
      <c r="P12" s="145"/>
      <c r="Q12" s="145"/>
      <c r="R12" s="145">
        <f>O12+P12+Q12</f>
        <v>0</v>
      </c>
      <c r="S12" s="145"/>
      <c r="T12" s="145"/>
      <c r="U12" s="145"/>
      <c r="V12" s="145">
        <f>S12+T12+U12</f>
        <v>0</v>
      </c>
    </row>
    <row r="13" spans="1:22" ht="15" x14ac:dyDescent="0.25">
      <c r="A13" s="142" t="s">
        <v>409</v>
      </c>
      <c r="B13" s="152" t="s">
        <v>528</v>
      </c>
      <c r="C13" s="65"/>
      <c r="D13" s="65"/>
      <c r="E13" s="145"/>
      <c r="F13" s="145">
        <f>G13+H13+I13+K13+L13+M13+O13+P13+Q13+S13+T13+U13</f>
        <v>0</v>
      </c>
      <c r="G13" s="145"/>
      <c r="H13" s="145"/>
      <c r="I13" s="145"/>
      <c r="J13" s="145">
        <f>G13+H13+I13</f>
        <v>0</v>
      </c>
      <c r="K13" s="145"/>
      <c r="L13" s="145"/>
      <c r="M13" s="145"/>
      <c r="N13" s="145">
        <f>K13+L13+M13</f>
        <v>0</v>
      </c>
      <c r="O13" s="145"/>
      <c r="P13" s="145"/>
      <c r="Q13" s="145"/>
      <c r="R13" s="145">
        <f>O13+P13+Q13</f>
        <v>0</v>
      </c>
      <c r="S13" s="145"/>
      <c r="T13" s="145"/>
      <c r="U13" s="145"/>
      <c r="V13" s="145">
        <f>S13+T13+U13</f>
        <v>0</v>
      </c>
    </row>
    <row r="14" spans="1:22" ht="15" x14ac:dyDescent="0.25">
      <c r="A14" s="142" t="s">
        <v>410</v>
      </c>
      <c r="B14" s="64" t="s">
        <v>26</v>
      </c>
      <c r="C14" s="65"/>
      <c r="D14" s="65"/>
      <c r="E14" s="145"/>
      <c r="F14" s="145">
        <f>G14+H14+I14+K14+L14+M14+O14+P14+Q14+S14+T14+U14</f>
        <v>0</v>
      </c>
      <c r="G14" s="145"/>
      <c r="H14" s="145"/>
      <c r="I14" s="145"/>
      <c r="J14" s="145">
        <f>G14+H14+I14</f>
        <v>0</v>
      </c>
      <c r="K14" s="145"/>
      <c r="L14" s="145"/>
      <c r="M14" s="145"/>
      <c r="N14" s="145">
        <f>K14+L14+M14</f>
        <v>0</v>
      </c>
      <c r="O14" s="145"/>
      <c r="P14" s="145"/>
      <c r="Q14" s="145"/>
      <c r="R14" s="145">
        <f>O14+P14+Q14</f>
        <v>0</v>
      </c>
      <c r="S14" s="145"/>
      <c r="T14" s="145"/>
      <c r="U14" s="145"/>
      <c r="V14" s="145">
        <f>S14+T14+U14</f>
        <v>0</v>
      </c>
    </row>
    <row r="15" spans="1:22" s="47" customFormat="1" ht="31.2" x14ac:dyDescent="0.25">
      <c r="A15" s="170" t="s">
        <v>411</v>
      </c>
      <c r="B15" s="107" t="s">
        <v>37</v>
      </c>
      <c r="C15" s="146">
        <f t="shared" ref="C15:V15" si="2">SUM(C8,C9)</f>
        <v>0</v>
      </c>
      <c r="D15" s="146">
        <f t="shared" si="2"/>
        <v>0</v>
      </c>
      <c r="E15" s="146">
        <f t="shared" si="2"/>
        <v>0</v>
      </c>
      <c r="F15" s="146">
        <f t="shared" si="2"/>
        <v>0</v>
      </c>
      <c r="G15" s="146">
        <f t="shared" si="2"/>
        <v>0</v>
      </c>
      <c r="H15" s="146">
        <f t="shared" si="2"/>
        <v>0</v>
      </c>
      <c r="I15" s="146">
        <f t="shared" si="2"/>
        <v>0</v>
      </c>
      <c r="J15" s="146">
        <f t="shared" si="2"/>
        <v>0</v>
      </c>
      <c r="K15" s="146">
        <f t="shared" si="2"/>
        <v>0</v>
      </c>
      <c r="L15" s="146">
        <f t="shared" si="2"/>
        <v>0</v>
      </c>
      <c r="M15" s="146">
        <f t="shared" si="2"/>
        <v>0</v>
      </c>
      <c r="N15" s="146">
        <f t="shared" si="2"/>
        <v>0</v>
      </c>
      <c r="O15" s="146">
        <f t="shared" si="2"/>
        <v>0</v>
      </c>
      <c r="P15" s="146">
        <f t="shared" si="2"/>
        <v>0</v>
      </c>
      <c r="Q15" s="146">
        <f t="shared" si="2"/>
        <v>0</v>
      </c>
      <c r="R15" s="146">
        <f t="shared" si="2"/>
        <v>0</v>
      </c>
      <c r="S15" s="146">
        <f t="shared" si="2"/>
        <v>0</v>
      </c>
      <c r="T15" s="146">
        <f t="shared" si="2"/>
        <v>0</v>
      </c>
      <c r="U15" s="146">
        <f t="shared" si="2"/>
        <v>0</v>
      </c>
      <c r="V15" s="146">
        <f t="shared" si="2"/>
        <v>0</v>
      </c>
    </row>
    <row r="16" spans="1:22" s="47" customFormat="1" ht="15.6" x14ac:dyDescent="0.25">
      <c r="A16" s="170" t="s">
        <v>412</v>
      </c>
      <c r="B16" s="106" t="s">
        <v>18</v>
      </c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</row>
    <row r="17" spans="1:22" s="47" customFormat="1" ht="31.2" x14ac:dyDescent="0.25">
      <c r="A17" s="170" t="s">
        <v>413</v>
      </c>
      <c r="B17" s="107" t="s">
        <v>276</v>
      </c>
      <c r="C17" s="146">
        <f>C19+C21+C23+C25+C27+C29</f>
        <v>0</v>
      </c>
      <c r="D17" s="146">
        <f t="shared" ref="D17:V17" si="3">D19+D21+D23+D25+D27+D29</f>
        <v>0</v>
      </c>
      <c r="E17" s="146">
        <f t="shared" si="3"/>
        <v>0</v>
      </c>
      <c r="F17" s="146">
        <f t="shared" si="3"/>
        <v>0</v>
      </c>
      <c r="G17" s="146">
        <f t="shared" si="3"/>
        <v>0</v>
      </c>
      <c r="H17" s="146">
        <f t="shared" si="3"/>
        <v>0</v>
      </c>
      <c r="I17" s="146">
        <f t="shared" si="3"/>
        <v>0</v>
      </c>
      <c r="J17" s="146">
        <f t="shared" si="3"/>
        <v>0</v>
      </c>
      <c r="K17" s="146">
        <f t="shared" si="3"/>
        <v>0</v>
      </c>
      <c r="L17" s="146">
        <f t="shared" si="3"/>
        <v>0</v>
      </c>
      <c r="M17" s="146">
        <f t="shared" si="3"/>
        <v>0</v>
      </c>
      <c r="N17" s="146">
        <f t="shared" si="3"/>
        <v>0</v>
      </c>
      <c r="O17" s="146">
        <f t="shared" si="3"/>
        <v>0</v>
      </c>
      <c r="P17" s="146">
        <f t="shared" si="3"/>
        <v>0</v>
      </c>
      <c r="Q17" s="146">
        <f t="shared" si="3"/>
        <v>0</v>
      </c>
      <c r="R17" s="146">
        <f t="shared" si="3"/>
        <v>0</v>
      </c>
      <c r="S17" s="146">
        <f t="shared" si="3"/>
        <v>0</v>
      </c>
      <c r="T17" s="146">
        <f t="shared" si="3"/>
        <v>0</v>
      </c>
      <c r="U17" s="146">
        <f t="shared" si="3"/>
        <v>0</v>
      </c>
      <c r="V17" s="146">
        <f t="shared" si="3"/>
        <v>0</v>
      </c>
    </row>
    <row r="18" spans="1:22" s="47" customFormat="1" ht="15.6" x14ac:dyDescent="0.25">
      <c r="A18" s="170" t="s">
        <v>414</v>
      </c>
      <c r="B18" s="107" t="s">
        <v>40</v>
      </c>
      <c r="C18" s="104">
        <f>C20+C22+C24+C26+C28+C30</f>
        <v>0</v>
      </c>
      <c r="D18" s="104">
        <f t="shared" ref="D18:V18" si="4">D20+D22+D24+D26+D28+D30</f>
        <v>0</v>
      </c>
      <c r="E18" s="104">
        <f t="shared" si="4"/>
        <v>0</v>
      </c>
      <c r="F18" s="104">
        <f t="shared" si="4"/>
        <v>0</v>
      </c>
      <c r="G18" s="104">
        <f t="shared" si="4"/>
        <v>0</v>
      </c>
      <c r="H18" s="104">
        <f t="shared" si="4"/>
        <v>0</v>
      </c>
      <c r="I18" s="104">
        <f t="shared" si="4"/>
        <v>0</v>
      </c>
      <c r="J18" s="104">
        <f t="shared" si="4"/>
        <v>0</v>
      </c>
      <c r="K18" s="104">
        <f t="shared" si="4"/>
        <v>0</v>
      </c>
      <c r="L18" s="104">
        <f t="shared" si="4"/>
        <v>0</v>
      </c>
      <c r="M18" s="104">
        <f t="shared" si="4"/>
        <v>0</v>
      </c>
      <c r="N18" s="104">
        <f t="shared" si="4"/>
        <v>0</v>
      </c>
      <c r="O18" s="104">
        <f t="shared" si="4"/>
        <v>0</v>
      </c>
      <c r="P18" s="104">
        <f t="shared" si="4"/>
        <v>0</v>
      </c>
      <c r="Q18" s="104">
        <f t="shared" si="4"/>
        <v>0</v>
      </c>
      <c r="R18" s="104">
        <f t="shared" si="4"/>
        <v>0</v>
      </c>
      <c r="S18" s="104">
        <f t="shared" si="4"/>
        <v>0</v>
      </c>
      <c r="T18" s="104">
        <f t="shared" si="4"/>
        <v>0</v>
      </c>
      <c r="U18" s="104">
        <f t="shared" si="4"/>
        <v>0</v>
      </c>
      <c r="V18" s="104">
        <f t="shared" si="4"/>
        <v>0</v>
      </c>
    </row>
    <row r="19" spans="1:22" s="47" customFormat="1" ht="15.6" x14ac:dyDescent="0.25">
      <c r="A19" s="170" t="s">
        <v>415</v>
      </c>
      <c r="B19" s="171" t="s">
        <v>258</v>
      </c>
      <c r="C19" s="65"/>
      <c r="D19" s="65"/>
      <c r="E19" s="148"/>
      <c r="F19" s="148">
        <f>G19+H19+I19+K19+L19+M19+O19+P19+Q19+S19+T19+U19</f>
        <v>0</v>
      </c>
      <c r="G19" s="148"/>
      <c r="H19" s="148"/>
      <c r="I19" s="148"/>
      <c r="J19" s="148">
        <f>G19+H19+I19</f>
        <v>0</v>
      </c>
      <c r="K19" s="148"/>
      <c r="L19" s="148"/>
      <c r="M19" s="148"/>
      <c r="N19" s="148">
        <f>K19+L19+M19</f>
        <v>0</v>
      </c>
      <c r="O19" s="148"/>
      <c r="P19" s="148"/>
      <c r="Q19" s="148"/>
      <c r="R19" s="148">
        <f>O19+P19+Q19</f>
        <v>0</v>
      </c>
      <c r="S19" s="148"/>
      <c r="T19" s="148"/>
      <c r="U19" s="148"/>
      <c r="V19" s="148">
        <f>S19+T19+U19</f>
        <v>0</v>
      </c>
    </row>
    <row r="20" spans="1:22" s="47" customFormat="1" ht="15.6" x14ac:dyDescent="0.25">
      <c r="A20" s="170" t="s">
        <v>416</v>
      </c>
      <c r="B20" s="171" t="s">
        <v>261</v>
      </c>
      <c r="C20" s="105"/>
      <c r="D20" s="104"/>
      <c r="E20" s="104"/>
      <c r="F20" s="104">
        <f>(G20+H20+I20+K20+L20+M20+O20+P20+Q20+S20+T20+U20)/12</f>
        <v>0</v>
      </c>
      <c r="G20" s="104"/>
      <c r="H20" s="104"/>
      <c r="I20" s="104"/>
      <c r="J20" s="104">
        <f t="shared" ref="J20:J24" si="5">(G20+H20+I20)/3</f>
        <v>0</v>
      </c>
      <c r="K20" s="104"/>
      <c r="L20" s="104"/>
      <c r="M20" s="104"/>
      <c r="N20" s="104">
        <f t="shared" ref="N20:N24" si="6">(K20+L20+M20)/3</f>
        <v>0</v>
      </c>
      <c r="O20" s="104"/>
      <c r="P20" s="104"/>
      <c r="Q20" s="104"/>
      <c r="R20" s="104">
        <f t="shared" ref="R20:R24" si="7">(O20+P20+Q20)/3</f>
        <v>0</v>
      </c>
      <c r="S20" s="104"/>
      <c r="T20" s="104"/>
      <c r="U20" s="104"/>
      <c r="V20" s="104">
        <f t="shared" ref="V20:V24" si="8">(S20+T20+U20)/3</f>
        <v>0</v>
      </c>
    </row>
    <row r="21" spans="1:22" s="47" customFormat="1" ht="31.2" x14ac:dyDescent="0.25">
      <c r="A21" s="170" t="s">
        <v>417</v>
      </c>
      <c r="B21" s="171" t="s">
        <v>259</v>
      </c>
      <c r="C21" s="65"/>
      <c r="D21" s="65"/>
      <c r="E21" s="148"/>
      <c r="F21" s="148">
        <f>G21+H21+I21+K21+L21+M21+O21+P21+Q21+S21+T21+U21</f>
        <v>0</v>
      </c>
      <c r="G21" s="148"/>
      <c r="H21" s="148"/>
      <c r="I21" s="148"/>
      <c r="J21" s="148">
        <f>G21+H21+I21</f>
        <v>0</v>
      </c>
      <c r="K21" s="148"/>
      <c r="L21" s="148"/>
      <c r="M21" s="148"/>
      <c r="N21" s="148">
        <f>K21+L21+M21</f>
        <v>0</v>
      </c>
      <c r="O21" s="148"/>
      <c r="P21" s="148"/>
      <c r="Q21" s="148"/>
      <c r="R21" s="148">
        <f>O21+P21+Q21</f>
        <v>0</v>
      </c>
      <c r="S21" s="148"/>
      <c r="T21" s="148"/>
      <c r="U21" s="148"/>
      <c r="V21" s="148">
        <f>S21+T21+U21</f>
        <v>0</v>
      </c>
    </row>
    <row r="22" spans="1:22" s="47" customFormat="1" ht="31.2" x14ac:dyDescent="0.25">
      <c r="A22" s="170" t="s">
        <v>418</v>
      </c>
      <c r="B22" s="171" t="s">
        <v>260</v>
      </c>
      <c r="C22" s="105"/>
      <c r="D22" s="104"/>
      <c r="E22" s="104"/>
      <c r="F22" s="104">
        <f>(G22+H22+I22+K22+L22+M22+O22+P22+Q22+S22+T22+U22)/12</f>
        <v>0</v>
      </c>
      <c r="G22" s="104"/>
      <c r="H22" s="104"/>
      <c r="I22" s="104"/>
      <c r="J22" s="104">
        <f t="shared" si="5"/>
        <v>0</v>
      </c>
      <c r="K22" s="104"/>
      <c r="L22" s="104"/>
      <c r="M22" s="104"/>
      <c r="N22" s="104">
        <f t="shared" si="6"/>
        <v>0</v>
      </c>
      <c r="O22" s="104"/>
      <c r="P22" s="104"/>
      <c r="Q22" s="104"/>
      <c r="R22" s="104">
        <f t="shared" si="7"/>
        <v>0</v>
      </c>
      <c r="S22" s="104"/>
      <c r="T22" s="104"/>
      <c r="U22" s="104"/>
      <c r="V22" s="104">
        <f t="shared" si="8"/>
        <v>0</v>
      </c>
    </row>
    <row r="23" spans="1:22" s="47" customFormat="1" ht="15.6" x14ac:dyDescent="0.25">
      <c r="A23" s="170" t="s">
        <v>419</v>
      </c>
      <c r="B23" s="171" t="s">
        <v>262</v>
      </c>
      <c r="C23" s="65"/>
      <c r="D23" s="65"/>
      <c r="E23" s="148"/>
      <c r="F23" s="148">
        <f>G23+H23+I23+K23+L23+M23+O23+P23+Q23+S23+T23+U23</f>
        <v>0</v>
      </c>
      <c r="G23" s="148"/>
      <c r="H23" s="148"/>
      <c r="I23" s="148"/>
      <c r="J23" s="148">
        <f>G23+H23+I23</f>
        <v>0</v>
      </c>
      <c r="K23" s="148"/>
      <c r="L23" s="148"/>
      <c r="M23" s="148"/>
      <c r="N23" s="148">
        <f>K23+L23+M23</f>
        <v>0</v>
      </c>
      <c r="O23" s="148"/>
      <c r="P23" s="148"/>
      <c r="Q23" s="148"/>
      <c r="R23" s="148">
        <f>O23+P23+Q23</f>
        <v>0</v>
      </c>
      <c r="S23" s="148"/>
      <c r="T23" s="148"/>
      <c r="U23" s="148"/>
      <c r="V23" s="148">
        <f>S23+T23+U23</f>
        <v>0</v>
      </c>
    </row>
    <row r="24" spans="1:22" s="47" customFormat="1" ht="15.6" x14ac:dyDescent="0.25">
      <c r="A24" s="170" t="s">
        <v>420</v>
      </c>
      <c r="B24" s="171" t="s">
        <v>263</v>
      </c>
      <c r="C24" s="105"/>
      <c r="D24" s="104"/>
      <c r="E24" s="104"/>
      <c r="F24" s="104">
        <f>(G24+H24+I24+K24+L24+M24+O24+P24+Q24+S24+T24+U24)/12</f>
        <v>0</v>
      </c>
      <c r="G24" s="104"/>
      <c r="H24" s="104"/>
      <c r="I24" s="104"/>
      <c r="J24" s="104">
        <f t="shared" si="5"/>
        <v>0</v>
      </c>
      <c r="K24" s="104"/>
      <c r="L24" s="104"/>
      <c r="M24" s="104"/>
      <c r="N24" s="104">
        <f t="shared" si="6"/>
        <v>0</v>
      </c>
      <c r="O24" s="104"/>
      <c r="P24" s="104"/>
      <c r="Q24" s="104"/>
      <c r="R24" s="104">
        <f t="shared" si="7"/>
        <v>0</v>
      </c>
      <c r="S24" s="104"/>
      <c r="T24" s="104"/>
      <c r="U24" s="104"/>
      <c r="V24" s="104">
        <f t="shared" si="8"/>
        <v>0</v>
      </c>
    </row>
    <row r="25" spans="1:22" s="47" customFormat="1" ht="31.2" x14ac:dyDescent="0.25">
      <c r="A25" s="170" t="s">
        <v>421</v>
      </c>
      <c r="B25" s="171" t="s">
        <v>266</v>
      </c>
      <c r="C25" s="65"/>
      <c r="D25" s="65"/>
      <c r="E25" s="148"/>
      <c r="F25" s="148">
        <f>G25+H25+I25+K25+L25+M25+O25+P25+Q25+S25+T25+U25</f>
        <v>0</v>
      </c>
      <c r="G25" s="148"/>
      <c r="H25" s="148"/>
      <c r="I25" s="148"/>
      <c r="J25" s="148">
        <f>G25+H25+I25</f>
        <v>0</v>
      </c>
      <c r="K25" s="148"/>
      <c r="L25" s="148"/>
      <c r="M25" s="148"/>
      <c r="N25" s="148">
        <f>K25+L25+M25</f>
        <v>0</v>
      </c>
      <c r="O25" s="148"/>
      <c r="P25" s="148"/>
      <c r="Q25" s="148"/>
      <c r="R25" s="148">
        <f>O25+P25+Q25</f>
        <v>0</v>
      </c>
      <c r="S25" s="148"/>
      <c r="T25" s="148"/>
      <c r="U25" s="148"/>
      <c r="V25" s="148">
        <f>S25+T25+U25</f>
        <v>0</v>
      </c>
    </row>
    <row r="26" spans="1:22" s="47" customFormat="1" ht="31.2" x14ac:dyDescent="0.25">
      <c r="A26" s="170" t="s">
        <v>422</v>
      </c>
      <c r="B26" s="171" t="s">
        <v>267</v>
      </c>
      <c r="C26" s="105"/>
      <c r="D26" s="104"/>
      <c r="E26" s="104"/>
      <c r="F26" s="104">
        <f>(G26+H26+I26+K26+L26+M26+O26+P26+Q26+S26+T26+U26)/12</f>
        <v>0</v>
      </c>
      <c r="G26" s="104"/>
      <c r="H26" s="104"/>
      <c r="I26" s="104"/>
      <c r="J26" s="104">
        <f t="shared" ref="J26" si="9">(G26+H26+I26)/3</f>
        <v>0</v>
      </c>
      <c r="K26" s="104"/>
      <c r="L26" s="104"/>
      <c r="M26" s="104"/>
      <c r="N26" s="104">
        <f t="shared" ref="N26" si="10">(K26+L26+M26)/3</f>
        <v>0</v>
      </c>
      <c r="O26" s="104"/>
      <c r="P26" s="104"/>
      <c r="Q26" s="104"/>
      <c r="R26" s="104">
        <f t="shared" ref="R26" si="11">(O26+P26+Q26)/3</f>
        <v>0</v>
      </c>
      <c r="S26" s="104"/>
      <c r="T26" s="104"/>
      <c r="U26" s="104"/>
      <c r="V26" s="104">
        <f t="shared" ref="V26" si="12">(S26+T26+U26)/3</f>
        <v>0</v>
      </c>
    </row>
    <row r="27" spans="1:22" s="47" customFormat="1" ht="31.2" x14ac:dyDescent="0.25">
      <c r="A27" s="170" t="s">
        <v>423</v>
      </c>
      <c r="B27" s="171" t="s">
        <v>264</v>
      </c>
      <c r="C27" s="65"/>
      <c r="D27" s="65"/>
      <c r="E27" s="148"/>
      <c r="F27" s="148">
        <f>G27+H27+I27+K27+L27+M27+O27+P27+Q27+S27+T27+U27</f>
        <v>0</v>
      </c>
      <c r="G27" s="148"/>
      <c r="H27" s="148"/>
      <c r="I27" s="148"/>
      <c r="J27" s="148">
        <f>G27+H27+I27</f>
        <v>0</v>
      </c>
      <c r="K27" s="148"/>
      <c r="L27" s="148"/>
      <c r="M27" s="148"/>
      <c r="N27" s="148">
        <f>K27+L27+M27</f>
        <v>0</v>
      </c>
      <c r="O27" s="148"/>
      <c r="P27" s="148"/>
      <c r="Q27" s="148"/>
      <c r="R27" s="148">
        <f>O27+P27+Q27</f>
        <v>0</v>
      </c>
      <c r="S27" s="148"/>
      <c r="T27" s="148"/>
      <c r="U27" s="148"/>
      <c r="V27" s="148">
        <f>S27+T27+U27</f>
        <v>0</v>
      </c>
    </row>
    <row r="28" spans="1:22" s="47" customFormat="1" ht="31.2" x14ac:dyDescent="0.25">
      <c r="A28" s="170" t="s">
        <v>424</v>
      </c>
      <c r="B28" s="171" t="s">
        <v>265</v>
      </c>
      <c r="C28" s="105"/>
      <c r="D28" s="104"/>
      <c r="E28" s="104"/>
      <c r="F28" s="104">
        <f>(G28+H28+I28+K28+L28+M28+O28+P28+Q28+S28+T28+U28)/12</f>
        <v>0</v>
      </c>
      <c r="G28" s="104"/>
      <c r="H28" s="104"/>
      <c r="I28" s="104"/>
      <c r="J28" s="104">
        <f t="shared" ref="J28" si="13">(G28+H28+I28)/3</f>
        <v>0</v>
      </c>
      <c r="K28" s="104"/>
      <c r="L28" s="104"/>
      <c r="M28" s="104"/>
      <c r="N28" s="104">
        <f t="shared" ref="N28" si="14">(K28+L28+M28)/3</f>
        <v>0</v>
      </c>
      <c r="O28" s="104"/>
      <c r="P28" s="104"/>
      <c r="Q28" s="104"/>
      <c r="R28" s="104">
        <f t="shared" ref="R28" si="15">(O28+P28+Q28)/3</f>
        <v>0</v>
      </c>
      <c r="S28" s="104"/>
      <c r="T28" s="104"/>
      <c r="U28" s="104"/>
      <c r="V28" s="104">
        <f t="shared" ref="V28" si="16">(S28+T28+U28)/3</f>
        <v>0</v>
      </c>
    </row>
    <row r="29" spans="1:22" s="47" customFormat="1" ht="15.6" x14ac:dyDescent="0.25">
      <c r="A29" s="170" t="s">
        <v>425</v>
      </c>
      <c r="B29" s="171" t="s">
        <v>268</v>
      </c>
      <c r="C29" s="65"/>
      <c r="D29" s="65"/>
      <c r="E29" s="148"/>
      <c r="F29" s="148">
        <f>G29+H29+I29+K29+L29+M29+O29+P29+Q29+S29+T29+U29</f>
        <v>0</v>
      </c>
      <c r="G29" s="148"/>
      <c r="H29" s="148"/>
      <c r="I29" s="148"/>
      <c r="J29" s="148">
        <f>G29+H29+I29</f>
        <v>0</v>
      </c>
      <c r="K29" s="148"/>
      <c r="L29" s="148"/>
      <c r="M29" s="148"/>
      <c r="N29" s="148">
        <f>K29+L29+M29</f>
        <v>0</v>
      </c>
      <c r="O29" s="148"/>
      <c r="P29" s="148"/>
      <c r="Q29" s="148"/>
      <c r="R29" s="148">
        <f>O29+P29+Q29</f>
        <v>0</v>
      </c>
      <c r="S29" s="148"/>
      <c r="T29" s="148"/>
      <c r="U29" s="148"/>
      <c r="V29" s="148">
        <f>S29+T29+U29</f>
        <v>0</v>
      </c>
    </row>
    <row r="30" spans="1:22" s="47" customFormat="1" ht="31.2" x14ac:dyDescent="0.25">
      <c r="A30" s="170" t="s">
        <v>426</v>
      </c>
      <c r="B30" s="171" t="s">
        <v>269</v>
      </c>
      <c r="C30" s="105"/>
      <c r="D30" s="104"/>
      <c r="E30" s="104"/>
      <c r="F30" s="104">
        <f>(G30+H30+I30+K30+L30+M30+O30+P30+Q30+S30+T30+U30)/12</f>
        <v>0</v>
      </c>
      <c r="G30" s="104"/>
      <c r="H30" s="104"/>
      <c r="I30" s="104"/>
      <c r="J30" s="104">
        <f t="shared" ref="J30" si="17">(G30+H30+I30)/3</f>
        <v>0</v>
      </c>
      <c r="K30" s="104"/>
      <c r="L30" s="104"/>
      <c r="M30" s="104"/>
      <c r="N30" s="104">
        <f t="shared" ref="N30" si="18">(K30+L30+M30)/3</f>
        <v>0</v>
      </c>
      <c r="O30" s="104"/>
      <c r="P30" s="104"/>
      <c r="Q30" s="104"/>
      <c r="R30" s="104">
        <f t="shared" ref="R30" si="19">(O30+P30+Q30)/3</f>
        <v>0</v>
      </c>
      <c r="S30" s="104"/>
      <c r="T30" s="104"/>
      <c r="U30" s="104"/>
      <c r="V30" s="104">
        <f t="shared" ref="V30" si="20">(S30+T30+U30)/3</f>
        <v>0</v>
      </c>
    </row>
    <row r="31" spans="1:22" s="47" customFormat="1" ht="15.6" x14ac:dyDescent="0.25">
      <c r="A31" s="170" t="s">
        <v>427</v>
      </c>
      <c r="B31" s="171" t="s">
        <v>19</v>
      </c>
      <c r="C31" s="148" t="str">
        <f>IFERROR(C17/C18/12*1000,"−")</f>
        <v>−</v>
      </c>
      <c r="D31" s="148" t="str">
        <f t="shared" ref="D31:F31" si="21">IFERROR(D17/D18/12*1000,"−")</f>
        <v>−</v>
      </c>
      <c r="E31" s="148" t="str">
        <f t="shared" si="21"/>
        <v>−</v>
      </c>
      <c r="F31" s="148" t="str">
        <f t="shared" si="21"/>
        <v>−</v>
      </c>
      <c r="G31" s="148" t="str">
        <f>IFERROR(G17/G18*1000,"−")</f>
        <v>−</v>
      </c>
      <c r="H31" s="148" t="str">
        <f t="shared" ref="H31:I31" si="22">IFERROR(H17/H18*1000,"−")</f>
        <v>−</v>
      </c>
      <c r="I31" s="148" t="str">
        <f t="shared" si="22"/>
        <v>−</v>
      </c>
      <c r="J31" s="148" t="str">
        <f>IFERROR(J17/J18/3*1000,"−")</f>
        <v>−</v>
      </c>
      <c r="K31" s="148" t="str">
        <f t="shared" ref="K31:M31" si="23">IFERROR(K17/K18*1000,"−")</f>
        <v>−</v>
      </c>
      <c r="L31" s="148" t="str">
        <f t="shared" si="23"/>
        <v>−</v>
      </c>
      <c r="M31" s="148" t="str">
        <f t="shared" si="23"/>
        <v>−</v>
      </c>
      <c r="N31" s="148" t="str">
        <f t="shared" ref="N31" si="24">IFERROR(N17/N18/3*1000,"−")</f>
        <v>−</v>
      </c>
      <c r="O31" s="148" t="str">
        <f t="shared" ref="O31:Q31" si="25">IFERROR(O17/O18*1000,"−")</f>
        <v>−</v>
      </c>
      <c r="P31" s="148" t="str">
        <f t="shared" si="25"/>
        <v>−</v>
      </c>
      <c r="Q31" s="148" t="str">
        <f t="shared" si="25"/>
        <v>−</v>
      </c>
      <c r="R31" s="148" t="str">
        <f t="shared" ref="R31" si="26">IFERROR(R17/R18/3*1000,"−")</f>
        <v>−</v>
      </c>
      <c r="S31" s="148" t="str">
        <f t="shared" ref="S31:U31" si="27">IFERROR(S17/S18*1000,"−")</f>
        <v>−</v>
      </c>
      <c r="T31" s="148" t="str">
        <f t="shared" si="27"/>
        <v>−</v>
      </c>
      <c r="U31" s="148" t="str">
        <f t="shared" si="27"/>
        <v>−</v>
      </c>
      <c r="V31" s="148" t="str">
        <f t="shared" ref="V31" si="28">IFERROR(V17/V18/3*1000,"−")</f>
        <v>−</v>
      </c>
    </row>
    <row r="32" spans="1:22" s="47" customFormat="1" ht="15.6" x14ac:dyDescent="0.25">
      <c r="A32" s="170" t="s">
        <v>428</v>
      </c>
      <c r="B32" s="171" t="s">
        <v>270</v>
      </c>
      <c r="C32" s="148" t="str">
        <f>IFERROR(C19/C20/12*1000,"−")</f>
        <v>−</v>
      </c>
      <c r="D32" s="148" t="str">
        <f t="shared" ref="D32:F32" si="29">IFERROR(D19/D20/12*1000,"−")</f>
        <v>−</v>
      </c>
      <c r="E32" s="148" t="str">
        <f t="shared" si="29"/>
        <v>−</v>
      </c>
      <c r="F32" s="148" t="str">
        <f t="shared" si="29"/>
        <v>−</v>
      </c>
      <c r="G32" s="148" t="str">
        <f>IFERROR(G19/G20*1000,"−")</f>
        <v>−</v>
      </c>
      <c r="H32" s="148" t="str">
        <f t="shared" ref="H32:I32" si="30">IFERROR(H19/H20*1000,"−")</f>
        <v>−</v>
      </c>
      <c r="I32" s="148" t="str">
        <f t="shared" si="30"/>
        <v>−</v>
      </c>
      <c r="J32" s="148" t="str">
        <f>IFERROR(J19/J20/3*1000,"−")</f>
        <v>−</v>
      </c>
      <c r="K32" s="148" t="str">
        <f t="shared" ref="K32:M32" si="31">IFERROR(K19/K20*1000,"−")</f>
        <v>−</v>
      </c>
      <c r="L32" s="148" t="str">
        <f t="shared" si="31"/>
        <v>−</v>
      </c>
      <c r="M32" s="148" t="str">
        <f t="shared" si="31"/>
        <v>−</v>
      </c>
      <c r="N32" s="148" t="str">
        <f t="shared" ref="N32" si="32">IFERROR(N19/N20/3*1000,"−")</f>
        <v>−</v>
      </c>
      <c r="O32" s="148" t="str">
        <f t="shared" ref="O32:Q32" si="33">IFERROR(O19/O20*1000,"−")</f>
        <v>−</v>
      </c>
      <c r="P32" s="148" t="str">
        <f t="shared" si="33"/>
        <v>−</v>
      </c>
      <c r="Q32" s="148" t="str">
        <f t="shared" si="33"/>
        <v>−</v>
      </c>
      <c r="R32" s="148" t="str">
        <f t="shared" ref="R32" si="34">IFERROR(R19/R20/3*1000,"−")</f>
        <v>−</v>
      </c>
      <c r="S32" s="148" t="str">
        <f t="shared" ref="S32:U32" si="35">IFERROR(S19/S20*1000,"−")</f>
        <v>−</v>
      </c>
      <c r="T32" s="148" t="str">
        <f t="shared" si="35"/>
        <v>−</v>
      </c>
      <c r="U32" s="148" t="str">
        <f t="shared" si="35"/>
        <v>−</v>
      </c>
      <c r="V32" s="148" t="str">
        <f t="shared" ref="V32" si="36">IFERROR(V19/V20/3*1000,"−")</f>
        <v>−</v>
      </c>
    </row>
    <row r="33" spans="1:22" s="47" customFormat="1" ht="31.2" x14ac:dyDescent="0.25">
      <c r="A33" s="170" t="s">
        <v>429</v>
      </c>
      <c r="B33" s="171" t="s">
        <v>271</v>
      </c>
      <c r="C33" s="148" t="str">
        <f>IFERROR(C21/C22/12*1000,"−")</f>
        <v>−</v>
      </c>
      <c r="D33" s="148" t="str">
        <f t="shared" ref="D33:F33" si="37">IFERROR(D22/D23/12*1000,"−")</f>
        <v>−</v>
      </c>
      <c r="E33" s="148" t="str">
        <f t="shared" si="37"/>
        <v>−</v>
      </c>
      <c r="F33" s="148" t="str">
        <f t="shared" si="37"/>
        <v>−</v>
      </c>
      <c r="G33" s="148" t="str">
        <f>IFERROR(G22/G23*1000,"−")</f>
        <v>−</v>
      </c>
      <c r="H33" s="148" t="str">
        <f t="shared" ref="H33:I33" si="38">IFERROR(H22/H23*1000,"−")</f>
        <v>−</v>
      </c>
      <c r="I33" s="148" t="str">
        <f t="shared" si="38"/>
        <v>−</v>
      </c>
      <c r="J33" s="148" t="str">
        <f>IFERROR(J22/J23/3*1000,"−")</f>
        <v>−</v>
      </c>
      <c r="K33" s="148" t="str">
        <f t="shared" ref="K33:M33" si="39">IFERROR(K22/K23*1000,"−")</f>
        <v>−</v>
      </c>
      <c r="L33" s="148" t="str">
        <f t="shared" si="39"/>
        <v>−</v>
      </c>
      <c r="M33" s="148" t="str">
        <f t="shared" si="39"/>
        <v>−</v>
      </c>
      <c r="N33" s="148" t="str">
        <f t="shared" ref="N33" si="40">IFERROR(N22/N23/3*1000,"−")</f>
        <v>−</v>
      </c>
      <c r="O33" s="148" t="str">
        <f t="shared" ref="O33:Q33" si="41">IFERROR(O22/O23*1000,"−")</f>
        <v>−</v>
      </c>
      <c r="P33" s="148" t="str">
        <f t="shared" si="41"/>
        <v>−</v>
      </c>
      <c r="Q33" s="148" t="str">
        <f t="shared" si="41"/>
        <v>−</v>
      </c>
      <c r="R33" s="148" t="str">
        <f t="shared" ref="R33" si="42">IFERROR(R22/R23/3*1000,"−")</f>
        <v>−</v>
      </c>
      <c r="S33" s="148" t="str">
        <f t="shared" ref="S33:U33" si="43">IFERROR(S22/S23*1000,"−")</f>
        <v>−</v>
      </c>
      <c r="T33" s="148" t="str">
        <f t="shared" si="43"/>
        <v>−</v>
      </c>
      <c r="U33" s="148" t="str">
        <f t="shared" si="43"/>
        <v>−</v>
      </c>
      <c r="V33" s="148" t="str">
        <f t="shared" ref="V33:V34" si="44">IFERROR(V22/V23/3*1000,"−")</f>
        <v>−</v>
      </c>
    </row>
    <row r="34" spans="1:22" s="47" customFormat="1" ht="15.6" x14ac:dyDescent="0.25">
      <c r="A34" s="170" t="s">
        <v>430</v>
      </c>
      <c r="B34" s="171" t="s">
        <v>272</v>
      </c>
      <c r="C34" s="148" t="str">
        <f>IFERROR(C23/C24/12*1000,"−")</f>
        <v>−</v>
      </c>
      <c r="D34" s="148" t="str">
        <f t="shared" ref="D34:F34" si="45">IFERROR(D23/D24/12*1000,"−")</f>
        <v>−</v>
      </c>
      <c r="E34" s="148" t="str">
        <f t="shared" si="45"/>
        <v>−</v>
      </c>
      <c r="F34" s="148" t="str">
        <f t="shared" si="45"/>
        <v>−</v>
      </c>
      <c r="G34" s="148" t="str">
        <f>IFERROR(G23/G24*1000,"−")</f>
        <v>−</v>
      </c>
      <c r="H34" s="148" t="str">
        <f t="shared" ref="H34:I34" si="46">IFERROR(H23/H24*1000,"−")</f>
        <v>−</v>
      </c>
      <c r="I34" s="148" t="str">
        <f t="shared" si="46"/>
        <v>−</v>
      </c>
      <c r="J34" s="148" t="str">
        <f>IFERROR(J23/J24/3*1000,"−")</f>
        <v>−</v>
      </c>
      <c r="K34" s="148" t="str">
        <f t="shared" ref="K34:M34" si="47">IFERROR(K23/K24*1000,"−")</f>
        <v>−</v>
      </c>
      <c r="L34" s="148" t="str">
        <f t="shared" si="47"/>
        <v>−</v>
      </c>
      <c r="M34" s="148" t="str">
        <f t="shared" si="47"/>
        <v>−</v>
      </c>
      <c r="N34" s="148" t="str">
        <f t="shared" ref="N34" si="48">IFERROR(N23/N24/3*1000,"−")</f>
        <v>−</v>
      </c>
      <c r="O34" s="148" t="str">
        <f t="shared" ref="O34:Q34" si="49">IFERROR(O23/O24*1000,"−")</f>
        <v>−</v>
      </c>
      <c r="P34" s="148" t="str">
        <f t="shared" si="49"/>
        <v>−</v>
      </c>
      <c r="Q34" s="148" t="str">
        <f t="shared" si="49"/>
        <v>−</v>
      </c>
      <c r="R34" s="148" t="str">
        <f t="shared" ref="R34" si="50">IFERROR(R23/R24/3*1000,"−")</f>
        <v>−</v>
      </c>
      <c r="S34" s="148" t="str">
        <f t="shared" ref="S34:U34" si="51">IFERROR(S23/S24*1000,"−")</f>
        <v>−</v>
      </c>
      <c r="T34" s="148" t="str">
        <f t="shared" si="51"/>
        <v>−</v>
      </c>
      <c r="U34" s="148" t="str">
        <f t="shared" si="51"/>
        <v>−</v>
      </c>
      <c r="V34" s="148" t="str">
        <f t="shared" si="44"/>
        <v>−</v>
      </c>
    </row>
    <row r="35" spans="1:22" s="47" customFormat="1" ht="31.2" x14ac:dyDescent="0.25">
      <c r="A35" s="170" t="s">
        <v>431</v>
      </c>
      <c r="B35" s="171" t="s">
        <v>273</v>
      </c>
      <c r="C35" s="148" t="str">
        <f>IFERROR(C25/C26/12*1000,"−")</f>
        <v>−</v>
      </c>
      <c r="D35" s="148" t="str">
        <f t="shared" ref="D35:F35" si="52">IFERROR(D25/D26/12*1000,"−")</f>
        <v>−</v>
      </c>
      <c r="E35" s="148" t="str">
        <f t="shared" si="52"/>
        <v>−</v>
      </c>
      <c r="F35" s="148" t="str">
        <f t="shared" si="52"/>
        <v>−</v>
      </c>
      <c r="G35" s="148" t="str">
        <f>IFERROR(G25/G26*1000,"−")</f>
        <v>−</v>
      </c>
      <c r="H35" s="148" t="str">
        <f t="shared" ref="H35:I35" si="53">IFERROR(H25/H26*1000,"−")</f>
        <v>−</v>
      </c>
      <c r="I35" s="148" t="str">
        <f t="shared" si="53"/>
        <v>−</v>
      </c>
      <c r="J35" s="148" t="str">
        <f>IFERROR(J25/J26/3*1000,"−")</f>
        <v>−</v>
      </c>
      <c r="K35" s="148" t="str">
        <f t="shared" ref="K35:M35" si="54">IFERROR(K25/K26*1000,"−")</f>
        <v>−</v>
      </c>
      <c r="L35" s="148" t="str">
        <f t="shared" si="54"/>
        <v>−</v>
      </c>
      <c r="M35" s="148" t="str">
        <f t="shared" si="54"/>
        <v>−</v>
      </c>
      <c r="N35" s="148" t="str">
        <f t="shared" ref="N35" si="55">IFERROR(N25/N26/3*1000,"−")</f>
        <v>−</v>
      </c>
      <c r="O35" s="148" t="str">
        <f t="shared" ref="O35:Q35" si="56">IFERROR(O25/O26*1000,"−")</f>
        <v>−</v>
      </c>
      <c r="P35" s="148" t="str">
        <f t="shared" si="56"/>
        <v>−</v>
      </c>
      <c r="Q35" s="148" t="str">
        <f t="shared" si="56"/>
        <v>−</v>
      </c>
      <c r="R35" s="148" t="str">
        <f t="shared" ref="R35" si="57">IFERROR(R25/R26/3*1000,"−")</f>
        <v>−</v>
      </c>
      <c r="S35" s="148" t="str">
        <f t="shared" ref="S35:U35" si="58">IFERROR(S25/S26*1000,"−")</f>
        <v>−</v>
      </c>
      <c r="T35" s="148" t="str">
        <f t="shared" si="58"/>
        <v>−</v>
      </c>
      <c r="U35" s="148" t="str">
        <f t="shared" si="58"/>
        <v>−</v>
      </c>
      <c r="V35" s="148" t="str">
        <f t="shared" ref="V35" si="59">IFERROR(V25/V26/3*1000,"−")</f>
        <v>−</v>
      </c>
    </row>
    <row r="36" spans="1:22" s="47" customFormat="1" ht="31.2" x14ac:dyDescent="0.25">
      <c r="A36" s="170" t="s">
        <v>432</v>
      </c>
      <c r="B36" s="171" t="s">
        <v>274</v>
      </c>
      <c r="C36" s="148" t="str">
        <f>IFERROR(C27/C28/12*1000,"−")</f>
        <v>−</v>
      </c>
      <c r="D36" s="148" t="str">
        <f t="shared" ref="D36:F36" si="60">IFERROR(D27/D28/12*1000,"−")</f>
        <v>−</v>
      </c>
      <c r="E36" s="148" t="str">
        <f t="shared" si="60"/>
        <v>−</v>
      </c>
      <c r="F36" s="148" t="str">
        <f t="shared" si="60"/>
        <v>−</v>
      </c>
      <c r="G36" s="148" t="str">
        <f>IFERROR(G27/G28*1000,"−")</f>
        <v>−</v>
      </c>
      <c r="H36" s="148" t="str">
        <f t="shared" ref="H36:I36" si="61">IFERROR(H27/H28*1000,"−")</f>
        <v>−</v>
      </c>
      <c r="I36" s="148" t="str">
        <f t="shared" si="61"/>
        <v>−</v>
      </c>
      <c r="J36" s="148" t="str">
        <f>IFERROR(J27/J28/3*1000,"−")</f>
        <v>−</v>
      </c>
      <c r="K36" s="148" t="str">
        <f t="shared" ref="K36:M36" si="62">IFERROR(K27/K28*1000,"−")</f>
        <v>−</v>
      </c>
      <c r="L36" s="148" t="str">
        <f t="shared" si="62"/>
        <v>−</v>
      </c>
      <c r="M36" s="148" t="str">
        <f t="shared" si="62"/>
        <v>−</v>
      </c>
      <c r="N36" s="148" t="str">
        <f t="shared" ref="N36" si="63">IFERROR(N27/N28/3*1000,"−")</f>
        <v>−</v>
      </c>
      <c r="O36" s="148" t="str">
        <f t="shared" ref="O36:Q36" si="64">IFERROR(O27/O28*1000,"−")</f>
        <v>−</v>
      </c>
      <c r="P36" s="148" t="str">
        <f t="shared" si="64"/>
        <v>−</v>
      </c>
      <c r="Q36" s="148" t="str">
        <f t="shared" si="64"/>
        <v>−</v>
      </c>
      <c r="R36" s="148" t="str">
        <f t="shared" ref="R36" si="65">IFERROR(R27/R28/3*1000,"−")</f>
        <v>−</v>
      </c>
      <c r="S36" s="148" t="str">
        <f t="shared" ref="S36:U36" si="66">IFERROR(S27/S28*1000,"−")</f>
        <v>−</v>
      </c>
      <c r="T36" s="148" t="str">
        <f t="shared" si="66"/>
        <v>−</v>
      </c>
      <c r="U36" s="148" t="str">
        <f t="shared" si="66"/>
        <v>−</v>
      </c>
      <c r="V36" s="148" t="str">
        <f t="shared" ref="V36" si="67">IFERROR(V27/V28/3*1000,"−")</f>
        <v>−</v>
      </c>
    </row>
    <row r="37" spans="1:22" s="47" customFormat="1" ht="31.2" x14ac:dyDescent="0.25">
      <c r="A37" s="170" t="s">
        <v>433</v>
      </c>
      <c r="B37" s="171" t="s">
        <v>275</v>
      </c>
      <c r="C37" s="148" t="str">
        <f>IFERROR(C29/C30/12*1000,"−")</f>
        <v>−</v>
      </c>
      <c r="D37" s="148" t="str">
        <f t="shared" ref="D37:F37" si="68">IFERROR(D29/D30/12*1000,"−")</f>
        <v>−</v>
      </c>
      <c r="E37" s="148" t="str">
        <f t="shared" si="68"/>
        <v>−</v>
      </c>
      <c r="F37" s="148" t="str">
        <f t="shared" si="68"/>
        <v>−</v>
      </c>
      <c r="G37" s="148" t="str">
        <f>IFERROR(G29/G30*1000,"−")</f>
        <v>−</v>
      </c>
      <c r="H37" s="148" t="str">
        <f t="shared" ref="H37:I37" si="69">IFERROR(H29/H30*1000,"−")</f>
        <v>−</v>
      </c>
      <c r="I37" s="148" t="str">
        <f t="shared" si="69"/>
        <v>−</v>
      </c>
      <c r="J37" s="148" t="str">
        <f>IFERROR(J29/J30/3*1000,"−")</f>
        <v>−</v>
      </c>
      <c r="K37" s="148" t="str">
        <f t="shared" ref="K37:M37" si="70">IFERROR(K29/K30*1000,"−")</f>
        <v>−</v>
      </c>
      <c r="L37" s="148" t="str">
        <f t="shared" si="70"/>
        <v>−</v>
      </c>
      <c r="M37" s="148" t="str">
        <f t="shared" si="70"/>
        <v>−</v>
      </c>
      <c r="N37" s="148" t="str">
        <f t="shared" ref="N37" si="71">IFERROR(N29/N30/3*1000,"−")</f>
        <v>−</v>
      </c>
      <c r="O37" s="148" t="str">
        <f t="shared" ref="O37:Q37" si="72">IFERROR(O29/O30*1000,"−")</f>
        <v>−</v>
      </c>
      <c r="P37" s="148" t="str">
        <f t="shared" si="72"/>
        <v>−</v>
      </c>
      <c r="Q37" s="148" t="str">
        <f t="shared" si="72"/>
        <v>−</v>
      </c>
      <c r="R37" s="148" t="str">
        <f t="shared" ref="R37" si="73">IFERROR(R29/R30/3*1000,"−")</f>
        <v>−</v>
      </c>
      <c r="S37" s="148" t="str">
        <f t="shared" ref="S37:U37" si="74">IFERROR(S29/S30*1000,"−")</f>
        <v>−</v>
      </c>
      <c r="T37" s="148" t="str">
        <f t="shared" si="74"/>
        <v>−</v>
      </c>
      <c r="U37" s="148" t="str">
        <f t="shared" si="74"/>
        <v>−</v>
      </c>
      <c r="V37" s="148" t="str">
        <f t="shared" ref="V37" si="75">IFERROR(V29/V30/3*1000,"−")</f>
        <v>−</v>
      </c>
    </row>
    <row r="38" spans="1:22" s="47" customFormat="1" ht="15" x14ac:dyDescent="0.25">
      <c r="A38" s="170" t="s">
        <v>434</v>
      </c>
      <c r="B38" s="108" t="s">
        <v>20</v>
      </c>
      <c r="C38" s="105">
        <f>SUM(C39:C44)</f>
        <v>0</v>
      </c>
      <c r="D38" s="105">
        <f t="shared" ref="D38:V38" si="76">SUM(D39:D44)</f>
        <v>0</v>
      </c>
      <c r="E38" s="105">
        <f t="shared" si="76"/>
        <v>0</v>
      </c>
      <c r="F38" s="105">
        <f t="shared" si="76"/>
        <v>0</v>
      </c>
      <c r="G38" s="105">
        <f t="shared" si="76"/>
        <v>0</v>
      </c>
      <c r="H38" s="105">
        <f t="shared" si="76"/>
        <v>0</v>
      </c>
      <c r="I38" s="105">
        <f t="shared" si="76"/>
        <v>0</v>
      </c>
      <c r="J38" s="105">
        <f t="shared" si="76"/>
        <v>0</v>
      </c>
      <c r="K38" s="105">
        <f t="shared" si="76"/>
        <v>0</v>
      </c>
      <c r="L38" s="105">
        <f t="shared" si="76"/>
        <v>0</v>
      </c>
      <c r="M38" s="105">
        <f t="shared" si="76"/>
        <v>0</v>
      </c>
      <c r="N38" s="105">
        <f t="shared" si="76"/>
        <v>0</v>
      </c>
      <c r="O38" s="105">
        <f t="shared" si="76"/>
        <v>0</v>
      </c>
      <c r="P38" s="105">
        <f t="shared" si="76"/>
        <v>0</v>
      </c>
      <c r="Q38" s="105">
        <f t="shared" si="76"/>
        <v>0</v>
      </c>
      <c r="R38" s="105">
        <f t="shared" si="76"/>
        <v>0</v>
      </c>
      <c r="S38" s="105">
        <f t="shared" si="76"/>
        <v>0</v>
      </c>
      <c r="T38" s="105">
        <f t="shared" si="76"/>
        <v>0</v>
      </c>
      <c r="U38" s="105">
        <f t="shared" si="76"/>
        <v>0</v>
      </c>
      <c r="V38" s="105">
        <f t="shared" si="76"/>
        <v>0</v>
      </c>
    </row>
    <row r="39" spans="1:22" s="47" customFormat="1" ht="15" x14ac:dyDescent="0.25">
      <c r="A39" s="170" t="s">
        <v>435</v>
      </c>
      <c r="B39" s="108" t="s">
        <v>373</v>
      </c>
      <c r="C39" s="105"/>
      <c r="D39" s="105"/>
      <c r="E39" s="105"/>
      <c r="F39" s="105"/>
      <c r="G39" s="105"/>
      <c r="H39" s="105"/>
      <c r="I39" s="105"/>
      <c r="J39" s="105">
        <f t="shared" ref="J39:J44" si="77">(G39+H39+I39)/3</f>
        <v>0</v>
      </c>
      <c r="K39" s="105"/>
      <c r="L39" s="105"/>
      <c r="M39" s="105"/>
      <c r="N39" s="105">
        <f t="shared" ref="N39:N44" si="78">(K39+L39+M39)/3</f>
        <v>0</v>
      </c>
      <c r="O39" s="105"/>
      <c r="P39" s="105"/>
      <c r="Q39" s="105"/>
      <c r="R39" s="105">
        <f t="shared" ref="R39:R44" si="79">(O39+P39+Q39)/3</f>
        <v>0</v>
      </c>
      <c r="S39" s="105"/>
      <c r="T39" s="105"/>
      <c r="U39" s="105"/>
      <c r="V39" s="105">
        <f t="shared" ref="V39:V44" si="80">(S39+T39+U39)/3</f>
        <v>0</v>
      </c>
    </row>
    <row r="40" spans="1:22" s="47" customFormat="1" ht="30" x14ac:dyDescent="0.25">
      <c r="A40" s="170" t="s">
        <v>436</v>
      </c>
      <c r="B40" s="108" t="s">
        <v>374</v>
      </c>
      <c r="C40" s="105"/>
      <c r="D40" s="105"/>
      <c r="E40" s="105"/>
      <c r="F40" s="105"/>
      <c r="G40" s="105"/>
      <c r="H40" s="105"/>
      <c r="I40" s="105"/>
      <c r="J40" s="105">
        <f t="shared" si="77"/>
        <v>0</v>
      </c>
      <c r="K40" s="105"/>
      <c r="L40" s="105"/>
      <c r="M40" s="105"/>
      <c r="N40" s="105">
        <f t="shared" si="78"/>
        <v>0</v>
      </c>
      <c r="O40" s="105"/>
      <c r="P40" s="105"/>
      <c r="Q40" s="105"/>
      <c r="R40" s="105">
        <f t="shared" si="79"/>
        <v>0</v>
      </c>
      <c r="S40" s="105"/>
      <c r="T40" s="105"/>
      <c r="U40" s="105"/>
      <c r="V40" s="105">
        <f t="shared" si="80"/>
        <v>0</v>
      </c>
    </row>
    <row r="41" spans="1:22" s="47" customFormat="1" ht="15" x14ac:dyDescent="0.25">
      <c r="A41" s="170" t="s">
        <v>437</v>
      </c>
      <c r="B41" s="108" t="s">
        <v>277</v>
      </c>
      <c r="C41" s="105"/>
      <c r="D41" s="105"/>
      <c r="E41" s="105"/>
      <c r="F41" s="105"/>
      <c r="G41" s="105"/>
      <c r="H41" s="105"/>
      <c r="I41" s="105"/>
      <c r="J41" s="105">
        <f t="shared" si="77"/>
        <v>0</v>
      </c>
      <c r="K41" s="105"/>
      <c r="L41" s="105"/>
      <c r="M41" s="105"/>
      <c r="N41" s="105">
        <f t="shared" si="78"/>
        <v>0</v>
      </c>
      <c r="O41" s="105"/>
      <c r="P41" s="105"/>
      <c r="Q41" s="105"/>
      <c r="R41" s="105">
        <f t="shared" si="79"/>
        <v>0</v>
      </c>
      <c r="S41" s="105"/>
      <c r="T41" s="105"/>
      <c r="U41" s="105"/>
      <c r="V41" s="105">
        <f t="shared" si="80"/>
        <v>0</v>
      </c>
    </row>
    <row r="42" spans="1:22" s="47" customFormat="1" ht="30" x14ac:dyDescent="0.25">
      <c r="A42" s="170" t="s">
        <v>438</v>
      </c>
      <c r="B42" s="108" t="s">
        <v>278</v>
      </c>
      <c r="C42" s="105"/>
      <c r="D42" s="105"/>
      <c r="E42" s="105"/>
      <c r="F42" s="105"/>
      <c r="G42" s="105"/>
      <c r="H42" s="105"/>
      <c r="I42" s="105"/>
      <c r="J42" s="105">
        <f t="shared" si="77"/>
        <v>0</v>
      </c>
      <c r="K42" s="105"/>
      <c r="L42" s="105"/>
      <c r="M42" s="105"/>
      <c r="N42" s="105">
        <f t="shared" si="78"/>
        <v>0</v>
      </c>
      <c r="O42" s="105"/>
      <c r="P42" s="105"/>
      <c r="Q42" s="105"/>
      <c r="R42" s="105">
        <f t="shared" si="79"/>
        <v>0</v>
      </c>
      <c r="S42" s="105"/>
      <c r="T42" s="105"/>
      <c r="U42" s="105"/>
      <c r="V42" s="105">
        <f t="shared" si="80"/>
        <v>0</v>
      </c>
    </row>
    <row r="43" spans="1:22" s="47" customFormat="1" ht="30" x14ac:dyDescent="0.25">
      <c r="A43" s="170" t="s">
        <v>439</v>
      </c>
      <c r="B43" s="108" t="s">
        <v>279</v>
      </c>
      <c r="C43" s="105"/>
      <c r="D43" s="105"/>
      <c r="E43" s="105"/>
      <c r="F43" s="105"/>
      <c r="G43" s="105"/>
      <c r="H43" s="105"/>
      <c r="I43" s="105"/>
      <c r="J43" s="105">
        <f t="shared" si="77"/>
        <v>0</v>
      </c>
      <c r="K43" s="105"/>
      <c r="L43" s="105"/>
      <c r="M43" s="105"/>
      <c r="N43" s="105">
        <f t="shared" si="78"/>
        <v>0</v>
      </c>
      <c r="O43" s="105"/>
      <c r="P43" s="105"/>
      <c r="Q43" s="105"/>
      <c r="R43" s="105">
        <f t="shared" si="79"/>
        <v>0</v>
      </c>
      <c r="S43" s="105"/>
      <c r="T43" s="105"/>
      <c r="U43" s="105"/>
      <c r="V43" s="105">
        <f t="shared" si="80"/>
        <v>0</v>
      </c>
    </row>
    <row r="44" spans="1:22" s="47" customFormat="1" ht="15" x14ac:dyDescent="0.25">
      <c r="A44" s="170" t="s">
        <v>440</v>
      </c>
      <c r="B44" s="108" t="s">
        <v>280</v>
      </c>
      <c r="C44" s="105"/>
      <c r="D44" s="105"/>
      <c r="E44" s="105"/>
      <c r="F44" s="105"/>
      <c r="G44" s="105"/>
      <c r="H44" s="105"/>
      <c r="I44" s="105"/>
      <c r="J44" s="105">
        <f t="shared" si="77"/>
        <v>0</v>
      </c>
      <c r="K44" s="105"/>
      <c r="L44" s="105"/>
      <c r="M44" s="105"/>
      <c r="N44" s="105">
        <f t="shared" si="78"/>
        <v>0</v>
      </c>
      <c r="O44" s="105"/>
      <c r="P44" s="105"/>
      <c r="Q44" s="105"/>
      <c r="R44" s="105">
        <f t="shared" si="79"/>
        <v>0</v>
      </c>
      <c r="S44" s="105"/>
      <c r="T44" s="105"/>
      <c r="U44" s="105"/>
      <c r="V44" s="105">
        <f t="shared" si="80"/>
        <v>0</v>
      </c>
    </row>
    <row r="45" spans="1:22" s="47" customFormat="1" ht="30" x14ac:dyDescent="0.25">
      <c r="A45" s="170" t="s">
        <v>441</v>
      </c>
      <c r="B45" s="67" t="s">
        <v>536</v>
      </c>
      <c r="C45" s="148">
        <f>C46+C47</f>
        <v>0</v>
      </c>
      <c r="D45" s="148">
        <f t="shared" ref="D45" si="81">D46+D47</f>
        <v>0</v>
      </c>
      <c r="E45" s="148">
        <f>E46+E47</f>
        <v>0</v>
      </c>
      <c r="F45" s="148">
        <f t="shared" ref="F45:G45" si="82">F46+F47</f>
        <v>0</v>
      </c>
      <c r="G45" s="148">
        <f t="shared" si="82"/>
        <v>0</v>
      </c>
      <c r="H45" s="148">
        <f t="shared" ref="H45" si="83">H46+H47</f>
        <v>0</v>
      </c>
      <c r="I45" s="148">
        <f t="shared" ref="I45" si="84">I46+I47</f>
        <v>0</v>
      </c>
      <c r="J45" s="149">
        <f t="shared" ref="J45:J58" si="85">G45+H45+I45</f>
        <v>0</v>
      </c>
      <c r="K45" s="148">
        <f t="shared" ref="K45:M45" si="86">K46+K47</f>
        <v>0</v>
      </c>
      <c r="L45" s="148">
        <f t="shared" si="86"/>
        <v>0</v>
      </c>
      <c r="M45" s="148">
        <f t="shared" si="86"/>
        <v>0</v>
      </c>
      <c r="N45" s="149">
        <f t="shared" ref="N45:N58" si="87">K45+L45+M45</f>
        <v>0</v>
      </c>
      <c r="O45" s="148">
        <f t="shared" ref="O45:Q45" si="88">O46+O47</f>
        <v>0</v>
      </c>
      <c r="P45" s="148">
        <f t="shared" si="88"/>
        <v>0</v>
      </c>
      <c r="Q45" s="148">
        <f t="shared" si="88"/>
        <v>0</v>
      </c>
      <c r="R45" s="149">
        <f t="shared" ref="R45:R58" si="89">O45+P45+Q45</f>
        <v>0</v>
      </c>
      <c r="S45" s="148">
        <f t="shared" ref="S45:U45" si="90">S46+S47</f>
        <v>0</v>
      </c>
      <c r="T45" s="148">
        <f t="shared" si="90"/>
        <v>0</v>
      </c>
      <c r="U45" s="148">
        <f t="shared" si="90"/>
        <v>0</v>
      </c>
      <c r="V45" s="149">
        <f t="shared" ref="V45:V58" si="91">S45+T45+U45</f>
        <v>0</v>
      </c>
    </row>
    <row r="46" spans="1:22" s="47" customFormat="1" ht="15" x14ac:dyDescent="0.25">
      <c r="A46" s="170" t="s">
        <v>442</v>
      </c>
      <c r="B46" s="64" t="s">
        <v>41</v>
      </c>
      <c r="C46" s="150">
        <f>18%*C17</f>
        <v>0</v>
      </c>
      <c r="D46" s="150">
        <f t="shared" ref="D46" si="92">18%*D17</f>
        <v>0</v>
      </c>
      <c r="E46" s="150">
        <f>18%*E17</f>
        <v>0</v>
      </c>
      <c r="F46" s="150">
        <f t="shared" ref="F46:G46" si="93">18%*F17</f>
        <v>0</v>
      </c>
      <c r="G46" s="150">
        <f t="shared" si="93"/>
        <v>0</v>
      </c>
      <c r="H46" s="150">
        <f t="shared" ref="H46" si="94">18%*H17</f>
        <v>0</v>
      </c>
      <c r="I46" s="150">
        <f t="shared" ref="I46" si="95">18%*I17</f>
        <v>0</v>
      </c>
      <c r="J46" s="149">
        <f t="shared" si="85"/>
        <v>0</v>
      </c>
      <c r="K46" s="150">
        <f t="shared" ref="K46:M46" si="96">18%*K17</f>
        <v>0</v>
      </c>
      <c r="L46" s="150">
        <f t="shared" si="96"/>
        <v>0</v>
      </c>
      <c r="M46" s="150">
        <f t="shared" si="96"/>
        <v>0</v>
      </c>
      <c r="N46" s="149">
        <f t="shared" si="87"/>
        <v>0</v>
      </c>
      <c r="O46" s="150">
        <f t="shared" ref="O46:Q46" si="97">18%*O17</f>
        <v>0</v>
      </c>
      <c r="P46" s="150">
        <f t="shared" si="97"/>
        <v>0</v>
      </c>
      <c r="Q46" s="150">
        <f t="shared" si="97"/>
        <v>0</v>
      </c>
      <c r="R46" s="149">
        <f t="shared" si="89"/>
        <v>0</v>
      </c>
      <c r="S46" s="150">
        <f t="shared" ref="S46:U46" si="98">18%*S17</f>
        <v>0</v>
      </c>
      <c r="T46" s="150">
        <f t="shared" si="98"/>
        <v>0</v>
      </c>
      <c r="U46" s="150">
        <f t="shared" si="98"/>
        <v>0</v>
      </c>
      <c r="V46" s="149">
        <f t="shared" si="91"/>
        <v>0</v>
      </c>
    </row>
    <row r="47" spans="1:22" s="47" customFormat="1" ht="15" x14ac:dyDescent="0.25">
      <c r="A47" s="170" t="s">
        <v>443</v>
      </c>
      <c r="B47" s="64" t="s">
        <v>208</v>
      </c>
      <c r="C47" s="150">
        <f>18%*C54</f>
        <v>0</v>
      </c>
      <c r="D47" s="150">
        <f t="shared" ref="D47" si="99">18%*D58</f>
        <v>0</v>
      </c>
      <c r="E47" s="150">
        <f>18%*E54</f>
        <v>0</v>
      </c>
      <c r="F47" s="150">
        <f>18%*F54</f>
        <v>0</v>
      </c>
      <c r="G47" s="150">
        <f>18%*G54</f>
        <v>0</v>
      </c>
      <c r="H47" s="150">
        <f>18%*H54</f>
        <v>0</v>
      </c>
      <c r="I47" s="150">
        <f>18%*I54</f>
        <v>0</v>
      </c>
      <c r="J47" s="149">
        <f t="shared" si="85"/>
        <v>0</v>
      </c>
      <c r="K47" s="150">
        <f>18%*K54</f>
        <v>0</v>
      </c>
      <c r="L47" s="150">
        <f>18%*L54</f>
        <v>0</v>
      </c>
      <c r="M47" s="150">
        <f>18%*M54</f>
        <v>0</v>
      </c>
      <c r="N47" s="149">
        <f t="shared" si="87"/>
        <v>0</v>
      </c>
      <c r="O47" s="150">
        <f>18%*O54</f>
        <v>0</v>
      </c>
      <c r="P47" s="150">
        <f>18%*P54</f>
        <v>0</v>
      </c>
      <c r="Q47" s="150">
        <f>18%*Q54</f>
        <v>0</v>
      </c>
      <c r="R47" s="149">
        <f t="shared" si="89"/>
        <v>0</v>
      </c>
      <c r="S47" s="150">
        <f>18%*S54</f>
        <v>0</v>
      </c>
      <c r="T47" s="150">
        <f>18%*T54</f>
        <v>0</v>
      </c>
      <c r="U47" s="150">
        <f>18%*U54</f>
        <v>0</v>
      </c>
      <c r="V47" s="149">
        <f t="shared" si="91"/>
        <v>0</v>
      </c>
    </row>
    <row r="48" spans="1:22" s="47" customFormat="1" ht="15.6" x14ac:dyDescent="0.25">
      <c r="A48" s="170" t="s">
        <v>444</v>
      </c>
      <c r="B48" s="67" t="s">
        <v>21</v>
      </c>
      <c r="C48" s="148">
        <f t="shared" ref="C48:D48" si="100">C49+C50</f>
        <v>0</v>
      </c>
      <c r="D48" s="148">
        <f t="shared" si="100"/>
        <v>0</v>
      </c>
      <c r="E48" s="148">
        <f>E49+E50</f>
        <v>0</v>
      </c>
      <c r="F48" s="148">
        <f t="shared" ref="F48:G48" si="101">F49+F50</f>
        <v>0</v>
      </c>
      <c r="G48" s="148">
        <f t="shared" si="101"/>
        <v>0</v>
      </c>
      <c r="H48" s="148">
        <f t="shared" ref="H48" si="102">H49+H50</f>
        <v>0</v>
      </c>
      <c r="I48" s="148">
        <f t="shared" ref="I48" si="103">I49+I50</f>
        <v>0</v>
      </c>
      <c r="J48" s="149">
        <f t="shared" si="85"/>
        <v>0</v>
      </c>
      <c r="K48" s="148">
        <f t="shared" ref="K48:M48" si="104">K49+K50</f>
        <v>0</v>
      </c>
      <c r="L48" s="148">
        <f t="shared" si="104"/>
        <v>0</v>
      </c>
      <c r="M48" s="148">
        <f t="shared" si="104"/>
        <v>0</v>
      </c>
      <c r="N48" s="149">
        <f t="shared" si="87"/>
        <v>0</v>
      </c>
      <c r="O48" s="148">
        <f t="shared" ref="O48:Q48" si="105">O49+O50</f>
        <v>0</v>
      </c>
      <c r="P48" s="148">
        <f t="shared" si="105"/>
        <v>0</v>
      </c>
      <c r="Q48" s="148">
        <f t="shared" si="105"/>
        <v>0</v>
      </c>
      <c r="R48" s="149">
        <f t="shared" si="89"/>
        <v>0</v>
      </c>
      <c r="S48" s="148">
        <f t="shared" ref="S48:U48" si="106">S49+S50</f>
        <v>0</v>
      </c>
      <c r="T48" s="148">
        <f t="shared" si="106"/>
        <v>0</v>
      </c>
      <c r="U48" s="148">
        <f t="shared" si="106"/>
        <v>0</v>
      </c>
      <c r="V48" s="149">
        <f t="shared" si="91"/>
        <v>0</v>
      </c>
    </row>
    <row r="49" spans="1:22" s="47" customFormat="1" ht="15" x14ac:dyDescent="0.25">
      <c r="A49" s="170" t="s">
        <v>445</v>
      </c>
      <c r="B49" s="64" t="s">
        <v>42</v>
      </c>
      <c r="C49" s="150">
        <f>1.5%*C17</f>
        <v>0</v>
      </c>
      <c r="D49" s="150">
        <f>1.5%*D17</f>
        <v>0</v>
      </c>
      <c r="E49" s="150">
        <f t="shared" ref="E49:G49" si="107">1.5%*E17</f>
        <v>0</v>
      </c>
      <c r="F49" s="150">
        <f t="shared" si="107"/>
        <v>0</v>
      </c>
      <c r="G49" s="150">
        <f t="shared" si="107"/>
        <v>0</v>
      </c>
      <c r="H49" s="150">
        <f t="shared" ref="H49" si="108">1.5%*H17</f>
        <v>0</v>
      </c>
      <c r="I49" s="150">
        <f t="shared" ref="I49" si="109">1.5%*I17</f>
        <v>0</v>
      </c>
      <c r="J49" s="149">
        <f t="shared" si="85"/>
        <v>0</v>
      </c>
      <c r="K49" s="150">
        <f t="shared" ref="K49:M49" si="110">1.5%*K17</f>
        <v>0</v>
      </c>
      <c r="L49" s="150">
        <f t="shared" si="110"/>
        <v>0</v>
      </c>
      <c r="M49" s="150">
        <f t="shared" si="110"/>
        <v>0</v>
      </c>
      <c r="N49" s="149">
        <f t="shared" si="87"/>
        <v>0</v>
      </c>
      <c r="O49" s="150">
        <f t="shared" ref="O49:Q49" si="111">1.5%*O17</f>
        <v>0</v>
      </c>
      <c r="P49" s="150">
        <f t="shared" si="111"/>
        <v>0</v>
      </c>
      <c r="Q49" s="150">
        <f t="shared" si="111"/>
        <v>0</v>
      </c>
      <c r="R49" s="149">
        <f t="shared" si="89"/>
        <v>0</v>
      </c>
      <c r="S49" s="150">
        <f t="shared" ref="S49:U49" si="112">1.5%*S17</f>
        <v>0</v>
      </c>
      <c r="T49" s="150">
        <f t="shared" si="112"/>
        <v>0</v>
      </c>
      <c r="U49" s="150">
        <f t="shared" si="112"/>
        <v>0</v>
      </c>
      <c r="V49" s="149">
        <f t="shared" si="91"/>
        <v>0</v>
      </c>
    </row>
    <row r="50" spans="1:22" s="47" customFormat="1" ht="15" x14ac:dyDescent="0.25">
      <c r="A50" s="170" t="s">
        <v>446</v>
      </c>
      <c r="B50" s="64" t="s">
        <v>209</v>
      </c>
      <c r="C50" s="150">
        <f>1.5%*C54</f>
        <v>0</v>
      </c>
      <c r="D50" s="150">
        <f>1.5%*D58</f>
        <v>0</v>
      </c>
      <c r="E50" s="150">
        <f t="shared" ref="E50:F50" si="113">1.5%*E54</f>
        <v>0</v>
      </c>
      <c r="F50" s="150">
        <f t="shared" si="113"/>
        <v>0</v>
      </c>
      <c r="G50" s="150">
        <f>1.5%*G54</f>
        <v>0</v>
      </c>
      <c r="H50" s="150">
        <f>1.5%*H54</f>
        <v>0</v>
      </c>
      <c r="I50" s="150">
        <f>1.5%*I54</f>
        <v>0</v>
      </c>
      <c r="J50" s="149">
        <f t="shared" si="85"/>
        <v>0</v>
      </c>
      <c r="K50" s="150">
        <f>1.5%*K54</f>
        <v>0</v>
      </c>
      <c r="L50" s="150">
        <f>1.5%*L54</f>
        <v>0</v>
      </c>
      <c r="M50" s="150">
        <f>1.5%*M54</f>
        <v>0</v>
      </c>
      <c r="N50" s="149">
        <f t="shared" si="87"/>
        <v>0</v>
      </c>
      <c r="O50" s="150">
        <f>1.5%*O54</f>
        <v>0</v>
      </c>
      <c r="P50" s="150">
        <f>1.5%*P54</f>
        <v>0</v>
      </c>
      <c r="Q50" s="150">
        <f>1.5%*Q54</f>
        <v>0</v>
      </c>
      <c r="R50" s="149">
        <f t="shared" si="89"/>
        <v>0</v>
      </c>
      <c r="S50" s="150">
        <f>1.5%*S54</f>
        <v>0</v>
      </c>
      <c r="T50" s="150">
        <f>1.5%*T54</f>
        <v>0</v>
      </c>
      <c r="U50" s="150">
        <f>1.5%*U54</f>
        <v>0</v>
      </c>
      <c r="V50" s="149">
        <f t="shared" si="91"/>
        <v>0</v>
      </c>
    </row>
    <row r="51" spans="1:22" s="47" customFormat="1" ht="15.6" x14ac:dyDescent="0.25">
      <c r="A51" s="170" t="s">
        <v>447</v>
      </c>
      <c r="B51" s="67" t="s">
        <v>22</v>
      </c>
      <c r="C51" s="148">
        <f t="shared" ref="C51:D51" si="114">C52+C53</f>
        <v>0</v>
      </c>
      <c r="D51" s="148">
        <f t="shared" si="114"/>
        <v>0</v>
      </c>
      <c r="E51" s="148">
        <f>E52+E53</f>
        <v>0</v>
      </c>
      <c r="F51" s="148">
        <f t="shared" ref="F51:G51" si="115">F52+F53</f>
        <v>0</v>
      </c>
      <c r="G51" s="148">
        <f t="shared" si="115"/>
        <v>0</v>
      </c>
      <c r="H51" s="148">
        <f t="shared" ref="H51" si="116">H52+H53</f>
        <v>0</v>
      </c>
      <c r="I51" s="148">
        <f t="shared" ref="I51" si="117">I52+I53</f>
        <v>0</v>
      </c>
      <c r="J51" s="149">
        <f t="shared" si="85"/>
        <v>0</v>
      </c>
      <c r="K51" s="148">
        <f t="shared" ref="K51:M51" si="118">K52+K53</f>
        <v>0</v>
      </c>
      <c r="L51" s="148">
        <f t="shared" si="118"/>
        <v>0</v>
      </c>
      <c r="M51" s="148">
        <f t="shared" si="118"/>
        <v>0</v>
      </c>
      <c r="N51" s="149">
        <f t="shared" si="87"/>
        <v>0</v>
      </c>
      <c r="O51" s="148">
        <f t="shared" ref="O51:Q51" si="119">O52+O53</f>
        <v>0</v>
      </c>
      <c r="P51" s="148">
        <f t="shared" si="119"/>
        <v>0</v>
      </c>
      <c r="Q51" s="148">
        <f t="shared" si="119"/>
        <v>0</v>
      </c>
      <c r="R51" s="149">
        <f t="shared" si="89"/>
        <v>0</v>
      </c>
      <c r="S51" s="148">
        <f t="shared" ref="S51:U51" si="120">S52+S53</f>
        <v>0</v>
      </c>
      <c r="T51" s="148">
        <f t="shared" si="120"/>
        <v>0</v>
      </c>
      <c r="U51" s="148">
        <f t="shared" si="120"/>
        <v>0</v>
      </c>
      <c r="V51" s="149">
        <f t="shared" si="91"/>
        <v>0</v>
      </c>
    </row>
    <row r="52" spans="1:22" s="47" customFormat="1" ht="15" x14ac:dyDescent="0.25">
      <c r="A52" s="170" t="s">
        <v>448</v>
      </c>
      <c r="B52" s="64" t="s">
        <v>43</v>
      </c>
      <c r="C52" s="150">
        <f t="shared" ref="C52:D52" si="121">22%*C17</f>
        <v>0</v>
      </c>
      <c r="D52" s="150">
        <f t="shared" si="121"/>
        <v>0</v>
      </c>
      <c r="E52" s="150">
        <f>22%*E17</f>
        <v>0</v>
      </c>
      <c r="F52" s="150">
        <f t="shared" ref="F52:G52" si="122">22%*F17</f>
        <v>0</v>
      </c>
      <c r="G52" s="150">
        <f t="shared" si="122"/>
        <v>0</v>
      </c>
      <c r="H52" s="150">
        <f t="shared" ref="H52" si="123">22%*H17</f>
        <v>0</v>
      </c>
      <c r="I52" s="150">
        <f t="shared" ref="I52" si="124">22%*I17</f>
        <v>0</v>
      </c>
      <c r="J52" s="149">
        <f t="shared" si="85"/>
        <v>0</v>
      </c>
      <c r="K52" s="150">
        <f t="shared" ref="K52:M52" si="125">22%*K17</f>
        <v>0</v>
      </c>
      <c r="L52" s="150">
        <f t="shared" si="125"/>
        <v>0</v>
      </c>
      <c r="M52" s="150">
        <f t="shared" si="125"/>
        <v>0</v>
      </c>
      <c r="N52" s="149">
        <f t="shared" si="87"/>
        <v>0</v>
      </c>
      <c r="O52" s="150">
        <f t="shared" ref="O52:Q52" si="126">22%*O17</f>
        <v>0</v>
      </c>
      <c r="P52" s="150">
        <f t="shared" si="126"/>
        <v>0</v>
      </c>
      <c r="Q52" s="150">
        <f t="shared" si="126"/>
        <v>0</v>
      </c>
      <c r="R52" s="149">
        <f t="shared" si="89"/>
        <v>0</v>
      </c>
      <c r="S52" s="150">
        <f t="shared" ref="S52:U52" si="127">22%*S17</f>
        <v>0</v>
      </c>
      <c r="T52" s="150">
        <f t="shared" si="127"/>
        <v>0</v>
      </c>
      <c r="U52" s="150">
        <f t="shared" si="127"/>
        <v>0</v>
      </c>
      <c r="V52" s="149">
        <f t="shared" si="91"/>
        <v>0</v>
      </c>
    </row>
    <row r="53" spans="1:22" s="47" customFormat="1" ht="15" x14ac:dyDescent="0.25">
      <c r="A53" s="170" t="s">
        <v>449</v>
      </c>
      <c r="B53" s="64" t="s">
        <v>210</v>
      </c>
      <c r="C53" s="150">
        <f>22%*C54</f>
        <v>0</v>
      </c>
      <c r="D53" s="150">
        <f>22%*D58</f>
        <v>0</v>
      </c>
      <c r="E53" s="150">
        <f t="shared" ref="E53:F53" si="128">22%*E54</f>
        <v>0</v>
      </c>
      <c r="F53" s="150">
        <f t="shared" si="128"/>
        <v>0</v>
      </c>
      <c r="G53" s="150">
        <f>22%*G54</f>
        <v>0</v>
      </c>
      <c r="H53" s="150">
        <f>22%*H54</f>
        <v>0</v>
      </c>
      <c r="I53" s="150">
        <f>22%*I54</f>
        <v>0</v>
      </c>
      <c r="J53" s="149">
        <f t="shared" si="85"/>
        <v>0</v>
      </c>
      <c r="K53" s="150">
        <f>22%*K54</f>
        <v>0</v>
      </c>
      <c r="L53" s="150">
        <f>22%*L54</f>
        <v>0</v>
      </c>
      <c r="M53" s="150">
        <f>22%*M54</f>
        <v>0</v>
      </c>
      <c r="N53" s="149">
        <f t="shared" si="87"/>
        <v>0</v>
      </c>
      <c r="O53" s="150">
        <f>22%*O54</f>
        <v>0</v>
      </c>
      <c r="P53" s="150">
        <f>22%*P54</f>
        <v>0</v>
      </c>
      <c r="Q53" s="150">
        <f>22%*Q54</f>
        <v>0</v>
      </c>
      <c r="R53" s="149">
        <f t="shared" si="89"/>
        <v>0</v>
      </c>
      <c r="S53" s="150">
        <f>22%*S54</f>
        <v>0</v>
      </c>
      <c r="T53" s="150">
        <f>22%*T54</f>
        <v>0</v>
      </c>
      <c r="U53" s="150">
        <f>22%*U54</f>
        <v>0</v>
      </c>
      <c r="V53" s="149">
        <f t="shared" si="91"/>
        <v>0</v>
      </c>
    </row>
    <row r="54" spans="1:22" s="47" customFormat="1" ht="14.4" customHeight="1" x14ac:dyDescent="0.25">
      <c r="A54" s="170" t="s">
        <v>450</v>
      </c>
      <c r="B54" s="139" t="s">
        <v>371</v>
      </c>
      <c r="C54" s="148">
        <f t="shared" ref="C54:I54" si="129">C55+C56+C57</f>
        <v>0</v>
      </c>
      <c r="D54" s="148">
        <f t="shared" si="129"/>
        <v>0</v>
      </c>
      <c r="E54" s="148">
        <f t="shared" si="129"/>
        <v>0</v>
      </c>
      <c r="F54" s="148">
        <f t="shared" si="129"/>
        <v>0</v>
      </c>
      <c r="G54" s="148">
        <f t="shared" si="129"/>
        <v>0</v>
      </c>
      <c r="H54" s="148">
        <f t="shared" si="129"/>
        <v>0</v>
      </c>
      <c r="I54" s="148">
        <f t="shared" si="129"/>
        <v>0</v>
      </c>
      <c r="J54" s="149">
        <f t="shared" si="85"/>
        <v>0</v>
      </c>
      <c r="K54" s="148">
        <f>K55+K56+K57</f>
        <v>0</v>
      </c>
      <c r="L54" s="148">
        <f>L55+L56+L57</f>
        <v>0</v>
      </c>
      <c r="M54" s="148">
        <f>M55+M56+M57</f>
        <v>0</v>
      </c>
      <c r="N54" s="149">
        <f t="shared" si="87"/>
        <v>0</v>
      </c>
      <c r="O54" s="148">
        <f>O55+O56+O57</f>
        <v>0</v>
      </c>
      <c r="P54" s="148">
        <f>P55+P56+P57</f>
        <v>0</v>
      </c>
      <c r="Q54" s="148">
        <f>Q55+Q56+Q57</f>
        <v>0</v>
      </c>
      <c r="R54" s="149">
        <f t="shared" si="89"/>
        <v>0</v>
      </c>
      <c r="S54" s="148">
        <f>S55+S56+S57</f>
        <v>0</v>
      </c>
      <c r="T54" s="148">
        <f>T55+T56+T57</f>
        <v>0</v>
      </c>
      <c r="U54" s="148">
        <f>U55+U56+U57</f>
        <v>0</v>
      </c>
      <c r="V54" s="149">
        <f t="shared" si="91"/>
        <v>0</v>
      </c>
    </row>
    <row r="55" spans="1:22" s="47" customFormat="1" ht="14.4" customHeight="1" x14ac:dyDescent="0.25">
      <c r="A55" s="170" t="s">
        <v>451</v>
      </c>
      <c r="B55" s="139" t="s">
        <v>45</v>
      </c>
      <c r="C55" s="151"/>
      <c r="D55" s="150"/>
      <c r="E55" s="150"/>
      <c r="F55" s="150"/>
      <c r="G55" s="150"/>
      <c r="H55" s="150"/>
      <c r="I55" s="150"/>
      <c r="J55" s="149">
        <f t="shared" si="85"/>
        <v>0</v>
      </c>
      <c r="K55" s="150"/>
      <c r="L55" s="150"/>
      <c r="M55" s="150"/>
      <c r="N55" s="149">
        <f t="shared" si="87"/>
        <v>0</v>
      </c>
      <c r="O55" s="150"/>
      <c r="P55" s="150"/>
      <c r="Q55" s="150"/>
      <c r="R55" s="149">
        <f t="shared" si="89"/>
        <v>0</v>
      </c>
      <c r="S55" s="150"/>
      <c r="T55" s="150"/>
      <c r="U55" s="150"/>
      <c r="V55" s="149">
        <f t="shared" si="91"/>
        <v>0</v>
      </c>
    </row>
    <row r="56" spans="1:22" s="47" customFormat="1" ht="14.4" customHeight="1" x14ac:dyDescent="0.25">
      <c r="A56" s="170" t="s">
        <v>452</v>
      </c>
      <c r="B56" s="139" t="s">
        <v>46</v>
      </c>
      <c r="C56" s="151"/>
      <c r="D56" s="150"/>
      <c r="E56" s="150"/>
      <c r="F56" s="150"/>
      <c r="G56" s="150"/>
      <c r="H56" s="150"/>
      <c r="I56" s="150"/>
      <c r="J56" s="149">
        <f t="shared" si="85"/>
        <v>0</v>
      </c>
      <c r="K56" s="150"/>
      <c r="L56" s="150"/>
      <c r="M56" s="150"/>
      <c r="N56" s="149">
        <f t="shared" si="87"/>
        <v>0</v>
      </c>
      <c r="O56" s="150"/>
      <c r="P56" s="150"/>
      <c r="Q56" s="150"/>
      <c r="R56" s="149">
        <f t="shared" si="89"/>
        <v>0</v>
      </c>
      <c r="S56" s="150"/>
      <c r="T56" s="150"/>
      <c r="U56" s="150"/>
      <c r="V56" s="149">
        <f t="shared" si="91"/>
        <v>0</v>
      </c>
    </row>
    <row r="57" spans="1:22" s="47" customFormat="1" ht="14.4" customHeight="1" x14ac:dyDescent="0.25">
      <c r="A57" s="170" t="s">
        <v>453</v>
      </c>
      <c r="B57" s="139" t="s">
        <v>47</v>
      </c>
      <c r="C57" s="151"/>
      <c r="D57" s="150"/>
      <c r="E57" s="150"/>
      <c r="F57" s="150"/>
      <c r="G57" s="150"/>
      <c r="H57" s="150"/>
      <c r="I57" s="150"/>
      <c r="J57" s="149">
        <f t="shared" si="85"/>
        <v>0</v>
      </c>
      <c r="K57" s="150"/>
      <c r="L57" s="150"/>
      <c r="M57" s="150"/>
      <c r="N57" s="149">
        <f t="shared" si="87"/>
        <v>0</v>
      </c>
      <c r="O57" s="150"/>
      <c r="P57" s="150"/>
      <c r="Q57" s="150"/>
      <c r="R57" s="149">
        <f t="shared" si="89"/>
        <v>0</v>
      </c>
      <c r="S57" s="150"/>
      <c r="T57" s="150"/>
      <c r="U57" s="150"/>
      <c r="V57" s="149">
        <f t="shared" si="91"/>
        <v>0</v>
      </c>
    </row>
    <row r="58" spans="1:22" s="47" customFormat="1" ht="19.2" customHeight="1" x14ac:dyDescent="0.25">
      <c r="A58" s="170" t="s">
        <v>454</v>
      </c>
      <c r="B58" s="106" t="s">
        <v>44</v>
      </c>
      <c r="C58" s="151"/>
      <c r="D58" s="150"/>
      <c r="E58" s="150"/>
      <c r="F58" s="150"/>
      <c r="G58" s="150"/>
      <c r="H58" s="150"/>
      <c r="I58" s="150"/>
      <c r="J58" s="149">
        <f t="shared" si="85"/>
        <v>0</v>
      </c>
      <c r="K58" s="150"/>
      <c r="L58" s="150"/>
      <c r="M58" s="150"/>
      <c r="N58" s="149">
        <f t="shared" si="87"/>
        <v>0</v>
      </c>
      <c r="O58" s="150"/>
      <c r="P58" s="150"/>
      <c r="Q58" s="150"/>
      <c r="R58" s="149">
        <f t="shared" si="89"/>
        <v>0</v>
      </c>
      <c r="S58" s="150"/>
      <c r="T58" s="150"/>
      <c r="U58" s="150"/>
      <c r="V58" s="149">
        <f t="shared" si="91"/>
        <v>0</v>
      </c>
    </row>
    <row r="59" spans="1:22" s="47" customFormat="1" ht="31.2" x14ac:dyDescent="0.25">
      <c r="A59" s="170" t="s">
        <v>455</v>
      </c>
      <c r="B59" s="107" t="s">
        <v>23</v>
      </c>
      <c r="C59" s="146">
        <f>C17+C51+C54</f>
        <v>0</v>
      </c>
      <c r="D59" s="146">
        <f>D17+D51+D58</f>
        <v>0</v>
      </c>
      <c r="E59" s="146">
        <f t="shared" ref="E59:V59" si="130">E17+E51+E54</f>
        <v>0</v>
      </c>
      <c r="F59" s="146">
        <f t="shared" si="130"/>
        <v>0</v>
      </c>
      <c r="G59" s="146">
        <f t="shared" si="130"/>
        <v>0</v>
      </c>
      <c r="H59" s="146">
        <f t="shared" si="130"/>
        <v>0</v>
      </c>
      <c r="I59" s="146">
        <f t="shared" si="130"/>
        <v>0</v>
      </c>
      <c r="J59" s="146">
        <f t="shared" si="130"/>
        <v>0</v>
      </c>
      <c r="K59" s="146">
        <f t="shared" si="130"/>
        <v>0</v>
      </c>
      <c r="L59" s="146">
        <f t="shared" si="130"/>
        <v>0</v>
      </c>
      <c r="M59" s="146">
        <f t="shared" si="130"/>
        <v>0</v>
      </c>
      <c r="N59" s="146">
        <f t="shared" si="130"/>
        <v>0</v>
      </c>
      <c r="O59" s="146">
        <f t="shared" si="130"/>
        <v>0</v>
      </c>
      <c r="P59" s="146">
        <f t="shared" si="130"/>
        <v>0</v>
      </c>
      <c r="Q59" s="146">
        <f t="shared" si="130"/>
        <v>0</v>
      </c>
      <c r="R59" s="146">
        <f t="shared" si="130"/>
        <v>0</v>
      </c>
      <c r="S59" s="146">
        <f t="shared" si="130"/>
        <v>0</v>
      </c>
      <c r="T59" s="146">
        <f t="shared" si="130"/>
        <v>0</v>
      </c>
      <c r="U59" s="146">
        <f t="shared" si="130"/>
        <v>0</v>
      </c>
      <c r="V59" s="146">
        <f t="shared" si="130"/>
        <v>0</v>
      </c>
    </row>
    <row r="60" spans="1:22" s="47" customFormat="1" ht="15" x14ac:dyDescent="0.25">
      <c r="A60" s="170" t="s">
        <v>456</v>
      </c>
      <c r="B60" s="64" t="s">
        <v>305</v>
      </c>
      <c r="C60" s="65"/>
      <c r="D60" s="151"/>
      <c r="E60" s="150"/>
      <c r="F60" s="150">
        <f t="shared" ref="F60:F79" si="131">G60+H60+I60+K60+L60+M60+O60+P60+Q60+S60+T60+U60</f>
        <v>0</v>
      </c>
      <c r="G60" s="145"/>
      <c r="H60" s="145"/>
      <c r="I60" s="145"/>
      <c r="J60" s="149">
        <f>G60+H60+I60</f>
        <v>0</v>
      </c>
      <c r="K60" s="145"/>
      <c r="L60" s="145"/>
      <c r="M60" s="145"/>
      <c r="N60" s="149">
        <f>K60+L60+M60</f>
        <v>0</v>
      </c>
      <c r="O60" s="150"/>
      <c r="P60" s="150"/>
      <c r="Q60" s="150"/>
      <c r="R60" s="149">
        <f>O60+P60+Q60</f>
        <v>0</v>
      </c>
      <c r="S60" s="150"/>
      <c r="T60" s="150"/>
      <c r="U60" s="150"/>
      <c r="V60" s="149">
        <f>S60+T60+U60</f>
        <v>0</v>
      </c>
    </row>
    <row r="61" spans="1:22" s="47" customFormat="1" ht="15" x14ac:dyDescent="0.25">
      <c r="A61" s="170" t="s">
        <v>457</v>
      </c>
      <c r="B61" s="64" t="s">
        <v>24</v>
      </c>
      <c r="C61" s="65"/>
      <c r="D61" s="151"/>
      <c r="E61" s="145"/>
      <c r="F61" s="145">
        <f t="shared" si="131"/>
        <v>0</v>
      </c>
      <c r="G61" s="145"/>
      <c r="H61" s="145"/>
      <c r="I61" s="145"/>
      <c r="J61" s="149">
        <f>G61+H61+I61</f>
        <v>0</v>
      </c>
      <c r="K61" s="145"/>
      <c r="L61" s="145"/>
      <c r="M61" s="145"/>
      <c r="N61" s="149">
        <f>K61+L61+M61</f>
        <v>0</v>
      </c>
      <c r="O61" s="145"/>
      <c r="P61" s="145"/>
      <c r="Q61" s="145"/>
      <c r="R61" s="149">
        <f>O61+P61+Q61</f>
        <v>0</v>
      </c>
      <c r="S61" s="150"/>
      <c r="T61" s="150"/>
      <c r="U61" s="150"/>
      <c r="V61" s="149">
        <f>S61+T61+U61</f>
        <v>0</v>
      </c>
    </row>
    <row r="62" spans="1:22" s="47" customFormat="1" ht="15.6" x14ac:dyDescent="0.25">
      <c r="A62" s="170" t="s">
        <v>458</v>
      </c>
      <c r="B62" s="107" t="s">
        <v>25</v>
      </c>
      <c r="C62" s="146">
        <f>SUM(C60:C61)</f>
        <v>0</v>
      </c>
      <c r="D62" s="146">
        <f t="shared" ref="D62:E62" si="132">SUM(D60:D61)</f>
        <v>0</v>
      </c>
      <c r="E62" s="146">
        <f t="shared" si="132"/>
        <v>0</v>
      </c>
      <c r="F62" s="146">
        <f t="shared" si="131"/>
        <v>0</v>
      </c>
      <c r="G62" s="146">
        <f>SUM(G60:G61)</f>
        <v>0</v>
      </c>
      <c r="H62" s="146">
        <f t="shared" ref="H62:J62" si="133">SUM(H60:H61)</f>
        <v>0</v>
      </c>
      <c r="I62" s="146">
        <f t="shared" si="133"/>
        <v>0</v>
      </c>
      <c r="J62" s="146">
        <f t="shared" si="133"/>
        <v>0</v>
      </c>
      <c r="K62" s="146">
        <f t="shared" ref="K62:V62" si="134">SUM(K60:K61)</f>
        <v>0</v>
      </c>
      <c r="L62" s="146">
        <f t="shared" si="134"/>
        <v>0</v>
      </c>
      <c r="M62" s="146">
        <f t="shared" si="134"/>
        <v>0</v>
      </c>
      <c r="N62" s="146">
        <f t="shared" si="134"/>
        <v>0</v>
      </c>
      <c r="O62" s="146">
        <f t="shared" si="134"/>
        <v>0</v>
      </c>
      <c r="P62" s="146">
        <f t="shared" si="134"/>
        <v>0</v>
      </c>
      <c r="Q62" s="146">
        <f t="shared" si="134"/>
        <v>0</v>
      </c>
      <c r="R62" s="146">
        <f t="shared" si="134"/>
        <v>0</v>
      </c>
      <c r="S62" s="146">
        <f t="shared" si="134"/>
        <v>0</v>
      </c>
      <c r="T62" s="146">
        <f t="shared" si="134"/>
        <v>0</v>
      </c>
      <c r="U62" s="146">
        <f t="shared" si="134"/>
        <v>0</v>
      </c>
      <c r="V62" s="146">
        <f t="shared" si="134"/>
        <v>0</v>
      </c>
    </row>
    <row r="63" spans="1:22" s="47" customFormat="1" ht="30" x14ac:dyDescent="0.25">
      <c r="A63" s="170" t="s">
        <v>459</v>
      </c>
      <c r="B63" s="64" t="s">
        <v>300</v>
      </c>
      <c r="C63" s="65"/>
      <c r="D63" s="151"/>
      <c r="E63" s="150"/>
      <c r="F63" s="150">
        <f t="shared" si="131"/>
        <v>0</v>
      </c>
      <c r="G63" s="145"/>
      <c r="H63" s="145"/>
      <c r="I63" s="145"/>
      <c r="J63" s="149">
        <f>G63+H63+I63</f>
        <v>0</v>
      </c>
      <c r="K63" s="145"/>
      <c r="L63" s="145"/>
      <c r="M63" s="145"/>
      <c r="N63" s="149">
        <f>K63+L63+M63</f>
        <v>0</v>
      </c>
      <c r="O63" s="150"/>
      <c r="P63" s="150"/>
      <c r="Q63" s="150"/>
      <c r="R63" s="149">
        <f>O63+P63+Q63</f>
        <v>0</v>
      </c>
      <c r="S63" s="150"/>
      <c r="T63" s="150"/>
      <c r="U63" s="150"/>
      <c r="V63" s="149">
        <f>S63+T63+U63</f>
        <v>0</v>
      </c>
    </row>
    <row r="64" spans="1:22" s="47" customFormat="1" ht="15" x14ac:dyDescent="0.25">
      <c r="A64" s="170" t="s">
        <v>460</v>
      </c>
      <c r="B64" s="64" t="s">
        <v>301</v>
      </c>
      <c r="C64" s="65"/>
      <c r="D64" s="151"/>
      <c r="E64" s="150"/>
      <c r="F64" s="150">
        <f t="shared" si="131"/>
        <v>0</v>
      </c>
      <c r="G64" s="145"/>
      <c r="H64" s="145"/>
      <c r="I64" s="145"/>
      <c r="J64" s="149">
        <f t="shared" ref="J64:J79" si="135">G64+H64+I64</f>
        <v>0</v>
      </c>
      <c r="K64" s="145"/>
      <c r="L64" s="145"/>
      <c r="M64" s="145"/>
      <c r="N64" s="149">
        <f t="shared" ref="N64:N79" si="136">K64+L64+M64</f>
        <v>0</v>
      </c>
      <c r="O64" s="150"/>
      <c r="P64" s="150"/>
      <c r="Q64" s="150"/>
      <c r="R64" s="149">
        <f t="shared" ref="R64:R79" si="137">O64+P64+Q64</f>
        <v>0</v>
      </c>
      <c r="S64" s="150"/>
      <c r="T64" s="150"/>
      <c r="U64" s="150"/>
      <c r="V64" s="149">
        <f t="shared" ref="V64:V79" si="138">S64+T64+U64</f>
        <v>0</v>
      </c>
    </row>
    <row r="65" spans="1:22" s="47" customFormat="1" ht="15" x14ac:dyDescent="0.25">
      <c r="A65" s="170" t="s">
        <v>461</v>
      </c>
      <c r="B65" s="64" t="s">
        <v>302</v>
      </c>
      <c r="C65" s="65"/>
      <c r="D65" s="151"/>
      <c r="E65" s="150"/>
      <c r="F65" s="150">
        <f t="shared" si="131"/>
        <v>0</v>
      </c>
      <c r="G65" s="145"/>
      <c r="H65" s="145"/>
      <c r="I65" s="145"/>
      <c r="J65" s="149">
        <f t="shared" si="135"/>
        <v>0</v>
      </c>
      <c r="K65" s="145"/>
      <c r="L65" s="145"/>
      <c r="M65" s="145"/>
      <c r="N65" s="149">
        <f t="shared" si="136"/>
        <v>0</v>
      </c>
      <c r="O65" s="150"/>
      <c r="P65" s="150"/>
      <c r="Q65" s="150"/>
      <c r="R65" s="149">
        <f t="shared" si="137"/>
        <v>0</v>
      </c>
      <c r="S65" s="150"/>
      <c r="T65" s="150"/>
      <c r="U65" s="150"/>
      <c r="V65" s="149">
        <f t="shared" si="138"/>
        <v>0</v>
      </c>
    </row>
    <row r="66" spans="1:22" s="47" customFormat="1" ht="15" x14ac:dyDescent="0.25">
      <c r="A66" s="170" t="s">
        <v>462</v>
      </c>
      <c r="B66" s="64" t="s">
        <v>303</v>
      </c>
      <c r="C66" s="65"/>
      <c r="D66" s="151"/>
      <c r="E66" s="150"/>
      <c r="F66" s="150">
        <f t="shared" si="131"/>
        <v>0</v>
      </c>
      <c r="G66" s="145"/>
      <c r="H66" s="145"/>
      <c r="I66" s="145"/>
      <c r="J66" s="149">
        <f t="shared" si="135"/>
        <v>0</v>
      </c>
      <c r="K66" s="145"/>
      <c r="L66" s="145"/>
      <c r="M66" s="145"/>
      <c r="N66" s="149">
        <f t="shared" si="136"/>
        <v>0</v>
      </c>
      <c r="O66" s="150"/>
      <c r="P66" s="150"/>
      <c r="Q66" s="150"/>
      <c r="R66" s="149">
        <f t="shared" si="137"/>
        <v>0</v>
      </c>
      <c r="S66" s="150"/>
      <c r="T66" s="150"/>
      <c r="U66" s="150"/>
      <c r="V66" s="149">
        <f t="shared" si="138"/>
        <v>0</v>
      </c>
    </row>
    <row r="67" spans="1:22" s="47" customFormat="1" ht="15" x14ac:dyDescent="0.25">
      <c r="A67" s="170" t="s">
        <v>463</v>
      </c>
      <c r="B67" s="64" t="s">
        <v>304</v>
      </c>
      <c r="C67" s="65"/>
      <c r="D67" s="151"/>
      <c r="E67" s="150"/>
      <c r="F67" s="150">
        <f t="shared" si="131"/>
        <v>0</v>
      </c>
      <c r="G67" s="145"/>
      <c r="H67" s="145"/>
      <c r="I67" s="145"/>
      <c r="J67" s="149">
        <f t="shared" si="135"/>
        <v>0</v>
      </c>
      <c r="K67" s="145"/>
      <c r="L67" s="145"/>
      <c r="M67" s="145"/>
      <c r="N67" s="149">
        <f t="shared" si="136"/>
        <v>0</v>
      </c>
      <c r="O67" s="150"/>
      <c r="P67" s="150"/>
      <c r="Q67" s="150"/>
      <c r="R67" s="149">
        <f t="shared" si="137"/>
        <v>0</v>
      </c>
      <c r="S67" s="150"/>
      <c r="T67" s="150"/>
      <c r="U67" s="150"/>
      <c r="V67" s="149">
        <f t="shared" si="138"/>
        <v>0</v>
      </c>
    </row>
    <row r="68" spans="1:22" s="168" customFormat="1" ht="31.2" customHeight="1" x14ac:dyDescent="0.3">
      <c r="A68" s="170" t="s">
        <v>464</v>
      </c>
      <c r="B68" s="64" t="s">
        <v>359</v>
      </c>
      <c r="C68" s="65"/>
      <c r="D68" s="151"/>
      <c r="E68" s="150"/>
      <c r="F68" s="150">
        <f t="shared" si="131"/>
        <v>0</v>
      </c>
      <c r="G68" s="145"/>
      <c r="H68" s="145"/>
      <c r="I68" s="145"/>
      <c r="J68" s="149">
        <f t="shared" si="135"/>
        <v>0</v>
      </c>
      <c r="K68" s="145"/>
      <c r="L68" s="145"/>
      <c r="M68" s="145"/>
      <c r="N68" s="149">
        <f t="shared" si="136"/>
        <v>0</v>
      </c>
      <c r="O68" s="150"/>
      <c r="P68" s="150"/>
      <c r="Q68" s="150"/>
      <c r="R68" s="149">
        <f t="shared" si="137"/>
        <v>0</v>
      </c>
      <c r="S68" s="150"/>
      <c r="T68" s="150"/>
      <c r="U68" s="150"/>
      <c r="V68" s="149">
        <f t="shared" si="138"/>
        <v>0</v>
      </c>
    </row>
    <row r="69" spans="1:22" s="47" customFormat="1" ht="15" x14ac:dyDescent="0.25">
      <c r="A69" s="170" t="s">
        <v>465</v>
      </c>
      <c r="B69" s="64" t="s">
        <v>306</v>
      </c>
      <c r="C69" s="65"/>
      <c r="D69" s="151"/>
      <c r="E69" s="150"/>
      <c r="F69" s="150">
        <f t="shared" si="131"/>
        <v>0</v>
      </c>
      <c r="G69" s="145"/>
      <c r="H69" s="145"/>
      <c r="I69" s="145"/>
      <c r="J69" s="149">
        <f t="shared" si="135"/>
        <v>0</v>
      </c>
      <c r="K69" s="145"/>
      <c r="L69" s="145"/>
      <c r="M69" s="145"/>
      <c r="N69" s="149">
        <f t="shared" si="136"/>
        <v>0</v>
      </c>
      <c r="O69" s="150"/>
      <c r="P69" s="150"/>
      <c r="Q69" s="150"/>
      <c r="R69" s="149">
        <f t="shared" si="137"/>
        <v>0</v>
      </c>
      <c r="S69" s="150"/>
      <c r="T69" s="150"/>
      <c r="U69" s="150"/>
      <c r="V69" s="149">
        <f t="shared" si="138"/>
        <v>0</v>
      </c>
    </row>
    <row r="70" spans="1:22" s="47" customFormat="1" ht="15" x14ac:dyDescent="0.25">
      <c r="A70" s="170" t="s">
        <v>466</v>
      </c>
      <c r="B70" s="64" t="s">
        <v>307</v>
      </c>
      <c r="C70" s="65"/>
      <c r="D70" s="151"/>
      <c r="E70" s="150"/>
      <c r="F70" s="150">
        <f t="shared" si="131"/>
        <v>0</v>
      </c>
      <c r="G70" s="145"/>
      <c r="H70" s="145"/>
      <c r="I70" s="145"/>
      <c r="J70" s="149">
        <f t="shared" si="135"/>
        <v>0</v>
      </c>
      <c r="K70" s="145"/>
      <c r="L70" s="145"/>
      <c r="M70" s="145"/>
      <c r="N70" s="149">
        <f t="shared" si="136"/>
        <v>0</v>
      </c>
      <c r="O70" s="150"/>
      <c r="P70" s="150"/>
      <c r="Q70" s="150"/>
      <c r="R70" s="149">
        <f t="shared" si="137"/>
        <v>0</v>
      </c>
      <c r="S70" s="150"/>
      <c r="T70" s="150"/>
      <c r="U70" s="150"/>
      <c r="V70" s="149">
        <f t="shared" si="138"/>
        <v>0</v>
      </c>
    </row>
    <row r="71" spans="1:22" s="47" customFormat="1" ht="15" x14ac:dyDescent="0.25">
      <c r="A71" s="170" t="s">
        <v>467</v>
      </c>
      <c r="B71" s="64" t="s">
        <v>308</v>
      </c>
      <c r="C71" s="65"/>
      <c r="D71" s="151"/>
      <c r="E71" s="150"/>
      <c r="F71" s="150">
        <f t="shared" si="131"/>
        <v>0</v>
      </c>
      <c r="G71" s="145"/>
      <c r="H71" s="145"/>
      <c r="I71" s="145"/>
      <c r="J71" s="149">
        <f t="shared" si="135"/>
        <v>0</v>
      </c>
      <c r="K71" s="145"/>
      <c r="L71" s="145"/>
      <c r="M71" s="145"/>
      <c r="N71" s="149">
        <f t="shared" si="136"/>
        <v>0</v>
      </c>
      <c r="O71" s="150"/>
      <c r="P71" s="150"/>
      <c r="Q71" s="150"/>
      <c r="R71" s="149">
        <f t="shared" si="137"/>
        <v>0</v>
      </c>
      <c r="S71" s="150"/>
      <c r="T71" s="150"/>
      <c r="U71" s="150"/>
      <c r="V71" s="149">
        <f t="shared" si="138"/>
        <v>0</v>
      </c>
    </row>
    <row r="72" spans="1:22" s="47" customFormat="1" ht="15" x14ac:dyDescent="0.25">
      <c r="A72" s="170" t="s">
        <v>468</v>
      </c>
      <c r="B72" s="64" t="s">
        <v>309</v>
      </c>
      <c r="C72" s="65"/>
      <c r="D72" s="151"/>
      <c r="E72" s="150"/>
      <c r="F72" s="150">
        <f t="shared" si="131"/>
        <v>0</v>
      </c>
      <c r="G72" s="145"/>
      <c r="H72" s="145"/>
      <c r="I72" s="145"/>
      <c r="J72" s="149">
        <f t="shared" si="135"/>
        <v>0</v>
      </c>
      <c r="K72" s="145"/>
      <c r="L72" s="145"/>
      <c r="M72" s="145"/>
      <c r="N72" s="149">
        <f t="shared" si="136"/>
        <v>0</v>
      </c>
      <c r="O72" s="150"/>
      <c r="P72" s="150"/>
      <c r="Q72" s="150"/>
      <c r="R72" s="149">
        <f t="shared" si="137"/>
        <v>0</v>
      </c>
      <c r="S72" s="150"/>
      <c r="T72" s="150"/>
      <c r="U72" s="150"/>
      <c r="V72" s="149">
        <f t="shared" si="138"/>
        <v>0</v>
      </c>
    </row>
    <row r="73" spans="1:22" s="47" customFormat="1" ht="15" x14ac:dyDescent="0.25">
      <c r="A73" s="170" t="s">
        <v>469</v>
      </c>
      <c r="B73" s="64" t="s">
        <v>328</v>
      </c>
      <c r="C73" s="65"/>
      <c r="D73" s="151"/>
      <c r="E73" s="150"/>
      <c r="F73" s="150"/>
      <c r="G73" s="145"/>
      <c r="H73" s="145"/>
      <c r="I73" s="145"/>
      <c r="J73" s="149"/>
      <c r="K73" s="145"/>
      <c r="L73" s="145"/>
      <c r="M73" s="145"/>
      <c r="N73" s="149"/>
      <c r="O73" s="150"/>
      <c r="P73" s="150"/>
      <c r="Q73" s="150"/>
      <c r="R73" s="149"/>
      <c r="S73" s="150"/>
      <c r="T73" s="150"/>
      <c r="U73" s="150"/>
      <c r="V73" s="149"/>
    </row>
    <row r="74" spans="1:22" s="47" customFormat="1" ht="15" x14ac:dyDescent="0.25">
      <c r="A74" s="170" t="s">
        <v>470</v>
      </c>
      <c r="B74" s="64" t="s">
        <v>329</v>
      </c>
      <c r="C74" s="65"/>
      <c r="D74" s="151"/>
      <c r="E74" s="150"/>
      <c r="F74" s="150">
        <f t="shared" si="131"/>
        <v>0</v>
      </c>
      <c r="G74" s="145"/>
      <c r="H74" s="145"/>
      <c r="I74" s="145"/>
      <c r="J74" s="149">
        <f t="shared" si="135"/>
        <v>0</v>
      </c>
      <c r="K74" s="145"/>
      <c r="L74" s="145"/>
      <c r="M74" s="145"/>
      <c r="N74" s="149">
        <f t="shared" si="136"/>
        <v>0</v>
      </c>
      <c r="O74" s="150"/>
      <c r="P74" s="150"/>
      <c r="Q74" s="150"/>
      <c r="R74" s="149">
        <f t="shared" si="137"/>
        <v>0</v>
      </c>
      <c r="S74" s="150"/>
      <c r="T74" s="150"/>
      <c r="U74" s="150"/>
      <c r="V74" s="149">
        <f t="shared" si="138"/>
        <v>0</v>
      </c>
    </row>
    <row r="75" spans="1:22" s="47" customFormat="1" ht="15" x14ac:dyDescent="0.25">
      <c r="A75" s="170" t="s">
        <v>471</v>
      </c>
      <c r="B75" s="64" t="s">
        <v>529</v>
      </c>
      <c r="C75" s="65"/>
      <c r="D75" s="151"/>
      <c r="E75" s="150"/>
      <c r="F75" s="150">
        <f t="shared" si="131"/>
        <v>0</v>
      </c>
      <c r="G75" s="145"/>
      <c r="H75" s="145"/>
      <c r="I75" s="145"/>
      <c r="J75" s="149">
        <f t="shared" si="135"/>
        <v>0</v>
      </c>
      <c r="K75" s="145"/>
      <c r="L75" s="145"/>
      <c r="M75" s="145"/>
      <c r="N75" s="149">
        <f t="shared" si="136"/>
        <v>0</v>
      </c>
      <c r="O75" s="150"/>
      <c r="P75" s="150"/>
      <c r="Q75" s="150"/>
      <c r="R75" s="149">
        <f t="shared" si="137"/>
        <v>0</v>
      </c>
      <c r="S75" s="150"/>
      <c r="T75" s="150"/>
      <c r="U75" s="150"/>
      <c r="V75" s="149">
        <f t="shared" si="138"/>
        <v>0</v>
      </c>
    </row>
    <row r="76" spans="1:22" s="47" customFormat="1" ht="15" x14ac:dyDescent="0.25">
      <c r="A76" s="170" t="s">
        <v>472</v>
      </c>
      <c r="B76" s="64" t="s">
        <v>312</v>
      </c>
      <c r="C76" s="65"/>
      <c r="D76" s="151"/>
      <c r="E76" s="150"/>
      <c r="F76" s="150">
        <f t="shared" si="131"/>
        <v>0</v>
      </c>
      <c r="G76" s="145"/>
      <c r="H76" s="145"/>
      <c r="I76" s="145"/>
      <c r="J76" s="149">
        <f t="shared" si="135"/>
        <v>0</v>
      </c>
      <c r="K76" s="145"/>
      <c r="L76" s="145"/>
      <c r="M76" s="145"/>
      <c r="N76" s="149">
        <f t="shared" si="136"/>
        <v>0</v>
      </c>
      <c r="O76" s="150"/>
      <c r="P76" s="150"/>
      <c r="Q76" s="150"/>
      <c r="R76" s="149">
        <f t="shared" si="137"/>
        <v>0</v>
      </c>
      <c r="S76" s="150"/>
      <c r="T76" s="150"/>
      <c r="U76" s="150"/>
      <c r="V76" s="149">
        <f t="shared" si="138"/>
        <v>0</v>
      </c>
    </row>
    <row r="77" spans="1:22" s="47" customFormat="1" ht="15" x14ac:dyDescent="0.25">
      <c r="A77" s="170" t="s">
        <v>473</v>
      </c>
      <c r="B77" s="64" t="s">
        <v>310</v>
      </c>
      <c r="C77" s="65"/>
      <c r="D77" s="151"/>
      <c r="E77" s="150"/>
      <c r="F77" s="150">
        <f t="shared" si="131"/>
        <v>0</v>
      </c>
      <c r="G77" s="145"/>
      <c r="H77" s="145"/>
      <c r="I77" s="145"/>
      <c r="J77" s="149">
        <f t="shared" si="135"/>
        <v>0</v>
      </c>
      <c r="K77" s="145"/>
      <c r="L77" s="145"/>
      <c r="M77" s="145"/>
      <c r="N77" s="149">
        <f t="shared" si="136"/>
        <v>0</v>
      </c>
      <c r="O77" s="150"/>
      <c r="P77" s="150"/>
      <c r="Q77" s="150"/>
      <c r="R77" s="149">
        <f t="shared" si="137"/>
        <v>0</v>
      </c>
      <c r="S77" s="150"/>
      <c r="T77" s="150"/>
      <c r="U77" s="150"/>
      <c r="V77" s="149">
        <f t="shared" si="138"/>
        <v>0</v>
      </c>
    </row>
    <row r="78" spans="1:22" s="47" customFormat="1" ht="15" x14ac:dyDescent="0.25">
      <c r="A78" s="170" t="s">
        <v>474</v>
      </c>
      <c r="B78" s="64" t="s">
        <v>311</v>
      </c>
      <c r="C78" s="65"/>
      <c r="D78" s="151"/>
      <c r="E78" s="150"/>
      <c r="F78" s="150">
        <f t="shared" si="131"/>
        <v>0</v>
      </c>
      <c r="G78" s="145"/>
      <c r="H78" s="145"/>
      <c r="I78" s="145"/>
      <c r="J78" s="149">
        <f t="shared" si="135"/>
        <v>0</v>
      </c>
      <c r="K78" s="145"/>
      <c r="L78" s="145"/>
      <c r="M78" s="145"/>
      <c r="N78" s="149">
        <f t="shared" si="136"/>
        <v>0</v>
      </c>
      <c r="O78" s="150"/>
      <c r="P78" s="150"/>
      <c r="Q78" s="150"/>
      <c r="R78" s="149">
        <f t="shared" si="137"/>
        <v>0</v>
      </c>
      <c r="S78" s="150"/>
      <c r="T78" s="150"/>
      <c r="U78" s="150"/>
      <c r="V78" s="149">
        <f t="shared" si="138"/>
        <v>0</v>
      </c>
    </row>
    <row r="79" spans="1:22" s="47" customFormat="1" ht="15" x14ac:dyDescent="0.25">
      <c r="A79" s="170" t="s">
        <v>475</v>
      </c>
      <c r="B79" s="64" t="s">
        <v>313</v>
      </c>
      <c r="C79" s="65"/>
      <c r="D79" s="151"/>
      <c r="E79" s="150"/>
      <c r="F79" s="150">
        <f t="shared" si="131"/>
        <v>0</v>
      </c>
      <c r="G79" s="145"/>
      <c r="H79" s="145"/>
      <c r="I79" s="145"/>
      <c r="J79" s="149">
        <f t="shared" si="135"/>
        <v>0</v>
      </c>
      <c r="K79" s="145"/>
      <c r="L79" s="145"/>
      <c r="M79" s="145"/>
      <c r="N79" s="149">
        <f t="shared" si="136"/>
        <v>0</v>
      </c>
      <c r="O79" s="150"/>
      <c r="P79" s="150"/>
      <c r="Q79" s="150"/>
      <c r="R79" s="149">
        <f t="shared" si="137"/>
        <v>0</v>
      </c>
      <c r="S79" s="150"/>
      <c r="T79" s="150"/>
      <c r="U79" s="150"/>
      <c r="V79" s="149">
        <f t="shared" si="138"/>
        <v>0</v>
      </c>
    </row>
    <row r="80" spans="1:22" s="47" customFormat="1" ht="15.6" x14ac:dyDescent="0.25">
      <c r="A80" s="170" t="s">
        <v>476</v>
      </c>
      <c r="B80" s="107" t="s">
        <v>315</v>
      </c>
      <c r="C80" s="146">
        <f>SUM(C63:C79)</f>
        <v>0</v>
      </c>
      <c r="D80" s="146">
        <f t="shared" ref="D80:V80" si="139">SUM(D63:D79)</f>
        <v>0</v>
      </c>
      <c r="E80" s="146">
        <f t="shared" si="139"/>
        <v>0</v>
      </c>
      <c r="F80" s="146">
        <f t="shared" si="139"/>
        <v>0</v>
      </c>
      <c r="G80" s="146">
        <f t="shared" si="139"/>
        <v>0</v>
      </c>
      <c r="H80" s="146">
        <f t="shared" si="139"/>
        <v>0</v>
      </c>
      <c r="I80" s="146">
        <f t="shared" si="139"/>
        <v>0</v>
      </c>
      <c r="J80" s="146">
        <f t="shared" si="139"/>
        <v>0</v>
      </c>
      <c r="K80" s="146">
        <f t="shared" si="139"/>
        <v>0</v>
      </c>
      <c r="L80" s="146">
        <f t="shared" si="139"/>
        <v>0</v>
      </c>
      <c r="M80" s="146">
        <f t="shared" si="139"/>
        <v>0</v>
      </c>
      <c r="N80" s="146">
        <f t="shared" si="139"/>
        <v>0</v>
      </c>
      <c r="O80" s="146">
        <f t="shared" si="139"/>
        <v>0</v>
      </c>
      <c r="P80" s="146">
        <f t="shared" si="139"/>
        <v>0</v>
      </c>
      <c r="Q80" s="146">
        <f t="shared" si="139"/>
        <v>0</v>
      </c>
      <c r="R80" s="146">
        <f t="shared" si="139"/>
        <v>0</v>
      </c>
      <c r="S80" s="146">
        <f t="shared" si="139"/>
        <v>0</v>
      </c>
      <c r="T80" s="146">
        <f t="shared" si="139"/>
        <v>0</v>
      </c>
      <c r="U80" s="146">
        <f t="shared" si="139"/>
        <v>0</v>
      </c>
      <c r="V80" s="146">
        <f t="shared" si="139"/>
        <v>0</v>
      </c>
    </row>
    <row r="81" spans="1:22" s="47" customFormat="1" ht="15.6" x14ac:dyDescent="0.25">
      <c r="A81" s="170" t="s">
        <v>477</v>
      </c>
      <c r="B81" s="106" t="s">
        <v>27</v>
      </c>
      <c r="C81" s="147"/>
      <c r="D81" s="147"/>
      <c r="E81" s="147"/>
      <c r="F81" s="147"/>
      <c r="G81" s="147"/>
      <c r="H81" s="147"/>
      <c r="I81" s="147"/>
      <c r="J81" s="147"/>
      <c r="K81" s="147"/>
      <c r="L81" s="147"/>
      <c r="M81" s="147"/>
      <c r="N81" s="147"/>
      <c r="O81" s="147"/>
      <c r="P81" s="147"/>
      <c r="Q81" s="147"/>
      <c r="R81" s="147"/>
      <c r="S81" s="147"/>
      <c r="T81" s="147"/>
      <c r="U81" s="147"/>
      <c r="V81" s="147"/>
    </row>
    <row r="82" spans="1:22" s="47" customFormat="1" ht="15" x14ac:dyDescent="0.25">
      <c r="A82" s="170" t="s">
        <v>478</v>
      </c>
      <c r="B82" s="67" t="s">
        <v>282</v>
      </c>
      <c r="C82" s="65"/>
      <c r="D82" s="151"/>
      <c r="E82" s="145"/>
      <c r="F82" s="145">
        <f t="shared" ref="F82:F104" si="140">G82+H82+I82+K82+L82+M82+O82+P82+Q82+S82+T82+U82</f>
        <v>0</v>
      </c>
      <c r="G82" s="145"/>
      <c r="H82" s="145"/>
      <c r="I82" s="145"/>
      <c r="J82" s="149">
        <f t="shared" ref="J82:J102" si="141">G82+H82+I82</f>
        <v>0</v>
      </c>
      <c r="K82" s="145"/>
      <c r="L82" s="145"/>
      <c r="M82" s="145"/>
      <c r="N82" s="149">
        <f t="shared" ref="N82:N102" si="142">K82+L82+M82</f>
        <v>0</v>
      </c>
      <c r="O82" s="145"/>
      <c r="P82" s="145"/>
      <c r="Q82" s="145"/>
      <c r="R82" s="149">
        <f t="shared" ref="R82:R102" si="143">O82+P82+Q82</f>
        <v>0</v>
      </c>
      <c r="S82" s="145"/>
      <c r="T82" s="145"/>
      <c r="U82" s="145"/>
      <c r="V82" s="149">
        <f t="shared" ref="V82:V102" si="144">S82+T82+U82</f>
        <v>0</v>
      </c>
    </row>
    <row r="83" spans="1:22" s="47" customFormat="1" ht="30" x14ac:dyDescent="0.25">
      <c r="A83" s="170" t="s">
        <v>479</v>
      </c>
      <c r="B83" s="67" t="s">
        <v>283</v>
      </c>
      <c r="C83" s="65"/>
      <c r="D83" s="151"/>
      <c r="E83" s="145"/>
      <c r="F83" s="145">
        <f t="shared" si="140"/>
        <v>0</v>
      </c>
      <c r="G83" s="145"/>
      <c r="H83" s="145"/>
      <c r="I83" s="145"/>
      <c r="J83" s="149">
        <f t="shared" si="141"/>
        <v>0</v>
      </c>
      <c r="K83" s="145"/>
      <c r="L83" s="145"/>
      <c r="M83" s="145"/>
      <c r="N83" s="149">
        <f t="shared" si="142"/>
        <v>0</v>
      </c>
      <c r="O83" s="145"/>
      <c r="P83" s="145"/>
      <c r="Q83" s="145"/>
      <c r="R83" s="149">
        <f t="shared" si="143"/>
        <v>0</v>
      </c>
      <c r="S83" s="145"/>
      <c r="T83" s="145"/>
      <c r="U83" s="145"/>
      <c r="V83" s="149">
        <f t="shared" si="144"/>
        <v>0</v>
      </c>
    </row>
    <row r="84" spans="1:22" s="47" customFormat="1" ht="15" x14ac:dyDescent="0.25">
      <c r="A84" s="170" t="s">
        <v>480</v>
      </c>
      <c r="B84" s="67" t="s">
        <v>284</v>
      </c>
      <c r="C84" s="65"/>
      <c r="D84" s="151"/>
      <c r="E84" s="145"/>
      <c r="F84" s="145">
        <f t="shared" si="140"/>
        <v>0</v>
      </c>
      <c r="G84" s="145"/>
      <c r="H84" s="145"/>
      <c r="I84" s="145"/>
      <c r="J84" s="149">
        <f t="shared" si="141"/>
        <v>0</v>
      </c>
      <c r="K84" s="145"/>
      <c r="L84" s="145"/>
      <c r="M84" s="145"/>
      <c r="N84" s="149">
        <f t="shared" si="142"/>
        <v>0</v>
      </c>
      <c r="O84" s="145"/>
      <c r="P84" s="145"/>
      <c r="Q84" s="145"/>
      <c r="R84" s="149">
        <f t="shared" si="143"/>
        <v>0</v>
      </c>
      <c r="S84" s="145"/>
      <c r="T84" s="145"/>
      <c r="U84" s="145"/>
      <c r="V84" s="149">
        <f t="shared" si="144"/>
        <v>0</v>
      </c>
    </row>
    <row r="85" spans="1:22" s="168" customFormat="1" ht="18.600000000000001" customHeight="1" x14ac:dyDescent="0.3">
      <c r="A85" s="170" t="s">
        <v>481</v>
      </c>
      <c r="B85" s="67" t="s">
        <v>285</v>
      </c>
      <c r="C85" s="65"/>
      <c r="D85" s="151"/>
      <c r="E85" s="145"/>
      <c r="F85" s="145">
        <f t="shared" si="140"/>
        <v>0</v>
      </c>
      <c r="G85" s="145"/>
      <c r="H85" s="145"/>
      <c r="I85" s="145"/>
      <c r="J85" s="149">
        <f t="shared" si="141"/>
        <v>0</v>
      </c>
      <c r="K85" s="145"/>
      <c r="L85" s="145"/>
      <c r="M85" s="145"/>
      <c r="N85" s="149">
        <f t="shared" si="142"/>
        <v>0</v>
      </c>
      <c r="O85" s="145"/>
      <c r="P85" s="145"/>
      <c r="Q85" s="145"/>
      <c r="R85" s="149">
        <f t="shared" si="143"/>
        <v>0</v>
      </c>
      <c r="S85" s="145"/>
      <c r="T85" s="145"/>
      <c r="U85" s="145"/>
      <c r="V85" s="149">
        <f t="shared" si="144"/>
        <v>0</v>
      </c>
    </row>
    <row r="86" spans="1:22" s="47" customFormat="1" ht="15" x14ac:dyDescent="0.25">
      <c r="A86" s="170" t="s">
        <v>482</v>
      </c>
      <c r="B86" s="67" t="s">
        <v>286</v>
      </c>
      <c r="C86" s="65"/>
      <c r="D86" s="151"/>
      <c r="E86" s="145"/>
      <c r="F86" s="145">
        <f t="shared" si="140"/>
        <v>0</v>
      </c>
      <c r="G86" s="145"/>
      <c r="H86" s="145"/>
      <c r="I86" s="145"/>
      <c r="J86" s="149">
        <f t="shared" si="141"/>
        <v>0</v>
      </c>
      <c r="K86" s="145"/>
      <c r="L86" s="145"/>
      <c r="M86" s="145"/>
      <c r="N86" s="149">
        <f t="shared" si="142"/>
        <v>0</v>
      </c>
      <c r="O86" s="145"/>
      <c r="P86" s="145"/>
      <c r="Q86" s="145"/>
      <c r="R86" s="149">
        <f t="shared" si="143"/>
        <v>0</v>
      </c>
      <c r="S86" s="145"/>
      <c r="T86" s="145"/>
      <c r="U86" s="145"/>
      <c r="V86" s="149">
        <f t="shared" si="144"/>
        <v>0</v>
      </c>
    </row>
    <row r="87" spans="1:22" s="47" customFormat="1" ht="15" x14ac:dyDescent="0.25">
      <c r="A87" s="170" t="s">
        <v>483</v>
      </c>
      <c r="B87" s="67" t="s">
        <v>287</v>
      </c>
      <c r="C87" s="65"/>
      <c r="D87" s="151"/>
      <c r="E87" s="145"/>
      <c r="F87" s="145">
        <f t="shared" si="140"/>
        <v>0</v>
      </c>
      <c r="G87" s="145"/>
      <c r="H87" s="145"/>
      <c r="I87" s="145"/>
      <c r="J87" s="149">
        <f t="shared" si="141"/>
        <v>0</v>
      </c>
      <c r="K87" s="145"/>
      <c r="L87" s="145"/>
      <c r="M87" s="145"/>
      <c r="N87" s="149">
        <f t="shared" si="142"/>
        <v>0</v>
      </c>
      <c r="O87" s="145"/>
      <c r="P87" s="145"/>
      <c r="Q87" s="145"/>
      <c r="R87" s="149">
        <f t="shared" si="143"/>
        <v>0</v>
      </c>
      <c r="S87" s="145"/>
      <c r="T87" s="145"/>
      <c r="U87" s="145"/>
      <c r="V87" s="149">
        <f t="shared" si="144"/>
        <v>0</v>
      </c>
    </row>
    <row r="88" spans="1:22" s="47" customFormat="1" ht="15" x14ac:dyDescent="0.25">
      <c r="A88" s="170" t="s">
        <v>484</v>
      </c>
      <c r="B88" s="67" t="s">
        <v>288</v>
      </c>
      <c r="C88" s="65"/>
      <c r="D88" s="151"/>
      <c r="E88" s="145"/>
      <c r="F88" s="145">
        <f t="shared" si="140"/>
        <v>0</v>
      </c>
      <c r="G88" s="145"/>
      <c r="H88" s="145"/>
      <c r="I88" s="145"/>
      <c r="J88" s="149">
        <f t="shared" si="141"/>
        <v>0</v>
      </c>
      <c r="K88" s="145"/>
      <c r="L88" s="145"/>
      <c r="M88" s="145"/>
      <c r="N88" s="149">
        <f t="shared" si="142"/>
        <v>0</v>
      </c>
      <c r="O88" s="145"/>
      <c r="P88" s="145"/>
      <c r="Q88" s="145"/>
      <c r="R88" s="149">
        <f t="shared" si="143"/>
        <v>0</v>
      </c>
      <c r="S88" s="145"/>
      <c r="T88" s="145"/>
      <c r="U88" s="145"/>
      <c r="V88" s="149">
        <f t="shared" si="144"/>
        <v>0</v>
      </c>
    </row>
    <row r="89" spans="1:22" s="47" customFormat="1" ht="15" x14ac:dyDescent="0.25">
      <c r="A89" s="170" t="s">
        <v>485</v>
      </c>
      <c r="B89" s="67" t="s">
        <v>289</v>
      </c>
      <c r="C89" s="65"/>
      <c r="D89" s="151"/>
      <c r="E89" s="145"/>
      <c r="F89" s="145">
        <f t="shared" si="140"/>
        <v>0</v>
      </c>
      <c r="G89" s="145"/>
      <c r="H89" s="145"/>
      <c r="I89" s="145"/>
      <c r="J89" s="149">
        <f t="shared" si="141"/>
        <v>0</v>
      </c>
      <c r="K89" s="145"/>
      <c r="L89" s="145"/>
      <c r="M89" s="145"/>
      <c r="N89" s="149">
        <f t="shared" si="142"/>
        <v>0</v>
      </c>
      <c r="O89" s="145"/>
      <c r="P89" s="145"/>
      <c r="Q89" s="145"/>
      <c r="R89" s="149">
        <f t="shared" si="143"/>
        <v>0</v>
      </c>
      <c r="S89" s="145"/>
      <c r="T89" s="145"/>
      <c r="U89" s="145"/>
      <c r="V89" s="149">
        <f t="shared" si="144"/>
        <v>0</v>
      </c>
    </row>
    <row r="90" spans="1:22" s="47" customFormat="1" ht="15" x14ac:dyDescent="0.25">
      <c r="A90" s="170" t="s">
        <v>486</v>
      </c>
      <c r="B90" s="67" t="s">
        <v>290</v>
      </c>
      <c r="C90" s="65"/>
      <c r="D90" s="151"/>
      <c r="E90" s="145"/>
      <c r="F90" s="145">
        <f t="shared" si="140"/>
        <v>0</v>
      </c>
      <c r="G90" s="145"/>
      <c r="H90" s="145"/>
      <c r="I90" s="145"/>
      <c r="J90" s="149">
        <f t="shared" si="141"/>
        <v>0</v>
      </c>
      <c r="K90" s="145"/>
      <c r="L90" s="145"/>
      <c r="M90" s="145"/>
      <c r="N90" s="149">
        <f t="shared" si="142"/>
        <v>0</v>
      </c>
      <c r="O90" s="145"/>
      <c r="P90" s="145"/>
      <c r="Q90" s="145"/>
      <c r="R90" s="149">
        <f t="shared" si="143"/>
        <v>0</v>
      </c>
      <c r="S90" s="145"/>
      <c r="T90" s="145"/>
      <c r="U90" s="145"/>
      <c r="V90" s="149">
        <f t="shared" si="144"/>
        <v>0</v>
      </c>
    </row>
    <row r="91" spans="1:22" s="47" customFormat="1" ht="15" x14ac:dyDescent="0.25">
      <c r="A91" s="170" t="s">
        <v>487</v>
      </c>
      <c r="B91" s="67" t="s">
        <v>291</v>
      </c>
      <c r="C91" s="65"/>
      <c r="D91" s="151"/>
      <c r="E91" s="145"/>
      <c r="F91" s="145">
        <f t="shared" si="140"/>
        <v>0</v>
      </c>
      <c r="G91" s="145"/>
      <c r="H91" s="145"/>
      <c r="I91" s="145"/>
      <c r="J91" s="149">
        <f t="shared" si="141"/>
        <v>0</v>
      </c>
      <c r="K91" s="145"/>
      <c r="L91" s="145"/>
      <c r="M91" s="145"/>
      <c r="N91" s="149">
        <f t="shared" si="142"/>
        <v>0</v>
      </c>
      <c r="O91" s="145"/>
      <c r="P91" s="145"/>
      <c r="Q91" s="145"/>
      <c r="R91" s="149">
        <f t="shared" si="143"/>
        <v>0</v>
      </c>
      <c r="S91" s="145"/>
      <c r="T91" s="145"/>
      <c r="U91" s="145"/>
      <c r="V91" s="149">
        <f t="shared" si="144"/>
        <v>0</v>
      </c>
    </row>
    <row r="92" spans="1:22" s="47" customFormat="1" ht="15" x14ac:dyDescent="0.25">
      <c r="A92" s="170" t="s">
        <v>488</v>
      </c>
      <c r="B92" s="67" t="s">
        <v>292</v>
      </c>
      <c r="C92" s="65"/>
      <c r="D92" s="151"/>
      <c r="E92" s="145"/>
      <c r="F92" s="145">
        <f t="shared" si="140"/>
        <v>0</v>
      </c>
      <c r="G92" s="145"/>
      <c r="H92" s="145"/>
      <c r="I92" s="145"/>
      <c r="J92" s="149">
        <f t="shared" si="141"/>
        <v>0</v>
      </c>
      <c r="K92" s="145"/>
      <c r="L92" s="145"/>
      <c r="M92" s="145"/>
      <c r="N92" s="149">
        <f t="shared" si="142"/>
        <v>0</v>
      </c>
      <c r="O92" s="145"/>
      <c r="P92" s="145"/>
      <c r="Q92" s="145"/>
      <c r="R92" s="149">
        <f t="shared" si="143"/>
        <v>0</v>
      </c>
      <c r="S92" s="145"/>
      <c r="T92" s="145"/>
      <c r="U92" s="145"/>
      <c r="V92" s="149">
        <f t="shared" si="144"/>
        <v>0</v>
      </c>
    </row>
    <row r="93" spans="1:22" s="47" customFormat="1" ht="15" x14ac:dyDescent="0.25">
      <c r="A93" s="170" t="s">
        <v>489</v>
      </c>
      <c r="B93" s="67" t="s">
        <v>293</v>
      </c>
      <c r="C93" s="65"/>
      <c r="D93" s="151"/>
      <c r="E93" s="145"/>
      <c r="F93" s="145">
        <f t="shared" si="140"/>
        <v>0</v>
      </c>
      <c r="G93" s="145"/>
      <c r="H93" s="145"/>
      <c r="I93" s="145"/>
      <c r="J93" s="149">
        <f t="shared" si="141"/>
        <v>0</v>
      </c>
      <c r="K93" s="145"/>
      <c r="L93" s="145"/>
      <c r="M93" s="145"/>
      <c r="N93" s="149">
        <f t="shared" si="142"/>
        <v>0</v>
      </c>
      <c r="O93" s="145"/>
      <c r="P93" s="145"/>
      <c r="Q93" s="145"/>
      <c r="R93" s="149">
        <f t="shared" si="143"/>
        <v>0</v>
      </c>
      <c r="S93" s="145"/>
      <c r="T93" s="145"/>
      <c r="U93" s="145"/>
      <c r="V93" s="149">
        <f t="shared" si="144"/>
        <v>0</v>
      </c>
    </row>
    <row r="94" spans="1:22" s="47" customFormat="1" ht="15" x14ac:dyDescent="0.25">
      <c r="A94" s="170" t="s">
        <v>490</v>
      </c>
      <c r="B94" s="64" t="s">
        <v>294</v>
      </c>
      <c r="C94" s="65"/>
      <c r="D94" s="151"/>
      <c r="E94" s="145"/>
      <c r="F94" s="145">
        <f t="shared" si="140"/>
        <v>0</v>
      </c>
      <c r="G94" s="145"/>
      <c r="H94" s="145"/>
      <c r="I94" s="145"/>
      <c r="J94" s="149">
        <f t="shared" si="141"/>
        <v>0</v>
      </c>
      <c r="K94" s="145"/>
      <c r="L94" s="145"/>
      <c r="M94" s="145"/>
      <c r="N94" s="149">
        <f t="shared" si="142"/>
        <v>0</v>
      </c>
      <c r="O94" s="145"/>
      <c r="P94" s="145"/>
      <c r="Q94" s="145"/>
      <c r="R94" s="149">
        <f t="shared" si="143"/>
        <v>0</v>
      </c>
      <c r="S94" s="145"/>
      <c r="T94" s="145"/>
      <c r="U94" s="145"/>
      <c r="V94" s="149">
        <f t="shared" si="144"/>
        <v>0</v>
      </c>
    </row>
    <row r="95" spans="1:22" s="47" customFormat="1" ht="15" x14ac:dyDescent="0.25">
      <c r="A95" s="170" t="s">
        <v>491</v>
      </c>
      <c r="B95" s="64" t="s">
        <v>295</v>
      </c>
      <c r="C95" s="65"/>
      <c r="D95" s="151"/>
      <c r="E95" s="145"/>
      <c r="F95" s="145">
        <f t="shared" si="140"/>
        <v>0</v>
      </c>
      <c r="G95" s="145"/>
      <c r="H95" s="145"/>
      <c r="I95" s="145"/>
      <c r="J95" s="149">
        <f t="shared" si="141"/>
        <v>0</v>
      </c>
      <c r="K95" s="145"/>
      <c r="L95" s="145"/>
      <c r="M95" s="145"/>
      <c r="N95" s="149">
        <f t="shared" si="142"/>
        <v>0</v>
      </c>
      <c r="O95" s="145"/>
      <c r="P95" s="145"/>
      <c r="Q95" s="145"/>
      <c r="R95" s="149">
        <f t="shared" si="143"/>
        <v>0</v>
      </c>
      <c r="S95" s="145"/>
      <c r="T95" s="145"/>
      <c r="U95" s="145"/>
      <c r="V95" s="149">
        <f t="shared" si="144"/>
        <v>0</v>
      </c>
    </row>
    <row r="96" spans="1:22" s="47" customFormat="1" ht="15" x14ac:dyDescent="0.25">
      <c r="A96" s="170" t="s">
        <v>492</v>
      </c>
      <c r="B96" s="64" t="s">
        <v>296</v>
      </c>
      <c r="C96" s="65"/>
      <c r="D96" s="151"/>
      <c r="E96" s="145"/>
      <c r="F96" s="145">
        <f t="shared" si="140"/>
        <v>0</v>
      </c>
      <c r="G96" s="145"/>
      <c r="H96" s="145"/>
      <c r="I96" s="145"/>
      <c r="J96" s="149">
        <f t="shared" si="141"/>
        <v>0</v>
      </c>
      <c r="K96" s="145"/>
      <c r="L96" s="145"/>
      <c r="M96" s="145"/>
      <c r="N96" s="149">
        <f t="shared" si="142"/>
        <v>0</v>
      </c>
      <c r="O96" s="145"/>
      <c r="P96" s="145"/>
      <c r="Q96" s="145"/>
      <c r="R96" s="149">
        <f t="shared" si="143"/>
        <v>0</v>
      </c>
      <c r="S96" s="145"/>
      <c r="T96" s="145"/>
      <c r="U96" s="145"/>
      <c r="V96" s="149">
        <f t="shared" si="144"/>
        <v>0</v>
      </c>
    </row>
    <row r="97" spans="1:22" s="47" customFormat="1" ht="15" x14ac:dyDescent="0.25">
      <c r="A97" s="170" t="s">
        <v>493</v>
      </c>
      <c r="B97" s="64" t="s">
        <v>297</v>
      </c>
      <c r="C97" s="65"/>
      <c r="D97" s="151"/>
      <c r="E97" s="145"/>
      <c r="F97" s="145">
        <f t="shared" si="140"/>
        <v>0</v>
      </c>
      <c r="G97" s="145"/>
      <c r="H97" s="145"/>
      <c r="I97" s="145"/>
      <c r="J97" s="149">
        <f t="shared" si="141"/>
        <v>0</v>
      </c>
      <c r="K97" s="145"/>
      <c r="L97" s="145"/>
      <c r="M97" s="145"/>
      <c r="N97" s="149">
        <f t="shared" si="142"/>
        <v>0</v>
      </c>
      <c r="O97" s="145"/>
      <c r="P97" s="145"/>
      <c r="Q97" s="145"/>
      <c r="R97" s="149">
        <f t="shared" si="143"/>
        <v>0</v>
      </c>
      <c r="S97" s="145"/>
      <c r="T97" s="145"/>
      <c r="U97" s="145"/>
      <c r="V97" s="149">
        <f t="shared" si="144"/>
        <v>0</v>
      </c>
    </row>
    <row r="98" spans="1:22" s="47" customFormat="1" ht="15" x14ac:dyDescent="0.25">
      <c r="A98" s="170" t="s">
        <v>494</v>
      </c>
      <c r="B98" s="64" t="s">
        <v>298</v>
      </c>
      <c r="C98" s="65"/>
      <c r="D98" s="151"/>
      <c r="E98" s="145"/>
      <c r="F98" s="145">
        <f t="shared" si="140"/>
        <v>0</v>
      </c>
      <c r="G98" s="145"/>
      <c r="H98" s="145"/>
      <c r="I98" s="145"/>
      <c r="J98" s="149">
        <f t="shared" si="141"/>
        <v>0</v>
      </c>
      <c r="K98" s="145"/>
      <c r="L98" s="145"/>
      <c r="M98" s="145"/>
      <c r="N98" s="149">
        <f t="shared" si="142"/>
        <v>0</v>
      </c>
      <c r="O98" s="145"/>
      <c r="P98" s="145"/>
      <c r="Q98" s="145"/>
      <c r="R98" s="149">
        <f t="shared" si="143"/>
        <v>0</v>
      </c>
      <c r="S98" s="145"/>
      <c r="T98" s="145"/>
      <c r="U98" s="145"/>
      <c r="V98" s="149">
        <f t="shared" si="144"/>
        <v>0</v>
      </c>
    </row>
    <row r="99" spans="1:22" s="47" customFormat="1" ht="15" x14ac:dyDescent="0.25">
      <c r="A99" s="170" t="s">
        <v>495</v>
      </c>
      <c r="B99" s="64" t="s">
        <v>28</v>
      </c>
      <c r="C99" s="65"/>
      <c r="D99" s="151"/>
      <c r="E99" s="145"/>
      <c r="F99" s="145">
        <f t="shared" si="140"/>
        <v>0</v>
      </c>
      <c r="G99" s="145"/>
      <c r="H99" s="145"/>
      <c r="I99" s="145"/>
      <c r="J99" s="149">
        <f t="shared" si="141"/>
        <v>0</v>
      </c>
      <c r="K99" s="145"/>
      <c r="L99" s="145"/>
      <c r="M99" s="145"/>
      <c r="N99" s="149">
        <f t="shared" si="142"/>
        <v>0</v>
      </c>
      <c r="O99" s="145"/>
      <c r="P99" s="145"/>
      <c r="Q99" s="145"/>
      <c r="R99" s="149">
        <f t="shared" si="143"/>
        <v>0</v>
      </c>
      <c r="S99" s="145"/>
      <c r="T99" s="145"/>
      <c r="U99" s="145"/>
      <c r="V99" s="149">
        <f t="shared" si="144"/>
        <v>0</v>
      </c>
    </row>
    <row r="100" spans="1:22" s="168" customFormat="1" ht="30" x14ac:dyDescent="0.3">
      <c r="A100" s="170" t="s">
        <v>496</v>
      </c>
      <c r="B100" s="64" t="s">
        <v>299</v>
      </c>
      <c r="C100" s="65"/>
      <c r="D100" s="151"/>
      <c r="E100" s="145"/>
      <c r="F100" s="145">
        <f t="shared" si="140"/>
        <v>0</v>
      </c>
      <c r="G100" s="145"/>
      <c r="H100" s="145"/>
      <c r="I100" s="145"/>
      <c r="J100" s="149">
        <f t="shared" si="141"/>
        <v>0</v>
      </c>
      <c r="K100" s="145"/>
      <c r="L100" s="145"/>
      <c r="M100" s="145"/>
      <c r="N100" s="149">
        <f t="shared" si="142"/>
        <v>0</v>
      </c>
      <c r="O100" s="145"/>
      <c r="P100" s="145"/>
      <c r="Q100" s="145"/>
      <c r="R100" s="149">
        <f t="shared" si="143"/>
        <v>0</v>
      </c>
      <c r="S100" s="145"/>
      <c r="T100" s="145"/>
      <c r="U100" s="145"/>
      <c r="V100" s="149">
        <f t="shared" si="144"/>
        <v>0</v>
      </c>
    </row>
    <row r="101" spans="1:22" s="47" customFormat="1" ht="15" x14ac:dyDescent="0.25">
      <c r="A101" s="170" t="s">
        <v>497</v>
      </c>
      <c r="B101" s="64" t="s">
        <v>27</v>
      </c>
      <c r="C101" s="65"/>
      <c r="D101" s="151"/>
      <c r="E101" s="145"/>
      <c r="F101" s="145">
        <f t="shared" si="140"/>
        <v>0</v>
      </c>
      <c r="G101" s="145"/>
      <c r="H101" s="145"/>
      <c r="I101" s="145"/>
      <c r="J101" s="149">
        <f t="shared" si="141"/>
        <v>0</v>
      </c>
      <c r="K101" s="145"/>
      <c r="L101" s="145"/>
      <c r="M101" s="145"/>
      <c r="N101" s="149">
        <f t="shared" si="142"/>
        <v>0</v>
      </c>
      <c r="O101" s="145"/>
      <c r="P101" s="145"/>
      <c r="Q101" s="145"/>
      <c r="R101" s="149">
        <f t="shared" si="143"/>
        <v>0</v>
      </c>
      <c r="S101" s="145"/>
      <c r="T101" s="145"/>
      <c r="U101" s="145"/>
      <c r="V101" s="149">
        <f t="shared" si="144"/>
        <v>0</v>
      </c>
    </row>
    <row r="102" spans="1:22" s="47" customFormat="1" ht="15" x14ac:dyDescent="0.25">
      <c r="A102" s="170" t="s">
        <v>498</v>
      </c>
      <c r="B102" s="64" t="s">
        <v>26</v>
      </c>
      <c r="C102" s="65"/>
      <c r="D102" s="151"/>
      <c r="E102" s="145"/>
      <c r="F102" s="145">
        <f t="shared" si="140"/>
        <v>0</v>
      </c>
      <c r="G102" s="145"/>
      <c r="H102" s="145"/>
      <c r="I102" s="145"/>
      <c r="J102" s="149">
        <f t="shared" si="141"/>
        <v>0</v>
      </c>
      <c r="K102" s="145"/>
      <c r="L102" s="145"/>
      <c r="M102" s="145"/>
      <c r="N102" s="149">
        <f t="shared" si="142"/>
        <v>0</v>
      </c>
      <c r="O102" s="145"/>
      <c r="P102" s="145"/>
      <c r="Q102" s="145"/>
      <c r="R102" s="149">
        <f t="shared" si="143"/>
        <v>0</v>
      </c>
      <c r="S102" s="145"/>
      <c r="T102" s="145"/>
      <c r="U102" s="145"/>
      <c r="V102" s="149">
        <f t="shared" si="144"/>
        <v>0</v>
      </c>
    </row>
    <row r="103" spans="1:22" s="47" customFormat="1" ht="15.6" x14ac:dyDescent="0.25">
      <c r="A103" s="170" t="s">
        <v>499</v>
      </c>
      <c r="B103" s="109" t="s">
        <v>39</v>
      </c>
      <c r="C103" s="146">
        <f>SUM(C82:C102)</f>
        <v>0</v>
      </c>
      <c r="D103" s="146">
        <f>SUM(D82:D102)</f>
        <v>0</v>
      </c>
      <c r="E103" s="146">
        <f>SUM(E82:E102)</f>
        <v>0</v>
      </c>
      <c r="F103" s="146">
        <f t="shared" si="140"/>
        <v>0</v>
      </c>
      <c r="G103" s="146">
        <f t="shared" ref="G103:V103" si="145">SUM(G82:G102)</f>
        <v>0</v>
      </c>
      <c r="H103" s="146">
        <f t="shared" si="145"/>
        <v>0</v>
      </c>
      <c r="I103" s="146">
        <f t="shared" si="145"/>
        <v>0</v>
      </c>
      <c r="J103" s="146">
        <f t="shared" si="145"/>
        <v>0</v>
      </c>
      <c r="K103" s="146">
        <f t="shared" si="145"/>
        <v>0</v>
      </c>
      <c r="L103" s="146">
        <f t="shared" si="145"/>
        <v>0</v>
      </c>
      <c r="M103" s="146">
        <f t="shared" si="145"/>
        <v>0</v>
      </c>
      <c r="N103" s="146">
        <f t="shared" si="145"/>
        <v>0</v>
      </c>
      <c r="O103" s="146">
        <f t="shared" si="145"/>
        <v>0</v>
      </c>
      <c r="P103" s="146">
        <f t="shared" si="145"/>
        <v>0</v>
      </c>
      <c r="Q103" s="146">
        <f t="shared" si="145"/>
        <v>0</v>
      </c>
      <c r="R103" s="146">
        <f t="shared" si="145"/>
        <v>0</v>
      </c>
      <c r="S103" s="146">
        <f t="shared" si="145"/>
        <v>0</v>
      </c>
      <c r="T103" s="146">
        <f t="shared" si="145"/>
        <v>0</v>
      </c>
      <c r="U103" s="146">
        <f t="shared" si="145"/>
        <v>0</v>
      </c>
      <c r="V103" s="146">
        <f t="shared" si="145"/>
        <v>0</v>
      </c>
    </row>
    <row r="104" spans="1:22" s="47" customFormat="1" ht="15.6" x14ac:dyDescent="0.25">
      <c r="A104" s="170" t="s">
        <v>500</v>
      </c>
      <c r="B104" s="109" t="s">
        <v>38</v>
      </c>
      <c r="C104" s="146">
        <f>SUM(C59,C62,C80,C103)</f>
        <v>0</v>
      </c>
      <c r="D104" s="146">
        <f>SUM(D59,D62,D80,D103)</f>
        <v>0</v>
      </c>
      <c r="E104" s="146">
        <f>SUM(E59,E62,E80,E103)</f>
        <v>0</v>
      </c>
      <c r="F104" s="146">
        <f t="shared" si="140"/>
        <v>0</v>
      </c>
      <c r="G104" s="146">
        <f t="shared" ref="G104:V104" si="146">SUM(G59,G62,G80,G103)</f>
        <v>0</v>
      </c>
      <c r="H104" s="146">
        <f t="shared" si="146"/>
        <v>0</v>
      </c>
      <c r="I104" s="146">
        <f t="shared" si="146"/>
        <v>0</v>
      </c>
      <c r="J104" s="146">
        <f t="shared" si="146"/>
        <v>0</v>
      </c>
      <c r="K104" s="146">
        <f t="shared" si="146"/>
        <v>0</v>
      </c>
      <c r="L104" s="146">
        <f t="shared" si="146"/>
        <v>0</v>
      </c>
      <c r="M104" s="146">
        <f t="shared" si="146"/>
        <v>0</v>
      </c>
      <c r="N104" s="146">
        <f t="shared" si="146"/>
        <v>0</v>
      </c>
      <c r="O104" s="146">
        <f t="shared" si="146"/>
        <v>0</v>
      </c>
      <c r="P104" s="146">
        <f t="shared" si="146"/>
        <v>0</v>
      </c>
      <c r="Q104" s="146">
        <f t="shared" si="146"/>
        <v>0</v>
      </c>
      <c r="R104" s="146">
        <f t="shared" si="146"/>
        <v>0</v>
      </c>
      <c r="S104" s="146">
        <f t="shared" si="146"/>
        <v>0</v>
      </c>
      <c r="T104" s="146">
        <f t="shared" si="146"/>
        <v>0</v>
      </c>
      <c r="U104" s="146">
        <f t="shared" si="146"/>
        <v>0</v>
      </c>
      <c r="V104" s="146">
        <f t="shared" si="146"/>
        <v>0</v>
      </c>
    </row>
    <row r="105" spans="1:22" s="47" customFormat="1" ht="15.6" x14ac:dyDescent="0.25">
      <c r="A105" s="170" t="s">
        <v>501</v>
      </c>
      <c r="B105" s="106" t="s">
        <v>29</v>
      </c>
      <c r="C105" s="148">
        <f t="shared" ref="C105:V105" si="147">C15-C104</f>
        <v>0</v>
      </c>
      <c r="D105" s="148">
        <f t="shared" si="147"/>
        <v>0</v>
      </c>
      <c r="E105" s="148">
        <f t="shared" si="147"/>
        <v>0</v>
      </c>
      <c r="F105" s="148">
        <f t="shared" si="147"/>
        <v>0</v>
      </c>
      <c r="G105" s="148">
        <f t="shared" si="147"/>
        <v>0</v>
      </c>
      <c r="H105" s="148">
        <f t="shared" si="147"/>
        <v>0</v>
      </c>
      <c r="I105" s="148">
        <f t="shared" si="147"/>
        <v>0</v>
      </c>
      <c r="J105" s="148">
        <f t="shared" si="147"/>
        <v>0</v>
      </c>
      <c r="K105" s="148">
        <f t="shared" si="147"/>
        <v>0</v>
      </c>
      <c r="L105" s="148">
        <f t="shared" si="147"/>
        <v>0</v>
      </c>
      <c r="M105" s="148">
        <f t="shared" si="147"/>
        <v>0</v>
      </c>
      <c r="N105" s="148">
        <f t="shared" si="147"/>
        <v>0</v>
      </c>
      <c r="O105" s="148">
        <f t="shared" si="147"/>
        <v>0</v>
      </c>
      <c r="P105" s="148">
        <f t="shared" si="147"/>
        <v>0</v>
      </c>
      <c r="Q105" s="148">
        <f t="shared" si="147"/>
        <v>0</v>
      </c>
      <c r="R105" s="148">
        <f t="shared" si="147"/>
        <v>0</v>
      </c>
      <c r="S105" s="148">
        <f t="shared" si="147"/>
        <v>0</v>
      </c>
      <c r="T105" s="148">
        <f t="shared" si="147"/>
        <v>0</v>
      </c>
      <c r="U105" s="148">
        <f t="shared" si="147"/>
        <v>0</v>
      </c>
      <c r="V105" s="148">
        <f t="shared" si="147"/>
        <v>0</v>
      </c>
    </row>
    <row r="106" spans="1:22" s="168" customFormat="1" ht="35.4" customHeight="1" x14ac:dyDescent="0.3">
      <c r="A106" s="170" t="s">
        <v>502</v>
      </c>
      <c r="B106" s="64" t="s">
        <v>281</v>
      </c>
      <c r="C106" s="65"/>
      <c r="D106" s="151"/>
      <c r="E106" s="145"/>
      <c r="F106" s="145">
        <f>G106+H106+I106+K106+L106+M106+O106+P106+Q106+S106+T106+U106</f>
        <v>0</v>
      </c>
      <c r="G106" s="145"/>
      <c r="H106" s="145"/>
      <c r="I106" s="145"/>
      <c r="J106" s="149">
        <f>G106+H106+I106</f>
        <v>0</v>
      </c>
      <c r="K106" s="145"/>
      <c r="L106" s="145"/>
      <c r="M106" s="145"/>
      <c r="N106" s="149">
        <f>K106+L106+M106</f>
        <v>0</v>
      </c>
      <c r="O106" s="145"/>
      <c r="P106" s="145"/>
      <c r="Q106" s="145"/>
      <c r="R106" s="149">
        <f>O106+P106+Q106</f>
        <v>0</v>
      </c>
      <c r="S106" s="145"/>
      <c r="T106" s="145"/>
      <c r="U106" s="145"/>
      <c r="V106" s="149">
        <f>S106+T106+U106</f>
        <v>0</v>
      </c>
    </row>
    <row r="107" spans="1:22" s="47" customFormat="1" ht="30" x14ac:dyDescent="0.25">
      <c r="A107" s="170" t="s">
        <v>503</v>
      </c>
      <c r="B107" s="64" t="s">
        <v>370</v>
      </c>
      <c r="C107" s="65"/>
      <c r="D107" s="151"/>
      <c r="E107" s="145"/>
      <c r="F107" s="145">
        <f>G107+H107+I107+K107+L107+M107+O107+P107+Q107+S107+T107+U107</f>
        <v>0</v>
      </c>
      <c r="G107" s="145"/>
      <c r="H107" s="145"/>
      <c r="I107" s="145"/>
      <c r="J107" s="149">
        <f>G107+H107+I107</f>
        <v>0</v>
      </c>
      <c r="K107" s="145"/>
      <c r="L107" s="145"/>
      <c r="M107" s="145"/>
      <c r="N107" s="149">
        <f>K107+L107+M107</f>
        <v>0</v>
      </c>
      <c r="O107" s="145"/>
      <c r="P107" s="145"/>
      <c r="Q107" s="145"/>
      <c r="R107" s="149">
        <f>O107+P107+Q107</f>
        <v>0</v>
      </c>
      <c r="S107" s="145"/>
      <c r="T107" s="145"/>
      <c r="U107" s="145"/>
      <c r="V107" s="149">
        <f>S107+T107+U107</f>
        <v>0</v>
      </c>
    </row>
    <row r="108" spans="1:22" s="47" customFormat="1" ht="15" x14ac:dyDescent="0.25">
      <c r="A108" s="170" t="s">
        <v>504</v>
      </c>
      <c r="B108" s="64" t="s">
        <v>30</v>
      </c>
      <c r="C108" s="65"/>
      <c r="D108" s="151"/>
      <c r="E108" s="145"/>
      <c r="F108" s="145">
        <f t="shared" ref="F108:F110" si="148">G108+H108+I108+K108+L108+M108+O108+P108+Q108+S108+T108+U108</f>
        <v>0</v>
      </c>
      <c r="G108" s="145"/>
      <c r="H108" s="145"/>
      <c r="I108" s="145"/>
      <c r="J108" s="149">
        <f t="shared" ref="J108:J110" si="149">G108+H108+I108</f>
        <v>0</v>
      </c>
      <c r="K108" s="145"/>
      <c r="L108" s="145"/>
      <c r="M108" s="145"/>
      <c r="N108" s="149">
        <f t="shared" ref="N108:N110" si="150">K108+L108+M108</f>
        <v>0</v>
      </c>
      <c r="O108" s="145"/>
      <c r="P108" s="145"/>
      <c r="Q108" s="145"/>
      <c r="R108" s="149">
        <f t="shared" ref="R108:R110" si="151">O108+P108+Q108</f>
        <v>0</v>
      </c>
      <c r="S108" s="145"/>
      <c r="T108" s="145"/>
      <c r="U108" s="145"/>
      <c r="V108" s="149">
        <f t="shared" ref="V108:V110" si="152">S108+T108+U108</f>
        <v>0</v>
      </c>
    </row>
    <row r="109" spans="1:22" s="47" customFormat="1" ht="15" x14ac:dyDescent="0.25">
      <c r="A109" s="170" t="s">
        <v>505</v>
      </c>
      <c r="B109" s="64" t="s">
        <v>141</v>
      </c>
      <c r="C109" s="151"/>
      <c r="D109" s="151"/>
      <c r="E109" s="145"/>
      <c r="F109" s="145">
        <f t="shared" si="148"/>
        <v>0</v>
      </c>
      <c r="G109" s="145"/>
      <c r="H109" s="145"/>
      <c r="I109" s="145"/>
      <c r="J109" s="149">
        <f t="shared" si="149"/>
        <v>0</v>
      </c>
      <c r="K109" s="145"/>
      <c r="L109" s="145"/>
      <c r="M109" s="145"/>
      <c r="N109" s="149">
        <f t="shared" si="150"/>
        <v>0</v>
      </c>
      <c r="O109" s="145"/>
      <c r="P109" s="145"/>
      <c r="Q109" s="145"/>
      <c r="R109" s="149">
        <f t="shared" si="151"/>
        <v>0</v>
      </c>
      <c r="S109" s="145"/>
      <c r="T109" s="145"/>
      <c r="U109" s="145"/>
      <c r="V109" s="149">
        <f t="shared" si="152"/>
        <v>0</v>
      </c>
    </row>
    <row r="110" spans="1:22" s="47" customFormat="1" ht="15" x14ac:dyDescent="0.25">
      <c r="A110" s="170" t="s">
        <v>506</v>
      </c>
      <c r="B110" s="64" t="s">
        <v>27</v>
      </c>
      <c r="C110" s="151"/>
      <c r="D110" s="151"/>
      <c r="E110" s="145"/>
      <c r="F110" s="145">
        <f t="shared" si="148"/>
        <v>0</v>
      </c>
      <c r="G110" s="145"/>
      <c r="H110" s="145"/>
      <c r="I110" s="145"/>
      <c r="J110" s="149">
        <f t="shared" si="149"/>
        <v>0</v>
      </c>
      <c r="K110" s="145"/>
      <c r="L110" s="145"/>
      <c r="M110" s="145"/>
      <c r="N110" s="149">
        <f t="shared" si="150"/>
        <v>0</v>
      </c>
      <c r="O110" s="145"/>
      <c r="P110" s="145"/>
      <c r="Q110" s="145"/>
      <c r="R110" s="149">
        <f t="shared" si="151"/>
        <v>0</v>
      </c>
      <c r="S110" s="145"/>
      <c r="T110" s="145"/>
      <c r="U110" s="145"/>
      <c r="V110" s="149">
        <f t="shared" si="152"/>
        <v>0</v>
      </c>
    </row>
    <row r="111" spans="1:22" s="47" customFormat="1" ht="15.6" x14ac:dyDescent="0.25">
      <c r="A111" s="170" t="s">
        <v>507</v>
      </c>
      <c r="B111" s="110" t="s">
        <v>31</v>
      </c>
      <c r="C111" s="148">
        <f>C105+C106+C107-C108+C109-C110</f>
        <v>0</v>
      </c>
      <c r="D111" s="148">
        <f>D105+D106-D108+D109-D110</f>
        <v>0</v>
      </c>
      <c r="E111" s="148">
        <f t="shared" ref="E111:J111" si="153">E105+E106-E108+E109-E110</f>
        <v>0</v>
      </c>
      <c r="F111" s="148">
        <f t="shared" si="153"/>
        <v>0</v>
      </c>
      <c r="G111" s="148">
        <f t="shared" si="153"/>
        <v>0</v>
      </c>
      <c r="H111" s="148">
        <f t="shared" si="153"/>
        <v>0</v>
      </c>
      <c r="I111" s="148">
        <f t="shared" si="153"/>
        <v>0</v>
      </c>
      <c r="J111" s="148">
        <f t="shared" si="153"/>
        <v>0</v>
      </c>
      <c r="K111" s="148">
        <f t="shared" ref="K111" si="154">K105+K106-K108+K109-K110</f>
        <v>0</v>
      </c>
      <c r="L111" s="148">
        <f t="shared" ref="L111" si="155">L105+L106-L108+L109-L110</f>
        <v>0</v>
      </c>
      <c r="M111" s="148">
        <f t="shared" ref="M111" si="156">M105+M106-M108+M109-M110</f>
        <v>0</v>
      </c>
      <c r="N111" s="148">
        <f t="shared" ref="N111" si="157">N105+N106-N108+N109-N110</f>
        <v>0</v>
      </c>
      <c r="O111" s="148">
        <f t="shared" ref="O111" si="158">O105+O106-O108+O109-O110</f>
        <v>0</v>
      </c>
      <c r="P111" s="148">
        <f t="shared" ref="P111" si="159">P105+P106-P108+P109-P110</f>
        <v>0</v>
      </c>
      <c r="Q111" s="148">
        <f t="shared" ref="Q111" si="160">Q105+Q106-Q108+Q109-Q110</f>
        <v>0</v>
      </c>
      <c r="R111" s="148">
        <f t="shared" ref="R111" si="161">R105+R106-R108+R109-R110</f>
        <v>0</v>
      </c>
      <c r="S111" s="148">
        <f t="shared" ref="S111" si="162">S105+S106-S108+S109-S110</f>
        <v>0</v>
      </c>
      <c r="T111" s="148">
        <f t="shared" ref="T111" si="163">T105+T106-T108+T109-T110</f>
        <v>0</v>
      </c>
      <c r="U111" s="148">
        <f t="shared" ref="U111" si="164">U105+U106-U108+U109-U110</f>
        <v>0</v>
      </c>
      <c r="V111" s="148">
        <f t="shared" ref="V111" si="165">V105+V106-V108+V109-V110</f>
        <v>0</v>
      </c>
    </row>
    <row r="112" spans="1:22" s="47" customFormat="1" ht="15" x14ac:dyDescent="0.25">
      <c r="A112" s="170" t="s">
        <v>508</v>
      </c>
      <c r="B112" s="64" t="s">
        <v>32</v>
      </c>
      <c r="C112" s="151"/>
      <c r="D112" s="151"/>
      <c r="E112" s="145"/>
      <c r="F112" s="145">
        <f>G112+H112+I112+K112+L112+M112+O112+P112+Q112+S112+T112+U112</f>
        <v>0</v>
      </c>
      <c r="G112" s="145"/>
      <c r="H112" s="145"/>
      <c r="I112" s="145"/>
      <c r="J112" s="149">
        <f>G112+H112+I112</f>
        <v>0</v>
      </c>
      <c r="K112" s="145"/>
      <c r="L112" s="145"/>
      <c r="M112" s="145"/>
      <c r="N112" s="149">
        <f>K112+L112+M112</f>
        <v>0</v>
      </c>
      <c r="O112" s="145"/>
      <c r="P112" s="145"/>
      <c r="Q112" s="145"/>
      <c r="R112" s="149">
        <f>O112+P112+Q112</f>
        <v>0</v>
      </c>
      <c r="S112" s="145"/>
      <c r="T112" s="145"/>
      <c r="U112" s="145"/>
      <c r="V112" s="149">
        <f>S112+T112+U112</f>
        <v>0</v>
      </c>
    </row>
    <row r="113" spans="1:22" s="47" customFormat="1" ht="30" x14ac:dyDescent="0.25">
      <c r="A113" s="170" t="s">
        <v>509</v>
      </c>
      <c r="B113" s="64" t="s">
        <v>33</v>
      </c>
      <c r="C113" s="151"/>
      <c r="D113" s="151"/>
      <c r="E113" s="145"/>
      <c r="F113" s="145">
        <f>G113+H113+I113+K113+L113+M113+O113+P113+Q113+S113+T113+U113</f>
        <v>0</v>
      </c>
      <c r="G113" s="145"/>
      <c r="H113" s="145"/>
      <c r="I113" s="145"/>
      <c r="J113" s="149">
        <f>G113+H113+I113</f>
        <v>0</v>
      </c>
      <c r="K113" s="145"/>
      <c r="L113" s="145"/>
      <c r="M113" s="145"/>
      <c r="N113" s="149">
        <f>K113+L113+M113</f>
        <v>0</v>
      </c>
      <c r="O113" s="145"/>
      <c r="P113" s="145"/>
      <c r="Q113" s="145"/>
      <c r="R113" s="149">
        <f>O113+P113+Q113</f>
        <v>0</v>
      </c>
      <c r="S113" s="145"/>
      <c r="T113" s="145"/>
      <c r="U113" s="145"/>
      <c r="V113" s="149">
        <f>S113+T113+U113</f>
        <v>0</v>
      </c>
    </row>
    <row r="114" spans="1:22" s="47" customFormat="1" ht="15" x14ac:dyDescent="0.25">
      <c r="A114" s="170" t="s">
        <v>510</v>
      </c>
      <c r="B114" s="172" t="s">
        <v>142</v>
      </c>
      <c r="C114" s="151"/>
      <c r="D114" s="151"/>
      <c r="E114" s="145"/>
      <c r="F114" s="145">
        <f>G114+H114+I114+K114+L114+M114+O114+P114+Q114+S114+T114+U114</f>
        <v>0</v>
      </c>
      <c r="G114" s="145"/>
      <c r="H114" s="145"/>
      <c r="I114" s="145"/>
      <c r="J114" s="149">
        <f>G114+H114+I114</f>
        <v>0</v>
      </c>
      <c r="K114" s="145"/>
      <c r="L114" s="145"/>
      <c r="M114" s="145"/>
      <c r="N114" s="149">
        <f>K114+L114+M114</f>
        <v>0</v>
      </c>
      <c r="O114" s="145"/>
      <c r="P114" s="145"/>
      <c r="Q114" s="145"/>
      <c r="R114" s="149">
        <f>O114+P114+Q114</f>
        <v>0</v>
      </c>
      <c r="S114" s="145"/>
      <c r="T114" s="145"/>
      <c r="U114" s="145"/>
      <c r="V114" s="149">
        <f>S114+T114+U114</f>
        <v>0</v>
      </c>
    </row>
    <row r="115" spans="1:22" s="47" customFormat="1" ht="30" x14ac:dyDescent="0.25">
      <c r="A115" s="170" t="s">
        <v>511</v>
      </c>
      <c r="B115" s="172" t="s">
        <v>143</v>
      </c>
      <c r="C115" s="151"/>
      <c r="D115" s="151"/>
      <c r="E115" s="145"/>
      <c r="F115" s="145">
        <f>G115+H115+I115+K115+L115+M115+O115+P115+Q115+S115+T115+U115</f>
        <v>0</v>
      </c>
      <c r="G115" s="145"/>
      <c r="H115" s="145"/>
      <c r="I115" s="145"/>
      <c r="J115" s="149">
        <f>G115+H115+I115</f>
        <v>0</v>
      </c>
      <c r="K115" s="145"/>
      <c r="L115" s="145"/>
      <c r="M115" s="145"/>
      <c r="N115" s="149">
        <f>K115+L115+M115</f>
        <v>0</v>
      </c>
      <c r="O115" s="145"/>
      <c r="P115" s="145"/>
      <c r="Q115" s="145"/>
      <c r="R115" s="149">
        <f>O115+P115+Q115</f>
        <v>0</v>
      </c>
      <c r="S115" s="145"/>
      <c r="T115" s="145"/>
      <c r="U115" s="145"/>
      <c r="V115" s="149">
        <f>S115+T115+U115</f>
        <v>0</v>
      </c>
    </row>
    <row r="116" spans="1:22" s="47" customFormat="1" ht="30" x14ac:dyDescent="0.25">
      <c r="A116" s="170" t="s">
        <v>512</v>
      </c>
      <c r="B116" s="64" t="s">
        <v>369</v>
      </c>
      <c r="C116" s="151"/>
      <c r="D116" s="151"/>
      <c r="E116" s="145"/>
      <c r="F116" s="145">
        <f>G116+H116+I116+K116+L116+M116+O116+P116+Q116+S116+T116+U116</f>
        <v>0</v>
      </c>
      <c r="G116" s="145"/>
      <c r="H116" s="145"/>
      <c r="I116" s="145"/>
      <c r="J116" s="149">
        <f>G116+H116+I116</f>
        <v>0</v>
      </c>
      <c r="K116" s="145"/>
      <c r="L116" s="145"/>
      <c r="M116" s="145"/>
      <c r="N116" s="149">
        <f>K116+L116+M116</f>
        <v>0</v>
      </c>
      <c r="O116" s="145"/>
      <c r="P116" s="145"/>
      <c r="Q116" s="145"/>
      <c r="R116" s="149">
        <f>O116+P116+Q116</f>
        <v>0</v>
      </c>
      <c r="S116" s="145"/>
      <c r="T116" s="145"/>
      <c r="U116" s="145"/>
      <c r="V116" s="149">
        <f>S116+T116+U116</f>
        <v>0</v>
      </c>
    </row>
    <row r="117" spans="1:22" s="47" customFormat="1" ht="15.6" x14ac:dyDescent="0.25">
      <c r="A117" s="170" t="s">
        <v>513</v>
      </c>
      <c r="B117" s="110" t="s">
        <v>34</v>
      </c>
      <c r="C117" s="148">
        <f t="shared" ref="C117:V117" si="166">SUM(C111:C113)-SUM(C114:C116)</f>
        <v>0</v>
      </c>
      <c r="D117" s="148">
        <f t="shared" si="166"/>
        <v>0</v>
      </c>
      <c r="E117" s="148">
        <f t="shared" si="166"/>
        <v>0</v>
      </c>
      <c r="F117" s="148">
        <f t="shared" si="166"/>
        <v>0</v>
      </c>
      <c r="G117" s="148">
        <f t="shared" si="166"/>
        <v>0</v>
      </c>
      <c r="H117" s="148">
        <f t="shared" si="166"/>
        <v>0</v>
      </c>
      <c r="I117" s="148">
        <f t="shared" si="166"/>
        <v>0</v>
      </c>
      <c r="J117" s="148">
        <f t="shared" si="166"/>
        <v>0</v>
      </c>
      <c r="K117" s="148">
        <f t="shared" si="166"/>
        <v>0</v>
      </c>
      <c r="L117" s="148">
        <f t="shared" si="166"/>
        <v>0</v>
      </c>
      <c r="M117" s="148">
        <f t="shared" si="166"/>
        <v>0</v>
      </c>
      <c r="N117" s="148">
        <f t="shared" si="166"/>
        <v>0</v>
      </c>
      <c r="O117" s="148">
        <f t="shared" si="166"/>
        <v>0</v>
      </c>
      <c r="P117" s="148">
        <f t="shared" si="166"/>
        <v>0</v>
      </c>
      <c r="Q117" s="148">
        <f t="shared" si="166"/>
        <v>0</v>
      </c>
      <c r="R117" s="148">
        <f t="shared" si="166"/>
        <v>0</v>
      </c>
      <c r="S117" s="148">
        <f t="shared" si="166"/>
        <v>0</v>
      </c>
      <c r="T117" s="148">
        <f t="shared" si="166"/>
        <v>0</v>
      </c>
      <c r="U117" s="148">
        <f t="shared" si="166"/>
        <v>0</v>
      </c>
      <c r="V117" s="148">
        <f t="shared" si="166"/>
        <v>0</v>
      </c>
    </row>
    <row r="118" spans="1:22" s="47" customFormat="1" ht="15.6" x14ac:dyDescent="0.25">
      <c r="A118" s="170" t="s">
        <v>514</v>
      </c>
      <c r="B118" s="110" t="s">
        <v>350</v>
      </c>
      <c r="C118" s="148">
        <f>C15+C106+C107+C109+C112+C113</f>
        <v>0</v>
      </c>
      <c r="D118" s="148">
        <f t="shared" ref="D118:V118" si="167">D15+D106+D109+D112+D113</f>
        <v>0</v>
      </c>
      <c r="E118" s="148">
        <f t="shared" si="167"/>
        <v>0</v>
      </c>
      <c r="F118" s="148">
        <f t="shared" si="167"/>
        <v>0</v>
      </c>
      <c r="G118" s="148">
        <f t="shared" si="167"/>
        <v>0</v>
      </c>
      <c r="H118" s="148">
        <f t="shared" si="167"/>
        <v>0</v>
      </c>
      <c r="I118" s="148">
        <f t="shared" si="167"/>
        <v>0</v>
      </c>
      <c r="J118" s="148">
        <f t="shared" si="167"/>
        <v>0</v>
      </c>
      <c r="K118" s="148">
        <f t="shared" si="167"/>
        <v>0</v>
      </c>
      <c r="L118" s="148">
        <f t="shared" si="167"/>
        <v>0</v>
      </c>
      <c r="M118" s="148">
        <f t="shared" si="167"/>
        <v>0</v>
      </c>
      <c r="N118" s="148">
        <f t="shared" si="167"/>
        <v>0</v>
      </c>
      <c r="O118" s="148">
        <f t="shared" si="167"/>
        <v>0</v>
      </c>
      <c r="P118" s="148">
        <f t="shared" si="167"/>
        <v>0</v>
      </c>
      <c r="Q118" s="148">
        <f t="shared" si="167"/>
        <v>0</v>
      </c>
      <c r="R118" s="148">
        <f t="shared" si="167"/>
        <v>0</v>
      </c>
      <c r="S118" s="148">
        <f t="shared" si="167"/>
        <v>0</v>
      </c>
      <c r="T118" s="148">
        <f t="shared" si="167"/>
        <v>0</v>
      </c>
      <c r="U118" s="148">
        <f t="shared" si="167"/>
        <v>0</v>
      </c>
      <c r="V118" s="148">
        <f t="shared" si="167"/>
        <v>0</v>
      </c>
    </row>
    <row r="119" spans="1:22" s="47" customFormat="1" ht="15.6" x14ac:dyDescent="0.25">
      <c r="A119" s="170" t="s">
        <v>515</v>
      </c>
      <c r="B119" s="110" t="s">
        <v>351</v>
      </c>
      <c r="C119" s="148">
        <f t="shared" ref="C119:V119" si="168">C59+C62+C80+C103+C108+C110+C114+C115+C116</f>
        <v>0</v>
      </c>
      <c r="D119" s="148">
        <f t="shared" si="168"/>
        <v>0</v>
      </c>
      <c r="E119" s="148">
        <f t="shared" si="168"/>
        <v>0</v>
      </c>
      <c r="F119" s="148">
        <f t="shared" si="168"/>
        <v>0</v>
      </c>
      <c r="G119" s="148">
        <f t="shared" si="168"/>
        <v>0</v>
      </c>
      <c r="H119" s="148">
        <f t="shared" si="168"/>
        <v>0</v>
      </c>
      <c r="I119" s="148">
        <f t="shared" si="168"/>
        <v>0</v>
      </c>
      <c r="J119" s="148">
        <f t="shared" si="168"/>
        <v>0</v>
      </c>
      <c r="K119" s="148">
        <f t="shared" si="168"/>
        <v>0</v>
      </c>
      <c r="L119" s="148">
        <f t="shared" si="168"/>
        <v>0</v>
      </c>
      <c r="M119" s="148">
        <f t="shared" si="168"/>
        <v>0</v>
      </c>
      <c r="N119" s="148">
        <f t="shared" si="168"/>
        <v>0</v>
      </c>
      <c r="O119" s="148">
        <f t="shared" si="168"/>
        <v>0</v>
      </c>
      <c r="P119" s="148">
        <f t="shared" si="168"/>
        <v>0</v>
      </c>
      <c r="Q119" s="148">
        <f t="shared" si="168"/>
        <v>0</v>
      </c>
      <c r="R119" s="148">
        <f t="shared" si="168"/>
        <v>0</v>
      </c>
      <c r="S119" s="148">
        <f t="shared" si="168"/>
        <v>0</v>
      </c>
      <c r="T119" s="148">
        <f t="shared" si="168"/>
        <v>0</v>
      </c>
      <c r="U119" s="148">
        <f t="shared" si="168"/>
        <v>0</v>
      </c>
      <c r="V119" s="148">
        <f t="shared" si="168"/>
        <v>0</v>
      </c>
    </row>
    <row r="120" spans="1:22" s="47" customFormat="1" ht="15.6" x14ac:dyDescent="0.25">
      <c r="A120" s="135"/>
      <c r="B120" s="136"/>
      <c r="C120" s="182"/>
      <c r="D120" s="182"/>
      <c r="E120" s="182"/>
      <c r="F120" s="182"/>
      <c r="G120" s="182"/>
      <c r="H120" s="182"/>
      <c r="I120" s="182"/>
      <c r="J120" s="182"/>
      <c r="K120" s="182"/>
      <c r="L120" s="182"/>
      <c r="M120" s="182"/>
      <c r="N120" s="182"/>
      <c r="O120" s="182"/>
      <c r="P120" s="182"/>
      <c r="Q120" s="182"/>
      <c r="R120" s="182"/>
      <c r="S120" s="182"/>
      <c r="T120" s="182"/>
      <c r="U120" s="182"/>
      <c r="V120" s="182"/>
    </row>
    <row r="121" spans="1:22" s="47" customFormat="1" ht="29.4" customHeight="1" x14ac:dyDescent="0.25">
      <c r="A121" s="135"/>
      <c r="B121" s="136"/>
      <c r="C121" s="182"/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2"/>
      <c r="T121" s="182"/>
      <c r="U121" s="182"/>
      <c r="V121" s="182"/>
    </row>
    <row r="122" spans="1:22" ht="15.6" x14ac:dyDescent="0.25">
      <c r="A122" s="135"/>
      <c r="B122" s="136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</row>
    <row r="123" spans="1:22" ht="17.399999999999999" x14ac:dyDescent="0.25">
      <c r="A123" s="135"/>
      <c r="B123" s="183" t="s">
        <v>146</v>
      </c>
      <c r="C123" s="223" t="s">
        <v>556</v>
      </c>
      <c r="D123" s="223"/>
      <c r="E123" s="223"/>
      <c r="F123" s="137"/>
      <c r="G123" s="137"/>
      <c r="H123" s="229" t="s">
        <v>168</v>
      </c>
      <c r="I123" s="230"/>
      <c r="J123" s="230"/>
      <c r="K123" s="230"/>
      <c r="L123" s="230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</row>
    <row r="124" spans="1:22" ht="17.399999999999999" x14ac:dyDescent="0.25">
      <c r="A124" s="135"/>
      <c r="B124" s="183"/>
      <c r="C124" s="224" t="s">
        <v>386</v>
      </c>
      <c r="D124" s="223"/>
      <c r="E124" s="223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</row>
    <row r="125" spans="1:22" ht="17.399999999999999" x14ac:dyDescent="0.25">
      <c r="A125" s="135"/>
      <c r="B125" s="183"/>
      <c r="C125" s="184"/>
      <c r="D125" s="184"/>
      <c r="E125" s="184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</row>
    <row r="126" spans="1:22" ht="15.6" customHeight="1" x14ac:dyDescent="0.3">
      <c r="B126" s="30" t="s">
        <v>147</v>
      </c>
      <c r="C126" s="222" t="s">
        <v>557</v>
      </c>
      <c r="D126" s="222"/>
      <c r="E126" s="222"/>
      <c r="G126" s="186"/>
      <c r="H126" s="232" t="s">
        <v>559</v>
      </c>
      <c r="I126" s="232"/>
      <c r="J126" s="232"/>
      <c r="K126" s="232"/>
      <c r="L126" s="186"/>
    </row>
    <row r="127" spans="1:22" ht="17.399999999999999" customHeight="1" x14ac:dyDescent="0.3">
      <c r="B127" s="50"/>
      <c r="C127" s="228" t="s">
        <v>386</v>
      </c>
      <c r="D127" s="228"/>
      <c r="E127" s="228"/>
      <c r="F127" s="50"/>
      <c r="G127" s="50"/>
      <c r="H127" s="231"/>
      <c r="I127" s="231"/>
      <c r="J127" s="231"/>
      <c r="K127" s="231"/>
      <c r="L127" s="185"/>
      <c r="M127" s="185"/>
      <c r="N127" s="185"/>
    </row>
    <row r="128" spans="1:22" ht="56.4" customHeight="1" x14ac:dyDescent="0.3">
      <c r="B128" s="30"/>
      <c r="E128" s="226"/>
      <c r="F128" s="227"/>
      <c r="G128" s="227"/>
      <c r="H128" s="227"/>
      <c r="I128" s="227"/>
    </row>
    <row r="129" spans="1:14" ht="15" customHeight="1" x14ac:dyDescent="0.3">
      <c r="B129" s="29"/>
      <c r="C129" s="29"/>
      <c r="D129" s="47"/>
      <c r="E129" s="225"/>
      <c r="F129" s="225"/>
      <c r="G129" s="225"/>
      <c r="H129" s="225"/>
      <c r="I129" s="225"/>
      <c r="J129" s="222" t="s">
        <v>558</v>
      </c>
      <c r="K129" s="222"/>
      <c r="L129" s="222"/>
      <c r="M129" s="222"/>
      <c r="N129" s="222"/>
    </row>
    <row r="130" spans="1:14" ht="17.399999999999999" x14ac:dyDescent="0.25">
      <c r="B130" s="31"/>
      <c r="C130" s="32"/>
      <c r="D130" s="47"/>
      <c r="E130" s="152"/>
      <c r="F130" s="33"/>
      <c r="G130" s="33"/>
      <c r="H130" s="33"/>
      <c r="I130" s="33"/>
      <c r="J130" s="33"/>
    </row>
    <row r="133" spans="1:14" s="30" customFormat="1" ht="17.399999999999999" x14ac:dyDescent="0.3">
      <c r="A133" s="33"/>
      <c r="B133" s="154"/>
    </row>
    <row r="134" spans="1:14" s="30" customFormat="1" ht="18" x14ac:dyDescent="0.3">
      <c r="A134" s="33"/>
      <c r="B134" s="155"/>
    </row>
    <row r="135" spans="1:14" s="30" customFormat="1" ht="17.399999999999999" x14ac:dyDescent="0.3">
      <c r="A135" s="33"/>
      <c r="B135" s="154"/>
    </row>
    <row r="136" spans="1:14" s="30" customFormat="1" ht="17.399999999999999" x14ac:dyDescent="0.3">
      <c r="A136" s="33"/>
      <c r="B136" s="154"/>
    </row>
  </sheetData>
  <mergeCells count="17">
    <mergeCell ref="J129:N129"/>
    <mergeCell ref="C123:E123"/>
    <mergeCell ref="C126:E126"/>
    <mergeCell ref="C124:E124"/>
    <mergeCell ref="E129:I129"/>
    <mergeCell ref="E128:I128"/>
    <mergeCell ref="C127:E127"/>
    <mergeCell ref="H123:L123"/>
    <mergeCell ref="H127:K127"/>
    <mergeCell ref="H126:K126"/>
    <mergeCell ref="A1:U1"/>
    <mergeCell ref="C2:C3"/>
    <mergeCell ref="A2:A3"/>
    <mergeCell ref="B2:B3"/>
    <mergeCell ref="E2:E3"/>
    <mergeCell ref="F2:F3"/>
    <mergeCell ref="D2:D3"/>
  </mergeCells>
  <pageMargins left="0.39370078740157483" right="0.39370078740157483" top="1.1811023622047245" bottom="0.39370078740157483" header="0" footer="0"/>
  <pageSetup paperSize="9" scale="62" fitToHeight="5" orientation="landscape" r:id="rId1"/>
  <rowBreaks count="2" manualBreakCount="2">
    <brk id="37" max="16383" man="1"/>
    <brk id="10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7"/>
  <sheetViews>
    <sheetView view="pageBreakPreview" zoomScale="110" zoomScaleNormal="75" zoomScaleSheetLayoutView="110" workbookViewId="0">
      <selection sqref="A1:L1"/>
    </sheetView>
  </sheetViews>
  <sheetFormatPr defaultRowHeight="15" x14ac:dyDescent="0.25"/>
  <cols>
    <col min="1" max="1" width="3.88671875" style="37" bestFit="1" customWidth="1"/>
    <col min="2" max="2" width="85.33203125" style="37" customWidth="1"/>
    <col min="3" max="4" width="6.5546875" style="37" customWidth="1"/>
    <col min="5" max="5" width="5.33203125" style="37" bestFit="1" customWidth="1"/>
    <col min="6" max="6" width="5.5546875" style="37" customWidth="1"/>
    <col min="7" max="14" width="5.33203125" style="37" bestFit="1" customWidth="1"/>
    <col min="15" max="174" width="9.109375" style="37"/>
    <col min="175" max="175" width="5.33203125" style="37" customWidth="1"/>
    <col min="176" max="176" width="53.44140625" style="37" customWidth="1"/>
    <col min="177" max="206" width="9.109375" style="37" customWidth="1"/>
    <col min="207" max="207" width="16.6640625" style="37" customWidth="1"/>
    <col min="208" max="208" width="17.44140625" style="37" customWidth="1"/>
    <col min="209" max="214" width="9.109375" style="37" customWidth="1"/>
    <col min="215" max="430" width="9.109375" style="37"/>
    <col min="431" max="431" width="5.33203125" style="37" customWidth="1"/>
    <col min="432" max="432" width="53.44140625" style="37" customWidth="1"/>
    <col min="433" max="462" width="9.109375" style="37" customWidth="1"/>
    <col min="463" max="463" width="16.6640625" style="37" customWidth="1"/>
    <col min="464" max="464" width="17.44140625" style="37" customWidth="1"/>
    <col min="465" max="470" width="9.109375" style="37" customWidth="1"/>
    <col min="471" max="686" width="9.109375" style="37"/>
    <col min="687" max="687" width="5.33203125" style="37" customWidth="1"/>
    <col min="688" max="688" width="53.44140625" style="37" customWidth="1"/>
    <col min="689" max="718" width="9.109375" style="37" customWidth="1"/>
    <col min="719" max="719" width="16.6640625" style="37" customWidth="1"/>
    <col min="720" max="720" width="17.44140625" style="37" customWidth="1"/>
    <col min="721" max="726" width="9.109375" style="37" customWidth="1"/>
    <col min="727" max="942" width="9.109375" style="37"/>
    <col min="943" max="943" width="5.33203125" style="37" customWidth="1"/>
    <col min="944" max="944" width="53.44140625" style="37" customWidth="1"/>
    <col min="945" max="974" width="9.109375" style="37" customWidth="1"/>
    <col min="975" max="975" width="16.6640625" style="37" customWidth="1"/>
    <col min="976" max="976" width="17.44140625" style="37" customWidth="1"/>
    <col min="977" max="982" width="9.109375" style="37" customWidth="1"/>
    <col min="983" max="1198" width="9.109375" style="37"/>
    <col min="1199" max="1199" width="5.33203125" style="37" customWidth="1"/>
    <col min="1200" max="1200" width="53.44140625" style="37" customWidth="1"/>
    <col min="1201" max="1230" width="9.109375" style="37" customWidth="1"/>
    <col min="1231" max="1231" width="16.6640625" style="37" customWidth="1"/>
    <col min="1232" max="1232" width="17.44140625" style="37" customWidth="1"/>
    <col min="1233" max="1238" width="9.109375" style="37" customWidth="1"/>
    <col min="1239" max="1454" width="9.109375" style="37"/>
    <col min="1455" max="1455" width="5.33203125" style="37" customWidth="1"/>
    <col min="1456" max="1456" width="53.44140625" style="37" customWidth="1"/>
    <col min="1457" max="1486" width="9.109375" style="37" customWidth="1"/>
    <col min="1487" max="1487" width="16.6640625" style="37" customWidth="1"/>
    <col min="1488" max="1488" width="17.44140625" style="37" customWidth="1"/>
    <col min="1489" max="1494" width="9.109375" style="37" customWidth="1"/>
    <col min="1495" max="1710" width="9.109375" style="37"/>
    <col min="1711" max="1711" width="5.33203125" style="37" customWidth="1"/>
    <col min="1712" max="1712" width="53.44140625" style="37" customWidth="1"/>
    <col min="1713" max="1742" width="9.109375" style="37" customWidth="1"/>
    <col min="1743" max="1743" width="16.6640625" style="37" customWidth="1"/>
    <col min="1744" max="1744" width="17.44140625" style="37" customWidth="1"/>
    <col min="1745" max="1750" width="9.109375" style="37" customWidth="1"/>
    <col min="1751" max="1966" width="9.109375" style="37"/>
    <col min="1967" max="1967" width="5.33203125" style="37" customWidth="1"/>
    <col min="1968" max="1968" width="53.44140625" style="37" customWidth="1"/>
    <col min="1969" max="1998" width="9.109375" style="37" customWidth="1"/>
    <col min="1999" max="1999" width="16.6640625" style="37" customWidth="1"/>
    <col min="2000" max="2000" width="17.44140625" style="37" customWidth="1"/>
    <col min="2001" max="2006" width="9.109375" style="37" customWidth="1"/>
    <col min="2007" max="2222" width="9.109375" style="37"/>
    <col min="2223" max="2223" width="5.33203125" style="37" customWidth="1"/>
    <col min="2224" max="2224" width="53.44140625" style="37" customWidth="1"/>
    <col min="2225" max="2254" width="9.109375" style="37" customWidth="1"/>
    <col min="2255" max="2255" width="16.6640625" style="37" customWidth="1"/>
    <col min="2256" max="2256" width="17.44140625" style="37" customWidth="1"/>
    <col min="2257" max="2262" width="9.109375" style="37" customWidth="1"/>
    <col min="2263" max="2478" width="9.109375" style="37"/>
    <col min="2479" max="2479" width="5.33203125" style="37" customWidth="1"/>
    <col min="2480" max="2480" width="53.44140625" style="37" customWidth="1"/>
    <col min="2481" max="2510" width="9.109375" style="37" customWidth="1"/>
    <col min="2511" max="2511" width="16.6640625" style="37" customWidth="1"/>
    <col min="2512" max="2512" width="17.44140625" style="37" customWidth="1"/>
    <col min="2513" max="2518" width="9.109375" style="37" customWidth="1"/>
    <col min="2519" max="2734" width="9.109375" style="37"/>
    <col min="2735" max="2735" width="5.33203125" style="37" customWidth="1"/>
    <col min="2736" max="2736" width="53.44140625" style="37" customWidth="1"/>
    <col min="2737" max="2766" width="9.109375" style="37" customWidth="1"/>
    <col min="2767" max="2767" width="16.6640625" style="37" customWidth="1"/>
    <col min="2768" max="2768" width="17.44140625" style="37" customWidth="1"/>
    <col min="2769" max="2774" width="9.109375" style="37" customWidth="1"/>
    <col min="2775" max="2990" width="9.109375" style="37"/>
    <col min="2991" max="2991" width="5.33203125" style="37" customWidth="1"/>
    <col min="2992" max="2992" width="53.44140625" style="37" customWidth="1"/>
    <col min="2993" max="3022" width="9.109375" style="37" customWidth="1"/>
    <col min="3023" max="3023" width="16.6640625" style="37" customWidth="1"/>
    <col min="3024" max="3024" width="17.44140625" style="37" customWidth="1"/>
    <col min="3025" max="3030" width="9.109375" style="37" customWidth="1"/>
    <col min="3031" max="3246" width="9.109375" style="37"/>
    <col min="3247" max="3247" width="5.33203125" style="37" customWidth="1"/>
    <col min="3248" max="3248" width="53.44140625" style="37" customWidth="1"/>
    <col min="3249" max="3278" width="9.109375" style="37" customWidth="1"/>
    <col min="3279" max="3279" width="16.6640625" style="37" customWidth="1"/>
    <col min="3280" max="3280" width="17.44140625" style="37" customWidth="1"/>
    <col min="3281" max="3286" width="9.109375" style="37" customWidth="1"/>
    <col min="3287" max="3502" width="9.109375" style="37"/>
    <col min="3503" max="3503" width="5.33203125" style="37" customWidth="1"/>
    <col min="3504" max="3504" width="53.44140625" style="37" customWidth="1"/>
    <col min="3505" max="3534" width="9.109375" style="37" customWidth="1"/>
    <col min="3535" max="3535" width="16.6640625" style="37" customWidth="1"/>
    <col min="3536" max="3536" width="17.44140625" style="37" customWidth="1"/>
    <col min="3537" max="3542" width="9.109375" style="37" customWidth="1"/>
    <col min="3543" max="3758" width="9.109375" style="37"/>
    <col min="3759" max="3759" width="5.33203125" style="37" customWidth="1"/>
    <col min="3760" max="3760" width="53.44140625" style="37" customWidth="1"/>
    <col min="3761" max="3790" width="9.109375" style="37" customWidth="1"/>
    <col min="3791" max="3791" width="16.6640625" style="37" customWidth="1"/>
    <col min="3792" max="3792" width="17.44140625" style="37" customWidth="1"/>
    <col min="3793" max="3798" width="9.109375" style="37" customWidth="1"/>
    <col min="3799" max="4014" width="9.109375" style="37"/>
    <col min="4015" max="4015" width="5.33203125" style="37" customWidth="1"/>
    <col min="4016" max="4016" width="53.44140625" style="37" customWidth="1"/>
    <col min="4017" max="4046" width="9.109375" style="37" customWidth="1"/>
    <col min="4047" max="4047" width="16.6640625" style="37" customWidth="1"/>
    <col min="4048" max="4048" width="17.44140625" style="37" customWidth="1"/>
    <col min="4049" max="4054" width="9.109375" style="37" customWidth="1"/>
    <col min="4055" max="4270" width="9.109375" style="37"/>
    <col min="4271" max="4271" width="5.33203125" style="37" customWidth="1"/>
    <col min="4272" max="4272" width="53.44140625" style="37" customWidth="1"/>
    <col min="4273" max="4302" width="9.109375" style="37" customWidth="1"/>
    <col min="4303" max="4303" width="16.6640625" style="37" customWidth="1"/>
    <col min="4304" max="4304" width="17.44140625" style="37" customWidth="1"/>
    <col min="4305" max="4310" width="9.109375" style="37" customWidth="1"/>
    <col min="4311" max="4526" width="9.109375" style="37"/>
    <col min="4527" max="4527" width="5.33203125" style="37" customWidth="1"/>
    <col min="4528" max="4528" width="53.44140625" style="37" customWidth="1"/>
    <col min="4529" max="4558" width="9.109375" style="37" customWidth="1"/>
    <col min="4559" max="4559" width="16.6640625" style="37" customWidth="1"/>
    <col min="4560" max="4560" width="17.44140625" style="37" customWidth="1"/>
    <col min="4561" max="4566" width="9.109375" style="37" customWidth="1"/>
    <col min="4567" max="4782" width="9.109375" style="37"/>
    <col min="4783" max="4783" width="5.33203125" style="37" customWidth="1"/>
    <col min="4784" max="4784" width="53.44140625" style="37" customWidth="1"/>
    <col min="4785" max="4814" width="9.109375" style="37" customWidth="1"/>
    <col min="4815" max="4815" width="16.6640625" style="37" customWidth="1"/>
    <col min="4816" max="4816" width="17.44140625" style="37" customWidth="1"/>
    <col min="4817" max="4822" width="9.109375" style="37" customWidth="1"/>
    <col min="4823" max="5038" width="9.109375" style="37"/>
    <col min="5039" max="5039" width="5.33203125" style="37" customWidth="1"/>
    <col min="5040" max="5040" width="53.44140625" style="37" customWidth="1"/>
    <col min="5041" max="5070" width="9.109375" style="37" customWidth="1"/>
    <col min="5071" max="5071" width="16.6640625" style="37" customWidth="1"/>
    <col min="5072" max="5072" width="17.44140625" style="37" customWidth="1"/>
    <col min="5073" max="5078" width="9.109375" style="37" customWidth="1"/>
    <col min="5079" max="5294" width="9.109375" style="37"/>
    <col min="5295" max="5295" width="5.33203125" style="37" customWidth="1"/>
    <col min="5296" max="5296" width="53.44140625" style="37" customWidth="1"/>
    <col min="5297" max="5326" width="9.109375" style="37" customWidth="1"/>
    <col min="5327" max="5327" width="16.6640625" style="37" customWidth="1"/>
    <col min="5328" max="5328" width="17.44140625" style="37" customWidth="1"/>
    <col min="5329" max="5334" width="9.109375" style="37" customWidth="1"/>
    <col min="5335" max="5550" width="9.109375" style="37"/>
    <col min="5551" max="5551" width="5.33203125" style="37" customWidth="1"/>
    <col min="5552" max="5552" width="53.44140625" style="37" customWidth="1"/>
    <col min="5553" max="5582" width="9.109375" style="37" customWidth="1"/>
    <col min="5583" max="5583" width="16.6640625" style="37" customWidth="1"/>
    <col min="5584" max="5584" width="17.44140625" style="37" customWidth="1"/>
    <col min="5585" max="5590" width="9.109375" style="37" customWidth="1"/>
    <col min="5591" max="5806" width="9.109375" style="37"/>
    <col min="5807" max="5807" width="5.33203125" style="37" customWidth="1"/>
    <col min="5808" max="5808" width="53.44140625" style="37" customWidth="1"/>
    <col min="5809" max="5838" width="9.109375" style="37" customWidth="1"/>
    <col min="5839" max="5839" width="16.6640625" style="37" customWidth="1"/>
    <col min="5840" max="5840" width="17.44140625" style="37" customWidth="1"/>
    <col min="5841" max="5846" width="9.109375" style="37" customWidth="1"/>
    <col min="5847" max="6062" width="9.109375" style="37"/>
    <col min="6063" max="6063" width="5.33203125" style="37" customWidth="1"/>
    <col min="6064" max="6064" width="53.44140625" style="37" customWidth="1"/>
    <col min="6065" max="6094" width="9.109375" style="37" customWidth="1"/>
    <col min="6095" max="6095" width="16.6640625" style="37" customWidth="1"/>
    <col min="6096" max="6096" width="17.44140625" style="37" customWidth="1"/>
    <col min="6097" max="6102" width="9.109375" style="37" customWidth="1"/>
    <col min="6103" max="6318" width="9.109375" style="37"/>
    <col min="6319" max="6319" width="5.33203125" style="37" customWidth="1"/>
    <col min="6320" max="6320" width="53.44140625" style="37" customWidth="1"/>
    <col min="6321" max="6350" width="9.109375" style="37" customWidth="1"/>
    <col min="6351" max="6351" width="16.6640625" style="37" customWidth="1"/>
    <col min="6352" max="6352" width="17.44140625" style="37" customWidth="1"/>
    <col min="6353" max="6358" width="9.109375" style="37" customWidth="1"/>
    <col min="6359" max="6574" width="9.109375" style="37"/>
    <col min="6575" max="6575" width="5.33203125" style="37" customWidth="1"/>
    <col min="6576" max="6576" width="53.44140625" style="37" customWidth="1"/>
    <col min="6577" max="6606" width="9.109375" style="37" customWidth="1"/>
    <col min="6607" max="6607" width="16.6640625" style="37" customWidth="1"/>
    <col min="6608" max="6608" width="17.44140625" style="37" customWidth="1"/>
    <col min="6609" max="6614" width="9.109375" style="37" customWidth="1"/>
    <col min="6615" max="6830" width="9.109375" style="37"/>
    <col min="6831" max="6831" width="5.33203125" style="37" customWidth="1"/>
    <col min="6832" max="6832" width="53.44140625" style="37" customWidth="1"/>
    <col min="6833" max="6862" width="9.109375" style="37" customWidth="1"/>
    <col min="6863" max="6863" width="16.6640625" style="37" customWidth="1"/>
    <col min="6864" max="6864" width="17.44140625" style="37" customWidth="1"/>
    <col min="6865" max="6870" width="9.109375" style="37" customWidth="1"/>
    <col min="6871" max="7086" width="9.109375" style="37"/>
    <col min="7087" max="7087" width="5.33203125" style="37" customWidth="1"/>
    <col min="7088" max="7088" width="53.44140625" style="37" customWidth="1"/>
    <col min="7089" max="7118" width="9.109375" style="37" customWidth="1"/>
    <col min="7119" max="7119" width="16.6640625" style="37" customWidth="1"/>
    <col min="7120" max="7120" width="17.44140625" style="37" customWidth="1"/>
    <col min="7121" max="7126" width="9.109375" style="37" customWidth="1"/>
    <col min="7127" max="7342" width="9.109375" style="37"/>
    <col min="7343" max="7343" width="5.33203125" style="37" customWidth="1"/>
    <col min="7344" max="7344" width="53.44140625" style="37" customWidth="1"/>
    <col min="7345" max="7374" width="9.109375" style="37" customWidth="1"/>
    <col min="7375" max="7375" width="16.6640625" style="37" customWidth="1"/>
    <col min="7376" max="7376" width="17.44140625" style="37" customWidth="1"/>
    <col min="7377" max="7382" width="9.109375" style="37" customWidth="1"/>
    <col min="7383" max="7598" width="9.109375" style="37"/>
    <col min="7599" max="7599" width="5.33203125" style="37" customWidth="1"/>
    <col min="7600" max="7600" width="53.44140625" style="37" customWidth="1"/>
    <col min="7601" max="7630" width="9.109375" style="37" customWidth="1"/>
    <col min="7631" max="7631" width="16.6640625" style="37" customWidth="1"/>
    <col min="7632" max="7632" width="17.44140625" style="37" customWidth="1"/>
    <col min="7633" max="7638" width="9.109375" style="37" customWidth="1"/>
    <col min="7639" max="7854" width="9.109375" style="37"/>
    <col min="7855" max="7855" width="5.33203125" style="37" customWidth="1"/>
    <col min="7856" max="7856" width="53.44140625" style="37" customWidth="1"/>
    <col min="7857" max="7886" width="9.109375" style="37" customWidth="1"/>
    <col min="7887" max="7887" width="16.6640625" style="37" customWidth="1"/>
    <col min="7888" max="7888" width="17.44140625" style="37" customWidth="1"/>
    <col min="7889" max="7894" width="9.109375" style="37" customWidth="1"/>
    <col min="7895" max="8110" width="9.109375" style="37"/>
    <col min="8111" max="8111" width="5.33203125" style="37" customWidth="1"/>
    <col min="8112" max="8112" width="53.44140625" style="37" customWidth="1"/>
    <col min="8113" max="8142" width="9.109375" style="37" customWidth="1"/>
    <col min="8143" max="8143" width="16.6640625" style="37" customWidth="1"/>
    <col min="8144" max="8144" width="17.44140625" style="37" customWidth="1"/>
    <col min="8145" max="8150" width="9.109375" style="37" customWidth="1"/>
    <col min="8151" max="8366" width="9.109375" style="37"/>
    <col min="8367" max="8367" width="5.33203125" style="37" customWidth="1"/>
    <col min="8368" max="8368" width="53.44140625" style="37" customWidth="1"/>
    <col min="8369" max="8398" width="9.109375" style="37" customWidth="1"/>
    <col min="8399" max="8399" width="16.6640625" style="37" customWidth="1"/>
    <col min="8400" max="8400" width="17.44140625" style="37" customWidth="1"/>
    <col min="8401" max="8406" width="9.109375" style="37" customWidth="1"/>
    <col min="8407" max="8622" width="9.109375" style="37"/>
    <col min="8623" max="8623" width="5.33203125" style="37" customWidth="1"/>
    <col min="8624" max="8624" width="53.44140625" style="37" customWidth="1"/>
    <col min="8625" max="8654" width="9.109375" style="37" customWidth="1"/>
    <col min="8655" max="8655" width="16.6640625" style="37" customWidth="1"/>
    <col min="8656" max="8656" width="17.44140625" style="37" customWidth="1"/>
    <col min="8657" max="8662" width="9.109375" style="37" customWidth="1"/>
    <col min="8663" max="8878" width="9.109375" style="37"/>
    <col min="8879" max="8879" width="5.33203125" style="37" customWidth="1"/>
    <col min="8880" max="8880" width="53.44140625" style="37" customWidth="1"/>
    <col min="8881" max="8910" width="9.109375" style="37" customWidth="1"/>
    <col min="8911" max="8911" width="16.6640625" style="37" customWidth="1"/>
    <col min="8912" max="8912" width="17.44140625" style="37" customWidth="1"/>
    <col min="8913" max="8918" width="9.109375" style="37" customWidth="1"/>
    <col min="8919" max="9134" width="9.109375" style="37"/>
    <col min="9135" max="9135" width="5.33203125" style="37" customWidth="1"/>
    <col min="9136" max="9136" width="53.44140625" style="37" customWidth="1"/>
    <col min="9137" max="9166" width="9.109375" style="37" customWidth="1"/>
    <col min="9167" max="9167" width="16.6640625" style="37" customWidth="1"/>
    <col min="9168" max="9168" width="17.44140625" style="37" customWidth="1"/>
    <col min="9169" max="9174" width="9.109375" style="37" customWidth="1"/>
    <col min="9175" max="9390" width="9.109375" style="37"/>
    <col min="9391" max="9391" width="5.33203125" style="37" customWidth="1"/>
    <col min="9392" max="9392" width="53.44140625" style="37" customWidth="1"/>
    <col min="9393" max="9422" width="9.109375" style="37" customWidth="1"/>
    <col min="9423" max="9423" width="16.6640625" style="37" customWidth="1"/>
    <col min="9424" max="9424" width="17.44140625" style="37" customWidth="1"/>
    <col min="9425" max="9430" width="9.109375" style="37" customWidth="1"/>
    <col min="9431" max="9646" width="9.109375" style="37"/>
    <col min="9647" max="9647" width="5.33203125" style="37" customWidth="1"/>
    <col min="9648" max="9648" width="53.44140625" style="37" customWidth="1"/>
    <col min="9649" max="9678" width="9.109375" style="37" customWidth="1"/>
    <col min="9679" max="9679" width="16.6640625" style="37" customWidth="1"/>
    <col min="9680" max="9680" width="17.44140625" style="37" customWidth="1"/>
    <col min="9681" max="9686" width="9.109375" style="37" customWidth="1"/>
    <col min="9687" max="9902" width="9.109375" style="37"/>
    <col min="9903" max="9903" width="5.33203125" style="37" customWidth="1"/>
    <col min="9904" max="9904" width="53.44140625" style="37" customWidth="1"/>
    <col min="9905" max="9934" width="9.109375" style="37" customWidth="1"/>
    <col min="9935" max="9935" width="16.6640625" style="37" customWidth="1"/>
    <col min="9936" max="9936" width="17.44140625" style="37" customWidth="1"/>
    <col min="9937" max="9942" width="9.109375" style="37" customWidth="1"/>
    <col min="9943" max="10158" width="9.109375" style="37"/>
    <col min="10159" max="10159" width="5.33203125" style="37" customWidth="1"/>
    <col min="10160" max="10160" width="53.44140625" style="37" customWidth="1"/>
    <col min="10161" max="10190" width="9.109375" style="37" customWidth="1"/>
    <col min="10191" max="10191" width="16.6640625" style="37" customWidth="1"/>
    <col min="10192" max="10192" width="17.44140625" style="37" customWidth="1"/>
    <col min="10193" max="10198" width="9.109375" style="37" customWidth="1"/>
    <col min="10199" max="10414" width="9.109375" style="37"/>
    <col min="10415" max="10415" width="5.33203125" style="37" customWidth="1"/>
    <col min="10416" max="10416" width="53.44140625" style="37" customWidth="1"/>
    <col min="10417" max="10446" width="9.109375" style="37" customWidth="1"/>
    <col min="10447" max="10447" width="16.6640625" style="37" customWidth="1"/>
    <col min="10448" max="10448" width="17.44140625" style="37" customWidth="1"/>
    <col min="10449" max="10454" width="9.109375" style="37" customWidth="1"/>
    <col min="10455" max="10670" width="9.109375" style="37"/>
    <col min="10671" max="10671" width="5.33203125" style="37" customWidth="1"/>
    <col min="10672" max="10672" width="53.44140625" style="37" customWidth="1"/>
    <col min="10673" max="10702" width="9.109375" style="37" customWidth="1"/>
    <col min="10703" max="10703" width="16.6640625" style="37" customWidth="1"/>
    <col min="10704" max="10704" width="17.44140625" style="37" customWidth="1"/>
    <col min="10705" max="10710" width="9.109375" style="37" customWidth="1"/>
    <col min="10711" max="10926" width="9.109375" style="37"/>
    <col min="10927" max="10927" width="5.33203125" style="37" customWidth="1"/>
    <col min="10928" max="10928" width="53.44140625" style="37" customWidth="1"/>
    <col min="10929" max="10958" width="9.109375" style="37" customWidth="1"/>
    <col min="10959" max="10959" width="16.6640625" style="37" customWidth="1"/>
    <col min="10960" max="10960" width="17.44140625" style="37" customWidth="1"/>
    <col min="10961" max="10966" width="9.109375" style="37" customWidth="1"/>
    <col min="10967" max="11182" width="9.109375" style="37"/>
    <col min="11183" max="11183" width="5.33203125" style="37" customWidth="1"/>
    <col min="11184" max="11184" width="53.44140625" style="37" customWidth="1"/>
    <col min="11185" max="11214" width="9.109375" style="37" customWidth="1"/>
    <col min="11215" max="11215" width="16.6640625" style="37" customWidth="1"/>
    <col min="11216" max="11216" width="17.44140625" style="37" customWidth="1"/>
    <col min="11217" max="11222" width="9.109375" style="37" customWidth="1"/>
    <col min="11223" max="11438" width="9.109375" style="37"/>
    <col min="11439" max="11439" width="5.33203125" style="37" customWidth="1"/>
    <col min="11440" max="11440" width="53.44140625" style="37" customWidth="1"/>
    <col min="11441" max="11470" width="9.109375" style="37" customWidth="1"/>
    <col min="11471" max="11471" width="16.6640625" style="37" customWidth="1"/>
    <col min="11472" max="11472" width="17.44140625" style="37" customWidth="1"/>
    <col min="11473" max="11478" width="9.109375" style="37" customWidth="1"/>
    <col min="11479" max="11694" width="9.109375" style="37"/>
    <col min="11695" max="11695" width="5.33203125" style="37" customWidth="1"/>
    <col min="11696" max="11696" width="53.44140625" style="37" customWidth="1"/>
    <col min="11697" max="11726" width="9.109375" style="37" customWidth="1"/>
    <col min="11727" max="11727" width="16.6640625" style="37" customWidth="1"/>
    <col min="11728" max="11728" width="17.44140625" style="37" customWidth="1"/>
    <col min="11729" max="11734" width="9.109375" style="37" customWidth="1"/>
    <col min="11735" max="11950" width="9.109375" style="37"/>
    <col min="11951" max="11951" width="5.33203125" style="37" customWidth="1"/>
    <col min="11952" max="11952" width="53.44140625" style="37" customWidth="1"/>
    <col min="11953" max="11982" width="9.109375" style="37" customWidth="1"/>
    <col min="11983" max="11983" width="16.6640625" style="37" customWidth="1"/>
    <col min="11984" max="11984" width="17.44140625" style="37" customWidth="1"/>
    <col min="11985" max="11990" width="9.109375" style="37" customWidth="1"/>
    <col min="11991" max="12206" width="9.109375" style="37"/>
    <col min="12207" max="12207" width="5.33203125" style="37" customWidth="1"/>
    <col min="12208" max="12208" width="53.44140625" style="37" customWidth="1"/>
    <col min="12209" max="12238" width="9.109375" style="37" customWidth="1"/>
    <col min="12239" max="12239" width="16.6640625" style="37" customWidth="1"/>
    <col min="12240" max="12240" width="17.44140625" style="37" customWidth="1"/>
    <col min="12241" max="12246" width="9.109375" style="37" customWidth="1"/>
    <col min="12247" max="12462" width="9.109375" style="37"/>
    <col min="12463" max="12463" width="5.33203125" style="37" customWidth="1"/>
    <col min="12464" max="12464" width="53.44140625" style="37" customWidth="1"/>
    <col min="12465" max="12494" width="9.109375" style="37" customWidth="1"/>
    <col min="12495" max="12495" width="16.6640625" style="37" customWidth="1"/>
    <col min="12496" max="12496" width="17.44140625" style="37" customWidth="1"/>
    <col min="12497" max="12502" width="9.109375" style="37" customWidth="1"/>
    <col min="12503" max="12718" width="9.109375" style="37"/>
    <col min="12719" max="12719" width="5.33203125" style="37" customWidth="1"/>
    <col min="12720" max="12720" width="53.44140625" style="37" customWidth="1"/>
    <col min="12721" max="12750" width="9.109375" style="37" customWidth="1"/>
    <col min="12751" max="12751" width="16.6640625" style="37" customWidth="1"/>
    <col min="12752" max="12752" width="17.44140625" style="37" customWidth="1"/>
    <col min="12753" max="12758" width="9.109375" style="37" customWidth="1"/>
    <col min="12759" max="12974" width="9.109375" style="37"/>
    <col min="12975" max="12975" width="5.33203125" style="37" customWidth="1"/>
    <col min="12976" max="12976" width="53.44140625" style="37" customWidth="1"/>
    <col min="12977" max="13006" width="9.109375" style="37" customWidth="1"/>
    <col min="13007" max="13007" width="16.6640625" style="37" customWidth="1"/>
    <col min="13008" max="13008" width="17.44140625" style="37" customWidth="1"/>
    <col min="13009" max="13014" width="9.109375" style="37" customWidth="1"/>
    <col min="13015" max="13230" width="9.109375" style="37"/>
    <col min="13231" max="13231" width="5.33203125" style="37" customWidth="1"/>
    <col min="13232" max="13232" width="53.44140625" style="37" customWidth="1"/>
    <col min="13233" max="13262" width="9.109375" style="37" customWidth="1"/>
    <col min="13263" max="13263" width="16.6640625" style="37" customWidth="1"/>
    <col min="13264" max="13264" width="17.44140625" style="37" customWidth="1"/>
    <col min="13265" max="13270" width="9.109375" style="37" customWidth="1"/>
    <col min="13271" max="13486" width="9.109375" style="37"/>
    <col min="13487" max="13487" width="5.33203125" style="37" customWidth="1"/>
    <col min="13488" max="13488" width="53.44140625" style="37" customWidth="1"/>
    <col min="13489" max="13518" width="9.109375" style="37" customWidth="1"/>
    <col min="13519" max="13519" width="16.6640625" style="37" customWidth="1"/>
    <col min="13520" max="13520" width="17.44140625" style="37" customWidth="1"/>
    <col min="13521" max="13526" width="9.109375" style="37" customWidth="1"/>
    <col min="13527" max="13742" width="9.109375" style="37"/>
    <col min="13743" max="13743" width="5.33203125" style="37" customWidth="1"/>
    <col min="13744" max="13744" width="53.44140625" style="37" customWidth="1"/>
    <col min="13745" max="13774" width="9.109375" style="37" customWidth="1"/>
    <col min="13775" max="13775" width="16.6640625" style="37" customWidth="1"/>
    <col min="13776" max="13776" width="17.44140625" style="37" customWidth="1"/>
    <col min="13777" max="13782" width="9.109375" style="37" customWidth="1"/>
    <col min="13783" max="13998" width="9.109375" style="37"/>
    <col min="13999" max="13999" width="5.33203125" style="37" customWidth="1"/>
    <col min="14000" max="14000" width="53.44140625" style="37" customWidth="1"/>
    <col min="14001" max="14030" width="9.109375" style="37" customWidth="1"/>
    <col min="14031" max="14031" width="16.6640625" style="37" customWidth="1"/>
    <col min="14032" max="14032" width="17.44140625" style="37" customWidth="1"/>
    <col min="14033" max="14038" width="9.109375" style="37" customWidth="1"/>
    <col min="14039" max="14254" width="9.109375" style="37"/>
    <col min="14255" max="14255" width="5.33203125" style="37" customWidth="1"/>
    <col min="14256" max="14256" width="53.44140625" style="37" customWidth="1"/>
    <col min="14257" max="14286" width="9.109375" style="37" customWidth="1"/>
    <col min="14287" max="14287" width="16.6640625" style="37" customWidth="1"/>
    <col min="14288" max="14288" width="17.44140625" style="37" customWidth="1"/>
    <col min="14289" max="14294" width="9.109375" style="37" customWidth="1"/>
    <col min="14295" max="14510" width="9.109375" style="37"/>
    <col min="14511" max="14511" width="5.33203125" style="37" customWidth="1"/>
    <col min="14512" max="14512" width="53.44140625" style="37" customWidth="1"/>
    <col min="14513" max="14542" width="9.109375" style="37" customWidth="1"/>
    <col min="14543" max="14543" width="16.6640625" style="37" customWidth="1"/>
    <col min="14544" max="14544" width="17.44140625" style="37" customWidth="1"/>
    <col min="14545" max="14550" width="9.109375" style="37" customWidth="1"/>
    <col min="14551" max="14766" width="9.109375" style="37"/>
    <col min="14767" max="14767" width="5.33203125" style="37" customWidth="1"/>
    <col min="14768" max="14768" width="53.44140625" style="37" customWidth="1"/>
    <col min="14769" max="14798" width="9.109375" style="37" customWidth="1"/>
    <col min="14799" max="14799" width="16.6640625" style="37" customWidth="1"/>
    <col min="14800" max="14800" width="17.44140625" style="37" customWidth="1"/>
    <col min="14801" max="14806" width="9.109375" style="37" customWidth="1"/>
    <col min="14807" max="15022" width="9.109375" style="37"/>
    <col min="15023" max="15023" width="5.33203125" style="37" customWidth="1"/>
    <col min="15024" max="15024" width="53.44140625" style="37" customWidth="1"/>
    <col min="15025" max="15054" width="9.109375" style="37" customWidth="1"/>
    <col min="15055" max="15055" width="16.6640625" style="37" customWidth="1"/>
    <col min="15056" max="15056" width="17.44140625" style="37" customWidth="1"/>
    <col min="15057" max="15062" width="9.109375" style="37" customWidth="1"/>
    <col min="15063" max="15278" width="9.109375" style="37"/>
    <col min="15279" max="15279" width="5.33203125" style="37" customWidth="1"/>
    <col min="15280" max="15280" width="53.44140625" style="37" customWidth="1"/>
    <col min="15281" max="15310" width="9.109375" style="37" customWidth="1"/>
    <col min="15311" max="15311" width="16.6640625" style="37" customWidth="1"/>
    <col min="15312" max="15312" width="17.44140625" style="37" customWidth="1"/>
    <col min="15313" max="15318" width="9.109375" style="37" customWidth="1"/>
    <col min="15319" max="15534" width="9.109375" style="37"/>
    <col min="15535" max="15535" width="5.33203125" style="37" customWidth="1"/>
    <col min="15536" max="15536" width="53.44140625" style="37" customWidth="1"/>
    <col min="15537" max="15566" width="9.109375" style="37" customWidth="1"/>
    <col min="15567" max="15567" width="16.6640625" style="37" customWidth="1"/>
    <col min="15568" max="15568" width="17.44140625" style="37" customWidth="1"/>
    <col min="15569" max="15574" width="9.109375" style="37" customWidth="1"/>
    <col min="15575" max="15790" width="9.109375" style="37"/>
    <col min="15791" max="15791" width="5.33203125" style="37" customWidth="1"/>
    <col min="15792" max="15792" width="53.44140625" style="37" customWidth="1"/>
    <col min="15793" max="15822" width="9.109375" style="37" customWidth="1"/>
    <col min="15823" max="15823" width="16.6640625" style="37" customWidth="1"/>
    <col min="15824" max="15824" width="17.44140625" style="37" customWidth="1"/>
    <col min="15825" max="15830" width="9.109375" style="37" customWidth="1"/>
    <col min="15831" max="16046" width="9.109375" style="37"/>
    <col min="16047" max="16047" width="5.33203125" style="37" customWidth="1"/>
    <col min="16048" max="16048" width="53.44140625" style="37" customWidth="1"/>
    <col min="16049" max="16078" width="9.109375" style="37" customWidth="1"/>
    <col min="16079" max="16079" width="16.6640625" style="37" customWidth="1"/>
    <col min="16080" max="16080" width="17.44140625" style="37" customWidth="1"/>
    <col min="16081" max="16086" width="9.109375" style="37" customWidth="1"/>
    <col min="16087" max="16384" width="9.109375" style="37"/>
  </cols>
  <sheetData>
    <row r="1" spans="1:14" s="68" customFormat="1" ht="43.8" customHeight="1" x14ac:dyDescent="0.25">
      <c r="A1" s="234" t="s">
        <v>518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3" t="s">
        <v>368</v>
      </c>
      <c r="N1" s="233"/>
    </row>
    <row r="2" spans="1:14" x14ac:dyDescent="0.25">
      <c r="A2" s="41"/>
      <c r="B2" s="41" t="s">
        <v>375</v>
      </c>
      <c r="C2" s="114"/>
      <c r="D2" s="114">
        <f t="shared" ref="D2:N2" si="0">C50</f>
        <v>0</v>
      </c>
      <c r="E2" s="114">
        <f t="shared" si="0"/>
        <v>0</v>
      </c>
      <c r="F2" s="114">
        <f t="shared" si="0"/>
        <v>0</v>
      </c>
      <c r="G2" s="114">
        <f t="shared" si="0"/>
        <v>0</v>
      </c>
      <c r="H2" s="114">
        <f t="shared" si="0"/>
        <v>0</v>
      </c>
      <c r="I2" s="114">
        <f t="shared" si="0"/>
        <v>0</v>
      </c>
      <c r="J2" s="114">
        <f t="shared" si="0"/>
        <v>0</v>
      </c>
      <c r="K2" s="114">
        <f t="shared" si="0"/>
        <v>0</v>
      </c>
      <c r="L2" s="114">
        <f t="shared" si="0"/>
        <v>0</v>
      </c>
      <c r="M2" s="114">
        <f t="shared" si="0"/>
        <v>0</v>
      </c>
      <c r="N2" s="114">
        <f t="shared" si="0"/>
        <v>0</v>
      </c>
    </row>
    <row r="3" spans="1:14" s="40" customFormat="1" ht="52.8" x14ac:dyDescent="0.25">
      <c r="A3" s="189" t="s">
        <v>562</v>
      </c>
      <c r="B3" s="99" t="s">
        <v>77</v>
      </c>
      <c r="C3" s="69" t="s">
        <v>392</v>
      </c>
      <c r="D3" s="69" t="s">
        <v>78</v>
      </c>
      <c r="E3" s="69" t="s">
        <v>79</v>
      </c>
      <c r="F3" s="69" t="s">
        <v>80</v>
      </c>
      <c r="G3" s="69" t="s">
        <v>81</v>
      </c>
      <c r="H3" s="69" t="s">
        <v>82</v>
      </c>
      <c r="I3" s="69" t="s">
        <v>83</v>
      </c>
      <c r="J3" s="69" t="s">
        <v>84</v>
      </c>
      <c r="K3" s="69" t="s">
        <v>85</v>
      </c>
      <c r="L3" s="69" t="s">
        <v>86</v>
      </c>
      <c r="M3" s="69" t="s">
        <v>87</v>
      </c>
      <c r="N3" s="69" t="s">
        <v>88</v>
      </c>
    </row>
    <row r="4" spans="1:14" ht="15.6" x14ac:dyDescent="0.25">
      <c r="A4" s="38"/>
      <c r="B4" s="39" t="s">
        <v>314</v>
      </c>
      <c r="C4" s="119">
        <f t="shared" ref="C4:N4" si="1">SUM(C5:C13)</f>
        <v>0</v>
      </c>
      <c r="D4" s="119">
        <f t="shared" si="1"/>
        <v>0</v>
      </c>
      <c r="E4" s="119">
        <f t="shared" si="1"/>
        <v>0</v>
      </c>
      <c r="F4" s="119">
        <f t="shared" si="1"/>
        <v>0</v>
      </c>
      <c r="G4" s="119">
        <f t="shared" si="1"/>
        <v>0</v>
      </c>
      <c r="H4" s="119">
        <f t="shared" si="1"/>
        <v>0</v>
      </c>
      <c r="I4" s="119">
        <f t="shared" si="1"/>
        <v>0</v>
      </c>
      <c r="J4" s="119">
        <f t="shared" si="1"/>
        <v>0</v>
      </c>
      <c r="K4" s="119">
        <f t="shared" si="1"/>
        <v>0</v>
      </c>
      <c r="L4" s="119">
        <f t="shared" si="1"/>
        <v>0</v>
      </c>
      <c r="M4" s="119">
        <f t="shared" si="1"/>
        <v>0</v>
      </c>
      <c r="N4" s="119">
        <f t="shared" si="1"/>
        <v>0</v>
      </c>
    </row>
    <row r="5" spans="1:14" x14ac:dyDescent="0.25">
      <c r="A5" s="41" t="s">
        <v>135</v>
      </c>
      <c r="B5" s="42" t="s">
        <v>318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14" x14ac:dyDescent="0.25">
      <c r="A6" s="41" t="s">
        <v>137</v>
      </c>
      <c r="B6" s="42" t="s">
        <v>393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14" x14ac:dyDescent="0.25">
      <c r="A7" s="41" t="s">
        <v>139</v>
      </c>
      <c r="B7" s="42" t="s">
        <v>516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</row>
    <row r="8" spans="1:14" x14ac:dyDescent="0.25">
      <c r="A8" s="41" t="s">
        <v>403</v>
      </c>
      <c r="B8" s="42" t="s">
        <v>316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</row>
    <row r="9" spans="1:14" x14ac:dyDescent="0.25">
      <c r="A9" s="41" t="s">
        <v>404</v>
      </c>
      <c r="B9" s="42" t="s">
        <v>317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</row>
    <row r="10" spans="1:14" x14ac:dyDescent="0.25">
      <c r="A10" s="41" t="s">
        <v>405</v>
      </c>
      <c r="B10" s="42" t="s">
        <v>319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</row>
    <row r="11" spans="1:14" x14ac:dyDescent="0.25">
      <c r="A11" s="41" t="s">
        <v>406</v>
      </c>
      <c r="B11" s="42" t="s">
        <v>320</v>
      </c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</row>
    <row r="12" spans="1:14" x14ac:dyDescent="0.25">
      <c r="A12" s="41" t="s">
        <v>407</v>
      </c>
      <c r="B12" s="42" t="s">
        <v>321</v>
      </c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</row>
    <row r="13" spans="1:14" ht="15.6" x14ac:dyDescent="0.25">
      <c r="A13" s="41" t="s">
        <v>408</v>
      </c>
      <c r="B13" s="39" t="s">
        <v>89</v>
      </c>
      <c r="C13" s="119">
        <f t="shared" ref="C13:N13" si="2">SUM(C14:C16)</f>
        <v>0</v>
      </c>
      <c r="D13" s="119">
        <f t="shared" si="2"/>
        <v>0</v>
      </c>
      <c r="E13" s="119">
        <f t="shared" si="2"/>
        <v>0</v>
      </c>
      <c r="F13" s="119">
        <f t="shared" si="2"/>
        <v>0</v>
      </c>
      <c r="G13" s="119">
        <f t="shared" si="2"/>
        <v>0</v>
      </c>
      <c r="H13" s="119">
        <f t="shared" si="2"/>
        <v>0</v>
      </c>
      <c r="I13" s="119">
        <f t="shared" si="2"/>
        <v>0</v>
      </c>
      <c r="J13" s="119">
        <f t="shared" si="2"/>
        <v>0</v>
      </c>
      <c r="K13" s="119">
        <f t="shared" si="2"/>
        <v>0</v>
      </c>
      <c r="L13" s="119">
        <f t="shared" si="2"/>
        <v>0</v>
      </c>
      <c r="M13" s="119">
        <f t="shared" si="2"/>
        <v>0</v>
      </c>
      <c r="N13" s="119">
        <f t="shared" si="2"/>
        <v>0</v>
      </c>
    </row>
    <row r="14" spans="1:14" x14ac:dyDescent="0.25">
      <c r="A14" s="41" t="s">
        <v>409</v>
      </c>
      <c r="B14" s="42" t="s">
        <v>111</v>
      </c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</row>
    <row r="15" spans="1:14" x14ac:dyDescent="0.25">
      <c r="A15" s="41" t="s">
        <v>410</v>
      </c>
      <c r="B15" s="42" t="s">
        <v>530</v>
      </c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</row>
    <row r="16" spans="1:14" x14ac:dyDescent="0.25">
      <c r="A16" s="41" t="s">
        <v>411</v>
      </c>
      <c r="B16" s="42" t="s">
        <v>26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</row>
    <row r="17" spans="1:14" ht="15.6" customHeight="1" x14ac:dyDescent="0.25">
      <c r="A17" s="41"/>
      <c r="B17" s="39" t="s">
        <v>90</v>
      </c>
      <c r="C17" s="119">
        <f t="shared" ref="C17:N17" si="3">SUM(C18:C49)</f>
        <v>0</v>
      </c>
      <c r="D17" s="119">
        <f t="shared" si="3"/>
        <v>0</v>
      </c>
      <c r="E17" s="119">
        <f t="shared" si="3"/>
        <v>0</v>
      </c>
      <c r="F17" s="119">
        <f t="shared" si="3"/>
        <v>0</v>
      </c>
      <c r="G17" s="119">
        <f t="shared" si="3"/>
        <v>0</v>
      </c>
      <c r="H17" s="119">
        <f t="shared" si="3"/>
        <v>0</v>
      </c>
      <c r="I17" s="119">
        <f t="shared" si="3"/>
        <v>0</v>
      </c>
      <c r="J17" s="119">
        <f t="shared" si="3"/>
        <v>0</v>
      </c>
      <c r="K17" s="119">
        <f t="shared" si="3"/>
        <v>0</v>
      </c>
      <c r="L17" s="119">
        <f t="shared" si="3"/>
        <v>0</v>
      </c>
      <c r="M17" s="119">
        <f t="shared" si="3"/>
        <v>0</v>
      </c>
      <c r="N17" s="119">
        <f t="shared" si="3"/>
        <v>0</v>
      </c>
    </row>
    <row r="18" spans="1:14" x14ac:dyDescent="0.25">
      <c r="A18" s="41" t="s">
        <v>135</v>
      </c>
      <c r="B18" s="42" t="s">
        <v>91</v>
      </c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</row>
    <row r="19" spans="1:14" x14ac:dyDescent="0.25">
      <c r="A19" s="41" t="s">
        <v>137</v>
      </c>
      <c r="B19" s="42" t="s">
        <v>92</v>
      </c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</row>
    <row r="20" spans="1:14" x14ac:dyDescent="0.25">
      <c r="A20" s="41" t="s">
        <v>139</v>
      </c>
      <c r="B20" s="42" t="s">
        <v>21</v>
      </c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</row>
    <row r="21" spans="1:14" x14ac:dyDescent="0.25">
      <c r="A21" s="41" t="s">
        <v>403</v>
      </c>
      <c r="B21" s="42" t="s">
        <v>22</v>
      </c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</row>
    <row r="22" spans="1:14" x14ac:dyDescent="0.25">
      <c r="A22" s="41" t="s">
        <v>404</v>
      </c>
      <c r="B22" s="42" t="s">
        <v>93</v>
      </c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</row>
    <row r="23" spans="1:14" x14ac:dyDescent="0.25">
      <c r="A23" s="41" t="s">
        <v>405</v>
      </c>
      <c r="B23" s="42" t="s">
        <v>94</v>
      </c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</row>
    <row r="24" spans="1:14" x14ac:dyDescent="0.25">
      <c r="A24" s="41" t="s">
        <v>406</v>
      </c>
      <c r="B24" s="42" t="s">
        <v>95</v>
      </c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</row>
    <row r="25" spans="1:14" x14ac:dyDescent="0.25">
      <c r="A25" s="41" t="s">
        <v>407</v>
      </c>
      <c r="B25" s="42" t="s">
        <v>322</v>
      </c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</row>
    <row r="26" spans="1:14" s="44" customFormat="1" x14ac:dyDescent="0.25">
      <c r="A26" s="41" t="s">
        <v>408</v>
      </c>
      <c r="B26" s="43" t="s">
        <v>96</v>
      </c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</row>
    <row r="27" spans="1:14" s="44" customFormat="1" x14ac:dyDescent="0.25">
      <c r="A27" s="41" t="s">
        <v>409</v>
      </c>
      <c r="B27" s="43" t="s">
        <v>97</v>
      </c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</row>
    <row r="28" spans="1:14" s="44" customFormat="1" x14ac:dyDescent="0.25">
      <c r="A28" s="41" t="s">
        <v>410</v>
      </c>
      <c r="B28" s="43" t="s">
        <v>24</v>
      </c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</row>
    <row r="29" spans="1:14" s="44" customFormat="1" x14ac:dyDescent="0.25">
      <c r="A29" s="41" t="s">
        <v>411</v>
      </c>
      <c r="B29" s="43" t="s">
        <v>98</v>
      </c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</row>
    <row r="30" spans="1:14" x14ac:dyDescent="0.25">
      <c r="A30" s="41" t="s">
        <v>412</v>
      </c>
      <c r="B30" s="42" t="s">
        <v>99</v>
      </c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</row>
    <row r="31" spans="1:14" x14ac:dyDescent="0.25">
      <c r="A31" s="41" t="s">
        <v>413</v>
      </c>
      <c r="B31" s="42" t="s">
        <v>325</v>
      </c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</row>
    <row r="32" spans="1:14" x14ac:dyDescent="0.25">
      <c r="A32" s="41" t="s">
        <v>414</v>
      </c>
      <c r="B32" s="42" t="s">
        <v>326</v>
      </c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</row>
    <row r="33" spans="1:14" x14ac:dyDescent="0.25">
      <c r="A33" s="41" t="s">
        <v>415</v>
      </c>
      <c r="B33" s="42" t="s">
        <v>330</v>
      </c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</row>
    <row r="34" spans="1:14" x14ac:dyDescent="0.25">
      <c r="A34" s="41" t="s">
        <v>416</v>
      </c>
      <c r="B34" s="42" t="s">
        <v>327</v>
      </c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</row>
    <row r="35" spans="1:14" x14ac:dyDescent="0.25">
      <c r="A35" s="41" t="s">
        <v>417</v>
      </c>
      <c r="B35" s="42" t="s">
        <v>323</v>
      </c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</row>
    <row r="36" spans="1:14" x14ac:dyDescent="0.25">
      <c r="A36" s="41" t="s">
        <v>418</v>
      </c>
      <c r="B36" s="42" t="s">
        <v>100</v>
      </c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</row>
    <row r="37" spans="1:14" x14ac:dyDescent="0.25">
      <c r="A37" s="41" t="s">
        <v>419</v>
      </c>
      <c r="B37" s="42" t="s">
        <v>376</v>
      </c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</row>
    <row r="38" spans="1:14" s="45" customFormat="1" ht="15.6" x14ac:dyDescent="0.3">
      <c r="A38" s="41" t="s">
        <v>420</v>
      </c>
      <c r="B38" s="42" t="s">
        <v>324</v>
      </c>
      <c r="C38" s="120"/>
      <c r="D38" s="120"/>
      <c r="E38" s="120"/>
      <c r="F38" s="120"/>
      <c r="G38" s="120"/>
      <c r="H38" s="120"/>
      <c r="I38" s="122"/>
      <c r="J38" s="122"/>
      <c r="K38" s="122"/>
      <c r="L38" s="122"/>
      <c r="M38" s="122"/>
      <c r="N38" s="122"/>
    </row>
    <row r="39" spans="1:14" x14ac:dyDescent="0.25">
      <c r="A39" s="41" t="s">
        <v>421</v>
      </c>
      <c r="B39" s="42" t="s">
        <v>101</v>
      </c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</row>
    <row r="40" spans="1:14" x14ac:dyDescent="0.25">
      <c r="A40" s="41" t="s">
        <v>422</v>
      </c>
      <c r="B40" s="42" t="s">
        <v>102</v>
      </c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</row>
    <row r="41" spans="1:14" x14ac:dyDescent="0.25">
      <c r="A41" s="41" t="s">
        <v>423</v>
      </c>
      <c r="B41" s="42" t="s">
        <v>103</v>
      </c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</row>
    <row r="42" spans="1:14" x14ac:dyDescent="0.25">
      <c r="A42" s="41" t="s">
        <v>424</v>
      </c>
      <c r="B42" s="42" t="s">
        <v>104</v>
      </c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</row>
    <row r="43" spans="1:14" x14ac:dyDescent="0.25">
      <c r="A43" s="41" t="s">
        <v>425</v>
      </c>
      <c r="B43" s="42" t="s">
        <v>105</v>
      </c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</row>
    <row r="44" spans="1:14" x14ac:dyDescent="0.25">
      <c r="A44" s="41" t="s">
        <v>426</v>
      </c>
      <c r="B44" s="42" t="s">
        <v>106</v>
      </c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</row>
    <row r="45" spans="1:14" x14ac:dyDescent="0.25">
      <c r="A45" s="41" t="s">
        <v>427</v>
      </c>
      <c r="B45" s="42" t="s">
        <v>107</v>
      </c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</row>
    <row r="46" spans="1:14" x14ac:dyDescent="0.25">
      <c r="A46" s="41" t="s">
        <v>428</v>
      </c>
      <c r="B46" s="42" t="s">
        <v>108</v>
      </c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</row>
    <row r="47" spans="1:14" x14ac:dyDescent="0.25">
      <c r="A47" s="41" t="s">
        <v>429</v>
      </c>
      <c r="B47" s="42" t="s">
        <v>377</v>
      </c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</row>
    <row r="48" spans="1:14" x14ac:dyDescent="0.25">
      <c r="A48" s="41" t="s">
        <v>430</v>
      </c>
      <c r="B48" s="42" t="s">
        <v>109</v>
      </c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</row>
    <row r="49" spans="1:14" x14ac:dyDescent="0.25">
      <c r="A49" s="41" t="s">
        <v>431</v>
      </c>
      <c r="B49" s="42" t="s">
        <v>26</v>
      </c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</row>
    <row r="50" spans="1:14" x14ac:dyDescent="0.25">
      <c r="A50" s="41"/>
      <c r="B50" s="140" t="s">
        <v>110</v>
      </c>
      <c r="C50" s="141">
        <f t="shared" ref="C50:N50" si="4">C2+C4-C17</f>
        <v>0</v>
      </c>
      <c r="D50" s="141">
        <f t="shared" si="4"/>
        <v>0</v>
      </c>
      <c r="E50" s="141">
        <f t="shared" si="4"/>
        <v>0</v>
      </c>
      <c r="F50" s="141">
        <f t="shared" si="4"/>
        <v>0</v>
      </c>
      <c r="G50" s="141">
        <f t="shared" si="4"/>
        <v>0</v>
      </c>
      <c r="H50" s="141">
        <f t="shared" si="4"/>
        <v>0</v>
      </c>
      <c r="I50" s="141">
        <f t="shared" si="4"/>
        <v>0</v>
      </c>
      <c r="J50" s="141">
        <f t="shared" si="4"/>
        <v>0</v>
      </c>
      <c r="K50" s="141">
        <f t="shared" si="4"/>
        <v>0</v>
      </c>
      <c r="L50" s="141">
        <f t="shared" si="4"/>
        <v>0</v>
      </c>
      <c r="M50" s="141">
        <f t="shared" si="4"/>
        <v>0</v>
      </c>
      <c r="N50" s="141">
        <f t="shared" si="4"/>
        <v>0</v>
      </c>
    </row>
    <row r="51" spans="1:14" ht="32.4" customHeight="1" x14ac:dyDescent="0.25"/>
    <row r="52" spans="1:14" s="24" customFormat="1" ht="18" customHeight="1" x14ac:dyDescent="0.3">
      <c r="B52" s="46" t="s">
        <v>539</v>
      </c>
      <c r="C52" s="235" t="s">
        <v>168</v>
      </c>
      <c r="D52" s="235"/>
      <c r="E52" s="235"/>
      <c r="F52" s="235"/>
      <c r="G52" s="235"/>
      <c r="H52" s="47"/>
      <c r="I52" s="47"/>
      <c r="J52" s="47"/>
      <c r="K52" s="47"/>
      <c r="L52" s="28"/>
      <c r="M52" s="30"/>
      <c r="N52" s="30"/>
    </row>
    <row r="53" spans="1:14" s="24" customFormat="1" x14ac:dyDescent="0.25">
      <c r="B53" s="48" t="s">
        <v>541</v>
      </c>
      <c r="C53" s="48" t="s">
        <v>537</v>
      </c>
      <c r="D53" s="156"/>
      <c r="E53" s="156"/>
      <c r="F53" s="156"/>
      <c r="G53" s="156"/>
      <c r="H53" s="28"/>
      <c r="I53" s="28"/>
      <c r="J53" s="28"/>
      <c r="K53" s="28"/>
      <c r="L53" s="28"/>
    </row>
    <row r="54" spans="1:14" s="24" customFormat="1" ht="28.8" customHeight="1" x14ac:dyDescent="0.3">
      <c r="B54" s="46" t="s">
        <v>540</v>
      </c>
      <c r="C54" s="236" t="s">
        <v>168</v>
      </c>
      <c r="D54" s="236"/>
      <c r="E54" s="236"/>
      <c r="F54" s="236"/>
      <c r="G54" s="236"/>
      <c r="H54" s="47"/>
      <c r="I54" s="47"/>
      <c r="J54" s="47"/>
      <c r="K54" s="47"/>
      <c r="L54" s="28"/>
      <c r="M54" s="30"/>
      <c r="N54" s="30"/>
    </row>
    <row r="55" spans="1:14" s="24" customFormat="1" x14ac:dyDescent="0.25">
      <c r="B55" s="48" t="s">
        <v>541</v>
      </c>
      <c r="C55" s="48" t="s">
        <v>538</v>
      </c>
      <c r="D55" s="48"/>
      <c r="E55" s="48"/>
      <c r="F55" s="48"/>
      <c r="G55" s="48"/>
      <c r="H55" s="48"/>
      <c r="I55" s="48"/>
      <c r="J55" s="28"/>
      <c r="K55" s="28"/>
      <c r="L55" s="28"/>
    </row>
    <row r="57" spans="1:14" s="35" customFormat="1" ht="17.399999999999999" x14ac:dyDescent="0.3">
      <c r="B57" s="49"/>
      <c r="C57" s="28"/>
      <c r="D57" s="28"/>
      <c r="E57" s="28"/>
      <c r="F57" s="28"/>
      <c r="G57" s="28"/>
      <c r="H57" s="28"/>
      <c r="I57" s="28"/>
      <c r="J57" s="28"/>
      <c r="K57" s="28"/>
      <c r="L57" s="28"/>
    </row>
  </sheetData>
  <mergeCells count="4">
    <mergeCell ref="M1:N1"/>
    <mergeCell ref="A1:L1"/>
    <mergeCell ref="C52:G52"/>
    <mergeCell ref="C54:G54"/>
  </mergeCells>
  <printOptions horizontalCentered="1"/>
  <pageMargins left="0.39370078740157483" right="0.39370078740157483" top="1.1811023622047245" bottom="0.39370078740157483" header="0" footer="0"/>
  <pageSetup paperSize="9" scale="89" fitToHeight="0" orientation="landscape" r:id="rId1"/>
  <rowBreaks count="1" manualBreakCount="1">
    <brk id="30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0"/>
  <sheetViews>
    <sheetView view="pageBreakPreview" zoomScale="73" zoomScaleNormal="75" zoomScaleSheetLayoutView="73" workbookViewId="0">
      <selection sqref="A1:V1"/>
    </sheetView>
  </sheetViews>
  <sheetFormatPr defaultColWidth="9.109375" defaultRowHeight="13.8" x14ac:dyDescent="0.3"/>
  <cols>
    <col min="1" max="1" width="9" style="23" customWidth="1"/>
    <col min="2" max="2" width="29.109375" style="23" customWidth="1"/>
    <col min="3" max="3" width="9.109375" style="23"/>
    <col min="4" max="4" width="14" style="23" customWidth="1"/>
    <col min="5" max="5" width="12.5546875" style="23" customWidth="1"/>
    <col min="6" max="6" width="13.6640625" style="23" customWidth="1"/>
    <col min="7" max="7" width="13.109375" style="23" customWidth="1"/>
    <col min="8" max="10" width="6.5546875" style="23" bestFit="1" customWidth="1"/>
    <col min="11" max="11" width="14.33203125" style="23" customWidth="1"/>
    <col min="12" max="14" width="6.5546875" style="23" bestFit="1" customWidth="1"/>
    <col min="15" max="15" width="11.109375" style="23" customWidth="1"/>
    <col min="16" max="18" width="6.5546875" style="23" bestFit="1" customWidth="1"/>
    <col min="19" max="19" width="10.44140625" style="23" customWidth="1"/>
    <col min="20" max="22" width="6.5546875" style="23" bestFit="1" customWidth="1"/>
    <col min="23" max="23" width="11.5546875" style="23" customWidth="1"/>
    <col min="24" max="16384" width="9.109375" style="23"/>
  </cols>
  <sheetData>
    <row r="1" spans="1:23" s="66" customFormat="1" ht="55.8" customHeight="1" x14ac:dyDescent="0.25">
      <c r="A1" s="242" t="s">
        <v>519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138" t="s">
        <v>368</v>
      </c>
    </row>
    <row r="2" spans="1:23" s="66" customFormat="1" ht="54" x14ac:dyDescent="0.3">
      <c r="A2" s="237" t="s">
        <v>570</v>
      </c>
      <c r="B2" s="239" t="s">
        <v>145</v>
      </c>
      <c r="C2" s="240" t="s">
        <v>35</v>
      </c>
      <c r="D2" s="243" t="s">
        <v>211</v>
      </c>
      <c r="E2" s="241" t="s">
        <v>212</v>
      </c>
      <c r="F2" s="246" t="s">
        <v>361</v>
      </c>
      <c r="G2" s="241" t="s">
        <v>213</v>
      </c>
      <c r="H2" s="95" t="s">
        <v>1</v>
      </c>
      <c r="I2" s="96" t="s">
        <v>2</v>
      </c>
      <c r="J2" s="95" t="s">
        <v>3</v>
      </c>
      <c r="K2" s="94" t="s">
        <v>144</v>
      </c>
      <c r="L2" s="95" t="s">
        <v>4</v>
      </c>
      <c r="M2" s="96" t="s">
        <v>5</v>
      </c>
      <c r="N2" s="95" t="s">
        <v>6</v>
      </c>
      <c r="O2" s="94" t="s">
        <v>7</v>
      </c>
      <c r="P2" s="95" t="s">
        <v>8</v>
      </c>
      <c r="Q2" s="96" t="s">
        <v>9</v>
      </c>
      <c r="R2" s="95" t="s">
        <v>10</v>
      </c>
      <c r="S2" s="94" t="s">
        <v>11</v>
      </c>
      <c r="T2" s="95" t="s">
        <v>12</v>
      </c>
      <c r="U2" s="96" t="s">
        <v>13</v>
      </c>
      <c r="V2" s="95" t="s">
        <v>14</v>
      </c>
      <c r="W2" s="94" t="s">
        <v>15</v>
      </c>
    </row>
    <row r="3" spans="1:23" ht="15" x14ac:dyDescent="0.25">
      <c r="A3" s="238"/>
      <c r="B3" s="239"/>
      <c r="C3" s="240"/>
      <c r="D3" s="244"/>
      <c r="E3" s="241"/>
      <c r="F3" s="246"/>
      <c r="G3" s="241"/>
      <c r="H3" s="97" t="s">
        <v>16</v>
      </c>
      <c r="I3" s="97" t="s">
        <v>16</v>
      </c>
      <c r="J3" s="97" t="s">
        <v>16</v>
      </c>
      <c r="K3" s="98" t="s">
        <v>16</v>
      </c>
      <c r="L3" s="97" t="s">
        <v>16</v>
      </c>
      <c r="M3" s="97" t="s">
        <v>16</v>
      </c>
      <c r="N3" s="97" t="s">
        <v>16</v>
      </c>
      <c r="O3" s="98" t="s">
        <v>16</v>
      </c>
      <c r="P3" s="97" t="s">
        <v>16</v>
      </c>
      <c r="Q3" s="97" t="s">
        <v>16</v>
      </c>
      <c r="R3" s="97" t="s">
        <v>16</v>
      </c>
      <c r="S3" s="98" t="s">
        <v>16</v>
      </c>
      <c r="T3" s="97" t="s">
        <v>16</v>
      </c>
      <c r="U3" s="97" t="s">
        <v>16</v>
      </c>
      <c r="V3" s="97" t="s">
        <v>16</v>
      </c>
      <c r="W3" s="98" t="s">
        <v>16</v>
      </c>
    </row>
    <row r="4" spans="1:23" s="79" customFormat="1" ht="15.6" x14ac:dyDescent="0.3">
      <c r="A4" s="78" t="s">
        <v>135</v>
      </c>
      <c r="B4" s="249" t="s">
        <v>136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5"/>
      <c r="S4" s="245"/>
      <c r="T4" s="245"/>
      <c r="U4" s="245"/>
      <c r="V4" s="245"/>
      <c r="W4" s="245"/>
    </row>
    <row r="5" spans="1:23" s="80" customFormat="1" ht="30" x14ac:dyDescent="0.3">
      <c r="A5" s="70" t="s">
        <v>189</v>
      </c>
      <c r="B5" s="71" t="s">
        <v>37</v>
      </c>
      <c r="C5" s="72" t="s">
        <v>333</v>
      </c>
      <c r="D5" s="73">
        <f>'1.Основні показники '!C15</f>
        <v>0</v>
      </c>
      <c r="E5" s="73">
        <f>'1.Основні показники '!D15</f>
        <v>0</v>
      </c>
      <c r="F5" s="73">
        <f>'1.Основні показники '!E15</f>
        <v>0</v>
      </c>
      <c r="G5" s="157">
        <f>'1.Основні показники '!F15</f>
        <v>0</v>
      </c>
      <c r="H5" s="157">
        <f>'1.Основні показники '!G15</f>
        <v>0</v>
      </c>
      <c r="I5" s="157">
        <f>'1.Основні показники '!H15</f>
        <v>0</v>
      </c>
      <c r="J5" s="157">
        <f>'1.Основні показники '!I15</f>
        <v>0</v>
      </c>
      <c r="K5" s="158">
        <f>'1.Основні показники '!J15</f>
        <v>0</v>
      </c>
      <c r="L5" s="157">
        <f>'1.Основні показники '!K15</f>
        <v>0</v>
      </c>
      <c r="M5" s="157">
        <f>'1.Основні показники '!L15</f>
        <v>0</v>
      </c>
      <c r="N5" s="157">
        <f>'1.Основні показники '!M15</f>
        <v>0</v>
      </c>
      <c r="O5" s="158">
        <f>'1.Основні показники '!N15</f>
        <v>0</v>
      </c>
      <c r="P5" s="157">
        <f>'1.Основні показники '!O15</f>
        <v>0</v>
      </c>
      <c r="Q5" s="157">
        <f>'1.Основні показники '!P15</f>
        <v>0</v>
      </c>
      <c r="R5" s="157">
        <f>'1.Основні показники '!Q15</f>
        <v>0</v>
      </c>
      <c r="S5" s="158">
        <f>'1.Основні показники '!R15</f>
        <v>0</v>
      </c>
      <c r="T5" s="157">
        <f>'1.Основні показники '!S15</f>
        <v>0</v>
      </c>
      <c r="U5" s="157">
        <f>'1.Основні показники '!T15</f>
        <v>0</v>
      </c>
      <c r="V5" s="157">
        <f>'1.Основні показники '!U15</f>
        <v>0</v>
      </c>
      <c r="W5" s="158">
        <f>'1.Основні показники '!V15</f>
        <v>0</v>
      </c>
    </row>
    <row r="6" spans="1:23" s="80" customFormat="1" ht="31.8" customHeight="1" x14ac:dyDescent="0.3">
      <c r="A6" s="70" t="s">
        <v>190</v>
      </c>
      <c r="B6" s="71" t="s">
        <v>334</v>
      </c>
      <c r="C6" s="72" t="s">
        <v>333</v>
      </c>
      <c r="D6" s="73">
        <f>'1.Основні показники '!C104+'1.Основні показники '!C108</f>
        <v>0</v>
      </c>
      <c r="E6" s="73">
        <f>'1.Основні показники '!D104+'1.Основні показники '!D108</f>
        <v>0</v>
      </c>
      <c r="F6" s="73">
        <f>'1.Основні показники '!E104+'1.Основні показники '!E108</f>
        <v>0</v>
      </c>
      <c r="G6" s="157">
        <f>'1.Основні показники '!F104+'1.Основні показники '!F108</f>
        <v>0</v>
      </c>
      <c r="H6" s="157">
        <f>'1.Основні показники '!G104+'1.Основні показники '!G108</f>
        <v>0</v>
      </c>
      <c r="I6" s="157">
        <f>'1.Основні показники '!H104+'1.Основні показники '!H108</f>
        <v>0</v>
      </c>
      <c r="J6" s="157">
        <f>'1.Основні показники '!I104+'1.Основні показники '!I108</f>
        <v>0</v>
      </c>
      <c r="K6" s="158">
        <f>'1.Основні показники '!J104+'1.Основні показники '!J108</f>
        <v>0</v>
      </c>
      <c r="L6" s="157">
        <f>'1.Основні показники '!K104+'1.Основні показники '!K108</f>
        <v>0</v>
      </c>
      <c r="M6" s="157">
        <f>'1.Основні показники '!L104+'1.Основні показники '!L108</f>
        <v>0</v>
      </c>
      <c r="N6" s="157">
        <f>'1.Основні показники '!M104+'1.Основні показники '!M108</f>
        <v>0</v>
      </c>
      <c r="O6" s="158">
        <f>'1.Основні показники '!N104+'1.Основні показники '!N108</f>
        <v>0</v>
      </c>
      <c r="P6" s="157">
        <f>'1.Основні показники '!O104+'1.Основні показники '!O108</f>
        <v>0</v>
      </c>
      <c r="Q6" s="157">
        <f>'1.Основні показники '!P104+'1.Основні показники '!P108</f>
        <v>0</v>
      </c>
      <c r="R6" s="157">
        <f>'1.Основні показники '!Q104+'1.Основні показники '!Q108</f>
        <v>0</v>
      </c>
      <c r="S6" s="158">
        <f>'1.Основні показники '!R104+'1.Основні показники '!R108</f>
        <v>0</v>
      </c>
      <c r="T6" s="157">
        <f>'1.Основні показники '!S104+'1.Основні показники '!S108</f>
        <v>0</v>
      </c>
      <c r="U6" s="157">
        <f>'1.Основні показники '!T104+'1.Основні показники '!T108</f>
        <v>0</v>
      </c>
      <c r="V6" s="157">
        <f>'1.Основні показники '!U104+'1.Основні показники '!U108</f>
        <v>0</v>
      </c>
      <c r="W6" s="158">
        <f>'1.Основні показники '!V104+'1.Основні показники '!V108</f>
        <v>0</v>
      </c>
    </row>
    <row r="7" spans="1:23" s="80" customFormat="1" ht="30" x14ac:dyDescent="0.3">
      <c r="A7" s="70" t="s">
        <v>191</v>
      </c>
      <c r="B7" s="71" t="s">
        <v>335</v>
      </c>
      <c r="C7" s="72" t="s">
        <v>333</v>
      </c>
      <c r="D7" s="73">
        <f>'1.Основні показники '!C105</f>
        <v>0</v>
      </c>
      <c r="E7" s="73">
        <f>'1.Основні показники '!D105</f>
        <v>0</v>
      </c>
      <c r="F7" s="73">
        <f>'1.Основні показники '!E105</f>
        <v>0</v>
      </c>
      <c r="G7" s="157">
        <f>'1.Основні показники '!F105</f>
        <v>0</v>
      </c>
      <c r="H7" s="157">
        <f>'1.Основні показники '!G105</f>
        <v>0</v>
      </c>
      <c r="I7" s="157">
        <f>'1.Основні показники '!H105</f>
        <v>0</v>
      </c>
      <c r="J7" s="157">
        <f>'1.Основні показники '!I105</f>
        <v>0</v>
      </c>
      <c r="K7" s="158">
        <f>'1.Основні показники '!J105</f>
        <v>0</v>
      </c>
      <c r="L7" s="157">
        <f>'1.Основні показники '!K105</f>
        <v>0</v>
      </c>
      <c r="M7" s="157">
        <f>'1.Основні показники '!L105</f>
        <v>0</v>
      </c>
      <c r="N7" s="157">
        <f>'1.Основні показники '!M105</f>
        <v>0</v>
      </c>
      <c r="O7" s="158">
        <f>'1.Основні показники '!N105</f>
        <v>0</v>
      </c>
      <c r="P7" s="157">
        <f>'1.Основні показники '!O105</f>
        <v>0</v>
      </c>
      <c r="Q7" s="157">
        <f>'1.Основні показники '!P105</f>
        <v>0</v>
      </c>
      <c r="R7" s="157">
        <f>'1.Основні показники '!Q105</f>
        <v>0</v>
      </c>
      <c r="S7" s="158">
        <f>'1.Основні показники '!R105</f>
        <v>0</v>
      </c>
      <c r="T7" s="157">
        <f>'1.Основні показники '!S105</f>
        <v>0</v>
      </c>
      <c r="U7" s="157">
        <f>'1.Основні показники '!T105</f>
        <v>0</v>
      </c>
      <c r="V7" s="157">
        <f>'1.Основні показники '!U105</f>
        <v>0</v>
      </c>
      <c r="W7" s="158">
        <f>'1.Основні показники '!V105</f>
        <v>0</v>
      </c>
    </row>
    <row r="8" spans="1:23" s="80" customFormat="1" ht="15" x14ac:dyDescent="0.3">
      <c r="A8" s="70" t="s">
        <v>192</v>
      </c>
      <c r="B8" s="71" t="s">
        <v>350</v>
      </c>
      <c r="C8" s="72" t="s">
        <v>333</v>
      </c>
      <c r="D8" s="73">
        <f>'1.Основні показники '!C118</f>
        <v>0</v>
      </c>
      <c r="E8" s="73">
        <f>'1.Основні показники '!D118</f>
        <v>0</v>
      </c>
      <c r="F8" s="73">
        <f>'1.Основні показники '!E118</f>
        <v>0</v>
      </c>
      <c r="G8" s="157">
        <f>'1.Основні показники '!F118</f>
        <v>0</v>
      </c>
      <c r="H8" s="157">
        <f>'1.Основні показники '!G118</f>
        <v>0</v>
      </c>
      <c r="I8" s="157">
        <f>'1.Основні показники '!H118</f>
        <v>0</v>
      </c>
      <c r="J8" s="157">
        <f>'1.Основні показники '!I118</f>
        <v>0</v>
      </c>
      <c r="K8" s="158">
        <f>'1.Основні показники '!J118</f>
        <v>0</v>
      </c>
      <c r="L8" s="157">
        <f>'1.Основні показники '!K118</f>
        <v>0</v>
      </c>
      <c r="M8" s="157">
        <f>'1.Основні показники '!L118</f>
        <v>0</v>
      </c>
      <c r="N8" s="157">
        <f>'1.Основні показники '!M118</f>
        <v>0</v>
      </c>
      <c r="O8" s="158">
        <f>'1.Основні показники '!N118</f>
        <v>0</v>
      </c>
      <c r="P8" s="157">
        <f>'1.Основні показники '!O118</f>
        <v>0</v>
      </c>
      <c r="Q8" s="157">
        <f>'1.Основні показники '!P118</f>
        <v>0</v>
      </c>
      <c r="R8" s="157">
        <f>'1.Основні показники '!Q118</f>
        <v>0</v>
      </c>
      <c r="S8" s="158">
        <f>'1.Основні показники '!R118</f>
        <v>0</v>
      </c>
      <c r="T8" s="157">
        <f>'1.Основні показники '!S118</f>
        <v>0</v>
      </c>
      <c r="U8" s="157">
        <f>'1.Основні показники '!T118</f>
        <v>0</v>
      </c>
      <c r="V8" s="157">
        <f>'1.Основні показники '!U118</f>
        <v>0</v>
      </c>
      <c r="W8" s="158">
        <f>'1.Основні показники '!V118</f>
        <v>0</v>
      </c>
    </row>
    <row r="9" spans="1:23" s="80" customFormat="1" ht="15" x14ac:dyDescent="0.3">
      <c r="A9" s="70" t="s">
        <v>193</v>
      </c>
      <c r="B9" s="71" t="s">
        <v>351</v>
      </c>
      <c r="C9" s="72" t="s">
        <v>333</v>
      </c>
      <c r="D9" s="73">
        <f>'1.Основні показники '!C119</f>
        <v>0</v>
      </c>
      <c r="E9" s="73">
        <f>'1.Основні показники '!D119</f>
        <v>0</v>
      </c>
      <c r="F9" s="73">
        <f>'1.Основні показники '!E119</f>
        <v>0</v>
      </c>
      <c r="G9" s="157">
        <f>'1.Основні показники '!F119</f>
        <v>0</v>
      </c>
      <c r="H9" s="157">
        <f>'1.Основні показники '!G119</f>
        <v>0</v>
      </c>
      <c r="I9" s="157">
        <f>'1.Основні показники '!H119</f>
        <v>0</v>
      </c>
      <c r="J9" s="157">
        <f>'1.Основні показники '!I119</f>
        <v>0</v>
      </c>
      <c r="K9" s="158">
        <f>'1.Основні показники '!J119</f>
        <v>0</v>
      </c>
      <c r="L9" s="157">
        <f>'1.Основні показники '!K119</f>
        <v>0</v>
      </c>
      <c r="M9" s="157">
        <f>'1.Основні показники '!L119</f>
        <v>0</v>
      </c>
      <c r="N9" s="157">
        <f>'1.Основні показники '!M119</f>
        <v>0</v>
      </c>
      <c r="O9" s="158">
        <f>'1.Основні показники '!N119</f>
        <v>0</v>
      </c>
      <c r="P9" s="157">
        <f>'1.Основні показники '!O119</f>
        <v>0</v>
      </c>
      <c r="Q9" s="157">
        <f>'1.Основні показники '!P119</f>
        <v>0</v>
      </c>
      <c r="R9" s="157">
        <f>'1.Основні показники '!Q119</f>
        <v>0</v>
      </c>
      <c r="S9" s="158">
        <f>'1.Основні показники '!R119</f>
        <v>0</v>
      </c>
      <c r="T9" s="157">
        <f>'1.Основні показники '!S119</f>
        <v>0</v>
      </c>
      <c r="U9" s="157">
        <f>'1.Основні показники '!T119</f>
        <v>0</v>
      </c>
      <c r="V9" s="157">
        <f>'1.Основні показники '!U119</f>
        <v>0</v>
      </c>
      <c r="W9" s="158">
        <f>'1.Основні показники '!V119</f>
        <v>0</v>
      </c>
    </row>
    <row r="10" spans="1:23" s="80" customFormat="1" ht="30" x14ac:dyDescent="0.3">
      <c r="A10" s="70" t="s">
        <v>331</v>
      </c>
      <c r="B10" s="71" t="s">
        <v>336</v>
      </c>
      <c r="C10" s="72" t="s">
        <v>333</v>
      </c>
      <c r="D10" s="73"/>
      <c r="E10" s="73"/>
      <c r="F10" s="73"/>
      <c r="G10" s="159">
        <f t="shared" ref="G10:G22" si="0">K10+O10+S10+W10</f>
        <v>0</v>
      </c>
      <c r="H10" s="157"/>
      <c r="I10" s="157"/>
      <c r="J10" s="157"/>
      <c r="K10" s="158">
        <f t="shared" ref="K10:K22" si="1">H10+I10+J10</f>
        <v>0</v>
      </c>
      <c r="L10" s="157"/>
      <c r="M10" s="157"/>
      <c r="N10" s="157"/>
      <c r="O10" s="158">
        <f t="shared" ref="O10:O22" si="2">L10+M10+N10</f>
        <v>0</v>
      </c>
      <c r="P10" s="157"/>
      <c r="Q10" s="157"/>
      <c r="R10" s="157"/>
      <c r="S10" s="158">
        <f t="shared" ref="S10:S22" si="3">P10+Q10+R10</f>
        <v>0</v>
      </c>
      <c r="T10" s="157"/>
      <c r="U10" s="157"/>
      <c r="V10" s="157"/>
      <c r="W10" s="158">
        <f t="shared" ref="W10:W22" si="4">T10+U10+V10</f>
        <v>0</v>
      </c>
    </row>
    <row r="11" spans="1:23" s="80" customFormat="1" ht="15" x14ac:dyDescent="0.3">
      <c r="A11" s="70" t="s">
        <v>337</v>
      </c>
      <c r="B11" s="71" t="s">
        <v>382</v>
      </c>
      <c r="C11" s="72" t="s">
        <v>333</v>
      </c>
      <c r="D11" s="73"/>
      <c r="E11" s="73"/>
      <c r="F11" s="73"/>
      <c r="G11" s="159">
        <f t="shared" si="0"/>
        <v>0</v>
      </c>
      <c r="H11" s="157"/>
      <c r="I11" s="157"/>
      <c r="J11" s="157"/>
      <c r="K11" s="158">
        <f t="shared" si="1"/>
        <v>0</v>
      </c>
      <c r="L11" s="157"/>
      <c r="M11" s="157"/>
      <c r="N11" s="157"/>
      <c r="O11" s="158">
        <f t="shared" si="2"/>
        <v>0</v>
      </c>
      <c r="P11" s="157"/>
      <c r="Q11" s="157"/>
      <c r="R11" s="157"/>
      <c r="S11" s="158">
        <f t="shared" si="3"/>
        <v>0</v>
      </c>
      <c r="T11" s="157"/>
      <c r="U11" s="157"/>
      <c r="V11" s="157"/>
      <c r="W11" s="158">
        <f t="shared" si="4"/>
        <v>0</v>
      </c>
    </row>
    <row r="12" spans="1:23" s="80" customFormat="1" ht="45" x14ac:dyDescent="0.3">
      <c r="A12" s="70" t="s">
        <v>338</v>
      </c>
      <c r="B12" s="71" t="s">
        <v>339</v>
      </c>
      <c r="C12" s="72" t="s">
        <v>333</v>
      </c>
      <c r="D12" s="73"/>
      <c r="E12" s="73"/>
      <c r="F12" s="73"/>
      <c r="G12" s="159">
        <f t="shared" si="0"/>
        <v>0</v>
      </c>
      <c r="H12" s="157"/>
      <c r="I12" s="157"/>
      <c r="J12" s="157"/>
      <c r="K12" s="158">
        <f t="shared" si="1"/>
        <v>0</v>
      </c>
      <c r="L12" s="157"/>
      <c r="M12" s="157"/>
      <c r="N12" s="157"/>
      <c r="O12" s="158">
        <f t="shared" si="2"/>
        <v>0</v>
      </c>
      <c r="P12" s="157"/>
      <c r="Q12" s="157"/>
      <c r="R12" s="157"/>
      <c r="S12" s="158">
        <f t="shared" si="3"/>
        <v>0</v>
      </c>
      <c r="T12" s="157"/>
      <c r="U12" s="157"/>
      <c r="V12" s="157"/>
      <c r="W12" s="158">
        <f t="shared" si="4"/>
        <v>0</v>
      </c>
    </row>
    <row r="13" spans="1:23" s="80" customFormat="1" ht="15" x14ac:dyDescent="0.3">
      <c r="A13" s="70" t="s">
        <v>340</v>
      </c>
      <c r="B13" s="81"/>
      <c r="C13" s="72" t="s">
        <v>333</v>
      </c>
      <c r="D13" s="73"/>
      <c r="E13" s="73"/>
      <c r="F13" s="73"/>
      <c r="G13" s="159">
        <f t="shared" si="0"/>
        <v>0</v>
      </c>
      <c r="H13" s="157"/>
      <c r="I13" s="157"/>
      <c r="J13" s="157"/>
      <c r="K13" s="158">
        <f t="shared" si="1"/>
        <v>0</v>
      </c>
      <c r="L13" s="157"/>
      <c r="M13" s="157"/>
      <c r="N13" s="157"/>
      <c r="O13" s="158">
        <f t="shared" si="2"/>
        <v>0</v>
      </c>
      <c r="P13" s="157"/>
      <c r="Q13" s="157"/>
      <c r="R13" s="157"/>
      <c r="S13" s="158">
        <f t="shared" si="3"/>
        <v>0</v>
      </c>
      <c r="T13" s="157"/>
      <c r="U13" s="157"/>
      <c r="V13" s="157"/>
      <c r="W13" s="158">
        <f t="shared" si="4"/>
        <v>0</v>
      </c>
    </row>
    <row r="14" spans="1:23" s="80" customFormat="1" ht="15" x14ac:dyDescent="0.3">
      <c r="A14" s="70" t="s">
        <v>341</v>
      </c>
      <c r="B14" s="71"/>
      <c r="C14" s="72" t="s">
        <v>333</v>
      </c>
      <c r="D14" s="73"/>
      <c r="E14" s="73"/>
      <c r="F14" s="73"/>
      <c r="G14" s="159">
        <f t="shared" si="0"/>
        <v>0</v>
      </c>
      <c r="H14" s="157"/>
      <c r="I14" s="157"/>
      <c r="J14" s="157"/>
      <c r="K14" s="158">
        <f t="shared" si="1"/>
        <v>0</v>
      </c>
      <c r="L14" s="157"/>
      <c r="M14" s="157"/>
      <c r="N14" s="157"/>
      <c r="O14" s="158">
        <f t="shared" si="2"/>
        <v>0</v>
      </c>
      <c r="P14" s="157"/>
      <c r="Q14" s="157"/>
      <c r="R14" s="157"/>
      <c r="S14" s="158">
        <f t="shared" si="3"/>
        <v>0</v>
      </c>
      <c r="T14" s="157"/>
      <c r="U14" s="157"/>
      <c r="V14" s="157"/>
      <c r="W14" s="158">
        <f t="shared" si="4"/>
        <v>0</v>
      </c>
    </row>
    <row r="15" spans="1:23" s="80" customFormat="1" ht="15" x14ac:dyDescent="0.3">
      <c r="A15" s="70" t="s">
        <v>342</v>
      </c>
      <c r="B15" s="71"/>
      <c r="C15" s="72" t="s">
        <v>333</v>
      </c>
      <c r="D15" s="73"/>
      <c r="E15" s="73"/>
      <c r="F15" s="73"/>
      <c r="G15" s="159">
        <f t="shared" si="0"/>
        <v>0</v>
      </c>
      <c r="H15" s="157"/>
      <c r="I15" s="157"/>
      <c r="J15" s="157"/>
      <c r="K15" s="158">
        <f t="shared" si="1"/>
        <v>0</v>
      </c>
      <c r="L15" s="157"/>
      <c r="M15" s="157"/>
      <c r="N15" s="157"/>
      <c r="O15" s="158">
        <f t="shared" si="2"/>
        <v>0</v>
      </c>
      <c r="P15" s="157"/>
      <c r="Q15" s="157"/>
      <c r="R15" s="157"/>
      <c r="S15" s="158">
        <f t="shared" si="3"/>
        <v>0</v>
      </c>
      <c r="T15" s="157"/>
      <c r="U15" s="157"/>
      <c r="V15" s="157"/>
      <c r="W15" s="158">
        <f t="shared" si="4"/>
        <v>0</v>
      </c>
    </row>
    <row r="16" spans="1:23" s="80" customFormat="1" ht="30" x14ac:dyDescent="0.3">
      <c r="A16" s="70" t="s">
        <v>332</v>
      </c>
      <c r="B16" s="74" t="s">
        <v>343</v>
      </c>
      <c r="C16" s="72" t="s">
        <v>333</v>
      </c>
      <c r="D16" s="73"/>
      <c r="E16" s="73"/>
      <c r="F16" s="73"/>
      <c r="G16" s="159">
        <f t="shared" si="0"/>
        <v>0</v>
      </c>
      <c r="H16" s="157"/>
      <c r="I16" s="157"/>
      <c r="J16" s="157"/>
      <c r="K16" s="158">
        <f t="shared" si="1"/>
        <v>0</v>
      </c>
      <c r="L16" s="157"/>
      <c r="M16" s="157"/>
      <c r="N16" s="157"/>
      <c r="O16" s="158">
        <f t="shared" si="2"/>
        <v>0</v>
      </c>
      <c r="P16" s="157"/>
      <c r="Q16" s="157"/>
      <c r="R16" s="157"/>
      <c r="S16" s="158">
        <f t="shared" si="3"/>
        <v>0</v>
      </c>
      <c r="T16" s="157"/>
      <c r="U16" s="157"/>
      <c r="V16" s="157"/>
      <c r="W16" s="158">
        <f t="shared" si="4"/>
        <v>0</v>
      </c>
    </row>
    <row r="17" spans="1:23" s="80" customFormat="1" ht="15" x14ac:dyDescent="0.3">
      <c r="A17" s="70" t="s">
        <v>345</v>
      </c>
      <c r="B17" s="71" t="s">
        <v>382</v>
      </c>
      <c r="C17" s="72" t="s">
        <v>333</v>
      </c>
      <c r="D17" s="73"/>
      <c r="E17" s="73"/>
      <c r="F17" s="73"/>
      <c r="G17" s="159">
        <f t="shared" si="0"/>
        <v>0</v>
      </c>
      <c r="H17" s="157"/>
      <c r="I17" s="157"/>
      <c r="J17" s="157"/>
      <c r="K17" s="158">
        <f t="shared" si="1"/>
        <v>0</v>
      </c>
      <c r="L17" s="157"/>
      <c r="M17" s="157"/>
      <c r="N17" s="157"/>
      <c r="O17" s="158">
        <f t="shared" si="2"/>
        <v>0</v>
      </c>
      <c r="P17" s="157"/>
      <c r="Q17" s="157"/>
      <c r="R17" s="157"/>
      <c r="S17" s="158">
        <f t="shared" si="3"/>
        <v>0</v>
      </c>
      <c r="T17" s="157"/>
      <c r="U17" s="157"/>
      <c r="V17" s="157"/>
      <c r="W17" s="158">
        <f t="shared" si="4"/>
        <v>0</v>
      </c>
    </row>
    <row r="18" spans="1:23" s="80" customFormat="1" ht="60" x14ac:dyDescent="0.3">
      <c r="A18" s="70" t="s">
        <v>346</v>
      </c>
      <c r="B18" s="71" t="s">
        <v>344</v>
      </c>
      <c r="C18" s="72" t="s">
        <v>333</v>
      </c>
      <c r="D18" s="73"/>
      <c r="E18" s="73"/>
      <c r="F18" s="73"/>
      <c r="G18" s="159">
        <f t="shared" si="0"/>
        <v>0</v>
      </c>
      <c r="H18" s="157"/>
      <c r="I18" s="157"/>
      <c r="J18" s="157"/>
      <c r="K18" s="158">
        <f t="shared" si="1"/>
        <v>0</v>
      </c>
      <c r="L18" s="157"/>
      <c r="M18" s="157"/>
      <c r="N18" s="157"/>
      <c r="O18" s="158">
        <f t="shared" si="2"/>
        <v>0</v>
      </c>
      <c r="P18" s="157"/>
      <c r="Q18" s="157"/>
      <c r="R18" s="157"/>
      <c r="S18" s="158">
        <f t="shared" si="3"/>
        <v>0</v>
      </c>
      <c r="T18" s="157"/>
      <c r="U18" s="157"/>
      <c r="V18" s="157"/>
      <c r="W18" s="158">
        <f t="shared" si="4"/>
        <v>0</v>
      </c>
    </row>
    <row r="19" spans="1:23" s="80" customFormat="1" ht="15" x14ac:dyDescent="0.3">
      <c r="A19" s="70" t="s">
        <v>347</v>
      </c>
      <c r="B19" s="71"/>
      <c r="C19" s="72" t="s">
        <v>333</v>
      </c>
      <c r="D19" s="73"/>
      <c r="E19" s="73"/>
      <c r="F19" s="73"/>
      <c r="G19" s="159">
        <f t="shared" si="0"/>
        <v>0</v>
      </c>
      <c r="H19" s="157"/>
      <c r="I19" s="157"/>
      <c r="J19" s="157"/>
      <c r="K19" s="158">
        <f t="shared" si="1"/>
        <v>0</v>
      </c>
      <c r="L19" s="157"/>
      <c r="M19" s="157"/>
      <c r="N19" s="157"/>
      <c r="O19" s="158">
        <f t="shared" si="2"/>
        <v>0</v>
      </c>
      <c r="P19" s="157"/>
      <c r="Q19" s="157"/>
      <c r="R19" s="157"/>
      <c r="S19" s="158">
        <f t="shared" si="3"/>
        <v>0</v>
      </c>
      <c r="T19" s="157"/>
      <c r="U19" s="157"/>
      <c r="V19" s="157"/>
      <c r="W19" s="158">
        <f t="shared" si="4"/>
        <v>0</v>
      </c>
    </row>
    <row r="20" spans="1:23" s="80" customFormat="1" ht="15" x14ac:dyDescent="0.3">
      <c r="A20" s="70" t="s">
        <v>348</v>
      </c>
      <c r="B20" s="71"/>
      <c r="C20" s="72" t="s">
        <v>333</v>
      </c>
      <c r="D20" s="73"/>
      <c r="E20" s="73"/>
      <c r="F20" s="73"/>
      <c r="G20" s="159">
        <f t="shared" si="0"/>
        <v>0</v>
      </c>
      <c r="H20" s="157"/>
      <c r="I20" s="157"/>
      <c r="J20" s="157"/>
      <c r="K20" s="158">
        <f t="shared" si="1"/>
        <v>0</v>
      </c>
      <c r="L20" s="157"/>
      <c r="M20" s="157"/>
      <c r="N20" s="157"/>
      <c r="O20" s="158">
        <f t="shared" si="2"/>
        <v>0</v>
      </c>
      <c r="P20" s="157"/>
      <c r="Q20" s="157"/>
      <c r="R20" s="157"/>
      <c r="S20" s="158">
        <f t="shared" si="3"/>
        <v>0</v>
      </c>
      <c r="T20" s="157"/>
      <c r="U20" s="157"/>
      <c r="V20" s="157"/>
      <c r="W20" s="158">
        <f t="shared" si="4"/>
        <v>0</v>
      </c>
    </row>
    <row r="21" spans="1:23" s="80" customFormat="1" ht="15" x14ac:dyDescent="0.3">
      <c r="A21" s="70" t="s">
        <v>349</v>
      </c>
      <c r="B21" s="71"/>
      <c r="C21" s="72" t="s">
        <v>333</v>
      </c>
      <c r="D21" s="73"/>
      <c r="E21" s="73"/>
      <c r="F21" s="73"/>
      <c r="G21" s="159">
        <f t="shared" si="0"/>
        <v>0</v>
      </c>
      <c r="H21" s="157"/>
      <c r="I21" s="157"/>
      <c r="J21" s="157"/>
      <c r="K21" s="158">
        <f t="shared" si="1"/>
        <v>0</v>
      </c>
      <c r="L21" s="157"/>
      <c r="M21" s="157"/>
      <c r="N21" s="157"/>
      <c r="O21" s="158">
        <f t="shared" si="2"/>
        <v>0</v>
      </c>
      <c r="P21" s="157"/>
      <c r="Q21" s="157"/>
      <c r="R21" s="157"/>
      <c r="S21" s="158">
        <f t="shared" si="3"/>
        <v>0</v>
      </c>
      <c r="T21" s="157"/>
      <c r="U21" s="157"/>
      <c r="V21" s="157"/>
      <c r="W21" s="158">
        <f t="shared" si="4"/>
        <v>0</v>
      </c>
    </row>
    <row r="22" spans="1:23" s="80" customFormat="1" ht="15" x14ac:dyDescent="0.3">
      <c r="A22" s="70" t="s">
        <v>26</v>
      </c>
      <c r="B22" s="71" t="s">
        <v>26</v>
      </c>
      <c r="C22" s="72"/>
      <c r="D22" s="73"/>
      <c r="E22" s="73"/>
      <c r="F22" s="73"/>
      <c r="G22" s="159">
        <f t="shared" si="0"/>
        <v>0</v>
      </c>
      <c r="H22" s="157"/>
      <c r="I22" s="157"/>
      <c r="J22" s="157"/>
      <c r="K22" s="158">
        <f t="shared" si="1"/>
        <v>0</v>
      </c>
      <c r="L22" s="157"/>
      <c r="M22" s="157"/>
      <c r="N22" s="157"/>
      <c r="O22" s="158">
        <f t="shared" si="2"/>
        <v>0</v>
      </c>
      <c r="P22" s="157"/>
      <c r="Q22" s="157"/>
      <c r="R22" s="157"/>
      <c r="S22" s="158">
        <f t="shared" si="3"/>
        <v>0</v>
      </c>
      <c r="T22" s="157"/>
      <c r="U22" s="157"/>
      <c r="V22" s="157"/>
      <c r="W22" s="158">
        <f t="shared" si="4"/>
        <v>0</v>
      </c>
    </row>
    <row r="23" spans="1:23" s="79" customFormat="1" ht="15.6" x14ac:dyDescent="0.3">
      <c r="A23" s="78" t="s">
        <v>137</v>
      </c>
      <c r="B23" s="245" t="s">
        <v>138</v>
      </c>
      <c r="C23" s="245"/>
      <c r="D23" s="245"/>
      <c r="E23" s="245"/>
      <c r="F23" s="245"/>
      <c r="G23" s="245"/>
      <c r="H23" s="245"/>
      <c r="I23" s="245"/>
      <c r="J23" s="24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</row>
    <row r="24" spans="1:23" s="80" customFormat="1" ht="45" x14ac:dyDescent="0.3">
      <c r="A24" s="70" t="s">
        <v>198</v>
      </c>
      <c r="B24" s="71" t="s">
        <v>355</v>
      </c>
      <c r="C24" s="72" t="s">
        <v>379</v>
      </c>
      <c r="D24" s="75" t="str">
        <f>IFERROR('1.Основні показники '!C59/'1.Основні показники '!C15,"-")</f>
        <v>-</v>
      </c>
      <c r="E24" s="75" t="str">
        <f>IFERROR('1.Основні показники '!D59/'1.Основні показники '!D15,"-")</f>
        <v>-</v>
      </c>
      <c r="F24" s="75" t="str">
        <f>IFERROR('1.Основні показники '!E59/'1.Основні показники '!E15,"-")</f>
        <v>-</v>
      </c>
      <c r="G24" s="75" t="str">
        <f>IFERROR('1.Основні показники '!F59/'1.Основні показники '!F15,"-")</f>
        <v>-</v>
      </c>
      <c r="H24" s="75" t="str">
        <f>IFERROR('1.Основні показники '!G59/'1.Основні показники '!G15,"-")</f>
        <v>-</v>
      </c>
      <c r="I24" s="75" t="str">
        <f>IFERROR('1.Основні показники '!H59/'1.Основні показники '!H15,"-")</f>
        <v>-</v>
      </c>
      <c r="J24" s="75" t="str">
        <f>IFERROR('1.Основні показники '!I59/'1.Основні показники '!I15,"-")</f>
        <v>-</v>
      </c>
      <c r="K24" s="75" t="str">
        <f>IFERROR('1.Основні показники '!J59/'1.Основні показники '!J15,"-")</f>
        <v>-</v>
      </c>
      <c r="L24" s="75" t="str">
        <f>IFERROR('1.Основні показники '!K59/'1.Основні показники '!K15,"-")</f>
        <v>-</v>
      </c>
      <c r="M24" s="75" t="str">
        <f>IFERROR('1.Основні показники '!L59/'1.Основні показники '!L15,"-")</f>
        <v>-</v>
      </c>
      <c r="N24" s="75" t="str">
        <f>IFERROR('1.Основні показники '!M59/'1.Основні показники '!M15,"-")</f>
        <v>-</v>
      </c>
      <c r="O24" s="75" t="str">
        <f>IFERROR('1.Основні показники '!N59/'1.Основні показники '!N15,"-")</f>
        <v>-</v>
      </c>
      <c r="P24" s="75" t="str">
        <f>IFERROR('1.Основні показники '!O59/'1.Основні показники '!O15,"-")</f>
        <v>-</v>
      </c>
      <c r="Q24" s="75" t="str">
        <f>IFERROR('1.Основні показники '!P59/'1.Основні показники '!P15,"-")</f>
        <v>-</v>
      </c>
      <c r="R24" s="75" t="str">
        <f>IFERROR('1.Основні показники '!Q59/'1.Основні показники '!Q15,"-")</f>
        <v>-</v>
      </c>
      <c r="S24" s="75" t="str">
        <f>IFERROR('1.Основні показники '!R59/'1.Основні показники '!R15,"-")</f>
        <v>-</v>
      </c>
      <c r="T24" s="75" t="str">
        <f>IFERROR('1.Основні показники '!S59/'1.Основні показники '!S15,"-")</f>
        <v>-</v>
      </c>
      <c r="U24" s="75" t="str">
        <f>IFERROR('1.Основні показники '!T59/'1.Основні показники '!T15,"-")</f>
        <v>-</v>
      </c>
      <c r="V24" s="75" t="str">
        <f>IFERROR('1.Основні показники '!U59/'1.Основні показники '!U15,"-")</f>
        <v>-</v>
      </c>
      <c r="W24" s="75" t="str">
        <f>IFERROR('1.Основні показники '!V59/'1.Основні показники '!V15,"-")</f>
        <v>-</v>
      </c>
    </row>
    <row r="25" spans="1:23" s="80" customFormat="1" ht="90" x14ac:dyDescent="0.3">
      <c r="A25" s="70" t="s">
        <v>194</v>
      </c>
      <c r="B25" s="71" t="s">
        <v>352</v>
      </c>
      <c r="C25" s="72" t="s">
        <v>354</v>
      </c>
      <c r="D25" s="75" t="str">
        <f>IFERROR('1.Основні показники '!C59/D6,"-")</f>
        <v>-</v>
      </c>
      <c r="E25" s="75" t="str">
        <f>IFERROR('1.Основні показники '!D59/E6,"-")</f>
        <v>-</v>
      </c>
      <c r="F25" s="75" t="str">
        <f>IFERROR('1.Основні показники '!E59/F6,"-")</f>
        <v>-</v>
      </c>
      <c r="G25" s="75" t="str">
        <f>IFERROR('1.Основні показники '!F59/G6,"-")</f>
        <v>-</v>
      </c>
      <c r="H25" s="75" t="str">
        <f>IFERROR('1.Основні показники '!G60/'1.Основні показники '!G16,"-")</f>
        <v>-</v>
      </c>
      <c r="I25" s="75" t="str">
        <f>IFERROR('1.Основні показники '!H60/'1.Основні показники '!H16,"-")</f>
        <v>-</v>
      </c>
      <c r="J25" s="75" t="str">
        <f>IFERROR('1.Основні показники '!I60/'1.Основні показники '!I16,"-")</f>
        <v>-</v>
      </c>
      <c r="K25" s="75" t="str">
        <f>IFERROR('1.Основні показники '!J60/'1.Основні показники '!J16,"-")</f>
        <v>-</v>
      </c>
      <c r="L25" s="75" t="str">
        <f>IFERROR('1.Основні показники '!K60/'1.Основні показники '!K16,"-")</f>
        <v>-</v>
      </c>
      <c r="M25" s="75" t="str">
        <f>IFERROR('1.Основні показники '!L60/'1.Основні показники '!L16,"-")</f>
        <v>-</v>
      </c>
      <c r="N25" s="75" t="str">
        <f>IFERROR('1.Основні показники '!M60/'1.Основні показники '!M16,"-")</f>
        <v>-</v>
      </c>
      <c r="O25" s="75" t="str">
        <f>IFERROR('1.Основні показники '!N60/'1.Основні показники '!N16,"-")</f>
        <v>-</v>
      </c>
      <c r="P25" s="75" t="str">
        <f>IFERROR('1.Основні показники '!O60/'1.Основні показники '!O16,"-")</f>
        <v>-</v>
      </c>
      <c r="Q25" s="75" t="str">
        <f>IFERROR('1.Основні показники '!P60/'1.Основні показники '!P16,"-")</f>
        <v>-</v>
      </c>
      <c r="R25" s="75" t="str">
        <f>IFERROR('1.Основні показники '!Q60/'1.Основні показники '!Q16,"-")</f>
        <v>-</v>
      </c>
      <c r="S25" s="75" t="str">
        <f>IFERROR('1.Основні показники '!R60/'1.Основні показники '!R16,"-")</f>
        <v>-</v>
      </c>
      <c r="T25" s="75" t="str">
        <f>IFERROR('1.Основні показники '!S60/'1.Основні показники '!S16,"-")</f>
        <v>-</v>
      </c>
      <c r="U25" s="75" t="str">
        <f>IFERROR('1.Основні показники '!T60/'1.Основні показники '!T16,"-")</f>
        <v>-</v>
      </c>
      <c r="V25" s="75" t="str">
        <f>IFERROR('1.Основні показники '!U60/'1.Основні показники '!U16,"-")</f>
        <v>-</v>
      </c>
      <c r="W25" s="75" t="str">
        <f>IFERROR('1.Основні показники '!V60/'1.Основні показники '!V16,"-")</f>
        <v>-</v>
      </c>
    </row>
    <row r="26" spans="1:23" s="80" customFormat="1" ht="60" x14ac:dyDescent="0.3">
      <c r="A26" s="70" t="s">
        <v>195</v>
      </c>
      <c r="B26" s="71" t="s">
        <v>353</v>
      </c>
      <c r="C26" s="72" t="s">
        <v>354</v>
      </c>
      <c r="D26" s="75" t="str">
        <f>IFERROR(D8/D9,"-")</f>
        <v>-</v>
      </c>
      <c r="E26" s="75" t="str">
        <f t="shared" ref="E26:G26" si="5">IFERROR(E8/E9,"-")</f>
        <v>-</v>
      </c>
      <c r="F26" s="75" t="str">
        <f t="shared" si="5"/>
        <v>-</v>
      </c>
      <c r="G26" s="75" t="str">
        <f t="shared" si="5"/>
        <v>-</v>
      </c>
      <c r="H26" s="75" t="str">
        <f>IFERROR('1.Основні показники '!G61/'1.Основні показники '!G17,"-")</f>
        <v>-</v>
      </c>
      <c r="I26" s="75" t="str">
        <f>IFERROR('1.Основні показники '!H61/'1.Основні показники '!H17,"-")</f>
        <v>-</v>
      </c>
      <c r="J26" s="75" t="str">
        <f>IFERROR('1.Основні показники '!I61/'1.Основні показники '!I17,"-")</f>
        <v>-</v>
      </c>
      <c r="K26" s="75" t="str">
        <f>IFERROR('1.Основні показники '!J61/'1.Основні показники '!J17,"-")</f>
        <v>-</v>
      </c>
      <c r="L26" s="75" t="str">
        <f>IFERROR('1.Основні показники '!K61/'1.Основні показники '!K17,"-")</f>
        <v>-</v>
      </c>
      <c r="M26" s="75" t="str">
        <f>IFERROR('1.Основні показники '!L61/'1.Основні показники '!L17,"-")</f>
        <v>-</v>
      </c>
      <c r="N26" s="75" t="str">
        <f>IFERROR('1.Основні показники '!M61/'1.Основні показники '!M17,"-")</f>
        <v>-</v>
      </c>
      <c r="O26" s="75" t="str">
        <f>IFERROR('1.Основні показники '!N61/'1.Основні показники '!N17,"-")</f>
        <v>-</v>
      </c>
      <c r="P26" s="75" t="str">
        <f>IFERROR('1.Основні показники '!O61/'1.Основні показники '!O17,"-")</f>
        <v>-</v>
      </c>
      <c r="Q26" s="75" t="str">
        <f>IFERROR('1.Основні показники '!P61/'1.Основні показники '!P17,"-")</f>
        <v>-</v>
      </c>
      <c r="R26" s="75" t="str">
        <f>IFERROR('1.Основні показники '!Q61/'1.Основні показники '!Q17,"-")</f>
        <v>-</v>
      </c>
      <c r="S26" s="75" t="str">
        <f>IFERROR('1.Основні показники '!R61/'1.Основні показники '!R17,"-")</f>
        <v>-</v>
      </c>
      <c r="T26" s="75" t="str">
        <f>IFERROR('1.Основні показники '!S61/'1.Основні показники '!S17,"-")</f>
        <v>-</v>
      </c>
      <c r="U26" s="75" t="str">
        <f>IFERROR('1.Основні показники '!T61/'1.Основні показники '!T17,"-")</f>
        <v>-</v>
      </c>
      <c r="V26" s="75" t="str">
        <f>IFERROR('1.Основні показники '!U61/'1.Основні показники '!U17,"-")</f>
        <v>-</v>
      </c>
      <c r="W26" s="75" t="str">
        <f>IFERROR('1.Основні показники '!V61/'1.Основні показники '!V17,"-")</f>
        <v>-</v>
      </c>
    </row>
    <row r="27" spans="1:23" s="80" customFormat="1" ht="15" x14ac:dyDescent="0.3">
      <c r="A27" s="70" t="s">
        <v>196</v>
      </c>
      <c r="B27" s="71"/>
      <c r="C27" s="72"/>
      <c r="D27" s="72"/>
      <c r="E27" s="72"/>
      <c r="F27" s="72"/>
      <c r="G27" s="76">
        <f>H27+I27+J27+L27+M27+N27+P27+Q27+R27+T27+U27+V27</f>
        <v>0</v>
      </c>
      <c r="H27" s="76"/>
      <c r="I27" s="76"/>
      <c r="J27" s="76"/>
      <c r="K27" s="77">
        <f>H27+I27+J27</f>
        <v>0</v>
      </c>
      <c r="L27" s="76"/>
      <c r="M27" s="76"/>
      <c r="N27" s="76"/>
      <c r="O27" s="77">
        <f t="shared" ref="O27:O29" si="6">L27+M27+N27</f>
        <v>0</v>
      </c>
      <c r="P27" s="76"/>
      <c r="Q27" s="76"/>
      <c r="R27" s="76"/>
      <c r="S27" s="77">
        <f t="shared" ref="S27:S29" si="7">P27+Q27+R27</f>
        <v>0</v>
      </c>
      <c r="T27" s="76"/>
      <c r="U27" s="76"/>
      <c r="V27" s="76"/>
      <c r="W27" s="77">
        <f t="shared" ref="W27:W29" si="8">T27+U27+V27</f>
        <v>0</v>
      </c>
    </row>
    <row r="28" spans="1:23" s="80" customFormat="1" ht="15" x14ac:dyDescent="0.3">
      <c r="A28" s="70" t="s">
        <v>197</v>
      </c>
      <c r="B28" s="71"/>
      <c r="C28" s="72"/>
      <c r="D28" s="72"/>
      <c r="E28" s="72"/>
      <c r="F28" s="72"/>
      <c r="G28" s="76">
        <f>H28+I28+J28+L28+M28+N28+P28+Q28+R28+T28+U28+V28</f>
        <v>0</v>
      </c>
      <c r="H28" s="76"/>
      <c r="I28" s="76"/>
      <c r="J28" s="76"/>
      <c r="K28" s="77">
        <f>H28+I28+J28</f>
        <v>0</v>
      </c>
      <c r="L28" s="76"/>
      <c r="M28" s="76"/>
      <c r="N28" s="76"/>
      <c r="O28" s="77">
        <f t="shared" si="6"/>
        <v>0</v>
      </c>
      <c r="P28" s="76"/>
      <c r="Q28" s="76"/>
      <c r="R28" s="76"/>
      <c r="S28" s="77">
        <f t="shared" si="7"/>
        <v>0</v>
      </c>
      <c r="T28" s="76"/>
      <c r="U28" s="76"/>
      <c r="V28" s="76"/>
      <c r="W28" s="77">
        <f t="shared" si="8"/>
        <v>0</v>
      </c>
    </row>
    <row r="29" spans="1:23" s="80" customFormat="1" ht="15" x14ac:dyDescent="0.3">
      <c r="A29" s="70" t="s">
        <v>26</v>
      </c>
      <c r="B29" s="71"/>
      <c r="C29" s="72"/>
      <c r="D29" s="72"/>
      <c r="E29" s="72"/>
      <c r="F29" s="72"/>
      <c r="G29" s="76">
        <f>H29+I29+J29+L29+M29+N29+P29+Q29+R29+T29+U29+V29</f>
        <v>0</v>
      </c>
      <c r="H29" s="76"/>
      <c r="I29" s="76"/>
      <c r="J29" s="76"/>
      <c r="K29" s="77">
        <f>H29+I29+J29</f>
        <v>0</v>
      </c>
      <c r="L29" s="76"/>
      <c r="M29" s="76"/>
      <c r="N29" s="76"/>
      <c r="O29" s="77">
        <f t="shared" si="6"/>
        <v>0</v>
      </c>
      <c r="P29" s="76"/>
      <c r="Q29" s="76"/>
      <c r="R29" s="76"/>
      <c r="S29" s="77">
        <f t="shared" si="7"/>
        <v>0</v>
      </c>
      <c r="T29" s="76"/>
      <c r="U29" s="76"/>
      <c r="V29" s="76"/>
      <c r="W29" s="77">
        <f t="shared" si="8"/>
        <v>0</v>
      </c>
    </row>
    <row r="30" spans="1:23" s="79" customFormat="1" ht="15.6" x14ac:dyDescent="0.3">
      <c r="A30" s="78" t="s">
        <v>139</v>
      </c>
      <c r="B30" s="245" t="s">
        <v>140</v>
      </c>
      <c r="C30" s="245"/>
      <c r="D30" s="245"/>
      <c r="E30" s="245"/>
      <c r="F30" s="245"/>
      <c r="G30" s="245"/>
      <c r="H30" s="245"/>
      <c r="I30" s="245"/>
      <c r="J30" s="245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</row>
    <row r="31" spans="1:23" s="80" customFormat="1" ht="15" x14ac:dyDescent="0.3">
      <c r="A31" s="70" t="s">
        <v>203</v>
      </c>
      <c r="B31" s="82" t="s">
        <v>531</v>
      </c>
      <c r="C31" s="72" t="s">
        <v>356</v>
      </c>
      <c r="D31" s="72"/>
      <c r="E31" s="72"/>
      <c r="F31" s="72"/>
      <c r="G31" s="76">
        <f>H31+I31+J31+L31+M31+N31+P31+Q31+R31+T31+U31+V31</f>
        <v>0</v>
      </c>
      <c r="H31" s="76"/>
      <c r="I31" s="76"/>
      <c r="J31" s="76"/>
      <c r="K31" s="77">
        <f t="shared" ref="K31:K32" si="9">IFERROR(AVERAGE(H31:J31),)</f>
        <v>0</v>
      </c>
      <c r="L31" s="76"/>
      <c r="M31" s="76"/>
      <c r="N31" s="76"/>
      <c r="O31" s="77">
        <f t="shared" ref="O31:O32" si="10">IFERROR(AVERAGE(L31:N31),)</f>
        <v>0</v>
      </c>
      <c r="P31" s="76"/>
      <c r="Q31" s="76"/>
      <c r="R31" s="76"/>
      <c r="S31" s="77">
        <f t="shared" ref="S31:S32" si="11">IFERROR(AVERAGE(P31:R31),)</f>
        <v>0</v>
      </c>
      <c r="T31" s="76"/>
      <c r="U31" s="76"/>
      <c r="V31" s="76"/>
      <c r="W31" s="77">
        <f t="shared" ref="W31:W32" si="12">IFERROR(AVERAGE(T31:V31),)</f>
        <v>0</v>
      </c>
    </row>
    <row r="32" spans="1:23" s="80" customFormat="1" ht="30" customHeight="1" x14ac:dyDescent="0.3">
      <c r="A32" s="70" t="s">
        <v>200</v>
      </c>
      <c r="B32" s="160" t="s">
        <v>532</v>
      </c>
      <c r="C32" s="72" t="s">
        <v>356</v>
      </c>
      <c r="D32" s="72"/>
      <c r="E32" s="72"/>
      <c r="F32" s="72"/>
      <c r="G32" s="76">
        <f>H32+I32+J32+L32+M32+N32+P32+Q32+R32+T32+U32+V32</f>
        <v>0</v>
      </c>
      <c r="H32" s="76"/>
      <c r="I32" s="76"/>
      <c r="J32" s="76"/>
      <c r="K32" s="77">
        <f t="shared" si="9"/>
        <v>0</v>
      </c>
      <c r="L32" s="76"/>
      <c r="M32" s="76"/>
      <c r="N32" s="76"/>
      <c r="O32" s="77">
        <f t="shared" si="10"/>
        <v>0</v>
      </c>
      <c r="P32" s="76"/>
      <c r="Q32" s="76"/>
      <c r="R32" s="76"/>
      <c r="S32" s="77">
        <f t="shared" si="11"/>
        <v>0</v>
      </c>
      <c r="T32" s="76"/>
      <c r="U32" s="76"/>
      <c r="V32" s="76"/>
      <c r="W32" s="77">
        <f t="shared" si="12"/>
        <v>0</v>
      </c>
    </row>
    <row r="33" spans="1:23" s="80" customFormat="1" ht="16.8" customHeight="1" x14ac:dyDescent="0.3">
      <c r="A33" s="70" t="s">
        <v>199</v>
      </c>
      <c r="B33" s="82" t="s">
        <v>383</v>
      </c>
      <c r="C33" s="72" t="s">
        <v>357</v>
      </c>
      <c r="D33" s="75" t="str">
        <f>IFERROR(D32/D31,"-")</f>
        <v>-</v>
      </c>
      <c r="E33" s="75" t="str">
        <f t="shared" ref="E33:F33" si="13">IFERROR(E32/E31,"-")</f>
        <v>-</v>
      </c>
      <c r="F33" s="75" t="str">
        <f t="shared" si="13"/>
        <v>-</v>
      </c>
      <c r="G33" s="76" t="str">
        <f t="shared" ref="G33" si="14">IFERROR(G32/G31,"-")</f>
        <v>-</v>
      </c>
      <c r="H33" s="76" t="str">
        <f t="shared" ref="H33" si="15">IFERROR(H32/H31,"-")</f>
        <v>-</v>
      </c>
      <c r="I33" s="76" t="str">
        <f t="shared" ref="I33" si="16">IFERROR(I32/I31,"-")</f>
        <v>-</v>
      </c>
      <c r="J33" s="76" t="str">
        <f t="shared" ref="J33" si="17">IFERROR(J32/J31,"-")</f>
        <v>-</v>
      </c>
      <c r="K33" s="77" t="str">
        <f t="shared" ref="K33" si="18">IFERROR(K32/K31,"-")</f>
        <v>-</v>
      </c>
      <c r="L33" s="76" t="str">
        <f t="shared" ref="L33" si="19">IFERROR(L32/L31,"-")</f>
        <v>-</v>
      </c>
      <c r="M33" s="76" t="str">
        <f t="shared" ref="M33" si="20">IFERROR(M32/M31,"-")</f>
        <v>-</v>
      </c>
      <c r="N33" s="76" t="str">
        <f t="shared" ref="N33" si="21">IFERROR(N32/N31,"-")</f>
        <v>-</v>
      </c>
      <c r="O33" s="77" t="str">
        <f t="shared" ref="O33" si="22">IFERROR(O32/O31,"-")</f>
        <v>-</v>
      </c>
      <c r="P33" s="76" t="str">
        <f t="shared" ref="P33" si="23">IFERROR(P32/P31,"-")</f>
        <v>-</v>
      </c>
      <c r="Q33" s="76" t="str">
        <f t="shared" ref="Q33" si="24">IFERROR(Q32/Q31,"-")</f>
        <v>-</v>
      </c>
      <c r="R33" s="76" t="str">
        <f t="shared" ref="R33" si="25">IFERROR(R32/R31,"-")</f>
        <v>-</v>
      </c>
      <c r="S33" s="77" t="str">
        <f t="shared" ref="S33" si="26">IFERROR(S32/S31,"-")</f>
        <v>-</v>
      </c>
      <c r="T33" s="76" t="str">
        <f t="shared" ref="T33" si="27">IFERROR(T32/T31,"-")</f>
        <v>-</v>
      </c>
      <c r="U33" s="76" t="str">
        <f t="shared" ref="U33" si="28">IFERROR(U32/U31,"-")</f>
        <v>-</v>
      </c>
      <c r="V33" s="76" t="str">
        <f t="shared" ref="V33" si="29">IFERROR(V32/V31,"-")</f>
        <v>-</v>
      </c>
      <c r="W33" s="77" t="str">
        <f t="shared" ref="W33" si="30">IFERROR(W32/W31,"-")</f>
        <v>-</v>
      </c>
    </row>
    <row r="34" spans="1:23" s="80" customFormat="1" ht="32.4" customHeight="1" x14ac:dyDescent="0.3">
      <c r="A34" s="70" t="s">
        <v>201</v>
      </c>
      <c r="B34" s="71" t="s">
        <v>533</v>
      </c>
      <c r="C34" s="72" t="s">
        <v>378</v>
      </c>
      <c r="D34" s="72"/>
      <c r="E34" s="72"/>
      <c r="F34" s="72"/>
      <c r="G34" s="76">
        <f>K34+O34+S34+W34</f>
        <v>0</v>
      </c>
      <c r="H34" s="76"/>
      <c r="I34" s="76"/>
      <c r="J34" s="76"/>
      <c r="K34" s="77">
        <f>IFERROR(AVERAGE(H34:J34),)</f>
        <v>0</v>
      </c>
      <c r="L34" s="76"/>
      <c r="M34" s="76"/>
      <c r="N34" s="76"/>
      <c r="O34" s="77">
        <f>IFERROR(AVERAGE(L34:N34),)</f>
        <v>0</v>
      </c>
      <c r="P34" s="76"/>
      <c r="Q34" s="76"/>
      <c r="R34" s="76"/>
      <c r="S34" s="77">
        <f>IFERROR(AVERAGE(P34:R34),)</f>
        <v>0</v>
      </c>
      <c r="T34" s="76"/>
      <c r="U34" s="76"/>
      <c r="V34" s="76"/>
      <c r="W34" s="77">
        <f>IFERROR(AVERAGE(T34:V34),)</f>
        <v>0</v>
      </c>
    </row>
    <row r="35" spans="1:23" s="80" customFormat="1" ht="30" x14ac:dyDescent="0.3">
      <c r="A35" s="70" t="s">
        <v>202</v>
      </c>
      <c r="B35" s="71" t="s">
        <v>534</v>
      </c>
      <c r="C35" s="72" t="s">
        <v>378</v>
      </c>
      <c r="D35" s="72" t="str">
        <f>IFERROR(D34/D31,"-")</f>
        <v>-</v>
      </c>
      <c r="E35" s="72" t="str">
        <f t="shared" ref="E35:F35" si="31">IFERROR(E34/E31,"-")</f>
        <v>-</v>
      </c>
      <c r="F35" s="72" t="str">
        <f t="shared" si="31"/>
        <v>-</v>
      </c>
      <c r="G35" s="76" t="str">
        <f t="shared" ref="G35" si="32">IFERROR(G34/G31,"-")</f>
        <v>-</v>
      </c>
      <c r="H35" s="76" t="str">
        <f t="shared" ref="H35" si="33">IFERROR(H34/H31,"-")</f>
        <v>-</v>
      </c>
      <c r="I35" s="76" t="str">
        <f t="shared" ref="I35" si="34">IFERROR(I34/I31,"-")</f>
        <v>-</v>
      </c>
      <c r="J35" s="76" t="str">
        <f t="shared" ref="J35" si="35">IFERROR(J34/J31,"-")</f>
        <v>-</v>
      </c>
      <c r="K35" s="77" t="str">
        <f t="shared" ref="K35" si="36">IFERROR(K34/K31,"-")</f>
        <v>-</v>
      </c>
      <c r="L35" s="76" t="str">
        <f t="shared" ref="L35" si="37">IFERROR(L34/L31,"-")</f>
        <v>-</v>
      </c>
      <c r="M35" s="76" t="str">
        <f t="shared" ref="M35" si="38">IFERROR(M34/M31,"-")</f>
        <v>-</v>
      </c>
      <c r="N35" s="76" t="str">
        <f t="shared" ref="N35" si="39">IFERROR(N34/N31,"-")</f>
        <v>-</v>
      </c>
      <c r="O35" s="77" t="str">
        <f t="shared" ref="O35" si="40">IFERROR(O34/O31,"-")</f>
        <v>-</v>
      </c>
      <c r="P35" s="76" t="str">
        <f t="shared" ref="P35" si="41">IFERROR(P34/P31,"-")</f>
        <v>-</v>
      </c>
      <c r="Q35" s="76" t="str">
        <f t="shared" ref="Q35" si="42">IFERROR(Q34/Q31,"-")</f>
        <v>-</v>
      </c>
      <c r="R35" s="76" t="str">
        <f t="shared" ref="R35" si="43">IFERROR(R34/R31,"-")</f>
        <v>-</v>
      </c>
      <c r="S35" s="77" t="str">
        <f t="shared" ref="S35" si="44">IFERROR(S34/S31,"-")</f>
        <v>-</v>
      </c>
      <c r="T35" s="76" t="str">
        <f t="shared" ref="T35" si="45">IFERROR(T34/T31,"-")</f>
        <v>-</v>
      </c>
      <c r="U35" s="76" t="str">
        <f t="shared" ref="U35" si="46">IFERROR(U34/U31,"-")</f>
        <v>-</v>
      </c>
      <c r="V35" s="76" t="str">
        <f t="shared" ref="V35" si="47">IFERROR(V34/V31,"-")</f>
        <v>-</v>
      </c>
      <c r="W35" s="77" t="str">
        <f t="shared" ref="W35" si="48">IFERROR(W34/W31,"-")</f>
        <v>-</v>
      </c>
    </row>
    <row r="36" spans="1:23" ht="64.2" customHeight="1" x14ac:dyDescent="0.3"/>
    <row r="37" spans="1:23" ht="17.399999999999999" x14ac:dyDescent="0.3">
      <c r="B37" s="50" t="s">
        <v>146</v>
      </c>
      <c r="C37" s="225" t="s">
        <v>64</v>
      </c>
      <c r="D37" s="225"/>
      <c r="E37" s="225"/>
      <c r="F37" s="51"/>
      <c r="G37" s="247" t="s">
        <v>168</v>
      </c>
      <c r="H37" s="247"/>
      <c r="I37" s="247"/>
      <c r="J37" s="247"/>
      <c r="K37" s="247"/>
      <c r="L37" s="248"/>
      <c r="M37" s="248"/>
      <c r="N37" s="248"/>
      <c r="O37" s="248"/>
      <c r="P37" s="248"/>
      <c r="Q37" s="248"/>
      <c r="R37" s="248"/>
    </row>
    <row r="38" spans="1:23" ht="65.400000000000006" customHeight="1" x14ac:dyDescent="0.25">
      <c r="B38" s="31"/>
      <c r="C38" s="31" t="s">
        <v>381</v>
      </c>
      <c r="D38" s="28"/>
      <c r="E38" s="28"/>
      <c r="F38" s="28"/>
      <c r="G38" s="187"/>
      <c r="H38" s="187"/>
      <c r="I38" s="187"/>
      <c r="J38" s="187"/>
      <c r="K38" s="187"/>
      <c r="L38" s="52"/>
      <c r="M38" s="52"/>
      <c r="N38" s="52"/>
      <c r="O38" s="52"/>
      <c r="P38" s="52"/>
      <c r="Q38" s="52"/>
      <c r="R38" s="52"/>
    </row>
    <row r="39" spans="1:23" ht="17.399999999999999" x14ac:dyDescent="0.3">
      <c r="B39" s="50" t="s">
        <v>147</v>
      </c>
      <c r="C39" s="225" t="s">
        <v>64</v>
      </c>
      <c r="D39" s="225"/>
      <c r="E39" s="225"/>
      <c r="F39" s="51"/>
      <c r="G39" s="247" t="s">
        <v>168</v>
      </c>
      <c r="H39" s="247"/>
      <c r="I39" s="247"/>
      <c r="J39" s="247"/>
      <c r="K39" s="247"/>
      <c r="L39" s="52"/>
      <c r="M39" s="52"/>
      <c r="N39" s="52"/>
      <c r="O39" s="52"/>
      <c r="P39" s="52"/>
      <c r="Q39" s="52"/>
      <c r="R39" s="52"/>
    </row>
    <row r="40" spans="1:23" ht="17.399999999999999" x14ac:dyDescent="0.25">
      <c r="B40" s="31"/>
      <c r="C40" s="31" t="s">
        <v>380</v>
      </c>
      <c r="D40" s="31"/>
      <c r="E40" s="31"/>
      <c r="F40" s="31"/>
      <c r="G40" s="31"/>
      <c r="H40" s="31"/>
      <c r="I40" s="31"/>
      <c r="J40" s="24"/>
      <c r="K40" s="24"/>
      <c r="L40" s="52"/>
      <c r="M40" s="52"/>
      <c r="N40" s="52"/>
      <c r="O40" s="52"/>
      <c r="P40" s="52"/>
      <c r="Q40" s="52"/>
      <c r="R40" s="52"/>
    </row>
  </sheetData>
  <mergeCells count="19">
    <mergeCell ref="R30:W30"/>
    <mergeCell ref="F2:F3"/>
    <mergeCell ref="C37:E37"/>
    <mergeCell ref="G37:K37"/>
    <mergeCell ref="C39:E39"/>
    <mergeCell ref="G39:K39"/>
    <mergeCell ref="L37:R37"/>
    <mergeCell ref="B30:Q30"/>
    <mergeCell ref="B4:Q4"/>
    <mergeCell ref="B23:Q23"/>
    <mergeCell ref="R4:W4"/>
    <mergeCell ref="R23:W23"/>
    <mergeCell ref="A2:A3"/>
    <mergeCell ref="B2:B3"/>
    <mergeCell ref="C2:C3"/>
    <mergeCell ref="E2:E3"/>
    <mergeCell ref="A1:V1"/>
    <mergeCell ref="G2:G3"/>
    <mergeCell ref="D2:D3"/>
  </mergeCells>
  <printOptions horizontalCentered="1"/>
  <pageMargins left="0.39370078740157483" right="0.39370078740157483" top="1.1811023622047245" bottom="0.39370078740157483" header="0" footer="0"/>
  <pageSetup paperSize="9" scale="61" fitToHeight="0" orientation="landscape" r:id="rId1"/>
  <rowBreaks count="1" manualBreakCount="1">
    <brk id="25" max="2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view="pageBreakPreview" topLeftCell="B1" zoomScale="85" zoomScaleNormal="100" zoomScaleSheetLayoutView="85" workbookViewId="0">
      <selection activeCell="B1" sqref="B1:J1"/>
    </sheetView>
  </sheetViews>
  <sheetFormatPr defaultColWidth="9.109375" defaultRowHeight="13.8" x14ac:dyDescent="0.25"/>
  <cols>
    <col min="1" max="1" width="3.44140625" style="24" hidden="1" customWidth="1"/>
    <col min="2" max="2" width="101.33203125" style="24" customWidth="1"/>
    <col min="3" max="3" width="9.33203125" style="24" bestFit="1" customWidth="1"/>
    <col min="4" max="4" width="16.33203125" style="24" customWidth="1"/>
    <col min="5" max="5" width="13.6640625" style="24" customWidth="1"/>
    <col min="6" max="6" width="14.109375" style="24" customWidth="1"/>
    <col min="7" max="7" width="13.109375" style="24" bestFit="1" customWidth="1"/>
    <col min="8" max="8" width="10.33203125" style="24" bestFit="1" customWidth="1"/>
    <col min="9" max="9" width="10.88671875" style="24" bestFit="1" customWidth="1"/>
    <col min="10" max="10" width="11.44140625" style="24" bestFit="1" customWidth="1"/>
    <col min="11" max="11" width="11.88671875" style="24" bestFit="1" customWidth="1"/>
    <col min="12" max="16384" width="9.109375" style="24"/>
  </cols>
  <sheetData>
    <row r="1" spans="2:11" s="66" customFormat="1" ht="64.8" customHeight="1" x14ac:dyDescent="0.25">
      <c r="B1" s="250" t="s">
        <v>520</v>
      </c>
      <c r="C1" s="250"/>
      <c r="D1" s="250"/>
      <c r="E1" s="250"/>
      <c r="F1" s="250"/>
      <c r="G1" s="250"/>
      <c r="H1" s="250"/>
      <c r="I1" s="250"/>
      <c r="J1" s="250"/>
      <c r="K1" s="46" t="s">
        <v>368</v>
      </c>
    </row>
    <row r="2" spans="2:11" x14ac:dyDescent="0.25">
      <c r="B2" s="253" t="s">
        <v>48</v>
      </c>
      <c r="C2" s="254" t="s">
        <v>49</v>
      </c>
      <c r="D2" s="216" t="s">
        <v>214</v>
      </c>
      <c r="E2" s="255" t="s">
        <v>215</v>
      </c>
      <c r="F2" s="258" t="s">
        <v>216</v>
      </c>
      <c r="G2" s="255" t="s">
        <v>217</v>
      </c>
      <c r="H2" s="251" t="s">
        <v>144</v>
      </c>
      <c r="I2" s="251" t="s">
        <v>7</v>
      </c>
      <c r="J2" s="251" t="s">
        <v>11</v>
      </c>
      <c r="K2" s="251" t="s">
        <v>15</v>
      </c>
    </row>
    <row r="3" spans="2:11" ht="43.5" customHeight="1" x14ac:dyDescent="0.25">
      <c r="B3" s="253"/>
      <c r="C3" s="254"/>
      <c r="D3" s="261"/>
      <c r="E3" s="256"/>
      <c r="F3" s="259"/>
      <c r="G3" s="256"/>
      <c r="H3" s="252"/>
      <c r="I3" s="252"/>
      <c r="J3" s="252"/>
      <c r="K3" s="252"/>
    </row>
    <row r="4" spans="2:11" ht="15" x14ac:dyDescent="0.25">
      <c r="B4" s="253"/>
      <c r="C4" s="254"/>
      <c r="D4" s="217"/>
      <c r="E4" s="257"/>
      <c r="F4" s="260"/>
      <c r="G4" s="257"/>
      <c r="H4" s="83" t="s">
        <v>16</v>
      </c>
      <c r="I4" s="83" t="s">
        <v>16</v>
      </c>
      <c r="J4" s="83" t="s">
        <v>16</v>
      </c>
      <c r="K4" s="83" t="s">
        <v>16</v>
      </c>
    </row>
    <row r="5" spans="2:11" ht="15.6" x14ac:dyDescent="0.25">
      <c r="B5" s="123" t="s">
        <v>50</v>
      </c>
      <c r="C5" s="124"/>
      <c r="D5" s="124"/>
      <c r="E5" s="124"/>
      <c r="F5" s="124"/>
      <c r="G5" s="124"/>
      <c r="H5" s="124"/>
      <c r="I5" s="124"/>
      <c r="J5" s="124"/>
      <c r="K5" s="124"/>
    </row>
    <row r="6" spans="2:11" ht="15.6" x14ac:dyDescent="0.25">
      <c r="B6" s="118" t="s">
        <v>51</v>
      </c>
      <c r="C6" s="125" t="s">
        <v>68</v>
      </c>
      <c r="D6" s="126"/>
      <c r="E6" s="161"/>
      <c r="F6" s="148">
        <f>E12</f>
        <v>0</v>
      </c>
      <c r="G6" s="148">
        <f>F12</f>
        <v>0</v>
      </c>
      <c r="H6" s="148">
        <f>F12</f>
        <v>0</v>
      </c>
      <c r="I6" s="148">
        <f>H12</f>
        <v>0</v>
      </c>
      <c r="J6" s="148">
        <f>I12</f>
        <v>0</v>
      </c>
      <c r="K6" s="148">
        <f>J12</f>
        <v>0</v>
      </c>
    </row>
    <row r="7" spans="2:11" ht="15" x14ac:dyDescent="0.25">
      <c r="B7" s="118" t="s">
        <v>52</v>
      </c>
      <c r="C7" s="125" t="s">
        <v>148</v>
      </c>
      <c r="D7" s="162">
        <f>D8</f>
        <v>0</v>
      </c>
      <c r="E7" s="162">
        <f>E8</f>
        <v>0</v>
      </c>
      <c r="F7" s="162">
        <f t="shared" ref="F7:K7" si="0">F8</f>
        <v>0</v>
      </c>
      <c r="G7" s="88">
        <f t="shared" ref="G7:G12" si="1">H7+I7+J7+K7</f>
        <v>0</v>
      </c>
      <c r="H7" s="162">
        <f t="shared" si="0"/>
        <v>0</v>
      </c>
      <c r="I7" s="162">
        <f t="shared" si="0"/>
        <v>0</v>
      </c>
      <c r="J7" s="162">
        <f t="shared" si="0"/>
        <v>0</v>
      </c>
      <c r="K7" s="162">
        <f t="shared" si="0"/>
        <v>0</v>
      </c>
    </row>
    <row r="8" spans="2:11" ht="15" x14ac:dyDescent="0.25">
      <c r="B8" s="118" t="s">
        <v>53</v>
      </c>
      <c r="C8" s="125" t="s">
        <v>149</v>
      </c>
      <c r="D8" s="126"/>
      <c r="E8" s="161"/>
      <c r="F8" s="161"/>
      <c r="G8" s="88">
        <f t="shared" si="1"/>
        <v>0</v>
      </c>
      <c r="H8" s="161"/>
      <c r="I8" s="161"/>
      <c r="J8" s="161"/>
      <c r="K8" s="161"/>
    </row>
    <row r="9" spans="2:11" ht="15" x14ac:dyDescent="0.25">
      <c r="B9" s="118" t="s">
        <v>54</v>
      </c>
      <c r="C9" s="125" t="s">
        <v>70</v>
      </c>
      <c r="D9" s="126"/>
      <c r="E9" s="163"/>
      <c r="F9" s="163"/>
      <c r="G9" s="88">
        <f t="shared" si="1"/>
        <v>0</v>
      </c>
      <c r="H9" s="163"/>
      <c r="I9" s="163"/>
      <c r="J9" s="163"/>
      <c r="K9" s="163"/>
    </row>
    <row r="10" spans="2:11" ht="17.399999999999999" x14ac:dyDescent="0.25">
      <c r="B10" s="118" t="s">
        <v>256</v>
      </c>
      <c r="C10" s="125" t="s">
        <v>71</v>
      </c>
      <c r="D10" s="126"/>
      <c r="E10" s="127"/>
      <c r="F10" s="127"/>
      <c r="G10" s="88">
        <f t="shared" si="1"/>
        <v>0</v>
      </c>
      <c r="H10" s="127"/>
      <c r="I10" s="127"/>
      <c r="J10" s="127"/>
      <c r="K10" s="127"/>
    </row>
    <row r="11" spans="2:11" ht="15.6" x14ac:dyDescent="0.25">
      <c r="B11" s="118" t="s">
        <v>384</v>
      </c>
      <c r="C11" s="125" t="s">
        <v>112</v>
      </c>
      <c r="D11" s="126"/>
      <c r="E11" s="161"/>
      <c r="F11" s="161"/>
      <c r="G11" s="88">
        <f t="shared" si="1"/>
        <v>0</v>
      </c>
      <c r="H11" s="161"/>
      <c r="I11" s="161"/>
      <c r="J11" s="161"/>
      <c r="K11" s="161"/>
    </row>
    <row r="12" spans="2:11" ht="15.6" x14ac:dyDescent="0.25">
      <c r="B12" s="118" t="s">
        <v>55</v>
      </c>
      <c r="C12" s="125" t="s">
        <v>113</v>
      </c>
      <c r="D12" s="148">
        <f>'1.Основні показники '!C117+'4. Розрахунки з бюджетом'!D6-'4. Розрахунки з бюджетом'!D7-'4. Розрахунки з бюджетом'!D9-'4. Розрахунки з бюджетом'!D10-'4. Розрахунки з бюджетом'!D11</f>
        <v>0</v>
      </c>
      <c r="E12" s="148">
        <f>'1.Основні показники '!D117+'4. Розрахунки з бюджетом'!E6-'4. Розрахунки з бюджетом'!E7-'4. Розрахунки з бюджетом'!E9-'4. Розрахунки з бюджетом'!E10-'4. Розрахунки з бюджетом'!E11</f>
        <v>0</v>
      </c>
      <c r="F12" s="148">
        <f>'1.Основні показники '!E117+'4. Розрахунки з бюджетом'!F6-'4. Розрахунки з бюджетом'!F7-'4. Розрахунки з бюджетом'!F9-'4. Розрахунки з бюджетом'!F10-'4. Розрахунки з бюджетом'!F11</f>
        <v>0</v>
      </c>
      <c r="G12" s="88">
        <f t="shared" si="1"/>
        <v>0</v>
      </c>
      <c r="H12" s="148">
        <f>'1.Основні показники '!J117+'4. Розрахунки з бюджетом'!H6-'4. Розрахунки з бюджетом'!H7-'4. Розрахунки з бюджетом'!H9-'4. Розрахунки з бюджетом'!H10-'4. Розрахунки з бюджетом'!H11</f>
        <v>0</v>
      </c>
      <c r="I12" s="148">
        <f>'1.Основні показники '!N117+'4. Розрахунки з бюджетом'!I6-'4. Розрахунки з бюджетом'!I7-'4. Розрахунки з бюджетом'!I9-'4. Розрахунки з бюджетом'!I10-'4. Розрахунки з бюджетом'!I11</f>
        <v>0</v>
      </c>
      <c r="J12" s="148">
        <f>'1.Основні показники '!R117+'4. Розрахунки з бюджетом'!J6-'4. Розрахунки з бюджетом'!J7-'4. Розрахунки з бюджетом'!J9-'4. Розрахунки з бюджетом'!J10-'4. Розрахунки з бюджетом'!J11</f>
        <v>0</v>
      </c>
      <c r="K12" s="148">
        <f>'1.Основні показники '!V117+'4. Розрахунки з бюджетом'!K6-'4. Розрахунки з бюджетом'!K7-'4. Розрахунки з бюджетом'!K9-'4. Розрахунки з бюджетом'!K10-'4. Розрахунки з бюджетом'!K11</f>
        <v>0</v>
      </c>
    </row>
    <row r="13" spans="2:11" ht="15.6" x14ac:dyDescent="0.25">
      <c r="B13" s="128"/>
      <c r="C13" s="115"/>
      <c r="D13" s="126"/>
      <c r="E13" s="164"/>
      <c r="F13" s="164"/>
      <c r="G13" s="163"/>
      <c r="H13" s="163"/>
      <c r="I13" s="163"/>
      <c r="J13" s="163"/>
      <c r="K13" s="129"/>
    </row>
    <row r="14" spans="2:11" ht="31.2" x14ac:dyDescent="0.25">
      <c r="B14" s="130" t="s">
        <v>56</v>
      </c>
      <c r="C14" s="131" t="s">
        <v>72</v>
      </c>
      <c r="D14" s="162">
        <f>D15+D16+D17+D18+D19</f>
        <v>0</v>
      </c>
      <c r="E14" s="162">
        <f t="shared" ref="E14:K14" si="2">E15+E16+E17+E18+E19</f>
        <v>0</v>
      </c>
      <c r="F14" s="162">
        <f t="shared" si="2"/>
        <v>0</v>
      </c>
      <c r="G14" s="162">
        <f t="shared" si="2"/>
        <v>0</v>
      </c>
      <c r="H14" s="162">
        <f t="shared" si="2"/>
        <v>0</v>
      </c>
      <c r="I14" s="162">
        <f t="shared" si="2"/>
        <v>0</v>
      </c>
      <c r="J14" s="162">
        <f t="shared" si="2"/>
        <v>0</v>
      </c>
      <c r="K14" s="162">
        <f t="shared" si="2"/>
        <v>0</v>
      </c>
    </row>
    <row r="15" spans="2:11" ht="15" x14ac:dyDescent="0.25">
      <c r="B15" s="118" t="s">
        <v>542</v>
      </c>
      <c r="C15" s="116" t="s">
        <v>150</v>
      </c>
      <c r="D15" s="132"/>
      <c r="E15" s="165"/>
      <c r="F15" s="165"/>
      <c r="G15" s="88">
        <f t="shared" ref="G15:G32" si="3">H15+I15+J15+K15</f>
        <v>0</v>
      </c>
      <c r="H15" s="166"/>
      <c r="I15" s="166"/>
      <c r="J15" s="166"/>
      <c r="K15" s="166"/>
    </row>
    <row r="16" spans="2:11" ht="30" customHeight="1" x14ac:dyDescent="0.25">
      <c r="B16" s="118" t="s">
        <v>543</v>
      </c>
      <c r="C16" s="116" t="s">
        <v>151</v>
      </c>
      <c r="D16" s="132"/>
      <c r="E16" s="165"/>
      <c r="F16" s="165"/>
      <c r="G16" s="88">
        <f t="shared" si="3"/>
        <v>0</v>
      </c>
      <c r="H16" s="166"/>
      <c r="I16" s="166"/>
      <c r="J16" s="166"/>
      <c r="K16" s="166"/>
    </row>
    <row r="17" spans="2:11" ht="15" x14ac:dyDescent="0.25">
      <c r="B17" s="118" t="s">
        <v>544</v>
      </c>
      <c r="C17" s="116" t="s">
        <v>152</v>
      </c>
      <c r="D17" s="132"/>
      <c r="E17" s="132"/>
      <c r="F17" s="132"/>
      <c r="G17" s="88">
        <f t="shared" si="3"/>
        <v>0</v>
      </c>
      <c r="H17" s="132"/>
      <c r="I17" s="132"/>
      <c r="J17" s="132"/>
      <c r="K17" s="132"/>
    </row>
    <row r="18" spans="2:11" ht="15.6" x14ac:dyDescent="0.25">
      <c r="B18" s="118" t="s">
        <v>545</v>
      </c>
      <c r="C18" s="116" t="s">
        <v>153</v>
      </c>
      <c r="D18" s="148">
        <f>'1.Основні показники '!C45*40%</f>
        <v>0</v>
      </c>
      <c r="E18" s="148">
        <f>'1.Основні показники '!D45*40%</f>
        <v>0</v>
      </c>
      <c r="F18" s="148">
        <f>'1.Основні показники '!E45*40%</f>
        <v>0</v>
      </c>
      <c r="G18" s="88">
        <f t="shared" si="3"/>
        <v>0</v>
      </c>
      <c r="H18" s="148">
        <f>'1.Основні показники '!J45*40%</f>
        <v>0</v>
      </c>
      <c r="I18" s="148">
        <f>'1.Основні показники '!N45*40%</f>
        <v>0</v>
      </c>
      <c r="J18" s="148">
        <f>'1.Основні показники '!R45*40%</f>
        <v>0</v>
      </c>
      <c r="K18" s="148">
        <f>'1.Основні показники '!V45*40%</f>
        <v>0</v>
      </c>
    </row>
    <row r="19" spans="2:11" ht="15" x14ac:dyDescent="0.25">
      <c r="B19" s="118" t="s">
        <v>57</v>
      </c>
      <c r="C19" s="116" t="s">
        <v>154</v>
      </c>
      <c r="D19" s="132"/>
      <c r="E19" s="165"/>
      <c r="F19" s="165"/>
      <c r="G19" s="88">
        <f t="shared" si="3"/>
        <v>0</v>
      </c>
      <c r="H19" s="166"/>
      <c r="I19" s="166"/>
      <c r="J19" s="166"/>
      <c r="K19" s="166"/>
    </row>
    <row r="20" spans="2:11" ht="18" customHeight="1" x14ac:dyDescent="0.25">
      <c r="B20" s="130" t="s">
        <v>58</v>
      </c>
      <c r="C20" s="131" t="s">
        <v>155</v>
      </c>
      <c r="D20" s="162">
        <f>D21+D22+D23+D24</f>
        <v>0</v>
      </c>
      <c r="E20" s="162">
        <f t="shared" ref="E20:F20" si="4">E21+E22+E23+E24</f>
        <v>0</v>
      </c>
      <c r="F20" s="162">
        <f t="shared" si="4"/>
        <v>0</v>
      </c>
      <c r="G20" s="88">
        <f>H20+I20+J20+K20</f>
        <v>0</v>
      </c>
      <c r="H20" s="162">
        <f>H21+H22+H23+H24</f>
        <v>0</v>
      </c>
      <c r="I20" s="162">
        <f t="shared" ref="I20:K20" si="5">I21+I22+I23+I24</f>
        <v>0</v>
      </c>
      <c r="J20" s="162">
        <f t="shared" si="5"/>
        <v>0</v>
      </c>
      <c r="K20" s="162">
        <f t="shared" si="5"/>
        <v>0</v>
      </c>
    </row>
    <row r="21" spans="2:11" ht="15.6" x14ac:dyDescent="0.25">
      <c r="B21" s="118" t="s">
        <v>545</v>
      </c>
      <c r="C21" s="116" t="s">
        <v>156</v>
      </c>
      <c r="D21" s="148">
        <f>'1.Основні показники '!C45*60%</f>
        <v>0</v>
      </c>
      <c r="E21" s="148">
        <f>'1.Основні показники '!D45*60%</f>
        <v>0</v>
      </c>
      <c r="F21" s="148">
        <f>'1.Основні показники '!E45*60%</f>
        <v>0</v>
      </c>
      <c r="G21" s="88">
        <f t="shared" si="3"/>
        <v>0</v>
      </c>
      <c r="H21" s="148">
        <f>'1.Основні показники '!J45*60%</f>
        <v>0</v>
      </c>
      <c r="I21" s="148">
        <f>'1.Основні показники '!N45*60%</f>
        <v>0</v>
      </c>
      <c r="J21" s="148">
        <f>'1.Основні показники '!R45*60%</f>
        <v>0</v>
      </c>
      <c r="K21" s="148">
        <f>'1.Основні показники '!V45*60%</f>
        <v>0</v>
      </c>
    </row>
    <row r="22" spans="2:11" ht="15" x14ac:dyDescent="0.25">
      <c r="B22" s="118" t="s">
        <v>546</v>
      </c>
      <c r="C22" s="116" t="s">
        <v>157</v>
      </c>
      <c r="D22" s="132"/>
      <c r="E22" s="165"/>
      <c r="F22" s="165"/>
      <c r="G22" s="88">
        <f t="shared" si="3"/>
        <v>0</v>
      </c>
      <c r="H22" s="165"/>
      <c r="I22" s="165"/>
      <c r="J22" s="165"/>
      <c r="K22" s="165"/>
    </row>
    <row r="23" spans="2:11" ht="15" x14ac:dyDescent="0.25">
      <c r="B23" s="118" t="s">
        <v>547</v>
      </c>
      <c r="C23" s="116" t="s">
        <v>257</v>
      </c>
      <c r="D23" s="132"/>
      <c r="E23" s="165"/>
      <c r="F23" s="165"/>
      <c r="G23" s="88">
        <f t="shared" si="3"/>
        <v>0</v>
      </c>
      <c r="H23" s="165"/>
      <c r="I23" s="165"/>
      <c r="J23" s="165"/>
      <c r="K23" s="165"/>
    </row>
    <row r="24" spans="2:11" ht="15.6" x14ac:dyDescent="0.25">
      <c r="B24" s="123" t="s">
        <v>163</v>
      </c>
      <c r="C24" s="116" t="s">
        <v>158</v>
      </c>
      <c r="D24" s="162">
        <f>D25</f>
        <v>0</v>
      </c>
      <c r="E24" s="162">
        <f t="shared" ref="E24:F24" si="6">E25</f>
        <v>0</v>
      </c>
      <c r="F24" s="162">
        <f t="shared" si="6"/>
        <v>0</v>
      </c>
      <c r="G24" s="88">
        <f t="shared" si="3"/>
        <v>0</v>
      </c>
      <c r="H24" s="162">
        <f>H25</f>
        <v>0</v>
      </c>
      <c r="I24" s="162">
        <f t="shared" ref="I24" si="7">I25</f>
        <v>0</v>
      </c>
      <c r="J24" s="162">
        <f t="shared" ref="J24:K24" si="8">J25</f>
        <v>0</v>
      </c>
      <c r="K24" s="162">
        <f t="shared" si="8"/>
        <v>0</v>
      </c>
    </row>
    <row r="25" spans="2:11" ht="15" x14ac:dyDescent="0.25">
      <c r="B25" s="118" t="s">
        <v>548</v>
      </c>
      <c r="C25" s="116" t="s">
        <v>165</v>
      </c>
      <c r="D25" s="132"/>
      <c r="E25" s="165"/>
      <c r="F25" s="165"/>
      <c r="G25" s="88">
        <f t="shared" si="3"/>
        <v>0</v>
      </c>
      <c r="H25" s="165"/>
      <c r="I25" s="165"/>
      <c r="J25" s="165"/>
      <c r="K25" s="165"/>
    </row>
    <row r="26" spans="2:11" ht="15.6" x14ac:dyDescent="0.25">
      <c r="B26" s="123" t="s">
        <v>59</v>
      </c>
      <c r="C26" s="131" t="s">
        <v>159</v>
      </c>
      <c r="D26" s="162">
        <f>D27+D28</f>
        <v>0</v>
      </c>
      <c r="E26" s="162">
        <f>E27+E28</f>
        <v>0</v>
      </c>
      <c r="F26" s="162">
        <f t="shared" ref="F26:K26" si="9">F27+F28</f>
        <v>0</v>
      </c>
      <c r="G26" s="88">
        <f t="shared" si="3"/>
        <v>0</v>
      </c>
      <c r="H26" s="162">
        <f t="shared" si="9"/>
        <v>0</v>
      </c>
      <c r="I26" s="162">
        <f t="shared" si="9"/>
        <v>0</v>
      </c>
      <c r="J26" s="162">
        <f t="shared" si="9"/>
        <v>0</v>
      </c>
      <c r="K26" s="162">
        <f t="shared" si="9"/>
        <v>0</v>
      </c>
    </row>
    <row r="27" spans="2:11" ht="15.6" x14ac:dyDescent="0.25">
      <c r="B27" s="118" t="s">
        <v>60</v>
      </c>
      <c r="C27" s="116" t="s">
        <v>160</v>
      </c>
      <c r="D27" s="148">
        <f>'1.Основні показники '!C51</f>
        <v>0</v>
      </c>
      <c r="E27" s="148">
        <f>'1.Основні показники '!D51</f>
        <v>0</v>
      </c>
      <c r="F27" s="148">
        <f>'1.Основні показники '!E51</f>
        <v>0</v>
      </c>
      <c r="G27" s="88">
        <f t="shared" si="3"/>
        <v>0</v>
      </c>
      <c r="H27" s="148">
        <f>'1.Основні показники '!J51</f>
        <v>0</v>
      </c>
      <c r="I27" s="148">
        <f>'1.Основні показники '!N51</f>
        <v>0</v>
      </c>
      <c r="J27" s="148">
        <f>'1.Основні показники '!R51</f>
        <v>0</v>
      </c>
      <c r="K27" s="148">
        <f>'1.Основні показники '!V51</f>
        <v>0</v>
      </c>
    </row>
    <row r="28" spans="2:11" ht="15" x14ac:dyDescent="0.25">
      <c r="B28" s="118" t="s">
        <v>548</v>
      </c>
      <c r="C28" s="116" t="s">
        <v>161</v>
      </c>
      <c r="D28" s="132"/>
      <c r="E28" s="165"/>
      <c r="F28" s="165"/>
      <c r="G28" s="88">
        <f t="shared" si="3"/>
        <v>0</v>
      </c>
      <c r="H28" s="165"/>
      <c r="I28" s="165"/>
      <c r="J28" s="165"/>
      <c r="K28" s="165"/>
    </row>
    <row r="29" spans="2:11" ht="15.6" x14ac:dyDescent="0.25">
      <c r="B29" s="130" t="s">
        <v>61</v>
      </c>
      <c r="C29" s="131" t="s">
        <v>162</v>
      </c>
      <c r="D29" s="162">
        <f>D30+D31</f>
        <v>0</v>
      </c>
      <c r="E29" s="162">
        <f>E30+E31</f>
        <v>0</v>
      </c>
      <c r="F29" s="162">
        <f t="shared" ref="F29:K29" si="10">F30+F31</f>
        <v>0</v>
      </c>
      <c r="G29" s="88">
        <f t="shared" si="3"/>
        <v>0</v>
      </c>
      <c r="H29" s="162">
        <f t="shared" si="10"/>
        <v>0</v>
      </c>
      <c r="I29" s="162">
        <f t="shared" si="10"/>
        <v>0</v>
      </c>
      <c r="J29" s="162">
        <f t="shared" si="10"/>
        <v>0</v>
      </c>
      <c r="K29" s="162">
        <f t="shared" si="10"/>
        <v>0</v>
      </c>
    </row>
    <row r="30" spans="2:11" ht="30" x14ac:dyDescent="0.25">
      <c r="B30" s="118" t="s">
        <v>549</v>
      </c>
      <c r="C30" s="116" t="s">
        <v>166</v>
      </c>
      <c r="D30" s="132"/>
      <c r="E30" s="165"/>
      <c r="F30" s="165"/>
      <c r="G30" s="88">
        <f t="shared" si="3"/>
        <v>0</v>
      </c>
      <c r="H30" s="165"/>
      <c r="I30" s="165"/>
      <c r="J30" s="165"/>
      <c r="K30" s="165"/>
    </row>
    <row r="31" spans="2:11" ht="15" x14ac:dyDescent="0.25">
      <c r="B31" s="118" t="s">
        <v>550</v>
      </c>
      <c r="C31" s="116" t="s">
        <v>167</v>
      </c>
      <c r="D31" s="132"/>
      <c r="E31" s="165"/>
      <c r="F31" s="165"/>
      <c r="G31" s="88">
        <f t="shared" si="3"/>
        <v>0</v>
      </c>
      <c r="H31" s="165"/>
      <c r="I31" s="165"/>
      <c r="J31" s="165"/>
      <c r="K31" s="165"/>
    </row>
    <row r="32" spans="2:11" ht="15.6" x14ac:dyDescent="0.25">
      <c r="B32" s="130" t="s">
        <v>62</v>
      </c>
      <c r="C32" s="131" t="s">
        <v>164</v>
      </c>
      <c r="D32" s="162">
        <f>D14+D20+D26+D29</f>
        <v>0</v>
      </c>
      <c r="E32" s="162">
        <f>E14+E20+E26+E29</f>
        <v>0</v>
      </c>
      <c r="F32" s="162">
        <f>F14+F20+F26+F29</f>
        <v>0</v>
      </c>
      <c r="G32" s="88">
        <f t="shared" si="3"/>
        <v>0</v>
      </c>
      <c r="H32" s="162">
        <f>H14+H20+H26+H29</f>
        <v>0</v>
      </c>
      <c r="I32" s="162">
        <f>I14+I20+I26+I29</f>
        <v>0</v>
      </c>
      <c r="J32" s="162">
        <f>J14+J20+J26+J29</f>
        <v>0</v>
      </c>
      <c r="K32" s="162">
        <f>K14+K20+K26+K29</f>
        <v>0</v>
      </c>
    </row>
    <row r="33" spans="2:11" ht="86.4" customHeight="1" x14ac:dyDescent="0.3">
      <c r="B33" s="53"/>
      <c r="C33" s="35"/>
      <c r="D33" s="35"/>
      <c r="E33" s="35"/>
      <c r="F33" s="35"/>
      <c r="G33" s="35"/>
      <c r="H33" s="35"/>
      <c r="I33" s="35"/>
      <c r="J33" s="35"/>
      <c r="K33" s="35"/>
    </row>
    <row r="34" spans="2:11" ht="17.399999999999999" x14ac:dyDescent="0.3">
      <c r="B34" s="50" t="s">
        <v>560</v>
      </c>
      <c r="C34" s="225" t="s">
        <v>64</v>
      </c>
      <c r="D34" s="225"/>
      <c r="E34" s="225"/>
      <c r="F34" s="51"/>
      <c r="G34" s="222" t="s">
        <v>168</v>
      </c>
      <c r="H34" s="222"/>
      <c r="I34" s="222"/>
      <c r="J34" s="222"/>
      <c r="K34" s="222"/>
    </row>
    <row r="35" spans="2:11" ht="58.2" customHeight="1" x14ac:dyDescent="0.25">
      <c r="B35" s="31"/>
      <c r="C35" s="31" t="s">
        <v>380</v>
      </c>
      <c r="D35" s="28"/>
      <c r="E35" s="28"/>
      <c r="F35" s="28"/>
    </row>
    <row r="36" spans="2:11" ht="17.399999999999999" x14ac:dyDescent="0.3">
      <c r="B36" s="50" t="s">
        <v>561</v>
      </c>
      <c r="C36" s="225" t="s">
        <v>64</v>
      </c>
      <c r="D36" s="225"/>
      <c r="E36" s="225"/>
      <c r="F36" s="51"/>
      <c r="G36" s="222" t="s">
        <v>168</v>
      </c>
      <c r="H36" s="222"/>
      <c r="I36" s="222"/>
      <c r="J36" s="222"/>
      <c r="K36" s="222"/>
    </row>
    <row r="37" spans="2:11" ht="17.399999999999999" x14ac:dyDescent="0.25">
      <c r="B37" s="31"/>
      <c r="C37" s="31" t="s">
        <v>380</v>
      </c>
      <c r="D37" s="31"/>
      <c r="E37" s="31"/>
      <c r="F37" s="31"/>
      <c r="G37" s="31"/>
      <c r="H37" s="31"/>
      <c r="I37" s="31"/>
    </row>
    <row r="38" spans="2:11" ht="15" x14ac:dyDescent="0.25">
      <c r="B38" s="37"/>
      <c r="C38" s="37"/>
      <c r="D38" s="37"/>
      <c r="E38" s="37"/>
      <c r="F38" s="37"/>
      <c r="G38" s="37"/>
      <c r="H38" s="37"/>
      <c r="I38" s="37"/>
      <c r="J38" s="37"/>
      <c r="K38" s="37"/>
    </row>
    <row r="39" spans="2:11" ht="17.399999999999999" x14ac:dyDescent="0.3">
      <c r="B39" s="34"/>
      <c r="C39" s="35"/>
      <c r="D39" s="35"/>
      <c r="E39" s="35"/>
      <c r="F39" s="35"/>
      <c r="G39" s="35"/>
      <c r="H39" s="35"/>
      <c r="I39" s="35"/>
      <c r="J39" s="35"/>
      <c r="K39" s="35"/>
    </row>
    <row r="40" spans="2:11" ht="18" x14ac:dyDescent="0.3">
      <c r="B40" s="36"/>
      <c r="C40" s="35"/>
      <c r="D40" s="35"/>
      <c r="E40" s="35"/>
      <c r="F40" s="35"/>
      <c r="G40" s="35"/>
      <c r="H40" s="35"/>
      <c r="I40" s="35"/>
      <c r="J40" s="35"/>
      <c r="K40" s="35"/>
    </row>
    <row r="41" spans="2:11" ht="17.399999999999999" x14ac:dyDescent="0.3">
      <c r="B41" s="34"/>
      <c r="C41" s="35"/>
      <c r="D41" s="35"/>
      <c r="E41" s="35"/>
      <c r="F41" s="35"/>
      <c r="G41" s="35"/>
      <c r="H41" s="35"/>
      <c r="I41" s="35"/>
      <c r="J41" s="35"/>
      <c r="K41" s="35"/>
    </row>
    <row r="42" spans="2:11" ht="17.399999999999999" x14ac:dyDescent="0.3">
      <c r="B42" s="34"/>
      <c r="C42" s="35"/>
      <c r="D42" s="35"/>
      <c r="E42" s="35"/>
      <c r="F42" s="35"/>
      <c r="G42" s="35"/>
      <c r="H42" s="35"/>
      <c r="I42" s="35"/>
      <c r="J42" s="35"/>
      <c r="K42" s="35"/>
    </row>
    <row r="43" spans="2:11" ht="17.399999999999999" x14ac:dyDescent="0.25">
      <c r="B43" s="54"/>
    </row>
  </sheetData>
  <mergeCells count="15">
    <mergeCell ref="C34:E34"/>
    <mergeCell ref="G34:K34"/>
    <mergeCell ref="C36:E36"/>
    <mergeCell ref="G36:K36"/>
    <mergeCell ref="D2:D4"/>
    <mergeCell ref="B1:J1"/>
    <mergeCell ref="K2:K3"/>
    <mergeCell ref="H2:H3"/>
    <mergeCell ref="I2:I3"/>
    <mergeCell ref="J2:J3"/>
    <mergeCell ref="B2:B4"/>
    <mergeCell ref="C2:C4"/>
    <mergeCell ref="E2:E4"/>
    <mergeCell ref="F2:F4"/>
    <mergeCell ref="G2:G4"/>
  </mergeCells>
  <phoneticPr fontId="12" type="noConversion"/>
  <printOptions horizontalCentered="1"/>
  <pageMargins left="0.39370078740157483" right="0.39370078740157483" top="1.1811023622047245" bottom="0.39370078740157483" header="0" footer="0"/>
  <pageSetup paperSize="9" scale="49" orientation="landscape" r:id="rId1"/>
  <rowBreaks count="1" manualBreakCount="1">
    <brk id="19" min="1" max="10" man="1"/>
  </rowBreaks>
  <ignoredErrors>
    <ignoredError sqref="C6:C12 C14 C24 C20 C15:C16 C25:C3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7"/>
  <sheetViews>
    <sheetView view="pageBreakPreview" zoomScale="75" zoomScaleNormal="75" zoomScaleSheetLayoutView="75" workbookViewId="0">
      <selection sqref="A1:U1"/>
    </sheetView>
  </sheetViews>
  <sheetFormatPr defaultColWidth="9.109375" defaultRowHeight="13.8" x14ac:dyDescent="0.25"/>
  <cols>
    <col min="1" max="1" width="31.88671875" style="24" customWidth="1"/>
    <col min="2" max="2" width="9.109375" style="24"/>
    <col min="3" max="3" width="14" style="24" customWidth="1"/>
    <col min="4" max="4" width="11.88671875" style="24" customWidth="1"/>
    <col min="5" max="5" width="14" style="24" customWidth="1"/>
    <col min="6" max="6" width="13.33203125" style="24" customWidth="1"/>
    <col min="7" max="9" width="6.44140625" style="24" bestFit="1" customWidth="1"/>
    <col min="10" max="10" width="10.88671875" style="24" customWidth="1"/>
    <col min="11" max="13" width="6.44140625" style="24" bestFit="1" customWidth="1"/>
    <col min="14" max="14" width="11.6640625" style="24" customWidth="1"/>
    <col min="15" max="17" width="6.44140625" style="24" bestFit="1" customWidth="1"/>
    <col min="18" max="18" width="12" style="24" customWidth="1"/>
    <col min="19" max="21" width="8" style="24" customWidth="1"/>
    <col min="22" max="22" width="12.109375" style="24" customWidth="1"/>
    <col min="23" max="26" width="8.5546875" style="24" customWidth="1"/>
    <col min="27" max="16384" width="9.109375" style="24"/>
  </cols>
  <sheetData>
    <row r="1" spans="1:22" s="66" customFormat="1" ht="61.8" customHeight="1" x14ac:dyDescent="0.25">
      <c r="A1" s="262" t="s">
        <v>521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93" t="s">
        <v>368</v>
      </c>
    </row>
    <row r="2" spans="1:22" ht="63.75" customHeight="1" x14ac:dyDescent="0.25">
      <c r="A2" s="267" t="s">
        <v>48</v>
      </c>
      <c r="B2" s="265" t="s">
        <v>63</v>
      </c>
      <c r="C2" s="266" t="s">
        <v>218</v>
      </c>
      <c r="D2" s="263" t="s">
        <v>215</v>
      </c>
      <c r="E2" s="264" t="s">
        <v>216</v>
      </c>
      <c r="F2" s="263" t="s">
        <v>217</v>
      </c>
      <c r="G2" s="89" t="s">
        <v>1</v>
      </c>
      <c r="H2" s="90" t="s">
        <v>2</v>
      </c>
      <c r="I2" s="89" t="s">
        <v>3</v>
      </c>
      <c r="J2" s="91" t="s">
        <v>144</v>
      </c>
      <c r="K2" s="89" t="s">
        <v>4</v>
      </c>
      <c r="L2" s="90" t="s">
        <v>5</v>
      </c>
      <c r="M2" s="89" t="s">
        <v>6</v>
      </c>
      <c r="N2" s="91" t="s">
        <v>7</v>
      </c>
      <c r="O2" s="89" t="s">
        <v>8</v>
      </c>
      <c r="P2" s="89" t="s">
        <v>9</v>
      </c>
      <c r="Q2" s="89" t="s">
        <v>10</v>
      </c>
      <c r="R2" s="91" t="s">
        <v>11</v>
      </c>
      <c r="S2" s="89" t="s">
        <v>12</v>
      </c>
      <c r="T2" s="89" t="s">
        <v>13</v>
      </c>
      <c r="U2" s="89" t="s">
        <v>14</v>
      </c>
      <c r="V2" s="91" t="s">
        <v>15</v>
      </c>
    </row>
    <row r="3" spans="1:22" ht="15" x14ac:dyDescent="0.25">
      <c r="A3" s="267"/>
      <c r="B3" s="265"/>
      <c r="C3" s="266"/>
      <c r="D3" s="263"/>
      <c r="E3" s="264"/>
      <c r="F3" s="263"/>
      <c r="G3" s="100" t="s">
        <v>16</v>
      </c>
      <c r="H3" s="100" t="s">
        <v>16</v>
      </c>
      <c r="I3" s="100" t="s">
        <v>16</v>
      </c>
      <c r="J3" s="83" t="s">
        <v>16</v>
      </c>
      <c r="K3" s="100" t="s">
        <v>16</v>
      </c>
      <c r="L3" s="100" t="s">
        <v>16</v>
      </c>
      <c r="M3" s="100" t="s">
        <v>16</v>
      </c>
      <c r="N3" s="83" t="s">
        <v>16</v>
      </c>
      <c r="O3" s="100" t="s">
        <v>16</v>
      </c>
      <c r="P3" s="100" t="s">
        <v>16</v>
      </c>
      <c r="Q3" s="100" t="s">
        <v>16</v>
      </c>
      <c r="R3" s="83" t="s">
        <v>16</v>
      </c>
      <c r="S3" s="100" t="s">
        <v>16</v>
      </c>
      <c r="T3" s="100" t="s">
        <v>16</v>
      </c>
      <c r="U3" s="100" t="s">
        <v>16</v>
      </c>
      <c r="V3" s="83" t="s">
        <v>16</v>
      </c>
    </row>
    <row r="4" spans="1:22" ht="31.2" x14ac:dyDescent="0.25">
      <c r="A4" s="84" t="s">
        <v>221</v>
      </c>
      <c r="B4" s="86">
        <v>5000</v>
      </c>
      <c r="C4" s="146">
        <f>C5+C9+C13+C14</f>
        <v>0</v>
      </c>
      <c r="D4" s="146">
        <f t="shared" ref="D4:V4" si="0">D5+D9+D13+D14</f>
        <v>0</v>
      </c>
      <c r="E4" s="146">
        <f t="shared" si="0"/>
        <v>0</v>
      </c>
      <c r="F4" s="146">
        <f t="shared" si="0"/>
        <v>0</v>
      </c>
      <c r="G4" s="146">
        <f t="shared" si="0"/>
        <v>0</v>
      </c>
      <c r="H4" s="146">
        <f t="shared" si="0"/>
        <v>0</v>
      </c>
      <c r="I4" s="146">
        <f t="shared" si="0"/>
        <v>0</v>
      </c>
      <c r="J4" s="146">
        <f t="shared" si="0"/>
        <v>0</v>
      </c>
      <c r="K4" s="146">
        <f t="shared" si="0"/>
        <v>0</v>
      </c>
      <c r="L4" s="146">
        <f t="shared" si="0"/>
        <v>0</v>
      </c>
      <c r="M4" s="146">
        <f t="shared" si="0"/>
        <v>0</v>
      </c>
      <c r="N4" s="146">
        <f t="shared" si="0"/>
        <v>0</v>
      </c>
      <c r="O4" s="146">
        <f t="shared" si="0"/>
        <v>0</v>
      </c>
      <c r="P4" s="146">
        <f t="shared" si="0"/>
        <v>0</v>
      </c>
      <c r="Q4" s="146">
        <f t="shared" si="0"/>
        <v>0</v>
      </c>
      <c r="R4" s="146">
        <f t="shared" si="0"/>
        <v>0</v>
      </c>
      <c r="S4" s="146">
        <f t="shared" si="0"/>
        <v>0</v>
      </c>
      <c r="T4" s="146">
        <f t="shared" si="0"/>
        <v>0</v>
      </c>
      <c r="U4" s="146">
        <f t="shared" si="0"/>
        <v>0</v>
      </c>
      <c r="V4" s="146">
        <f t="shared" si="0"/>
        <v>0</v>
      </c>
    </row>
    <row r="5" spans="1:22" ht="31.2" x14ac:dyDescent="0.25">
      <c r="A5" s="84" t="s">
        <v>222</v>
      </c>
      <c r="B5" s="86">
        <v>5010</v>
      </c>
      <c r="C5" s="146">
        <f>C6+C7+C8</f>
        <v>0</v>
      </c>
      <c r="D5" s="146">
        <f t="shared" ref="D5" si="1">D6+D7+D8</f>
        <v>0</v>
      </c>
      <c r="E5" s="146">
        <f t="shared" ref="E5" si="2">E6+E7+E8</f>
        <v>0</v>
      </c>
      <c r="F5" s="146">
        <f t="shared" ref="F5" si="3">F6+F7+F8</f>
        <v>0</v>
      </c>
      <c r="G5" s="146">
        <f t="shared" ref="G5" si="4">G6+G7+G8</f>
        <v>0</v>
      </c>
      <c r="H5" s="146">
        <f t="shared" ref="H5" si="5">H6+H7+H8</f>
        <v>0</v>
      </c>
      <c r="I5" s="146">
        <f t="shared" ref="I5" si="6">I6+I7+I8</f>
        <v>0</v>
      </c>
      <c r="J5" s="146">
        <f t="shared" ref="J5" si="7">J6+J7+J8</f>
        <v>0</v>
      </c>
      <c r="K5" s="146">
        <f t="shared" ref="K5" si="8">K6+K7+K8</f>
        <v>0</v>
      </c>
      <c r="L5" s="146">
        <f t="shared" ref="L5" si="9">L6+L7+L8</f>
        <v>0</v>
      </c>
      <c r="M5" s="146">
        <f t="shared" ref="M5" si="10">M6+M7+M8</f>
        <v>0</v>
      </c>
      <c r="N5" s="146">
        <f t="shared" ref="N5" si="11">N6+N7+N8</f>
        <v>0</v>
      </c>
      <c r="O5" s="146">
        <f t="shared" ref="O5" si="12">O6+O7+O8</f>
        <v>0</v>
      </c>
      <c r="P5" s="146">
        <f t="shared" ref="P5" si="13">P6+P7+P8</f>
        <v>0</v>
      </c>
      <c r="Q5" s="146">
        <f t="shared" ref="Q5" si="14">Q6+Q7+Q8</f>
        <v>0</v>
      </c>
      <c r="R5" s="146">
        <f t="shared" ref="R5" si="15">R6+R7+R8</f>
        <v>0</v>
      </c>
      <c r="S5" s="146">
        <f t="shared" ref="S5" si="16">S6+S7+S8</f>
        <v>0</v>
      </c>
      <c r="T5" s="146">
        <f t="shared" ref="T5" si="17">T6+T7+T8</f>
        <v>0</v>
      </c>
      <c r="U5" s="146">
        <f t="shared" ref="U5" si="18">U6+U7+U8</f>
        <v>0</v>
      </c>
      <c r="V5" s="146">
        <f t="shared" ref="V5" si="19">V6+V7+V8</f>
        <v>0</v>
      </c>
    </row>
    <row r="6" spans="1:22" ht="15" x14ac:dyDescent="0.25">
      <c r="A6" s="85" t="s">
        <v>223</v>
      </c>
      <c r="B6" s="87">
        <v>5011</v>
      </c>
      <c r="C6" s="88"/>
      <c r="D6" s="167"/>
      <c r="E6" s="167"/>
      <c r="F6" s="119">
        <f t="shared" ref="F6:F16" si="20">J6+N6+R6+V6</f>
        <v>0</v>
      </c>
      <c r="G6" s="167"/>
      <c r="H6" s="167"/>
      <c r="I6" s="167"/>
      <c r="J6" s="158">
        <f>G6+H6+I6</f>
        <v>0</v>
      </c>
      <c r="K6" s="167"/>
      <c r="L6" s="167"/>
      <c r="M6" s="167"/>
      <c r="N6" s="158">
        <f t="shared" ref="N6:N11" si="21">K6+L6+M6</f>
        <v>0</v>
      </c>
      <c r="O6" s="167"/>
      <c r="P6" s="167"/>
      <c r="Q6" s="167"/>
      <c r="R6" s="158">
        <f t="shared" ref="R6:R11" si="22">O6+P6+Q6</f>
        <v>0</v>
      </c>
      <c r="S6" s="167"/>
      <c r="T6" s="167"/>
      <c r="U6" s="167"/>
      <c r="V6" s="158">
        <f t="shared" ref="V6:V11" si="23">S6+T6+U6</f>
        <v>0</v>
      </c>
    </row>
    <row r="7" spans="1:22" ht="31.8" customHeight="1" x14ac:dyDescent="0.25">
      <c r="A7" s="85" t="s">
        <v>224</v>
      </c>
      <c r="B7" s="87">
        <v>5012</v>
      </c>
      <c r="C7" s="88"/>
      <c r="D7" s="167"/>
      <c r="E7" s="167"/>
      <c r="F7" s="119">
        <f>J7+N7+R7+V7</f>
        <v>0</v>
      </c>
      <c r="G7" s="167"/>
      <c r="H7" s="167"/>
      <c r="I7" s="167"/>
      <c r="J7" s="158">
        <f>G7+H7+I7</f>
        <v>0</v>
      </c>
      <c r="K7" s="167"/>
      <c r="L7" s="167"/>
      <c r="M7" s="167"/>
      <c r="N7" s="158">
        <f t="shared" si="21"/>
        <v>0</v>
      </c>
      <c r="O7" s="167"/>
      <c r="P7" s="167"/>
      <c r="Q7" s="167"/>
      <c r="R7" s="158">
        <f t="shared" si="22"/>
        <v>0</v>
      </c>
      <c r="S7" s="167"/>
      <c r="T7" s="167"/>
      <c r="U7" s="167"/>
      <c r="V7" s="158">
        <f t="shared" si="23"/>
        <v>0</v>
      </c>
    </row>
    <row r="8" spans="1:22" ht="15" x14ac:dyDescent="0.25">
      <c r="A8" s="85" t="s">
        <v>225</v>
      </c>
      <c r="B8" s="87">
        <v>5013</v>
      </c>
      <c r="C8" s="88"/>
      <c r="D8" s="167"/>
      <c r="E8" s="167"/>
      <c r="F8" s="119">
        <f t="shared" si="20"/>
        <v>0</v>
      </c>
      <c r="G8" s="167"/>
      <c r="H8" s="167"/>
      <c r="I8" s="167"/>
      <c r="J8" s="158">
        <f t="shared" ref="J8:J11" si="24">G8+H8+I8</f>
        <v>0</v>
      </c>
      <c r="K8" s="167"/>
      <c r="L8" s="167"/>
      <c r="M8" s="167"/>
      <c r="N8" s="158">
        <f t="shared" si="21"/>
        <v>0</v>
      </c>
      <c r="O8" s="167"/>
      <c r="P8" s="167"/>
      <c r="Q8" s="167"/>
      <c r="R8" s="158">
        <f t="shared" si="22"/>
        <v>0</v>
      </c>
      <c r="S8" s="167"/>
      <c r="T8" s="167"/>
      <c r="U8" s="167"/>
      <c r="V8" s="158">
        <f t="shared" si="23"/>
        <v>0</v>
      </c>
    </row>
    <row r="9" spans="1:22" ht="17.399999999999999" customHeight="1" x14ac:dyDescent="0.25">
      <c r="A9" s="84" t="s">
        <v>385</v>
      </c>
      <c r="B9" s="86">
        <v>5020</v>
      </c>
      <c r="C9" s="146">
        <f>C10+C11+C12</f>
        <v>0</v>
      </c>
      <c r="D9" s="146">
        <f t="shared" ref="D9:V9" si="25">D10+D11+D12</f>
        <v>0</v>
      </c>
      <c r="E9" s="146">
        <f t="shared" si="25"/>
        <v>0</v>
      </c>
      <c r="F9" s="146">
        <f t="shared" si="25"/>
        <v>0</v>
      </c>
      <c r="G9" s="146">
        <f t="shared" si="25"/>
        <v>0</v>
      </c>
      <c r="H9" s="146">
        <f t="shared" si="25"/>
        <v>0</v>
      </c>
      <c r="I9" s="146">
        <f t="shared" si="25"/>
        <v>0</v>
      </c>
      <c r="J9" s="146">
        <f t="shared" si="25"/>
        <v>0</v>
      </c>
      <c r="K9" s="146">
        <f t="shared" si="25"/>
        <v>0</v>
      </c>
      <c r="L9" s="146">
        <f t="shared" si="25"/>
        <v>0</v>
      </c>
      <c r="M9" s="146">
        <f t="shared" si="25"/>
        <v>0</v>
      </c>
      <c r="N9" s="146">
        <f t="shared" si="25"/>
        <v>0</v>
      </c>
      <c r="O9" s="146">
        <f t="shared" si="25"/>
        <v>0</v>
      </c>
      <c r="P9" s="146">
        <f t="shared" si="25"/>
        <v>0</v>
      </c>
      <c r="Q9" s="146">
        <f t="shared" si="25"/>
        <v>0</v>
      </c>
      <c r="R9" s="146">
        <f t="shared" si="25"/>
        <v>0</v>
      </c>
      <c r="S9" s="146">
        <f t="shared" si="25"/>
        <v>0</v>
      </c>
      <c r="T9" s="146">
        <f t="shared" si="25"/>
        <v>0</v>
      </c>
      <c r="U9" s="146">
        <f t="shared" si="25"/>
        <v>0</v>
      </c>
      <c r="V9" s="146">
        <f t="shared" si="25"/>
        <v>0</v>
      </c>
    </row>
    <row r="10" spans="1:22" ht="30" x14ac:dyDescent="0.25">
      <c r="A10" s="85" t="s">
        <v>226</v>
      </c>
      <c r="B10" s="87">
        <v>5021</v>
      </c>
      <c r="C10" s="88"/>
      <c r="D10" s="167"/>
      <c r="E10" s="167"/>
      <c r="F10" s="119">
        <f t="shared" si="20"/>
        <v>0</v>
      </c>
      <c r="G10" s="145"/>
      <c r="H10" s="145"/>
      <c r="I10" s="145"/>
      <c r="J10" s="158">
        <f t="shared" si="24"/>
        <v>0</v>
      </c>
      <c r="K10" s="145"/>
      <c r="L10" s="145"/>
      <c r="M10" s="145"/>
      <c r="N10" s="158">
        <f t="shared" si="21"/>
        <v>0</v>
      </c>
      <c r="O10" s="145"/>
      <c r="P10" s="145"/>
      <c r="Q10" s="145"/>
      <c r="R10" s="158">
        <f t="shared" si="22"/>
        <v>0</v>
      </c>
      <c r="S10" s="145"/>
      <c r="T10" s="145"/>
      <c r="U10" s="145"/>
      <c r="V10" s="158">
        <f t="shared" si="23"/>
        <v>0</v>
      </c>
    </row>
    <row r="11" spans="1:22" ht="30" x14ac:dyDescent="0.25">
      <c r="A11" s="85" t="s">
        <v>227</v>
      </c>
      <c r="B11" s="87">
        <v>5022</v>
      </c>
      <c r="C11" s="88"/>
      <c r="D11" s="167"/>
      <c r="E11" s="167"/>
      <c r="F11" s="119">
        <f>J11+N11+R11+V11</f>
        <v>0</v>
      </c>
      <c r="G11" s="145"/>
      <c r="H11" s="145"/>
      <c r="I11" s="145"/>
      <c r="J11" s="158">
        <f t="shared" si="24"/>
        <v>0</v>
      </c>
      <c r="K11" s="145"/>
      <c r="L11" s="145"/>
      <c r="M11" s="145"/>
      <c r="N11" s="158">
        <f t="shared" si="21"/>
        <v>0</v>
      </c>
      <c r="O11" s="145"/>
      <c r="P11" s="145"/>
      <c r="Q11" s="145"/>
      <c r="R11" s="158">
        <f t="shared" si="22"/>
        <v>0</v>
      </c>
      <c r="S11" s="145"/>
      <c r="T11" s="145"/>
      <c r="U11" s="145"/>
      <c r="V11" s="158">
        <f t="shared" si="23"/>
        <v>0</v>
      </c>
    </row>
    <row r="12" spans="1:22" ht="30" x14ac:dyDescent="0.25">
      <c r="A12" s="85" t="s">
        <v>228</v>
      </c>
      <c r="B12" s="87">
        <v>5223</v>
      </c>
      <c r="C12" s="88"/>
      <c r="D12" s="167"/>
      <c r="E12" s="167"/>
      <c r="F12" s="119">
        <f t="shared" si="20"/>
        <v>0</v>
      </c>
      <c r="G12" s="145"/>
      <c r="H12" s="145"/>
      <c r="I12" s="145"/>
      <c r="J12" s="158">
        <f>G12+H12+I12</f>
        <v>0</v>
      </c>
      <c r="K12" s="145"/>
      <c r="L12" s="145"/>
      <c r="M12" s="145"/>
      <c r="N12" s="158">
        <f>K12+L12+M12</f>
        <v>0</v>
      </c>
      <c r="O12" s="145"/>
      <c r="P12" s="145"/>
      <c r="Q12" s="145"/>
      <c r="R12" s="158">
        <f>O12+P12+Q12</f>
        <v>0</v>
      </c>
      <c r="S12" s="145"/>
      <c r="T12" s="145"/>
      <c r="U12" s="145"/>
      <c r="V12" s="158">
        <f>S12+T12+U12</f>
        <v>0</v>
      </c>
    </row>
    <row r="13" spans="1:22" ht="46.8" x14ac:dyDescent="0.25">
      <c r="A13" s="84" t="s">
        <v>229</v>
      </c>
      <c r="B13" s="86">
        <v>5030</v>
      </c>
      <c r="C13" s="146"/>
      <c r="D13" s="146"/>
      <c r="E13" s="146"/>
      <c r="F13" s="146">
        <f t="shared" si="20"/>
        <v>0</v>
      </c>
      <c r="G13" s="146"/>
      <c r="H13" s="146"/>
      <c r="I13" s="146"/>
      <c r="J13" s="146">
        <f>G13+H13+I13</f>
        <v>0</v>
      </c>
      <c r="K13" s="146"/>
      <c r="L13" s="146"/>
      <c r="M13" s="146"/>
      <c r="N13" s="146">
        <f>K13+L13+M13</f>
        <v>0</v>
      </c>
      <c r="O13" s="146"/>
      <c r="P13" s="146"/>
      <c r="Q13" s="146"/>
      <c r="R13" s="146">
        <f>O13+P13+Q13</f>
        <v>0</v>
      </c>
      <c r="S13" s="146"/>
      <c r="T13" s="146"/>
      <c r="U13" s="146"/>
      <c r="V13" s="146">
        <f>S13+T13+U13</f>
        <v>0</v>
      </c>
    </row>
    <row r="14" spans="1:22" ht="19.2" customHeight="1" x14ac:dyDescent="0.25">
      <c r="A14" s="84" t="s">
        <v>230</v>
      </c>
      <c r="B14" s="86">
        <v>5040</v>
      </c>
      <c r="C14" s="146">
        <f>C15+C16</f>
        <v>0</v>
      </c>
      <c r="D14" s="146">
        <f t="shared" ref="D14:V14" si="26">D15+D16</f>
        <v>0</v>
      </c>
      <c r="E14" s="146">
        <f t="shared" si="26"/>
        <v>0</v>
      </c>
      <c r="F14" s="146">
        <f t="shared" si="26"/>
        <v>0</v>
      </c>
      <c r="G14" s="146">
        <f t="shared" si="26"/>
        <v>0</v>
      </c>
      <c r="H14" s="146">
        <f t="shared" si="26"/>
        <v>0</v>
      </c>
      <c r="I14" s="146">
        <f t="shared" si="26"/>
        <v>0</v>
      </c>
      <c r="J14" s="146">
        <f t="shared" si="26"/>
        <v>0</v>
      </c>
      <c r="K14" s="146">
        <f t="shared" si="26"/>
        <v>0</v>
      </c>
      <c r="L14" s="146">
        <f t="shared" si="26"/>
        <v>0</v>
      </c>
      <c r="M14" s="146">
        <f t="shared" si="26"/>
        <v>0</v>
      </c>
      <c r="N14" s="146">
        <f t="shared" si="26"/>
        <v>0</v>
      </c>
      <c r="O14" s="146">
        <f t="shared" si="26"/>
        <v>0</v>
      </c>
      <c r="P14" s="146">
        <f t="shared" si="26"/>
        <v>0</v>
      </c>
      <c r="Q14" s="146">
        <f t="shared" si="26"/>
        <v>0</v>
      </c>
      <c r="R14" s="146">
        <f t="shared" si="26"/>
        <v>0</v>
      </c>
      <c r="S14" s="146">
        <f t="shared" si="26"/>
        <v>0</v>
      </c>
      <c r="T14" s="146">
        <f t="shared" si="26"/>
        <v>0</v>
      </c>
      <c r="U14" s="146">
        <f t="shared" si="26"/>
        <v>0</v>
      </c>
      <c r="V14" s="146">
        <f t="shared" si="26"/>
        <v>0</v>
      </c>
    </row>
    <row r="15" spans="1:22" ht="45" x14ac:dyDescent="0.25">
      <c r="A15" s="85" t="s">
        <v>231</v>
      </c>
      <c r="B15" s="87">
        <v>5041</v>
      </c>
      <c r="C15" s="88"/>
      <c r="D15" s="167"/>
      <c r="E15" s="167"/>
      <c r="F15" s="119">
        <f t="shared" si="20"/>
        <v>0</v>
      </c>
      <c r="G15" s="145"/>
      <c r="H15" s="145"/>
      <c r="I15" s="145"/>
      <c r="J15" s="158">
        <f>G15+H15+I15</f>
        <v>0</v>
      </c>
      <c r="K15" s="145"/>
      <c r="L15" s="145"/>
      <c r="M15" s="145"/>
      <c r="N15" s="158">
        <f>K15+L15+M15</f>
        <v>0</v>
      </c>
      <c r="O15" s="145"/>
      <c r="P15" s="145"/>
      <c r="Q15" s="145"/>
      <c r="R15" s="158">
        <f>O15+P15+Q15</f>
        <v>0</v>
      </c>
      <c r="S15" s="145"/>
      <c r="T15" s="145"/>
      <c r="U15" s="145"/>
      <c r="V15" s="158">
        <f>S15+T15+U15</f>
        <v>0</v>
      </c>
    </row>
    <row r="16" spans="1:22" ht="30" x14ac:dyDescent="0.25">
      <c r="A16" s="85" t="s">
        <v>232</v>
      </c>
      <c r="B16" s="87">
        <v>5042</v>
      </c>
      <c r="C16" s="88"/>
      <c r="D16" s="167"/>
      <c r="E16" s="167"/>
      <c r="F16" s="119">
        <f t="shared" si="20"/>
        <v>0</v>
      </c>
      <c r="G16" s="145"/>
      <c r="H16" s="145"/>
      <c r="I16" s="145"/>
      <c r="J16" s="158">
        <f>G16+H16+I16</f>
        <v>0</v>
      </c>
      <c r="K16" s="145"/>
      <c r="L16" s="145"/>
      <c r="M16" s="145"/>
      <c r="N16" s="158">
        <f>K16+L16+M16</f>
        <v>0</v>
      </c>
      <c r="O16" s="145"/>
      <c r="P16" s="145"/>
      <c r="Q16" s="145"/>
      <c r="R16" s="158">
        <f>O16+P16+Q16</f>
        <v>0</v>
      </c>
      <c r="S16" s="145"/>
      <c r="T16" s="145"/>
      <c r="U16" s="145"/>
      <c r="V16" s="158">
        <f>S16+T16+U16</f>
        <v>0</v>
      </c>
    </row>
    <row r="17" spans="1:10" ht="66" customHeight="1" x14ac:dyDescent="0.25"/>
    <row r="18" spans="1:10" ht="17.399999999999999" x14ac:dyDescent="0.3">
      <c r="A18" s="50" t="s">
        <v>146</v>
      </c>
      <c r="B18" s="225" t="s">
        <v>64</v>
      </c>
      <c r="C18" s="225"/>
      <c r="D18" s="225"/>
      <c r="E18" s="51"/>
      <c r="F18" s="222" t="s">
        <v>168</v>
      </c>
      <c r="G18" s="222"/>
      <c r="H18" s="222"/>
      <c r="I18" s="222"/>
      <c r="J18" s="222"/>
    </row>
    <row r="19" spans="1:10" ht="63" customHeight="1" x14ac:dyDescent="0.25">
      <c r="A19" s="31"/>
      <c r="B19" s="31" t="s">
        <v>381</v>
      </c>
      <c r="C19" s="28"/>
      <c r="D19" s="28"/>
      <c r="E19" s="28"/>
    </row>
    <row r="20" spans="1:10" ht="17.399999999999999" x14ac:dyDescent="0.3">
      <c r="A20" s="50" t="s">
        <v>147</v>
      </c>
      <c r="B20" s="225" t="s">
        <v>64</v>
      </c>
      <c r="C20" s="225"/>
      <c r="D20" s="225"/>
      <c r="E20" s="51"/>
      <c r="F20" s="222" t="s">
        <v>168</v>
      </c>
      <c r="G20" s="222"/>
      <c r="H20" s="222"/>
      <c r="I20" s="222"/>
      <c r="J20" s="222"/>
    </row>
    <row r="21" spans="1:10" ht="17.399999999999999" x14ac:dyDescent="0.25">
      <c r="A21" s="31"/>
      <c r="B21" s="31" t="s">
        <v>381</v>
      </c>
      <c r="C21" s="31"/>
      <c r="D21" s="31"/>
      <c r="E21" s="31"/>
      <c r="F21" s="31"/>
      <c r="G21" s="31"/>
      <c r="H21" s="31"/>
    </row>
    <row r="22" spans="1:10" ht="15" x14ac:dyDescent="0.25">
      <c r="A22" s="37"/>
      <c r="B22" s="37"/>
      <c r="C22" s="37"/>
      <c r="D22" s="37"/>
      <c r="E22" s="37"/>
      <c r="F22" s="37"/>
      <c r="G22" s="37"/>
      <c r="H22" s="37"/>
      <c r="I22" s="37"/>
      <c r="J22" s="37"/>
    </row>
    <row r="23" spans="1:10" ht="17.399999999999999" x14ac:dyDescent="0.3">
      <c r="A23" s="34"/>
      <c r="B23" s="35"/>
      <c r="C23" s="35"/>
      <c r="D23" s="35"/>
      <c r="E23" s="35"/>
      <c r="F23" s="35"/>
      <c r="G23" s="35"/>
      <c r="H23" s="35"/>
      <c r="I23" s="35"/>
      <c r="J23" s="35"/>
    </row>
    <row r="24" spans="1:10" ht="18" x14ac:dyDescent="0.3">
      <c r="A24" s="36"/>
      <c r="B24" s="35"/>
      <c r="C24" s="35"/>
      <c r="D24" s="35"/>
      <c r="E24" s="35"/>
      <c r="F24" s="35"/>
      <c r="G24" s="35"/>
      <c r="H24" s="35"/>
      <c r="I24" s="35"/>
      <c r="J24" s="35"/>
    </row>
    <row r="25" spans="1:10" ht="18" x14ac:dyDescent="0.3">
      <c r="A25" s="36"/>
      <c r="B25" s="35"/>
      <c r="C25" s="35"/>
      <c r="D25" s="35"/>
      <c r="E25" s="35"/>
      <c r="F25" s="35"/>
      <c r="G25" s="35"/>
      <c r="H25" s="35"/>
      <c r="I25" s="35"/>
      <c r="J25" s="35"/>
    </row>
    <row r="26" spans="1:10" ht="17.399999999999999" x14ac:dyDescent="0.3">
      <c r="A26" s="34"/>
      <c r="B26" s="35"/>
      <c r="C26" s="35"/>
      <c r="D26" s="35"/>
      <c r="E26" s="35"/>
      <c r="F26" s="35"/>
      <c r="G26" s="35"/>
      <c r="H26" s="35"/>
      <c r="I26" s="35"/>
      <c r="J26" s="35"/>
    </row>
    <row r="27" spans="1:10" ht="17.399999999999999" x14ac:dyDescent="0.3">
      <c r="A27" s="34"/>
      <c r="B27" s="35"/>
      <c r="C27" s="35"/>
      <c r="D27" s="35"/>
      <c r="E27" s="35"/>
      <c r="F27" s="35"/>
      <c r="G27" s="35"/>
      <c r="H27" s="35"/>
      <c r="I27" s="35"/>
      <c r="J27" s="35"/>
    </row>
  </sheetData>
  <mergeCells count="11">
    <mergeCell ref="B18:D18"/>
    <mergeCell ref="F18:J18"/>
    <mergeCell ref="B20:D20"/>
    <mergeCell ref="F20:J20"/>
    <mergeCell ref="A1:U1"/>
    <mergeCell ref="D2:D3"/>
    <mergeCell ref="E2:E3"/>
    <mergeCell ref="F2:F3"/>
    <mergeCell ref="B2:B3"/>
    <mergeCell ref="C2:C3"/>
    <mergeCell ref="A2:A3"/>
  </mergeCells>
  <printOptions horizontalCentered="1"/>
  <pageMargins left="0.39370078740157483" right="0.39370078740157483" top="1.1811023622047245" bottom="0.39370078740157483" header="0" footer="0"/>
  <pageSetup paperSize="9" scale="6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view="pageBreakPreview" zoomScale="90" zoomScaleNormal="100" zoomScaleSheetLayoutView="90" workbookViewId="0">
      <selection sqref="A1:I1"/>
    </sheetView>
  </sheetViews>
  <sheetFormatPr defaultColWidth="9.109375" defaultRowHeight="15" x14ac:dyDescent="0.25"/>
  <cols>
    <col min="1" max="1" width="58.5546875" style="47" customWidth="1"/>
    <col min="2" max="2" width="9.109375" style="47"/>
    <col min="3" max="3" width="13.88671875" style="47" customWidth="1"/>
    <col min="4" max="4" width="12.88671875" style="47" customWidth="1"/>
    <col min="5" max="5" width="14.44140625" style="47" customWidth="1"/>
    <col min="6" max="6" width="13.5546875" style="47" customWidth="1"/>
    <col min="7" max="7" width="10.88671875" style="47" customWidth="1"/>
    <col min="8" max="8" width="13.5546875" style="47" customWidth="1"/>
    <col min="9" max="9" width="12.5546875" style="47" customWidth="1"/>
    <col min="10" max="10" width="11.88671875" style="47" customWidth="1"/>
    <col min="11" max="16384" width="9.109375" style="47"/>
  </cols>
  <sheetData>
    <row r="1" spans="1:10" ht="57" customHeight="1" x14ac:dyDescent="0.25">
      <c r="A1" s="250" t="s">
        <v>522</v>
      </c>
      <c r="B1" s="250"/>
      <c r="C1" s="250"/>
      <c r="D1" s="250"/>
      <c r="E1" s="250"/>
      <c r="F1" s="250"/>
      <c r="G1" s="250"/>
      <c r="H1" s="250"/>
      <c r="I1" s="250"/>
      <c r="J1" s="113" t="s">
        <v>368</v>
      </c>
    </row>
    <row r="2" spans="1:10" s="168" customFormat="1" ht="51.75" customHeight="1" x14ac:dyDescent="0.3">
      <c r="A2" s="253" t="s">
        <v>48</v>
      </c>
      <c r="B2" s="253" t="s">
        <v>49</v>
      </c>
      <c r="C2" s="268" t="s">
        <v>218</v>
      </c>
      <c r="D2" s="273" t="s">
        <v>215</v>
      </c>
      <c r="E2" s="275" t="s">
        <v>216</v>
      </c>
      <c r="F2" s="277" t="s">
        <v>219</v>
      </c>
      <c r="G2" s="144" t="s">
        <v>144</v>
      </c>
      <c r="H2" s="144" t="s">
        <v>7</v>
      </c>
      <c r="I2" s="144" t="s">
        <v>11</v>
      </c>
      <c r="J2" s="144" t="s">
        <v>15</v>
      </c>
    </row>
    <row r="3" spans="1:10" x14ac:dyDescent="0.25">
      <c r="A3" s="253"/>
      <c r="B3" s="253"/>
      <c r="C3" s="269"/>
      <c r="D3" s="274"/>
      <c r="E3" s="276"/>
      <c r="F3" s="277"/>
      <c r="G3" s="111" t="s">
        <v>16</v>
      </c>
      <c r="H3" s="111" t="s">
        <v>16</v>
      </c>
      <c r="I3" s="111" t="s">
        <v>16</v>
      </c>
      <c r="J3" s="111" t="s">
        <v>16</v>
      </c>
    </row>
    <row r="4" spans="1:10" ht="15.6" x14ac:dyDescent="0.25">
      <c r="A4" s="270" t="s">
        <v>132</v>
      </c>
      <c r="B4" s="271"/>
      <c r="C4" s="271"/>
      <c r="D4" s="271"/>
      <c r="E4" s="271"/>
      <c r="F4" s="271"/>
      <c r="G4" s="271"/>
      <c r="H4" s="271"/>
      <c r="I4" s="271"/>
      <c r="J4" s="272"/>
    </row>
    <row r="5" spans="1:10" ht="15.6" x14ac:dyDescent="0.3">
      <c r="A5" s="55" t="s">
        <v>131</v>
      </c>
      <c r="B5" s="56" t="s">
        <v>233</v>
      </c>
      <c r="C5" s="1">
        <f t="shared" ref="C5:J5" si="0">C6-C7</f>
        <v>0</v>
      </c>
      <c r="D5" s="1">
        <f t="shared" si="0"/>
        <v>0</v>
      </c>
      <c r="E5" s="1">
        <f t="shared" si="0"/>
        <v>0</v>
      </c>
      <c r="F5" s="1">
        <f t="shared" si="0"/>
        <v>0</v>
      </c>
      <c r="G5" s="1">
        <f t="shared" si="0"/>
        <v>0</v>
      </c>
      <c r="H5" s="1">
        <f t="shared" si="0"/>
        <v>0</v>
      </c>
      <c r="I5" s="1">
        <f t="shared" si="0"/>
        <v>0</v>
      </c>
      <c r="J5" s="1">
        <f t="shared" si="0"/>
        <v>0</v>
      </c>
    </row>
    <row r="6" spans="1:10" ht="15.6" x14ac:dyDescent="0.3">
      <c r="A6" s="57" t="s">
        <v>116</v>
      </c>
      <c r="B6" s="56" t="s">
        <v>239</v>
      </c>
      <c r="C6" s="58"/>
      <c r="D6" s="59"/>
      <c r="E6" s="59"/>
      <c r="F6" s="59"/>
      <c r="G6" s="169"/>
      <c r="H6" s="169"/>
      <c r="I6" s="169"/>
      <c r="J6" s="169"/>
    </row>
    <row r="7" spans="1:10" ht="15.6" x14ac:dyDescent="0.3">
      <c r="A7" s="57" t="s">
        <v>117</v>
      </c>
      <c r="B7" s="56" t="s">
        <v>240</v>
      </c>
      <c r="C7" s="58"/>
      <c r="D7" s="59"/>
      <c r="E7" s="59"/>
      <c r="F7" s="59"/>
      <c r="G7" s="169"/>
      <c r="H7" s="169"/>
      <c r="I7" s="169"/>
      <c r="J7" s="169"/>
    </row>
    <row r="8" spans="1:10" ht="15.6" x14ac:dyDescent="0.3">
      <c r="A8" s="55" t="s">
        <v>118</v>
      </c>
      <c r="B8" s="56" t="s">
        <v>241</v>
      </c>
      <c r="C8" s="58"/>
      <c r="D8" s="59"/>
      <c r="E8" s="59"/>
      <c r="F8" s="59"/>
      <c r="G8" s="169"/>
      <c r="H8" s="169"/>
      <c r="I8" s="169"/>
      <c r="J8" s="169"/>
    </row>
    <row r="9" spans="1:10" ht="15.6" x14ac:dyDescent="0.3">
      <c r="A9" s="55" t="s">
        <v>119</v>
      </c>
      <c r="B9" s="56" t="s">
        <v>242</v>
      </c>
      <c r="C9" s="58"/>
      <c r="D9" s="59"/>
      <c r="E9" s="59"/>
      <c r="F9" s="59"/>
      <c r="G9" s="169"/>
      <c r="H9" s="169"/>
      <c r="I9" s="169"/>
      <c r="J9" s="169"/>
    </row>
    <row r="10" spans="1:10" ht="15.6" x14ac:dyDescent="0.25">
      <c r="A10" s="270" t="s">
        <v>133</v>
      </c>
      <c r="B10" s="271"/>
      <c r="C10" s="271"/>
      <c r="D10" s="271"/>
      <c r="E10" s="271"/>
      <c r="F10" s="271"/>
      <c r="G10" s="271"/>
      <c r="H10" s="271"/>
      <c r="I10" s="271"/>
      <c r="J10" s="272"/>
    </row>
    <row r="11" spans="1:10" ht="30" x14ac:dyDescent="0.3">
      <c r="A11" s="55" t="s">
        <v>126</v>
      </c>
      <c r="B11" s="56" t="s">
        <v>243</v>
      </c>
      <c r="C11" s="58"/>
      <c r="D11" s="59"/>
      <c r="E11" s="59"/>
      <c r="F11" s="60"/>
      <c r="G11" s="169"/>
      <c r="H11" s="169"/>
      <c r="I11" s="169"/>
      <c r="J11" s="169"/>
    </row>
    <row r="12" spans="1:10" ht="30" x14ac:dyDescent="0.3">
      <c r="A12" s="55" t="s">
        <v>127</v>
      </c>
      <c r="B12" s="56" t="s">
        <v>244</v>
      </c>
      <c r="C12" s="58"/>
      <c r="D12" s="59"/>
      <c r="E12" s="59"/>
      <c r="F12" s="60"/>
      <c r="G12" s="169"/>
      <c r="H12" s="169"/>
      <c r="I12" s="169"/>
      <c r="J12" s="169"/>
    </row>
    <row r="13" spans="1:10" ht="15.6" x14ac:dyDescent="0.3">
      <c r="A13" s="55" t="s">
        <v>128</v>
      </c>
      <c r="B13" s="56" t="s">
        <v>245</v>
      </c>
      <c r="C13" s="1">
        <f t="shared" ref="C13:J13" si="1">C11-C12</f>
        <v>0</v>
      </c>
      <c r="D13" s="1">
        <f t="shared" si="1"/>
        <v>0</v>
      </c>
      <c r="E13" s="1">
        <f t="shared" si="1"/>
        <v>0</v>
      </c>
      <c r="F13" s="1">
        <f t="shared" si="1"/>
        <v>0</v>
      </c>
      <c r="G13" s="1">
        <f t="shared" si="1"/>
        <v>0</v>
      </c>
      <c r="H13" s="1">
        <f t="shared" si="1"/>
        <v>0</v>
      </c>
      <c r="I13" s="1">
        <f t="shared" si="1"/>
        <v>0</v>
      </c>
      <c r="J13" s="1">
        <f t="shared" si="1"/>
        <v>0</v>
      </c>
    </row>
    <row r="14" spans="1:10" ht="15.6" x14ac:dyDescent="0.3">
      <c r="A14" s="55" t="s">
        <v>29</v>
      </c>
      <c r="B14" s="56" t="s">
        <v>246</v>
      </c>
      <c r="C14" s="1">
        <f>'1.Основні показники '!C105</f>
        <v>0</v>
      </c>
      <c r="D14" s="1">
        <f>'1.Основні показники '!D105</f>
        <v>0</v>
      </c>
      <c r="E14" s="1">
        <f>'1.Основні показники '!E105</f>
        <v>0</v>
      </c>
      <c r="F14" s="1">
        <f>'1.Основні показники '!F105</f>
        <v>0</v>
      </c>
      <c r="G14" s="1">
        <f>'1.Основні показники '!J105</f>
        <v>0</v>
      </c>
      <c r="H14" s="1">
        <f>'1.Основні показники '!N105</f>
        <v>0</v>
      </c>
      <c r="I14" s="1">
        <f>'1.Основні показники '!R105</f>
        <v>0</v>
      </c>
      <c r="J14" s="1">
        <f>'1.Основні показники '!V105</f>
        <v>0</v>
      </c>
    </row>
    <row r="15" spans="1:10" ht="15.6" x14ac:dyDescent="0.3">
      <c r="A15" s="55" t="s">
        <v>129</v>
      </c>
      <c r="B15" s="56" t="s">
        <v>247</v>
      </c>
      <c r="C15" s="1">
        <f>'1.Основні показники '!C117</f>
        <v>0</v>
      </c>
      <c r="D15" s="1">
        <f>'1.Основні показники '!D117</f>
        <v>0</v>
      </c>
      <c r="E15" s="1">
        <f>'1.Основні показники '!E117</f>
        <v>0</v>
      </c>
      <c r="F15" s="1">
        <f>'1.Основні показники '!F117</f>
        <v>0</v>
      </c>
      <c r="G15" s="1">
        <f>'1.Основні показники '!J117</f>
        <v>0</v>
      </c>
      <c r="H15" s="1">
        <f>'1.Основні показники '!N117</f>
        <v>0</v>
      </c>
      <c r="I15" s="1">
        <f>'1.Основні показники '!R117</f>
        <v>0</v>
      </c>
      <c r="J15" s="1">
        <f>'1.Основні показники '!V117</f>
        <v>0</v>
      </c>
    </row>
    <row r="16" spans="1:10" ht="15.6" x14ac:dyDescent="0.25">
      <c r="A16" s="270" t="s">
        <v>134</v>
      </c>
      <c r="B16" s="271"/>
      <c r="C16" s="271"/>
      <c r="D16" s="271"/>
      <c r="E16" s="271"/>
      <c r="F16" s="271"/>
      <c r="G16" s="271"/>
      <c r="H16" s="271"/>
      <c r="I16" s="271"/>
      <c r="J16" s="272"/>
    </row>
    <row r="17" spans="1:10" ht="15.6" x14ac:dyDescent="0.3">
      <c r="A17" s="55" t="s">
        <v>120</v>
      </c>
      <c r="B17" s="56" t="s">
        <v>248</v>
      </c>
      <c r="C17" s="1">
        <f>C18+C19+C20</f>
        <v>0</v>
      </c>
      <c r="D17" s="1">
        <f t="shared" ref="D17:J17" si="2">D18+D19+D20</f>
        <v>0</v>
      </c>
      <c r="E17" s="1">
        <f t="shared" si="2"/>
        <v>0</v>
      </c>
      <c r="F17" s="1">
        <f t="shared" si="2"/>
        <v>0</v>
      </c>
      <c r="G17" s="1">
        <f t="shared" si="2"/>
        <v>0</v>
      </c>
      <c r="H17" s="1">
        <f t="shared" si="2"/>
        <v>0</v>
      </c>
      <c r="I17" s="1">
        <f t="shared" si="2"/>
        <v>0</v>
      </c>
      <c r="J17" s="1">
        <f t="shared" si="2"/>
        <v>0</v>
      </c>
    </row>
    <row r="18" spans="1:10" ht="15.6" x14ac:dyDescent="0.3">
      <c r="A18" s="57" t="s">
        <v>121</v>
      </c>
      <c r="B18" s="56" t="s">
        <v>250</v>
      </c>
      <c r="C18" s="58"/>
      <c r="D18" s="61"/>
      <c r="E18" s="59"/>
      <c r="F18" s="60"/>
      <c r="G18" s="169"/>
      <c r="H18" s="169"/>
      <c r="I18" s="169"/>
      <c r="J18" s="169"/>
    </row>
    <row r="19" spans="1:10" ht="15.6" x14ac:dyDescent="0.3">
      <c r="A19" s="57" t="s">
        <v>122</v>
      </c>
      <c r="B19" s="56" t="s">
        <v>251</v>
      </c>
      <c r="C19" s="58"/>
      <c r="D19" s="61"/>
      <c r="E19" s="59"/>
      <c r="F19" s="60"/>
      <c r="G19" s="169"/>
      <c r="H19" s="169"/>
      <c r="I19" s="169"/>
      <c r="J19" s="169"/>
    </row>
    <row r="20" spans="1:10" ht="15.6" x14ac:dyDescent="0.3">
      <c r="A20" s="57" t="s">
        <v>123</v>
      </c>
      <c r="B20" s="56" t="s">
        <v>252</v>
      </c>
      <c r="C20" s="58"/>
      <c r="D20" s="61"/>
      <c r="E20" s="59"/>
      <c r="F20" s="60"/>
      <c r="G20" s="169"/>
      <c r="H20" s="169"/>
      <c r="I20" s="169"/>
      <c r="J20" s="169"/>
    </row>
    <row r="21" spans="1:10" ht="18" customHeight="1" x14ac:dyDescent="0.3">
      <c r="A21" s="55" t="s">
        <v>124</v>
      </c>
      <c r="B21" s="56" t="s">
        <v>249</v>
      </c>
      <c r="C21" s="1">
        <f>C22+C23+C24</f>
        <v>0</v>
      </c>
      <c r="D21" s="1">
        <f t="shared" ref="D21:J21" si="3">D22+D23+D24</f>
        <v>0</v>
      </c>
      <c r="E21" s="1">
        <f t="shared" si="3"/>
        <v>0</v>
      </c>
      <c r="F21" s="1">
        <f t="shared" si="3"/>
        <v>0</v>
      </c>
      <c r="G21" s="1">
        <f t="shared" si="3"/>
        <v>0</v>
      </c>
      <c r="H21" s="1">
        <f t="shared" si="3"/>
        <v>0</v>
      </c>
      <c r="I21" s="1">
        <f t="shared" si="3"/>
        <v>0</v>
      </c>
      <c r="J21" s="1">
        <f t="shared" si="3"/>
        <v>0</v>
      </c>
    </row>
    <row r="22" spans="1:10" ht="15.6" x14ac:dyDescent="0.3">
      <c r="A22" s="57" t="s">
        <v>121</v>
      </c>
      <c r="B22" s="56" t="s">
        <v>253</v>
      </c>
      <c r="C22" s="58"/>
      <c r="D22" s="59"/>
      <c r="E22" s="59"/>
      <c r="F22" s="60"/>
      <c r="G22" s="169"/>
      <c r="H22" s="169"/>
      <c r="I22" s="169"/>
      <c r="J22" s="169"/>
    </row>
    <row r="23" spans="1:10" ht="15.6" x14ac:dyDescent="0.3">
      <c r="A23" s="57" t="s">
        <v>122</v>
      </c>
      <c r="B23" s="56" t="s">
        <v>254</v>
      </c>
      <c r="C23" s="58"/>
      <c r="D23" s="59"/>
      <c r="E23" s="59"/>
      <c r="F23" s="60"/>
      <c r="G23" s="169"/>
      <c r="H23" s="169"/>
      <c r="I23" s="169"/>
      <c r="J23" s="169"/>
    </row>
    <row r="24" spans="1:10" ht="16.5" customHeight="1" x14ac:dyDescent="0.3">
      <c r="A24" s="57" t="s">
        <v>123</v>
      </c>
      <c r="B24" s="56" t="s">
        <v>255</v>
      </c>
      <c r="C24" s="58"/>
      <c r="D24" s="59"/>
      <c r="E24" s="59"/>
      <c r="F24" s="60"/>
      <c r="G24" s="169"/>
      <c r="H24" s="169"/>
      <c r="I24" s="169"/>
      <c r="J24" s="169"/>
    </row>
    <row r="25" spans="1:10" ht="63.6" customHeight="1" x14ac:dyDescent="0.25"/>
    <row r="26" spans="1:10" ht="17.399999999999999" x14ac:dyDescent="0.3">
      <c r="A26" s="50" t="s">
        <v>551</v>
      </c>
      <c r="B26" s="225" t="s">
        <v>64</v>
      </c>
      <c r="C26" s="225"/>
      <c r="D26" s="225"/>
      <c r="E26" s="143"/>
      <c r="F26" s="247" t="s">
        <v>553</v>
      </c>
      <c r="G26" s="247"/>
      <c r="H26" s="247"/>
      <c r="I26" s="247"/>
      <c r="J26" s="247"/>
    </row>
    <row r="27" spans="1:10" ht="49.8" customHeight="1" x14ac:dyDescent="0.25">
      <c r="A27" s="31"/>
      <c r="B27" s="226" t="s">
        <v>386</v>
      </c>
      <c r="C27" s="227"/>
      <c r="D27" s="227"/>
      <c r="F27" s="153"/>
      <c r="G27" s="153"/>
      <c r="H27" s="153"/>
      <c r="I27" s="153"/>
      <c r="J27" s="153"/>
    </row>
    <row r="28" spans="1:10" ht="17.399999999999999" x14ac:dyDescent="0.3">
      <c r="A28" s="50" t="s">
        <v>552</v>
      </c>
      <c r="B28" s="225" t="s">
        <v>64</v>
      </c>
      <c r="C28" s="225"/>
      <c r="D28" s="225"/>
      <c r="E28" s="143"/>
      <c r="F28" s="247" t="s">
        <v>553</v>
      </c>
      <c r="G28" s="247"/>
      <c r="H28" s="247"/>
      <c r="I28" s="247"/>
      <c r="J28" s="247"/>
    </row>
    <row r="29" spans="1:10" ht="17.399999999999999" x14ac:dyDescent="0.25">
      <c r="A29" s="31"/>
      <c r="B29" s="226" t="s">
        <v>386</v>
      </c>
      <c r="C29" s="227"/>
      <c r="D29" s="227"/>
      <c r="E29" s="31"/>
      <c r="F29" s="31"/>
      <c r="G29" s="31"/>
      <c r="H29" s="31"/>
      <c r="I29" s="153"/>
      <c r="J29" s="153"/>
    </row>
    <row r="30" spans="1:10" x14ac:dyDescent="0.25">
      <c r="A30" s="37"/>
      <c r="B30" s="37"/>
      <c r="C30" s="37"/>
      <c r="D30" s="37"/>
      <c r="E30" s="37"/>
      <c r="F30" s="37"/>
      <c r="G30" s="37"/>
      <c r="H30" s="37"/>
      <c r="I30" s="37"/>
      <c r="J30" s="37"/>
    </row>
    <row r="31" spans="1:10" ht="17.399999999999999" x14ac:dyDescent="0.3">
      <c r="A31" s="154"/>
      <c r="B31" s="30"/>
      <c r="C31" s="30"/>
      <c r="D31" s="30"/>
      <c r="E31" s="30"/>
      <c r="F31" s="30"/>
      <c r="G31" s="30"/>
      <c r="H31" s="30"/>
      <c r="I31" s="30"/>
      <c r="J31" s="30"/>
    </row>
    <row r="32" spans="1:10" ht="18" x14ac:dyDescent="0.3">
      <c r="A32" s="155"/>
      <c r="B32" s="30"/>
      <c r="C32" s="30"/>
      <c r="D32" s="30"/>
      <c r="E32" s="30"/>
      <c r="F32" s="30"/>
      <c r="G32" s="30"/>
      <c r="H32" s="30"/>
      <c r="I32" s="30"/>
      <c r="J32" s="30"/>
    </row>
    <row r="33" spans="1:10" ht="18" x14ac:dyDescent="0.3">
      <c r="A33" s="155"/>
      <c r="B33" s="30"/>
      <c r="C33" s="30"/>
      <c r="D33" s="30"/>
      <c r="E33" s="30"/>
      <c r="F33" s="30"/>
      <c r="G33" s="30"/>
      <c r="H33" s="30"/>
      <c r="I33" s="30"/>
      <c r="J33" s="30"/>
    </row>
    <row r="34" spans="1:10" ht="17.399999999999999" x14ac:dyDescent="0.3">
      <c r="A34" s="154"/>
      <c r="B34" s="30"/>
      <c r="C34" s="30"/>
      <c r="D34" s="30"/>
      <c r="E34" s="30"/>
      <c r="F34" s="30"/>
      <c r="G34" s="30"/>
      <c r="H34" s="30"/>
      <c r="I34" s="30"/>
      <c r="J34" s="30"/>
    </row>
    <row r="35" spans="1:10" ht="17.399999999999999" x14ac:dyDescent="0.3">
      <c r="A35" s="154"/>
      <c r="B35" s="30"/>
      <c r="C35" s="30"/>
      <c r="D35" s="30"/>
      <c r="E35" s="30"/>
      <c r="F35" s="30"/>
      <c r="G35" s="30"/>
      <c r="H35" s="30"/>
      <c r="I35" s="30"/>
      <c r="J35" s="30"/>
    </row>
  </sheetData>
  <mergeCells count="16">
    <mergeCell ref="A1:I1"/>
    <mergeCell ref="C2:C3"/>
    <mergeCell ref="A10:J10"/>
    <mergeCell ref="A4:J4"/>
    <mergeCell ref="A16:J16"/>
    <mergeCell ref="A2:A3"/>
    <mergeCell ref="B2:B3"/>
    <mergeCell ref="D2:D3"/>
    <mergeCell ref="E2:E3"/>
    <mergeCell ref="F2:F3"/>
    <mergeCell ref="B29:D29"/>
    <mergeCell ref="B26:D26"/>
    <mergeCell ref="F26:J26"/>
    <mergeCell ref="B28:D28"/>
    <mergeCell ref="F28:J28"/>
    <mergeCell ref="B27:D27"/>
  </mergeCells>
  <phoneticPr fontId="12" type="noConversion"/>
  <printOptions horizontalCentered="1"/>
  <pageMargins left="0.39370078740157483" right="0.39370078740157483" top="1.1811023622047245" bottom="0.39370078740157483" header="0" footer="0"/>
  <pageSetup paperSize="9" scale="6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view="pageBreakPreview" zoomScale="75" zoomScaleNormal="100" zoomScaleSheetLayoutView="75" workbookViewId="0">
      <selection activeCell="S20" sqref="S20"/>
    </sheetView>
  </sheetViews>
  <sheetFormatPr defaultColWidth="9.109375" defaultRowHeight="13.8" x14ac:dyDescent="0.25"/>
  <cols>
    <col min="1" max="1" width="9.109375" style="24"/>
    <col min="2" max="2" width="23.88671875" style="24" customWidth="1"/>
    <col min="3" max="3" width="9.33203125" style="24" bestFit="1" customWidth="1"/>
    <col min="4" max="4" width="12.33203125" style="24" customWidth="1"/>
    <col min="5" max="5" width="13.6640625" style="24" customWidth="1"/>
    <col min="6" max="6" width="13.109375" style="24" bestFit="1" customWidth="1"/>
    <col min="7" max="7" width="15.6640625" style="24" customWidth="1"/>
    <col min="8" max="8" width="12.6640625" style="24" bestFit="1" customWidth="1"/>
    <col min="9" max="12" width="13.109375" style="24" customWidth="1"/>
    <col min="13" max="13" width="14.44140625" style="24" customWidth="1"/>
    <col min="14" max="14" width="18.109375" style="24" customWidth="1"/>
    <col min="15" max="16384" width="9.109375" style="24"/>
  </cols>
  <sheetData>
    <row r="1" spans="1:14" s="66" customFormat="1" ht="43.2" customHeight="1" x14ac:dyDescent="0.3">
      <c r="A1" s="262" t="s">
        <v>523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</row>
    <row r="2" spans="1:14" s="66" customFormat="1" ht="45" customHeight="1" x14ac:dyDescent="0.3">
      <c r="A2" s="265" t="s">
        <v>48</v>
      </c>
      <c r="B2" s="265"/>
      <c r="C2" s="265" t="s">
        <v>63</v>
      </c>
      <c r="D2" s="254" t="s">
        <v>65</v>
      </c>
      <c r="E2" s="216" t="s">
        <v>218</v>
      </c>
      <c r="F2" s="255" t="s">
        <v>215</v>
      </c>
      <c r="G2" s="258" t="s">
        <v>216</v>
      </c>
      <c r="H2" s="277" t="s">
        <v>220</v>
      </c>
      <c r="I2" s="112" t="s">
        <v>144</v>
      </c>
      <c r="J2" s="112" t="s">
        <v>7</v>
      </c>
      <c r="K2" s="112" t="s">
        <v>11</v>
      </c>
      <c r="L2" s="112" t="s">
        <v>15</v>
      </c>
      <c r="M2" s="265" t="s">
        <v>66</v>
      </c>
      <c r="N2" s="265"/>
    </row>
    <row r="3" spans="1:14" s="66" customFormat="1" ht="18" customHeight="1" x14ac:dyDescent="0.3">
      <c r="A3" s="265"/>
      <c r="B3" s="265"/>
      <c r="C3" s="265"/>
      <c r="D3" s="254"/>
      <c r="E3" s="261"/>
      <c r="F3" s="256"/>
      <c r="G3" s="259"/>
      <c r="H3" s="277"/>
      <c r="I3" s="112" t="s">
        <v>16</v>
      </c>
      <c r="J3" s="112" t="s">
        <v>16</v>
      </c>
      <c r="K3" s="112" t="s">
        <v>16</v>
      </c>
      <c r="L3" s="112" t="s">
        <v>16</v>
      </c>
      <c r="M3" s="265"/>
      <c r="N3" s="265"/>
    </row>
    <row r="4" spans="1:14" ht="68.400000000000006" customHeight="1" x14ac:dyDescent="0.25">
      <c r="A4" s="265" t="s">
        <v>394</v>
      </c>
      <c r="B4" s="265"/>
      <c r="C4" s="116" t="s">
        <v>125</v>
      </c>
      <c r="D4" s="116" t="s">
        <v>67</v>
      </c>
      <c r="E4" s="117" t="str">
        <f>IFERROR('6. Фінансовий стан'!C14/'6. Фінансовий стан'!C11*100,"−")</f>
        <v>−</v>
      </c>
      <c r="F4" s="117" t="str">
        <f>IFERROR('6. Фінансовий стан'!D14/'6. Фінансовий стан'!D11*100,"−")</f>
        <v>−</v>
      </c>
      <c r="G4" s="117" t="str">
        <f>IFERROR('6. Фінансовий стан'!E14/'6. Фінансовий стан'!E11*100,"−")</f>
        <v>−</v>
      </c>
      <c r="H4" s="117" t="str">
        <f>IFERROR('6. Фінансовий стан'!F14/'6. Фінансовий стан'!F11*100,"−")</f>
        <v>−</v>
      </c>
      <c r="I4" s="117" t="str">
        <f>IFERROR('6. Фінансовий стан'!G14/'6. Фінансовий стан'!G11*100,"−")</f>
        <v>−</v>
      </c>
      <c r="J4" s="117" t="str">
        <f>IFERROR('6. Фінансовий стан'!H14/'6. Фінансовий стан'!H11*100,"−")</f>
        <v>−</v>
      </c>
      <c r="K4" s="117" t="str">
        <f>IFERROR('6. Фінансовий стан'!I14/'6. Фінансовий стан'!I11*100,"−")</f>
        <v>−</v>
      </c>
      <c r="L4" s="117" t="str">
        <f>IFERROR('6. Фінансовий стан'!J14/'6. Фінансовий стан'!J11*100,"−")</f>
        <v>−</v>
      </c>
      <c r="M4" s="265" t="s">
        <v>114</v>
      </c>
      <c r="N4" s="265"/>
    </row>
    <row r="5" spans="1:14" ht="57.6" customHeight="1" x14ac:dyDescent="0.25">
      <c r="A5" s="265" t="s">
        <v>395</v>
      </c>
      <c r="B5" s="265"/>
      <c r="C5" s="116" t="s">
        <v>234</v>
      </c>
      <c r="D5" s="116" t="s">
        <v>67</v>
      </c>
      <c r="E5" s="117" t="str">
        <f>IFERROR('6. Фінансовий стан'!C15/'6. Фінансовий стан'!C8*100,"−")</f>
        <v>−</v>
      </c>
      <c r="F5" s="117" t="str">
        <f>IFERROR('6. Фінансовий стан'!D15/'6. Фінансовий стан'!D8*100,"−")</f>
        <v>−</v>
      </c>
      <c r="G5" s="117" t="str">
        <f>IFERROR('6. Фінансовий стан'!E15/'6. Фінансовий стан'!E8*100,"−")</f>
        <v>−</v>
      </c>
      <c r="H5" s="117" t="str">
        <f>IFERROR('6. Фінансовий стан'!F15/'6. Фінансовий стан'!F8*100,"−")</f>
        <v>−</v>
      </c>
      <c r="I5" s="117" t="str">
        <f>IFERROR('6. Фінансовий стан'!G15/'6. Фінансовий стан'!G8*100,"−")</f>
        <v>−</v>
      </c>
      <c r="J5" s="117" t="str">
        <f>IFERROR('6. Фінансовий стан'!H15/'6. Фінансовий стан'!H8*100,"−")</f>
        <v>−</v>
      </c>
      <c r="K5" s="117" t="str">
        <f>IFERROR('6. Фінансовий стан'!I15/'6. Фінансовий стан'!I8*100,"−")</f>
        <v>−</v>
      </c>
      <c r="L5" s="117" t="str">
        <f>IFERROR('6. Фінансовий стан'!J15/'6. Фінансовий стан'!J8*100,"−")</f>
        <v>−</v>
      </c>
      <c r="M5" s="265" t="s">
        <v>69</v>
      </c>
      <c r="N5" s="265"/>
    </row>
    <row r="6" spans="1:14" ht="70.2" customHeight="1" x14ac:dyDescent="0.25">
      <c r="A6" s="265" t="s">
        <v>396</v>
      </c>
      <c r="B6" s="265"/>
      <c r="C6" s="116" t="s">
        <v>235</v>
      </c>
      <c r="D6" s="116" t="s">
        <v>67</v>
      </c>
      <c r="E6" s="117" t="str">
        <f>IFERROR('6. Фінансовий стан'!C15/'6. Фінансовий стан'!C9*100,"−")</f>
        <v>−</v>
      </c>
      <c r="F6" s="117" t="str">
        <f>IFERROR('6. Фінансовий стан'!D15/'6. Фінансовий стан'!D9*100,"−")</f>
        <v>−</v>
      </c>
      <c r="G6" s="117" t="str">
        <f>IFERROR('6. Фінансовий стан'!E15/'6. Фінансовий стан'!E9*100,"−")</f>
        <v>−</v>
      </c>
      <c r="H6" s="117" t="str">
        <f>IFERROR('6. Фінансовий стан'!F15/'6. Фінансовий стан'!F9*100,"−")</f>
        <v>−</v>
      </c>
      <c r="I6" s="117" t="str">
        <f>IFERROR('6. Фінансовий стан'!G15/'6. Фінансовий стан'!G9*100,"−")</f>
        <v>−</v>
      </c>
      <c r="J6" s="117" t="str">
        <f>IFERROR('6. Фінансовий стан'!H15/'6. Фінансовий стан'!H9*100,"−")</f>
        <v>−</v>
      </c>
      <c r="K6" s="117" t="str">
        <f>IFERROR('6. Фінансовий стан'!I15/'6. Фінансовий стан'!I9*100,"−")</f>
        <v>−</v>
      </c>
      <c r="L6" s="117" t="str">
        <f>IFERROR('6. Фінансовий стан'!J15/'6. Фінансовий стан'!J9*100,"−")</f>
        <v>−</v>
      </c>
      <c r="M6" s="265" t="s">
        <v>115</v>
      </c>
      <c r="N6" s="265"/>
    </row>
    <row r="7" spans="1:14" ht="81.599999999999994" customHeight="1" x14ac:dyDescent="0.25">
      <c r="A7" s="265" t="s">
        <v>397</v>
      </c>
      <c r="B7" s="265"/>
      <c r="C7" s="116" t="s">
        <v>237</v>
      </c>
      <c r="D7" s="116" t="s">
        <v>67</v>
      </c>
      <c r="E7" s="117" t="str">
        <f>IFERROR('6. Фінансовий стан'!C15/'6. Фінансовий стан'!C11*100,"−")</f>
        <v>−</v>
      </c>
      <c r="F7" s="117" t="str">
        <f>IFERROR('6. Фінансовий стан'!D15/'6. Фінансовий стан'!D11*100,"−")</f>
        <v>−</v>
      </c>
      <c r="G7" s="117" t="str">
        <f>IFERROR('6. Фінансовий стан'!E15/'6. Фінансовий стан'!E11*100,"−")</f>
        <v>−</v>
      </c>
      <c r="H7" s="117" t="str">
        <f>IFERROR('6. Фінансовий стан'!F15/'6. Фінансовий стан'!F11*100,"−")</f>
        <v>−</v>
      </c>
      <c r="I7" s="117" t="str">
        <f>IFERROR('6. Фінансовий стан'!G15/'6. Фінансовий стан'!G11*100,"−")</f>
        <v>−</v>
      </c>
      <c r="J7" s="117" t="str">
        <f>IFERROR('6. Фінансовий стан'!H15/'6. Фінансовий стан'!H11*100,"−")</f>
        <v>−</v>
      </c>
      <c r="K7" s="117" t="str">
        <f>IFERROR('6. Фінансовий стан'!I15/'6. Фінансовий стан'!I11*100,"−")</f>
        <v>−</v>
      </c>
      <c r="L7" s="117" t="str">
        <f>IFERROR('6. Фінансовий стан'!J15/'6. Фінансовий стан'!J11*100,"−")</f>
        <v>−</v>
      </c>
      <c r="M7" s="265" t="s">
        <v>130</v>
      </c>
      <c r="N7" s="265"/>
    </row>
    <row r="8" spans="1:14" ht="81.599999999999994" customHeight="1" x14ac:dyDescent="0.25">
      <c r="A8" s="265" t="s">
        <v>398</v>
      </c>
      <c r="B8" s="265"/>
      <c r="C8" s="116" t="s">
        <v>238</v>
      </c>
      <c r="D8" s="116" t="s">
        <v>73</v>
      </c>
      <c r="E8" s="117" t="str">
        <f>IFERROR('6. Фінансовий стан'!C9/('6. Фінансовий стан'!C18+'6. Фінансовий стан'!C19),"−")</f>
        <v>−</v>
      </c>
      <c r="F8" s="117" t="str">
        <f>IFERROR('6. Фінансовий стан'!D9/('6. Фінансовий стан'!D18+'6. Фінансовий стан'!D19),"−")</f>
        <v>−</v>
      </c>
      <c r="G8" s="117" t="str">
        <f>IFERROR('6. Фінансовий стан'!E9/('6. Фінансовий стан'!E18+'6. Фінансовий стан'!E19),"−")</f>
        <v>−</v>
      </c>
      <c r="H8" s="117" t="str">
        <f>IFERROR('6. Фінансовий стан'!F9/('6. Фінансовий стан'!F18+'6. Фінансовий стан'!F19),"−")</f>
        <v>−</v>
      </c>
      <c r="I8" s="117" t="str">
        <f>IFERROR('6. Фінансовий стан'!G9/('6. Фінансовий стан'!G18+'6. Фінансовий стан'!G19),"−")</f>
        <v>−</v>
      </c>
      <c r="J8" s="117" t="str">
        <f>IFERROR('6. Фінансовий стан'!H9/('6. Фінансовий стан'!H18+'6. Фінансовий стан'!H19),"−")</f>
        <v>−</v>
      </c>
      <c r="K8" s="117" t="str">
        <f>IFERROR('6. Фінансовий стан'!I9/('6. Фінансовий стан'!I18+'6. Фінансовий стан'!I19),"−")</f>
        <v>−</v>
      </c>
      <c r="L8" s="117" t="str">
        <f>IFERROR('6. Фінансовий стан'!J9/('6. Фінансовий стан'!J18+'6. Фінансовий стан'!J19),"−")</f>
        <v>−</v>
      </c>
      <c r="M8" s="265" t="s">
        <v>74</v>
      </c>
      <c r="N8" s="265"/>
    </row>
    <row r="9" spans="1:14" ht="69" customHeight="1" x14ac:dyDescent="0.25">
      <c r="A9" s="265" t="s">
        <v>399</v>
      </c>
      <c r="B9" s="265"/>
      <c r="C9" s="116" t="s">
        <v>236</v>
      </c>
      <c r="D9" s="116" t="s">
        <v>75</v>
      </c>
      <c r="E9" s="117" t="str">
        <f>IFERROR('6. Фінансовий стан'!C7/'6. Фінансовий стан'!C6,"−")</f>
        <v>−</v>
      </c>
      <c r="F9" s="117" t="str">
        <f>IFERROR('6. Фінансовий стан'!D7/'6. Фінансовий стан'!D6,"−")</f>
        <v>−</v>
      </c>
      <c r="G9" s="117" t="str">
        <f>IFERROR('6. Фінансовий стан'!E7/'6. Фінансовий стан'!E6,"−")</f>
        <v>−</v>
      </c>
      <c r="H9" s="117" t="str">
        <f>IFERROR('6. Фінансовий стан'!F7/'6. Фінансовий стан'!F6,"−")</f>
        <v>−</v>
      </c>
      <c r="I9" s="117" t="str">
        <f>IFERROR('6. Фінансовий стан'!G7/'6. Фінансовий стан'!G6,"−")</f>
        <v>−</v>
      </c>
      <c r="J9" s="117" t="str">
        <f>IFERROR('6. Фінансовий стан'!H7/'6. Фінансовий стан'!H6,"−")</f>
        <v>−</v>
      </c>
      <c r="K9" s="117" t="str">
        <f>IFERROR('6. Фінансовий стан'!I7/'6. Фінансовий стан'!I6,"−")</f>
        <v>−</v>
      </c>
      <c r="L9" s="117" t="str">
        <f>IFERROR('6. Фінансовий стан'!J7/'6. Фінансовий стан'!J6,"−")</f>
        <v>−</v>
      </c>
      <c r="M9" s="265" t="s">
        <v>76</v>
      </c>
      <c r="N9" s="265"/>
    </row>
    <row r="10" spans="1:14" ht="37.200000000000003" customHeight="1" x14ac:dyDescent="0.25"/>
    <row r="11" spans="1:14" ht="17.399999999999999" x14ac:dyDescent="0.3">
      <c r="B11" s="50" t="s">
        <v>146</v>
      </c>
      <c r="C11" s="225" t="s">
        <v>64</v>
      </c>
      <c r="D11" s="225"/>
      <c r="E11" s="225"/>
      <c r="F11" s="51"/>
      <c r="G11" s="222" t="s">
        <v>168</v>
      </c>
      <c r="H11" s="222"/>
      <c r="I11" s="222"/>
      <c r="J11" s="222"/>
      <c r="K11" s="222"/>
    </row>
    <row r="12" spans="1:14" ht="30.6" customHeight="1" x14ac:dyDescent="0.25">
      <c r="B12" s="31"/>
      <c r="C12" s="226" t="s">
        <v>386</v>
      </c>
      <c r="D12" s="227"/>
      <c r="E12" s="227"/>
      <c r="F12" s="28"/>
    </row>
    <row r="13" spans="1:14" ht="17.399999999999999" x14ac:dyDescent="0.3">
      <c r="B13" s="50" t="s">
        <v>147</v>
      </c>
      <c r="C13" s="225" t="s">
        <v>64</v>
      </c>
      <c r="D13" s="225"/>
      <c r="E13" s="225"/>
      <c r="F13" s="51"/>
      <c r="G13" s="222" t="s">
        <v>571</v>
      </c>
      <c r="H13" s="222"/>
      <c r="I13" s="222"/>
      <c r="J13" s="222"/>
      <c r="K13" s="222"/>
    </row>
    <row r="14" spans="1:14" ht="17.399999999999999" x14ac:dyDescent="0.25">
      <c r="B14" s="31"/>
      <c r="C14" s="227" t="s">
        <v>400</v>
      </c>
      <c r="D14" s="227"/>
      <c r="E14" s="227"/>
      <c r="F14" s="31"/>
      <c r="G14" s="31"/>
      <c r="H14" s="31"/>
      <c r="I14" s="31"/>
      <c r="N14" s="62"/>
    </row>
    <row r="15" spans="1:14" ht="78.599999999999994" customHeight="1" x14ac:dyDescent="0.25">
      <c r="B15" s="37"/>
      <c r="C15" s="37"/>
      <c r="D15" s="37"/>
      <c r="E15" s="37"/>
      <c r="F15" s="37"/>
      <c r="G15" s="37"/>
      <c r="H15" s="37"/>
      <c r="I15" s="37"/>
      <c r="J15" s="37"/>
      <c r="K15" s="37"/>
    </row>
    <row r="16" spans="1:14" ht="20.399999999999999" x14ac:dyDescent="0.35">
      <c r="B16" s="279" t="s">
        <v>387</v>
      </c>
      <c r="C16" s="279"/>
      <c r="D16" s="279"/>
      <c r="E16" s="177"/>
      <c r="F16" s="177"/>
      <c r="G16" s="197"/>
      <c r="H16" s="177"/>
      <c r="I16" s="177"/>
      <c r="J16" s="280" t="s">
        <v>388</v>
      </c>
      <c r="K16" s="280"/>
      <c r="L16" s="280"/>
    </row>
    <row r="17" spans="2:12" ht="37.799999999999997" customHeight="1" x14ac:dyDescent="0.35">
      <c r="B17" s="178"/>
      <c r="C17" s="177"/>
      <c r="D17" s="177"/>
      <c r="E17" s="177"/>
      <c r="F17" s="177"/>
      <c r="G17" s="179"/>
      <c r="H17" s="177"/>
      <c r="I17" s="177"/>
      <c r="J17" s="180"/>
      <c r="K17" s="180"/>
      <c r="L17" s="180"/>
    </row>
    <row r="18" spans="2:12" ht="20.399999999999999" x14ac:dyDescent="0.35">
      <c r="B18" s="181" t="s">
        <v>389</v>
      </c>
      <c r="C18" s="177"/>
      <c r="D18" s="177"/>
      <c r="E18" s="177"/>
      <c r="F18" s="177"/>
      <c r="G18" s="179"/>
      <c r="H18" s="177"/>
      <c r="I18" s="177"/>
      <c r="J18" s="180"/>
      <c r="K18" s="180"/>
      <c r="L18" s="180"/>
    </row>
    <row r="19" spans="2:12" ht="20.399999999999999" x14ac:dyDescent="0.35">
      <c r="B19" s="281" t="s">
        <v>390</v>
      </c>
      <c r="C19" s="279"/>
      <c r="D19" s="279"/>
      <c r="E19" s="279"/>
      <c r="F19" s="177"/>
      <c r="G19" s="197"/>
      <c r="H19" s="177"/>
      <c r="I19" s="177"/>
      <c r="J19" s="280" t="s">
        <v>391</v>
      </c>
      <c r="K19" s="280"/>
      <c r="L19" s="280"/>
    </row>
    <row r="20" spans="2:12" ht="17.399999999999999" x14ac:dyDescent="0.3">
      <c r="B20" s="34"/>
      <c r="C20" s="35"/>
      <c r="D20" s="35"/>
      <c r="E20" s="35"/>
      <c r="F20" s="35"/>
      <c r="G20" s="35"/>
      <c r="H20" s="35"/>
      <c r="I20" s="35"/>
      <c r="J20" s="35"/>
      <c r="K20" s="35"/>
    </row>
  </sheetData>
  <mergeCells count="31">
    <mergeCell ref="B16:D16"/>
    <mergeCell ref="J16:L16"/>
    <mergeCell ref="B19:E19"/>
    <mergeCell ref="J19:L19"/>
    <mergeCell ref="C11:E11"/>
    <mergeCell ref="G11:K11"/>
    <mergeCell ref="C13:E13"/>
    <mergeCell ref="G13:K13"/>
    <mergeCell ref="C12:E12"/>
    <mergeCell ref="C14:E14"/>
    <mergeCell ref="A9:B9"/>
    <mergeCell ref="M9:N9"/>
    <mergeCell ref="A4:B4"/>
    <mergeCell ref="M4:N4"/>
    <mergeCell ref="A5:B5"/>
    <mergeCell ref="M5:N5"/>
    <mergeCell ref="A6:B6"/>
    <mergeCell ref="M6:N6"/>
    <mergeCell ref="A7:B7"/>
    <mergeCell ref="M7:N7"/>
    <mergeCell ref="A8:B8"/>
    <mergeCell ref="M8:N8"/>
    <mergeCell ref="A1:N1"/>
    <mergeCell ref="A2:B3"/>
    <mergeCell ref="C2:C3"/>
    <mergeCell ref="D2:D3"/>
    <mergeCell ref="F2:F3"/>
    <mergeCell ref="G2:G3"/>
    <mergeCell ref="H2:H3"/>
    <mergeCell ref="M2:N3"/>
    <mergeCell ref="E2:E3"/>
  </mergeCells>
  <phoneticPr fontId="12" type="noConversion"/>
  <printOptions horizontalCentered="1"/>
  <pageMargins left="0.39370078740157483" right="0.39370078740157483" top="1.1811023622047245" bottom="0.39370078740157483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8</vt:i4>
      </vt:variant>
      <vt:variant>
        <vt:lpstr>Іменовані діапазони</vt:lpstr>
      </vt:variant>
      <vt:variant>
        <vt:i4>11</vt:i4>
      </vt:variant>
    </vt:vector>
  </HeadingPairs>
  <TitlesOfParts>
    <vt:vector size="19" baseType="lpstr">
      <vt:lpstr>Титульний лист</vt:lpstr>
      <vt:lpstr>1.Основні показники </vt:lpstr>
      <vt:lpstr>2.Рух грошових коштів</vt:lpstr>
      <vt:lpstr>3.Показники діяльності</vt:lpstr>
      <vt:lpstr>4. Розрахунки з бюджетом</vt:lpstr>
      <vt:lpstr>5. Капітальні інвестиції</vt:lpstr>
      <vt:lpstr>6. Фінансовий стан</vt:lpstr>
      <vt:lpstr>7. Коефіцієнти</vt:lpstr>
      <vt:lpstr>'1.Основні показники '!Заголовки_для_друку</vt:lpstr>
      <vt:lpstr>'2.Рух грошових коштів'!Заголовки_для_друку</vt:lpstr>
      <vt:lpstr>'3.Показники діяльності'!Заголовки_для_друку</vt:lpstr>
      <vt:lpstr>'4. Розрахунки з бюджетом'!Заголовки_для_друку</vt:lpstr>
      <vt:lpstr>'1.Основні показники '!Область_друку</vt:lpstr>
      <vt:lpstr>'2.Рух грошових коштів'!Область_друку</vt:lpstr>
      <vt:lpstr>'3.Показники діяльності'!Область_друку</vt:lpstr>
      <vt:lpstr>'4. Розрахунки з бюджетом'!Область_друку</vt:lpstr>
      <vt:lpstr>'6. Фінансовий стан'!Область_друку</vt:lpstr>
      <vt:lpstr>'7. Коефіцієнти'!Область_друку</vt:lpstr>
      <vt:lpstr>'Титульний лист'!Область_друку</vt:lpstr>
    </vt:vector>
  </TitlesOfParts>
  <Manager>Horbachova.Iryna@lvivcity.gov.ua</Manager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Zabrotska.Olena@lvivcity.gov.ua</dc:creator>
  <cp:lastModifiedBy>Kozhushko.Olha</cp:lastModifiedBy>
  <cp:lastPrinted>2023-12-05T09:59:39Z</cp:lastPrinted>
  <dcterms:created xsi:type="dcterms:W3CDTF">2015-06-05T18:19:34Z</dcterms:created>
  <dcterms:modified xsi:type="dcterms:W3CDTF">2023-12-13T14:22:20Z</dcterms:modified>
</cp:coreProperties>
</file>