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ime\Common\Network\Департамент фінансової політики\"/>
    </mc:Choice>
  </mc:AlternateContent>
  <bookViews>
    <workbookView xWindow="0" yWindow="0" windowWidth="28800" windowHeight="11700" tabRatio="738" activeTab="2"/>
  </bookViews>
  <sheets>
    <sheet name="Додаток 1" sheetId="13" r:id="rId1"/>
    <sheet name="Додаток 2" sheetId="12" r:id="rId2"/>
    <sheet name="Додаток 3" sheetId="1" r:id="rId3"/>
    <sheet name="Додаток 4" sheetId="21" r:id="rId4"/>
    <sheet name="Додаток 5" sheetId="11" r:id="rId5"/>
    <sheet name="Додаток 6" sheetId="6" r:id="rId6"/>
    <sheet name="Додаток 7" sheetId="19" r:id="rId7"/>
    <sheet name="Додаток 8" sheetId="22" r:id="rId8"/>
  </sheets>
  <definedNames>
    <definedName name="_xlnm.Print_Titles" localSheetId="0">'Додаток 1'!$A:$E,'Додаток 1'!$11:$11</definedName>
    <definedName name="_xlnm.Print_Titles" localSheetId="1">'Додаток 2'!$10:$10</definedName>
    <definedName name="_xlnm.Print_Titles" localSheetId="2">'Додаток 3'!$13:$13</definedName>
    <definedName name="_xlnm.Print_Titles" localSheetId="3">'Додаток 4'!$13:$13</definedName>
    <definedName name="_xlnm.Print_Titles" localSheetId="5">'Додаток 6'!$11:$11</definedName>
    <definedName name="_xlnm.Print_Titles" localSheetId="6">'Додаток 7'!$13:$13</definedName>
    <definedName name="_xlnm.Print_Area" localSheetId="0">'Додаток 1'!$A$1:$F$119</definedName>
    <definedName name="_xlnm.Print_Area" localSheetId="1">'Додаток 2'!$A$1:$F$45</definedName>
    <definedName name="_xlnm.Print_Area" localSheetId="2">'Додаток 3'!$A$1:$P$323</definedName>
    <definedName name="_xlnm.Print_Area" localSheetId="3">'Додаток 4'!$A$1:$P$64</definedName>
    <definedName name="_xlnm.Print_Area" localSheetId="4">'Додаток 5'!$A$1:$F$58</definedName>
    <definedName name="_xlnm.Print_Area" localSheetId="5">'Додаток 6'!$A$1:$J$52</definedName>
    <definedName name="_xlnm.Print_Area" localSheetId="6">'Додаток 7'!$A$1:$J$234</definedName>
    <definedName name="_xlnm.Print_Area" localSheetId="7">'Додаток 8'!$A$1:$C$57</definedName>
  </definedNames>
  <calcPr calcId="162913"/>
</workbook>
</file>

<file path=xl/calcChain.xml><?xml version="1.0" encoding="utf-8"?>
<calcChain xmlns="http://schemas.openxmlformats.org/spreadsheetml/2006/main">
  <c r="H216" i="19" l="1"/>
  <c r="G216" i="19"/>
  <c r="H72" i="19" l="1"/>
  <c r="G86" i="19"/>
  <c r="I76" i="1"/>
  <c r="G81" i="1"/>
  <c r="G76" i="1" s="1"/>
  <c r="H81" i="1"/>
  <c r="H76" i="1" s="1"/>
  <c r="I81" i="1"/>
  <c r="J81" i="1"/>
  <c r="J76" i="1" s="1"/>
  <c r="K81" i="1"/>
  <c r="K76" i="1" s="1"/>
  <c r="M81" i="1"/>
  <c r="M76" i="1" s="1"/>
  <c r="N81" i="1"/>
  <c r="O81" i="1"/>
  <c r="P82" i="1"/>
  <c r="L82" i="1"/>
  <c r="F82" i="1"/>
  <c r="P184" i="1"/>
  <c r="F184" i="1"/>
  <c r="E183" i="1"/>
  <c r="F183" i="1" s="1"/>
  <c r="G186" i="1"/>
  <c r="H186" i="1"/>
  <c r="I186" i="1"/>
  <c r="J186" i="1"/>
  <c r="K186" i="1"/>
  <c r="M186" i="1"/>
  <c r="N186" i="1"/>
  <c r="O186" i="1"/>
  <c r="E186" i="1"/>
  <c r="L183" i="1"/>
  <c r="P187" i="1"/>
  <c r="P186" i="1" s="1"/>
  <c r="L187" i="1"/>
  <c r="L186" i="1" s="1"/>
  <c r="F187" i="1"/>
  <c r="F186" i="1" s="1"/>
  <c r="E179" i="1"/>
  <c r="P185" i="1"/>
  <c r="F185" i="1"/>
  <c r="F174" i="1"/>
  <c r="G174" i="1"/>
  <c r="H174" i="1"/>
  <c r="I174" i="1"/>
  <c r="J174" i="1"/>
  <c r="K174" i="1"/>
  <c r="L174" i="1"/>
  <c r="M174" i="1"/>
  <c r="N174" i="1"/>
  <c r="O174" i="1"/>
  <c r="P174" i="1"/>
  <c r="E174" i="1"/>
  <c r="G176" i="1"/>
  <c r="H176" i="1"/>
  <c r="I176" i="1"/>
  <c r="J176" i="1"/>
  <c r="K176" i="1"/>
  <c r="M176" i="1"/>
  <c r="N176" i="1"/>
  <c r="O176" i="1"/>
  <c r="E176" i="1"/>
  <c r="P183" i="1" l="1"/>
  <c r="E258" i="1"/>
  <c r="E269" i="1"/>
  <c r="E268" i="1"/>
  <c r="E162" i="1"/>
  <c r="G167" i="1"/>
  <c r="H167" i="1"/>
  <c r="I167" i="1"/>
  <c r="J167" i="1"/>
  <c r="K167" i="1"/>
  <c r="M167" i="1"/>
  <c r="N167" i="1"/>
  <c r="O167" i="1"/>
  <c r="E167" i="1"/>
  <c r="P168" i="1"/>
  <c r="L168" i="1"/>
  <c r="F168" i="1"/>
  <c r="E178" i="1"/>
  <c r="E92" i="1"/>
  <c r="E84" i="1"/>
  <c r="H43" i="19"/>
  <c r="G50" i="19"/>
  <c r="P84" i="1" l="1"/>
  <c r="E39" i="1"/>
  <c r="E26" i="1"/>
  <c r="E254" i="1"/>
  <c r="E209" i="1"/>
  <c r="J200" i="1"/>
  <c r="P200" i="1" s="1"/>
  <c r="F200" i="1"/>
  <c r="G28" i="1"/>
  <c r="H28" i="1"/>
  <c r="I28" i="1"/>
  <c r="M28" i="1"/>
  <c r="E28" i="1"/>
  <c r="J31" i="1"/>
  <c r="P31" i="1" s="1"/>
  <c r="F31" i="1"/>
  <c r="G49" i="1"/>
  <c r="H49" i="1"/>
  <c r="I49" i="1"/>
  <c r="M49" i="1"/>
  <c r="N49" i="1"/>
  <c r="E49" i="1"/>
  <c r="J53" i="1"/>
  <c r="J49" i="1" s="1"/>
  <c r="F53" i="1"/>
  <c r="G244" i="1"/>
  <c r="H244" i="1"/>
  <c r="I244" i="1"/>
  <c r="M244" i="1"/>
  <c r="J249" i="1"/>
  <c r="K249" i="1" s="1"/>
  <c r="O249" i="1" s="1"/>
  <c r="F249" i="1"/>
  <c r="J90" i="1"/>
  <c r="J154" i="1"/>
  <c r="J146" i="1"/>
  <c r="J140" i="1"/>
  <c r="H104" i="19"/>
  <c r="H105" i="19"/>
  <c r="H108" i="19"/>
  <c r="H110" i="19"/>
  <c r="H102" i="19" s="1"/>
  <c r="H111" i="19"/>
  <c r="H113" i="19"/>
  <c r="H114" i="19"/>
  <c r="H116" i="19"/>
  <c r="H117" i="19"/>
  <c r="H118" i="19"/>
  <c r="H119" i="19"/>
  <c r="H120" i="19"/>
  <c r="H122" i="19"/>
  <c r="E188" i="1"/>
  <c r="E182" i="1"/>
  <c r="E173" i="1"/>
  <c r="E267" i="1"/>
  <c r="E264" i="1"/>
  <c r="N172" i="19"/>
  <c r="N171" i="19"/>
  <c r="N168" i="19" s="1"/>
  <c r="H177" i="19"/>
  <c r="H176" i="19"/>
  <c r="H175" i="19"/>
  <c r="H174" i="19"/>
  <c r="H173" i="19"/>
  <c r="H172" i="19"/>
  <c r="H171" i="19"/>
  <c r="F84" i="1" l="1"/>
  <c r="K200" i="1"/>
  <c r="J28" i="1"/>
  <c r="P53" i="1"/>
  <c r="K31" i="1"/>
  <c r="K53" i="1"/>
  <c r="J244" i="1"/>
  <c r="P249" i="1"/>
  <c r="K244" i="1"/>
  <c r="N116" i="19"/>
  <c r="N140" i="19" l="1"/>
  <c r="O200" i="1"/>
  <c r="O31" i="1"/>
  <c r="K28" i="1"/>
  <c r="O53" i="1"/>
  <c r="K49" i="1"/>
  <c r="N113" i="19"/>
  <c r="N107" i="19"/>
  <c r="N117" i="19"/>
  <c r="N104" i="19"/>
  <c r="D13" i="12"/>
  <c r="E21" i="12"/>
  <c r="F21" i="12"/>
  <c r="N102" i="19" l="1"/>
  <c r="G258" i="1"/>
  <c r="E85" i="1" l="1"/>
  <c r="F85" i="1" s="1"/>
  <c r="D31" i="12"/>
  <c r="G242" i="1"/>
  <c r="H242" i="1"/>
  <c r="I242" i="1"/>
  <c r="J242" i="1"/>
  <c r="K242" i="1"/>
  <c r="M242" i="1"/>
  <c r="N242" i="1"/>
  <c r="O242" i="1"/>
  <c r="E242" i="1"/>
  <c r="P243" i="1"/>
  <c r="P242" i="1" s="1"/>
  <c r="L243" i="1"/>
  <c r="L242" i="1" s="1"/>
  <c r="F243" i="1"/>
  <c r="F242" i="1" s="1"/>
  <c r="H155" i="19"/>
  <c r="E83" i="1"/>
  <c r="P83" i="1" l="1"/>
  <c r="P81" i="1" s="1"/>
  <c r="E81" i="1"/>
  <c r="E76" i="1" s="1"/>
  <c r="O236" i="1"/>
  <c r="K236" i="1"/>
  <c r="J236" i="1"/>
  <c r="N236" i="1"/>
  <c r="I236" i="1"/>
  <c r="M236" i="1"/>
  <c r="H236" i="1"/>
  <c r="G236" i="1"/>
  <c r="H102" i="1"/>
  <c r="I68" i="19" l="1"/>
  <c r="G68" i="19" s="1"/>
  <c r="J68" i="19"/>
  <c r="H68" i="19"/>
  <c r="G70" i="19"/>
  <c r="H168" i="19" l="1"/>
  <c r="G172" i="19"/>
  <c r="H150" i="19" l="1"/>
  <c r="I40" i="19"/>
  <c r="J40" i="19"/>
  <c r="I135" i="19"/>
  <c r="J135" i="19"/>
  <c r="H135" i="19"/>
  <c r="G138" i="19"/>
  <c r="G139" i="19"/>
  <c r="I150" i="19"/>
  <c r="J150" i="19"/>
  <c r="G153" i="19"/>
  <c r="G154" i="19"/>
  <c r="G155" i="19"/>
  <c r="G157" i="19"/>
  <c r="G158" i="19"/>
  <c r="G159" i="19"/>
  <c r="G160" i="19"/>
  <c r="G161" i="19"/>
  <c r="G162" i="19"/>
  <c r="G152" i="19"/>
  <c r="H156" i="19"/>
  <c r="G156" i="19" s="1"/>
  <c r="H288" i="1" l="1"/>
  <c r="D44" i="11" l="1"/>
  <c r="D46" i="11"/>
  <c r="D45" i="11"/>
  <c r="D28" i="11"/>
  <c r="D26" i="11" s="1"/>
  <c r="D27" i="11"/>
  <c r="H23" i="19" l="1"/>
  <c r="E25" i="1" l="1"/>
  <c r="O50" i="21" l="1"/>
  <c r="O48" i="21" s="1"/>
  <c r="O47" i="21" s="1"/>
  <c r="J50" i="21"/>
  <c r="N50" i="21" s="1"/>
  <c r="O49" i="21"/>
  <c r="H49" i="21"/>
  <c r="H48" i="21" s="1"/>
  <c r="H47" i="21" s="1"/>
  <c r="F49" i="21"/>
  <c r="M48" i="21"/>
  <c r="K48" i="21"/>
  <c r="K47" i="21" s="1"/>
  <c r="J48" i="21"/>
  <c r="J47" i="21" s="1"/>
  <c r="I48" i="21"/>
  <c r="I47" i="21" s="1"/>
  <c r="G48" i="21"/>
  <c r="E48" i="21"/>
  <c r="M47" i="21"/>
  <c r="G47" i="21"/>
  <c r="E47" i="21"/>
  <c r="O46" i="21"/>
  <c r="J46" i="21"/>
  <c r="N46" i="21" s="1"/>
  <c r="O45" i="21"/>
  <c r="O44" i="21" s="1"/>
  <c r="O43" i="21" s="1"/>
  <c r="F45" i="21"/>
  <c r="H45" i="21" s="1"/>
  <c r="M44" i="21"/>
  <c r="M43" i="21" s="1"/>
  <c r="K44" i="21"/>
  <c r="I44" i="21"/>
  <c r="I43" i="21" s="1"/>
  <c r="G44" i="21"/>
  <c r="G43" i="21" s="1"/>
  <c r="E44" i="21"/>
  <c r="K43" i="21"/>
  <c r="E43" i="21"/>
  <c r="P42" i="21"/>
  <c r="O42" i="21"/>
  <c r="L42" i="21"/>
  <c r="L40" i="21" s="1"/>
  <c r="J42" i="21"/>
  <c r="N42" i="21" s="1"/>
  <c r="O41" i="21"/>
  <c r="F41" i="21"/>
  <c r="M40" i="21"/>
  <c r="K40" i="21"/>
  <c r="J40" i="21"/>
  <c r="I40" i="21"/>
  <c r="G40" i="21"/>
  <c r="E40" i="21"/>
  <c r="O39" i="21"/>
  <c r="L39" i="21"/>
  <c r="J39" i="21"/>
  <c r="N39" i="21" s="1"/>
  <c r="O38" i="21"/>
  <c r="O37" i="21" s="1"/>
  <c r="F38" i="21"/>
  <c r="H38" i="21" s="1"/>
  <c r="M37" i="21"/>
  <c r="K37" i="21"/>
  <c r="I37" i="21"/>
  <c r="G37" i="21"/>
  <c r="E37" i="21"/>
  <c r="O36" i="21"/>
  <c r="M36" i="21"/>
  <c r="M34" i="21" s="1"/>
  <c r="L36" i="21"/>
  <c r="P36" i="21" s="1"/>
  <c r="J36" i="21"/>
  <c r="O35" i="21"/>
  <c r="N35" i="21"/>
  <c r="L35" i="21"/>
  <c r="L34" i="21" s="1"/>
  <c r="F35" i="21"/>
  <c r="H35" i="21" s="1"/>
  <c r="P35" i="21" s="1"/>
  <c r="K34" i="21"/>
  <c r="I34" i="21"/>
  <c r="G34" i="21"/>
  <c r="E34" i="21"/>
  <c r="E33" i="21" s="1"/>
  <c r="K33" i="21"/>
  <c r="K31" i="21" s="1"/>
  <c r="N30" i="21"/>
  <c r="P30" i="21" s="1"/>
  <c r="L30" i="21"/>
  <c r="L29" i="21" s="1"/>
  <c r="H30" i="21"/>
  <c r="J29" i="21"/>
  <c r="J26" i="21" s="1"/>
  <c r="F29" i="21"/>
  <c r="E29" i="21"/>
  <c r="N28" i="21"/>
  <c r="M28" i="21"/>
  <c r="K28" i="21"/>
  <c r="H28" i="21"/>
  <c r="N27" i="21"/>
  <c r="F27" i="21"/>
  <c r="F26" i="21" s="1"/>
  <c r="E27" i="21"/>
  <c r="O26" i="21"/>
  <c r="K26" i="21"/>
  <c r="I26" i="21"/>
  <c r="G26" i="21"/>
  <c r="O24" i="21"/>
  <c r="K24" i="21"/>
  <c r="J24" i="21"/>
  <c r="I24" i="21"/>
  <c r="G24" i="21"/>
  <c r="E24" i="21"/>
  <c r="N23" i="21"/>
  <c r="P23" i="21" s="1"/>
  <c r="L23" i="21"/>
  <c r="J22" i="21"/>
  <c r="O21" i="21"/>
  <c r="M21" i="21"/>
  <c r="K21" i="21"/>
  <c r="I21" i="21"/>
  <c r="H21" i="21"/>
  <c r="G21" i="21"/>
  <c r="F21" i="21"/>
  <c r="E21" i="21"/>
  <c r="O19" i="21"/>
  <c r="M19" i="21"/>
  <c r="K19" i="21"/>
  <c r="I19" i="21"/>
  <c r="H19" i="21"/>
  <c r="G19" i="21"/>
  <c r="F19" i="21"/>
  <c r="E19" i="21"/>
  <c r="P18" i="21"/>
  <c r="N18" i="21"/>
  <c r="L18" i="21"/>
  <c r="P17" i="21"/>
  <c r="P14" i="21" s="1"/>
  <c r="N17" i="21"/>
  <c r="J17" i="21"/>
  <c r="L17" i="21" s="1"/>
  <c r="O16" i="21"/>
  <c r="M16" i="21"/>
  <c r="L16" i="21"/>
  <c r="K16" i="21"/>
  <c r="I16" i="21"/>
  <c r="H16" i="21"/>
  <c r="G16" i="21"/>
  <c r="F16" i="21"/>
  <c r="E16" i="21"/>
  <c r="O14" i="21"/>
  <c r="M14" i="21"/>
  <c r="L14" i="21"/>
  <c r="K14" i="21"/>
  <c r="I14" i="21"/>
  <c r="H14" i="21"/>
  <c r="G14" i="21"/>
  <c r="F14" i="21"/>
  <c r="E14" i="21"/>
  <c r="L24" i="21" l="1"/>
  <c r="L26" i="21"/>
  <c r="F24" i="21"/>
  <c r="E31" i="21"/>
  <c r="K51" i="21"/>
  <c r="N29" i="21"/>
  <c r="P29" i="21" s="1"/>
  <c r="G33" i="21"/>
  <c r="G31" i="21" s="1"/>
  <c r="O34" i="21"/>
  <c r="J37" i="21"/>
  <c r="M33" i="21"/>
  <c r="M31" i="21" s="1"/>
  <c r="J44" i="21"/>
  <c r="J43" i="21" s="1"/>
  <c r="L46" i="21"/>
  <c r="P49" i="21"/>
  <c r="G51" i="21"/>
  <c r="E26" i="21"/>
  <c r="H29" i="21"/>
  <c r="P34" i="21"/>
  <c r="N38" i="21"/>
  <c r="N37" i="21" s="1"/>
  <c r="I33" i="21"/>
  <c r="O40" i="21"/>
  <c r="N45" i="21"/>
  <c r="N44" i="21" s="1"/>
  <c r="N43" i="21" s="1"/>
  <c r="P16" i="21"/>
  <c r="N36" i="21"/>
  <c r="J34" i="21"/>
  <c r="J33" i="21" s="1"/>
  <c r="J31" i="21" s="1"/>
  <c r="F40" i="21"/>
  <c r="N41" i="21"/>
  <c r="N40" i="21" s="1"/>
  <c r="H41" i="21"/>
  <c r="I31" i="21"/>
  <c r="E51" i="21"/>
  <c r="I51" i="21"/>
  <c r="M27" i="21"/>
  <c r="P28" i="21"/>
  <c r="H34" i="21"/>
  <c r="P45" i="21"/>
  <c r="H44" i="21"/>
  <c r="H43" i="21" s="1"/>
  <c r="P46" i="21"/>
  <c r="L44" i="21"/>
  <c r="L43" i="21" s="1"/>
  <c r="N16" i="21"/>
  <c r="N14" i="21"/>
  <c r="N34" i="21"/>
  <c r="N33" i="21" s="1"/>
  <c r="N31" i="21" s="1"/>
  <c r="L22" i="21"/>
  <c r="J21" i="21"/>
  <c r="J19" i="21"/>
  <c r="H27" i="21"/>
  <c r="P38" i="21"/>
  <c r="H37" i="21"/>
  <c r="L37" i="21"/>
  <c r="L33" i="21" s="1"/>
  <c r="P39" i="21"/>
  <c r="N49" i="21"/>
  <c r="N48" i="21" s="1"/>
  <c r="N47" i="21" s="1"/>
  <c r="F48" i="21"/>
  <c r="F47" i="21" s="1"/>
  <c r="L50" i="21"/>
  <c r="J14" i="21"/>
  <c r="J51" i="21" s="1"/>
  <c r="J16" i="21"/>
  <c r="N22" i="21"/>
  <c r="F34" i="21"/>
  <c r="F37" i="21"/>
  <c r="F44" i="21"/>
  <c r="F43" i="21" s="1"/>
  <c r="P37" i="21" l="1"/>
  <c r="N24" i="21"/>
  <c r="N26" i="21"/>
  <c r="O33" i="21"/>
  <c r="O31" i="21" s="1"/>
  <c r="O51" i="21" s="1"/>
  <c r="N21" i="21"/>
  <c r="N19" i="21"/>
  <c r="N51" i="21" s="1"/>
  <c r="P22" i="21"/>
  <c r="H40" i="21"/>
  <c r="H33" i="21" s="1"/>
  <c r="H31" i="21" s="1"/>
  <c r="P41" i="21"/>
  <c r="P40" i="21" s="1"/>
  <c r="P33" i="21" s="1"/>
  <c r="L21" i="21"/>
  <c r="L19" i="21"/>
  <c r="H26" i="21"/>
  <c r="H24" i="21"/>
  <c r="P27" i="21"/>
  <c r="M24" i="21"/>
  <c r="M51" i="21" s="1"/>
  <c r="M26" i="21"/>
  <c r="F33" i="21"/>
  <c r="F31" i="21" s="1"/>
  <c r="F51" i="21" s="1"/>
  <c r="P50" i="21"/>
  <c r="P48" i="21" s="1"/>
  <c r="P47" i="21" s="1"/>
  <c r="L48" i="21"/>
  <c r="L47" i="21" s="1"/>
  <c r="L31" i="21" s="1"/>
  <c r="P44" i="21"/>
  <c r="P43" i="21" s="1"/>
  <c r="J139" i="1"/>
  <c r="E14" i="12"/>
  <c r="F14" i="12"/>
  <c r="E15" i="12"/>
  <c r="F15" i="12"/>
  <c r="D14" i="12"/>
  <c r="D15" i="12"/>
  <c r="E16" i="12"/>
  <c r="F16" i="12"/>
  <c r="D16" i="12"/>
  <c r="E25" i="12"/>
  <c r="E24" i="12" s="1"/>
  <c r="E23" i="12" s="1"/>
  <c r="F25" i="12"/>
  <c r="F24" i="12" s="1"/>
  <c r="F23" i="12" s="1"/>
  <c r="D24" i="12"/>
  <c r="D23" i="12"/>
  <c r="D25" i="12"/>
  <c r="K139" i="1" l="1"/>
  <c r="P26" i="21"/>
  <c r="P24" i="21"/>
  <c r="L51" i="21"/>
  <c r="P31" i="21"/>
  <c r="H51" i="21"/>
  <c r="P21" i="21"/>
  <c r="P19" i="21"/>
  <c r="C16" i="12"/>
  <c r="C15" i="12" s="1"/>
  <c r="C26" i="12"/>
  <c r="C25" i="12" s="1"/>
  <c r="C24" i="12" s="1"/>
  <c r="O139" i="1" l="1"/>
  <c r="P51" i="21"/>
  <c r="G55" i="19" l="1"/>
  <c r="G32" i="19"/>
  <c r="H30" i="19"/>
  <c r="G30" i="19" s="1"/>
  <c r="G42" i="19"/>
  <c r="H40" i="19"/>
  <c r="G40" i="19" s="1"/>
  <c r="I124" i="19"/>
  <c r="J124" i="19"/>
  <c r="G115" i="19"/>
  <c r="G106" i="19"/>
  <c r="H124" i="19"/>
  <c r="G149" i="19" l="1"/>
  <c r="G148" i="19"/>
  <c r="G147" i="19"/>
  <c r="G146" i="19"/>
  <c r="G145" i="19"/>
  <c r="G144" i="19"/>
  <c r="G143" i="19"/>
  <c r="G142" i="19"/>
  <c r="H140" i="19"/>
  <c r="G140" i="19" l="1"/>
  <c r="E138" i="1"/>
  <c r="E289" i="1" l="1"/>
  <c r="P289" i="1" s="1"/>
  <c r="L289" i="1"/>
  <c r="F289" i="1" l="1"/>
  <c r="E136" i="1"/>
  <c r="G133" i="1" l="1"/>
  <c r="H133" i="1"/>
  <c r="I133" i="1"/>
  <c r="J133" i="1"/>
  <c r="K133" i="1"/>
  <c r="M133" i="1"/>
  <c r="N133" i="1"/>
  <c r="O133" i="1"/>
  <c r="L135" i="1"/>
  <c r="E135" i="1"/>
  <c r="G83" i="19"/>
  <c r="G158" i="1"/>
  <c r="H158" i="1"/>
  <c r="I158" i="1"/>
  <c r="J158" i="1"/>
  <c r="K158" i="1"/>
  <c r="M158" i="1"/>
  <c r="N158" i="1"/>
  <c r="O158" i="1"/>
  <c r="E131" i="1"/>
  <c r="E130" i="1"/>
  <c r="H77" i="19"/>
  <c r="E160" i="1"/>
  <c r="E159" i="1"/>
  <c r="E129" i="1"/>
  <c r="E308" i="1"/>
  <c r="E306" i="1"/>
  <c r="E300" i="1"/>
  <c r="E294" i="1"/>
  <c r="E287" i="1"/>
  <c r="E281" i="1"/>
  <c r="E275" i="1"/>
  <c r="E274" i="1"/>
  <c r="H58" i="19"/>
  <c r="E158" i="1" l="1"/>
  <c r="F135" i="1"/>
  <c r="P135" i="1"/>
  <c r="E161" i="1"/>
  <c r="E155" i="1" l="1"/>
  <c r="G171" i="19"/>
  <c r="G173" i="19"/>
  <c r="G174" i="19"/>
  <c r="G175" i="19"/>
  <c r="G176" i="19"/>
  <c r="G177" i="19"/>
  <c r="G178" i="19"/>
  <c r="E152" i="1" l="1"/>
  <c r="H95" i="19"/>
  <c r="E153" i="1" s="1"/>
  <c r="E120" i="1"/>
  <c r="H182" i="19"/>
  <c r="E282" i="1"/>
  <c r="H219" i="19"/>
  <c r="E307" i="1" s="1"/>
  <c r="H301" i="1"/>
  <c r="G214" i="19"/>
  <c r="H213" i="19"/>
  <c r="G209" i="19"/>
  <c r="H208" i="19"/>
  <c r="G207" i="19"/>
  <c r="I196" i="19"/>
  <c r="J196" i="19"/>
  <c r="G204" i="19"/>
  <c r="E134" i="1"/>
  <c r="E89" i="1"/>
  <c r="E111" i="1"/>
  <c r="E27" i="1"/>
  <c r="E48" i="1"/>
  <c r="E40" i="1"/>
  <c r="E24" i="1"/>
  <c r="E23" i="1" s="1"/>
  <c r="G208" i="19" l="1"/>
  <c r="E295" i="1"/>
  <c r="H210" i="19"/>
  <c r="E301" i="1"/>
  <c r="H196" i="19"/>
  <c r="G196" i="19" s="1"/>
  <c r="E288" i="1"/>
  <c r="E133" i="1"/>
  <c r="H205" i="19"/>
  <c r="E247" i="1"/>
  <c r="E244" i="1" s="1"/>
  <c r="E57" i="1"/>
  <c r="E18" i="1"/>
  <c r="E14" i="1" s="1"/>
  <c r="P239" i="1"/>
  <c r="L239" i="1"/>
  <c r="F239" i="1"/>
  <c r="G217" i="1" l="1"/>
  <c r="H217" i="1"/>
  <c r="I217" i="1"/>
  <c r="J217" i="1"/>
  <c r="K217" i="1"/>
  <c r="M217" i="1"/>
  <c r="E217" i="1"/>
  <c r="L262" i="1"/>
  <c r="L263" i="1"/>
  <c r="G103" i="1"/>
  <c r="H103" i="1"/>
  <c r="I103" i="1"/>
  <c r="J103" i="1"/>
  <c r="K103" i="1"/>
  <c r="M103" i="1"/>
  <c r="N103" i="1"/>
  <c r="O103" i="1"/>
  <c r="E103" i="1"/>
  <c r="P22" i="1"/>
  <c r="L22" i="1"/>
  <c r="F22" i="1"/>
  <c r="F21" i="1"/>
  <c r="G196" i="1" l="1"/>
  <c r="H196" i="1"/>
  <c r="I196" i="1"/>
  <c r="J196" i="1"/>
  <c r="K196" i="1"/>
  <c r="L196" i="1"/>
  <c r="M196" i="1"/>
  <c r="N196" i="1"/>
  <c r="O196" i="1"/>
  <c r="E198" i="1"/>
  <c r="E196" i="1"/>
  <c r="E189" i="1" s="1"/>
  <c r="G59" i="19" l="1"/>
  <c r="G60" i="1"/>
  <c r="H60" i="1"/>
  <c r="I60" i="1"/>
  <c r="J60" i="1"/>
  <c r="K60" i="1"/>
  <c r="M60" i="1"/>
  <c r="E60" i="1"/>
  <c r="P63" i="1"/>
  <c r="O63" i="1"/>
  <c r="L63" i="1" s="1"/>
  <c r="F63" i="1"/>
  <c r="P52" i="1" l="1"/>
  <c r="O52" i="1"/>
  <c r="F52" i="1"/>
  <c r="E276" i="1"/>
  <c r="G88" i="19"/>
  <c r="E116" i="1"/>
  <c r="E106" i="1"/>
  <c r="E105" i="1"/>
  <c r="L52" i="1" l="1"/>
  <c r="E208" i="1" l="1"/>
  <c r="G220" i="1"/>
  <c r="H220" i="1"/>
  <c r="I220" i="1"/>
  <c r="J220" i="1"/>
  <c r="K220" i="1"/>
  <c r="M220" i="1"/>
  <c r="N220" i="1"/>
  <c r="O220" i="1"/>
  <c r="E220" i="1"/>
  <c r="P124" i="1" l="1"/>
  <c r="P122" i="1" s="1"/>
  <c r="N124" i="1"/>
  <c r="O124" i="1" s="1"/>
  <c r="F124" i="1"/>
  <c r="F122" i="1" s="1"/>
  <c r="M122" i="1"/>
  <c r="K122" i="1"/>
  <c r="J122" i="1"/>
  <c r="I122" i="1"/>
  <c r="H122" i="1"/>
  <c r="G122" i="1"/>
  <c r="E122" i="1"/>
  <c r="N122" i="1" l="1"/>
  <c r="O122" i="1"/>
  <c r="L124" i="1"/>
  <c r="L122" i="1" s="1"/>
  <c r="G67" i="19"/>
  <c r="G71" i="19"/>
  <c r="G223" i="1"/>
  <c r="L178" i="1"/>
  <c r="L172" i="1"/>
  <c r="G128" i="1"/>
  <c r="H128" i="1"/>
  <c r="I128" i="1"/>
  <c r="J128" i="1"/>
  <c r="K128" i="1"/>
  <c r="M128" i="1"/>
  <c r="N128" i="1"/>
  <c r="O128" i="1"/>
  <c r="E128" i="1"/>
  <c r="E117" i="1"/>
  <c r="H14" i="19"/>
  <c r="G16" i="19"/>
  <c r="G17" i="19"/>
  <c r="G18" i="19"/>
  <c r="G19" i="19"/>
  <c r="G20" i="19"/>
  <c r="G22" i="19"/>
  <c r="G23" i="19"/>
  <c r="G35" i="19"/>
  <c r="G36" i="19"/>
  <c r="G37" i="19"/>
  <c r="G38" i="19"/>
  <c r="G39" i="19"/>
  <c r="G46" i="19"/>
  <c r="G47" i="19"/>
  <c r="G48" i="19"/>
  <c r="G49" i="19"/>
  <c r="G60" i="19"/>
  <c r="G63" i="19"/>
  <c r="G77" i="19"/>
  <c r="G78" i="19"/>
  <c r="G79" i="19"/>
  <c r="G80" i="19"/>
  <c r="G81" i="19"/>
  <c r="G82" i="19"/>
  <c r="G84" i="19"/>
  <c r="G85" i="19"/>
  <c r="G87" i="19"/>
  <c r="G89" i="19"/>
  <c r="G90" i="19"/>
  <c r="G91" i="19"/>
  <c r="G98" i="19"/>
  <c r="G101" i="19"/>
  <c r="G104" i="19"/>
  <c r="G105" i="19"/>
  <c r="G107" i="19"/>
  <c r="G108" i="19"/>
  <c r="G109" i="19"/>
  <c r="G110" i="19"/>
  <c r="G111" i="19"/>
  <c r="G112" i="19"/>
  <c r="G113" i="19"/>
  <c r="G114" i="19"/>
  <c r="G116" i="19"/>
  <c r="G117" i="19"/>
  <c r="G118" i="19"/>
  <c r="G119" i="19"/>
  <c r="G120" i="19"/>
  <c r="G121" i="19"/>
  <c r="G122" i="19"/>
  <c r="G123" i="19"/>
  <c r="G137" i="19"/>
  <c r="G165" i="19"/>
  <c r="G166" i="19"/>
  <c r="G167" i="19"/>
  <c r="G185" i="19"/>
  <c r="G186" i="19"/>
  <c r="G187" i="19"/>
  <c r="G188" i="19"/>
  <c r="G192" i="19"/>
  <c r="G193" i="19"/>
  <c r="G194" i="19"/>
  <c r="G195" i="19"/>
  <c r="G198" i="19"/>
  <c r="G199" i="19"/>
  <c r="G200" i="19"/>
  <c r="G202" i="19"/>
  <c r="G203" i="19"/>
  <c r="G213" i="19"/>
  <c r="G215" i="19"/>
  <c r="G219" i="19"/>
  <c r="G220" i="19"/>
  <c r="G221" i="19"/>
  <c r="G222" i="19" l="1"/>
  <c r="G218" i="19"/>
  <c r="J216" i="19"/>
  <c r="I216" i="19"/>
  <c r="G212" i="19"/>
  <c r="J210" i="19"/>
  <c r="I210" i="19"/>
  <c r="G210" i="19" s="1"/>
  <c r="J205" i="19"/>
  <c r="I205" i="19"/>
  <c r="J189" i="19"/>
  <c r="I189" i="19"/>
  <c r="J182" i="19"/>
  <c r="I182" i="19"/>
  <c r="G182" i="19" s="1"/>
  <c r="J179" i="19"/>
  <c r="I179" i="19"/>
  <c r="G170" i="19"/>
  <c r="J168" i="19"/>
  <c r="I168" i="19"/>
  <c r="G168" i="19" s="1"/>
  <c r="J163" i="19"/>
  <c r="I163" i="19"/>
  <c r="H163" i="19"/>
  <c r="J102" i="19"/>
  <c r="I102" i="19"/>
  <c r="J99" i="19"/>
  <c r="I99" i="19"/>
  <c r="H99" i="19"/>
  <c r="J96" i="19"/>
  <c r="I96" i="19"/>
  <c r="H96" i="19"/>
  <c r="G95" i="19"/>
  <c r="G94" i="19"/>
  <c r="J92" i="19"/>
  <c r="I92" i="19"/>
  <c r="G75" i="19"/>
  <c r="G74" i="19"/>
  <c r="J72" i="19"/>
  <c r="I72" i="19"/>
  <c r="J64" i="19"/>
  <c r="I64" i="19"/>
  <c r="J61" i="19"/>
  <c r="I61" i="19"/>
  <c r="H61" i="19"/>
  <c r="J56" i="19"/>
  <c r="I56" i="19"/>
  <c r="G54" i="19"/>
  <c r="G53" i="19"/>
  <c r="J51" i="19"/>
  <c r="I51" i="19"/>
  <c r="G45" i="19"/>
  <c r="J43" i="19"/>
  <c r="I43" i="19"/>
  <c r="J33" i="19"/>
  <c r="I33" i="19"/>
  <c r="H33" i="19"/>
  <c r="J27" i="19"/>
  <c r="I27" i="19"/>
  <c r="J24" i="19"/>
  <c r="I24" i="19"/>
  <c r="J21" i="19"/>
  <c r="I21" i="19"/>
  <c r="H21" i="19"/>
  <c r="J14" i="19"/>
  <c r="I14" i="19"/>
  <c r="J223" i="19" l="1"/>
  <c r="I223" i="19"/>
  <c r="G150" i="19"/>
  <c r="G99" i="19"/>
  <c r="G43" i="19"/>
  <c r="G21" i="19"/>
  <c r="H27" i="19"/>
  <c r="G29" i="19"/>
  <c r="H64" i="19"/>
  <c r="G64" i="19" s="1"/>
  <c r="G66" i="19"/>
  <c r="G76" i="19"/>
  <c r="H189" i="19"/>
  <c r="G189" i="19" s="1"/>
  <c r="G191" i="19"/>
  <c r="H56" i="19"/>
  <c r="G58" i="19"/>
  <c r="G201" i="19"/>
  <c r="H24" i="19"/>
  <c r="G24" i="19" s="1"/>
  <c r="G26" i="19"/>
  <c r="H179" i="19"/>
  <c r="G181" i="19"/>
  <c r="G205" i="19"/>
  <c r="G61" i="19"/>
  <c r="G102" i="19"/>
  <c r="G163" i="19"/>
  <c r="G124" i="19"/>
  <c r="G33" i="19"/>
  <c r="G96" i="19"/>
  <c r="G135" i="19"/>
  <c r="G184" i="19"/>
  <c r="H92" i="19"/>
  <c r="G92" i="19" s="1"/>
  <c r="H51" i="19"/>
  <c r="G27" i="19" l="1"/>
  <c r="G51" i="19"/>
  <c r="G179" i="19"/>
  <c r="G56" i="19"/>
  <c r="H223" i="19"/>
  <c r="G72" i="19"/>
  <c r="D19" i="12"/>
  <c r="D18" i="12"/>
  <c r="E19" i="12"/>
  <c r="E18" i="12"/>
  <c r="C30" i="12"/>
  <c r="E29" i="12"/>
  <c r="C29" i="12" s="1"/>
  <c r="G223" i="19" l="1"/>
  <c r="C19" i="12"/>
  <c r="C18" i="12"/>
  <c r="G117" i="1"/>
  <c r="H117" i="1"/>
  <c r="I117" i="1"/>
  <c r="J117" i="1"/>
  <c r="K117" i="1"/>
  <c r="M117" i="1"/>
  <c r="P121" i="1"/>
  <c r="L121" i="1"/>
  <c r="F121" i="1"/>
  <c r="P120" i="1"/>
  <c r="N120" i="1"/>
  <c r="O120" i="1" s="1"/>
  <c r="L120" i="1" s="1"/>
  <c r="F120" i="1"/>
  <c r="D28" i="12" l="1"/>
  <c r="O140" i="1" l="1"/>
  <c r="L139" i="1"/>
  <c r="M139" i="1"/>
  <c r="N139" i="1"/>
  <c r="E112" i="1" l="1"/>
  <c r="E107" i="1"/>
  <c r="E86" i="1"/>
  <c r="E71" i="1"/>
  <c r="G180" i="1"/>
  <c r="G170" i="1" s="1"/>
  <c r="H180" i="1"/>
  <c r="H170" i="1" s="1"/>
  <c r="I180" i="1"/>
  <c r="I170" i="1" s="1"/>
  <c r="J180" i="1"/>
  <c r="J170" i="1" s="1"/>
  <c r="K180" i="1"/>
  <c r="K170" i="1" s="1"/>
  <c r="M180" i="1"/>
  <c r="M170" i="1" s="1"/>
  <c r="N180" i="1"/>
  <c r="N170" i="1" s="1"/>
  <c r="O180" i="1"/>
  <c r="O170" i="1" s="1"/>
  <c r="E180" i="1"/>
  <c r="E170" i="1" s="1"/>
  <c r="G107" i="1"/>
  <c r="K107" i="1"/>
  <c r="P145" i="1" l="1"/>
  <c r="P144" i="1"/>
  <c r="L144" i="1"/>
  <c r="F144" i="1"/>
  <c r="P16" i="1"/>
  <c r="P17" i="1"/>
  <c r="P18" i="1"/>
  <c r="P21" i="1"/>
  <c r="P27" i="1"/>
  <c r="P24" i="1"/>
  <c r="P25" i="1"/>
  <c r="P26" i="1"/>
  <c r="P30" i="1"/>
  <c r="P28" i="1" s="1"/>
  <c r="P34" i="1"/>
  <c r="P37" i="1"/>
  <c r="P39" i="1"/>
  <c r="P40" i="1"/>
  <c r="P43" i="1"/>
  <c r="P46" i="1"/>
  <c r="P47" i="1"/>
  <c r="P48" i="1"/>
  <c r="P51" i="1"/>
  <c r="P49" i="1" s="1"/>
  <c r="P56" i="1"/>
  <c r="P57" i="1"/>
  <c r="P59" i="1"/>
  <c r="P62" i="1"/>
  <c r="P60" i="1" s="1"/>
  <c r="P66" i="1"/>
  <c r="P67" i="1"/>
  <c r="P70" i="1"/>
  <c r="P73" i="1"/>
  <c r="P74" i="1"/>
  <c r="P75" i="1"/>
  <c r="P78" i="1"/>
  <c r="P79" i="1"/>
  <c r="P80" i="1"/>
  <c r="P85" i="1"/>
  <c r="P88" i="1"/>
  <c r="P89" i="1"/>
  <c r="P92" i="1"/>
  <c r="P95" i="1"/>
  <c r="P98" i="1"/>
  <c r="P101" i="1"/>
  <c r="P102" i="1"/>
  <c r="P104" i="1"/>
  <c r="P105" i="1"/>
  <c r="P106" i="1"/>
  <c r="P109" i="1"/>
  <c r="P110" i="1"/>
  <c r="P114" i="1"/>
  <c r="P115" i="1"/>
  <c r="P116" i="1"/>
  <c r="P119" i="1"/>
  <c r="P117" i="1" s="1"/>
  <c r="P127" i="1"/>
  <c r="P129" i="1"/>
  <c r="P130" i="1"/>
  <c r="P131" i="1"/>
  <c r="P132" i="1"/>
  <c r="P140" i="1"/>
  <c r="P142" i="1"/>
  <c r="P147" i="1"/>
  <c r="P137" i="1"/>
  <c r="P134" i="1"/>
  <c r="P133" i="1" s="1"/>
  <c r="P150" i="1"/>
  <c r="P152" i="1"/>
  <c r="P153" i="1"/>
  <c r="P157" i="1"/>
  <c r="P159" i="1"/>
  <c r="P160" i="1"/>
  <c r="P164" i="1"/>
  <c r="P165" i="1"/>
  <c r="P166" i="1"/>
  <c r="P169" i="1"/>
  <c r="P172" i="1"/>
  <c r="P173" i="1"/>
  <c r="P177" i="1"/>
  <c r="P178" i="1"/>
  <c r="P179" i="1"/>
  <c r="P181" i="1"/>
  <c r="P182" i="1"/>
  <c r="P188" i="1"/>
  <c r="P191" i="1"/>
  <c r="P192" i="1"/>
  <c r="P193" i="1"/>
  <c r="P194" i="1"/>
  <c r="P195" i="1"/>
  <c r="P197" i="1"/>
  <c r="P196" i="1" s="1"/>
  <c r="P199" i="1"/>
  <c r="P203" i="1"/>
  <c r="P205" i="1"/>
  <c r="P207" i="1"/>
  <c r="P209" i="1"/>
  <c r="P212" i="1"/>
  <c r="P214" i="1"/>
  <c r="P215" i="1"/>
  <c r="P216" i="1"/>
  <c r="P219" i="1"/>
  <c r="P221" i="1"/>
  <c r="P222" i="1"/>
  <c r="P224" i="1"/>
  <c r="P225" i="1"/>
  <c r="P227" i="1"/>
  <c r="P228" i="1"/>
  <c r="P229" i="1"/>
  <c r="P231" i="1"/>
  <c r="P233" i="1"/>
  <c r="P234" i="1"/>
  <c r="P235" i="1"/>
  <c r="P238" i="1"/>
  <c r="P241" i="1"/>
  <c r="P246" i="1"/>
  <c r="P247" i="1"/>
  <c r="P252" i="1"/>
  <c r="P254" i="1"/>
  <c r="P257" i="1"/>
  <c r="P258" i="1"/>
  <c r="P259" i="1"/>
  <c r="P260" i="1"/>
  <c r="P261" i="1"/>
  <c r="P262" i="1"/>
  <c r="P263" i="1"/>
  <c r="P264" i="1"/>
  <c r="P266" i="1"/>
  <c r="P267" i="1"/>
  <c r="P268" i="1"/>
  <c r="P269" i="1"/>
  <c r="P272" i="1"/>
  <c r="P274" i="1"/>
  <c r="P275" i="1"/>
  <c r="P276" i="1"/>
  <c r="P279" i="1"/>
  <c r="P281" i="1"/>
  <c r="P282" i="1"/>
  <c r="P285" i="1"/>
  <c r="P287" i="1"/>
  <c r="P288" i="1"/>
  <c r="P292" i="1"/>
  <c r="P294" i="1"/>
  <c r="P295" i="1"/>
  <c r="P298" i="1"/>
  <c r="P300" i="1"/>
  <c r="P301" i="1"/>
  <c r="P304" i="1"/>
  <c r="P306" i="1"/>
  <c r="P307" i="1"/>
  <c r="P308" i="1"/>
  <c r="P311" i="1"/>
  <c r="P143" i="1"/>
  <c r="P161" i="1"/>
  <c r="G155" i="1"/>
  <c r="H155" i="1"/>
  <c r="I155" i="1"/>
  <c r="J155" i="1"/>
  <c r="K155" i="1"/>
  <c r="M155" i="1"/>
  <c r="L160" i="1"/>
  <c r="F160" i="1"/>
  <c r="P76" i="1" l="1"/>
  <c r="P244" i="1"/>
  <c r="P176" i="1"/>
  <c r="P167" i="1"/>
  <c r="P158" i="1"/>
  <c r="P155" i="1" s="1"/>
  <c r="P217" i="1"/>
  <c r="P103" i="1"/>
  <c r="P220" i="1"/>
  <c r="P128" i="1"/>
  <c r="P180" i="1"/>
  <c r="P170" i="1" s="1"/>
  <c r="P138" i="1"/>
  <c r="P136" i="1"/>
  <c r="C22" i="12" l="1"/>
  <c r="C14" i="12" l="1"/>
  <c r="F17" i="1" l="1"/>
  <c r="F18" i="1"/>
  <c r="F27" i="1"/>
  <c r="F24" i="1"/>
  <c r="F25" i="1"/>
  <c r="F26" i="1"/>
  <c r="F30" i="1"/>
  <c r="F28" i="1" s="1"/>
  <c r="F34" i="1"/>
  <c r="F37" i="1"/>
  <c r="F39" i="1"/>
  <c r="F40" i="1"/>
  <c r="F43" i="1"/>
  <c r="F46" i="1"/>
  <c r="F47" i="1"/>
  <c r="F48" i="1"/>
  <c r="F51" i="1"/>
  <c r="F49" i="1" s="1"/>
  <c r="F56" i="1"/>
  <c r="F57" i="1"/>
  <c r="F59" i="1"/>
  <c r="F62" i="1"/>
  <c r="F60" i="1" s="1"/>
  <c r="F66" i="1"/>
  <c r="F67" i="1"/>
  <c r="F70" i="1"/>
  <c r="F73" i="1"/>
  <c r="F74" i="1"/>
  <c r="F75" i="1"/>
  <c r="F78" i="1"/>
  <c r="F79" i="1"/>
  <c r="F80" i="1"/>
  <c r="F83" i="1"/>
  <c r="F88" i="1"/>
  <c r="F89" i="1"/>
  <c r="F90" i="1"/>
  <c r="F92" i="1"/>
  <c r="F95" i="1"/>
  <c r="F98" i="1"/>
  <c r="F101" i="1"/>
  <c r="F102" i="1"/>
  <c r="F104" i="1"/>
  <c r="F105" i="1"/>
  <c r="F106" i="1"/>
  <c r="F109" i="1"/>
  <c r="F110" i="1"/>
  <c r="F114" i="1"/>
  <c r="F115" i="1"/>
  <c r="F116" i="1"/>
  <c r="F119" i="1"/>
  <c r="F117" i="1" s="1"/>
  <c r="F127" i="1"/>
  <c r="F129" i="1"/>
  <c r="F130" i="1"/>
  <c r="F131" i="1"/>
  <c r="F132" i="1"/>
  <c r="F139" i="1"/>
  <c r="F140" i="1"/>
  <c r="F142" i="1"/>
  <c r="F143" i="1"/>
  <c r="F145" i="1"/>
  <c r="F146" i="1"/>
  <c r="F147" i="1"/>
  <c r="F136" i="1"/>
  <c r="F137" i="1"/>
  <c r="F138" i="1"/>
  <c r="F134" i="1"/>
  <c r="F133" i="1" s="1"/>
  <c r="F150" i="1"/>
  <c r="F152" i="1"/>
  <c r="F153" i="1"/>
  <c r="F154" i="1"/>
  <c r="F157" i="1"/>
  <c r="F159" i="1"/>
  <c r="F158" i="1" s="1"/>
  <c r="F161" i="1"/>
  <c r="F164" i="1"/>
  <c r="F165" i="1"/>
  <c r="F166" i="1"/>
  <c r="F169" i="1"/>
  <c r="F172" i="1"/>
  <c r="F173" i="1"/>
  <c r="F177" i="1"/>
  <c r="F178" i="1"/>
  <c r="F179" i="1"/>
  <c r="F181" i="1"/>
  <c r="F182" i="1"/>
  <c r="F188" i="1"/>
  <c r="F191" i="1"/>
  <c r="F192" i="1"/>
  <c r="F193" i="1"/>
  <c r="F194" i="1"/>
  <c r="F195" i="1"/>
  <c r="F197" i="1"/>
  <c r="F196" i="1" s="1"/>
  <c r="F199" i="1"/>
  <c r="F203" i="1"/>
  <c r="F205" i="1"/>
  <c r="F207" i="1"/>
  <c r="F209" i="1"/>
  <c r="F212" i="1"/>
  <c r="F214" i="1"/>
  <c r="F215" i="1"/>
  <c r="F216" i="1"/>
  <c r="F219" i="1"/>
  <c r="F221" i="1"/>
  <c r="F222" i="1"/>
  <c r="F224" i="1"/>
  <c r="F225" i="1"/>
  <c r="F227" i="1"/>
  <c r="F228" i="1"/>
  <c r="F229" i="1"/>
  <c r="F231" i="1"/>
  <c r="F233" i="1"/>
  <c r="F234" i="1"/>
  <c r="F235" i="1"/>
  <c r="F238" i="1"/>
  <c r="F241" i="1"/>
  <c r="F246" i="1"/>
  <c r="F247" i="1"/>
  <c r="F252" i="1"/>
  <c r="F254" i="1"/>
  <c r="F257" i="1"/>
  <c r="F258" i="1"/>
  <c r="F259" i="1"/>
  <c r="F260" i="1"/>
  <c r="F261" i="1"/>
  <c r="F262" i="1"/>
  <c r="F263" i="1"/>
  <c r="F264" i="1"/>
  <c r="F266" i="1"/>
  <c r="F267" i="1"/>
  <c r="F268" i="1"/>
  <c r="F269" i="1"/>
  <c r="F272" i="1"/>
  <c r="F274" i="1"/>
  <c r="F275" i="1"/>
  <c r="F276" i="1"/>
  <c r="F279" i="1"/>
  <c r="F281" i="1"/>
  <c r="F282" i="1"/>
  <c r="F285" i="1"/>
  <c r="F287" i="1"/>
  <c r="F288" i="1"/>
  <c r="F292" i="1"/>
  <c r="F294" i="1"/>
  <c r="F295" i="1"/>
  <c r="F298" i="1"/>
  <c r="F300" i="1"/>
  <c r="F301" i="1"/>
  <c r="F304" i="1"/>
  <c r="F306" i="1"/>
  <c r="F307" i="1"/>
  <c r="F308" i="1"/>
  <c r="F311" i="1"/>
  <c r="F81" i="1" l="1"/>
  <c r="F76" i="1" s="1"/>
  <c r="F176" i="1"/>
  <c r="F167" i="1"/>
  <c r="F244" i="1"/>
  <c r="F155" i="1"/>
  <c r="F217" i="1"/>
  <c r="F103" i="1"/>
  <c r="F223" i="1"/>
  <c r="F220" i="1"/>
  <c r="F128" i="1"/>
  <c r="F180" i="1"/>
  <c r="L276" i="1"/>
  <c r="J223" i="1"/>
  <c r="E230" i="1"/>
  <c r="F170" i="1" l="1"/>
  <c r="G309" i="1"/>
  <c r="H309" i="1"/>
  <c r="I309" i="1"/>
  <c r="J309" i="1"/>
  <c r="K309" i="1"/>
  <c r="M309" i="1"/>
  <c r="N309" i="1"/>
  <c r="O309" i="1"/>
  <c r="G112" i="1"/>
  <c r="G64" i="1"/>
  <c r="G44" i="1"/>
  <c r="G41" i="1"/>
  <c r="H41" i="1"/>
  <c r="I41" i="1"/>
  <c r="J41" i="1"/>
  <c r="K41" i="1"/>
  <c r="M41" i="1"/>
  <c r="E41" i="1"/>
  <c r="K35" i="1"/>
  <c r="G32" i="1"/>
  <c r="H32" i="1"/>
  <c r="I32" i="1"/>
  <c r="J32" i="1"/>
  <c r="K32" i="1"/>
  <c r="M32" i="1"/>
  <c r="E32" i="1"/>
  <c r="E19" i="1"/>
  <c r="G14" i="1"/>
  <c r="H14" i="1"/>
  <c r="I14" i="1"/>
  <c r="J14" i="1"/>
  <c r="K14" i="1"/>
  <c r="M14" i="1"/>
  <c r="G162" i="1"/>
  <c r="H162" i="1"/>
  <c r="I162" i="1"/>
  <c r="J162" i="1"/>
  <c r="K162" i="1"/>
  <c r="M162" i="1"/>
  <c r="H112" i="1"/>
  <c r="H111" i="1" s="1"/>
  <c r="H107" i="1" s="1"/>
  <c r="I112" i="1"/>
  <c r="I111" i="1" s="1"/>
  <c r="J112" i="1"/>
  <c r="J111" i="1" s="1"/>
  <c r="K112" i="1"/>
  <c r="M112" i="1"/>
  <c r="M111" i="1" s="1"/>
  <c r="M107" i="1" s="1"/>
  <c r="G86" i="1"/>
  <c r="H86" i="1"/>
  <c r="I86" i="1"/>
  <c r="M86" i="1"/>
  <c r="G71" i="1"/>
  <c r="H71" i="1"/>
  <c r="I71" i="1"/>
  <c r="J71" i="1"/>
  <c r="K71" i="1"/>
  <c r="M71" i="1"/>
  <c r="G68" i="1"/>
  <c r="H68" i="1"/>
  <c r="I68" i="1"/>
  <c r="J68" i="1"/>
  <c r="K68" i="1"/>
  <c r="M68" i="1"/>
  <c r="H64" i="1"/>
  <c r="I64" i="1"/>
  <c r="J64" i="1"/>
  <c r="K64" i="1"/>
  <c r="M64" i="1"/>
  <c r="H44" i="1"/>
  <c r="I44" i="1"/>
  <c r="J44" i="1"/>
  <c r="K44" i="1"/>
  <c r="M44" i="1"/>
  <c r="N164" i="1"/>
  <c r="O164" i="1" s="1"/>
  <c r="F162" i="1"/>
  <c r="N165" i="1"/>
  <c r="L199" i="1"/>
  <c r="L202" i="1"/>
  <c r="L205" i="1"/>
  <c r="L207" i="1"/>
  <c r="L209" i="1"/>
  <c r="L211" i="1"/>
  <c r="L214" i="1"/>
  <c r="L215" i="1"/>
  <c r="G210" i="1"/>
  <c r="H210" i="1"/>
  <c r="I210" i="1"/>
  <c r="J210" i="1"/>
  <c r="K210" i="1"/>
  <c r="M210" i="1"/>
  <c r="E210" i="1"/>
  <c r="N203" i="1"/>
  <c r="N119" i="1"/>
  <c r="N117" i="1" s="1"/>
  <c r="G198" i="1"/>
  <c r="H198" i="1"/>
  <c r="I198" i="1"/>
  <c r="J198" i="1"/>
  <c r="K198" i="1"/>
  <c r="M198" i="1"/>
  <c r="N198" i="1"/>
  <c r="O198" i="1"/>
  <c r="G189" i="1" l="1"/>
  <c r="J189" i="1"/>
  <c r="I189" i="1"/>
  <c r="M189" i="1"/>
  <c r="H189" i="1"/>
  <c r="P111" i="1"/>
  <c r="P107" i="1" s="1"/>
  <c r="J107" i="1"/>
  <c r="O165" i="1"/>
  <c r="F111" i="1"/>
  <c r="F107" i="1" s="1"/>
  <c r="I107" i="1"/>
  <c r="P14" i="1"/>
  <c r="P210" i="1"/>
  <c r="P32" i="1"/>
  <c r="P41" i="1"/>
  <c r="F32" i="1"/>
  <c r="F41" i="1"/>
  <c r="P198" i="1"/>
  <c r="P162" i="1"/>
  <c r="F210" i="1"/>
  <c r="F198" i="1"/>
  <c r="O119" i="1"/>
  <c r="O203" i="1"/>
  <c r="N162" i="1"/>
  <c r="L164" i="1"/>
  <c r="L198" i="1"/>
  <c r="P189" i="1" l="1"/>
  <c r="F189" i="1"/>
  <c r="L165" i="1"/>
  <c r="L119" i="1"/>
  <c r="L117" i="1" s="1"/>
  <c r="O117" i="1"/>
  <c r="O162" i="1"/>
  <c r="L203" i="1"/>
  <c r="L311" i="1"/>
  <c r="L309" i="1" s="1"/>
  <c r="E280" i="1"/>
  <c r="L104" i="1" l="1"/>
  <c r="L105" i="1"/>
  <c r="L106" i="1"/>
  <c r="G58" i="1"/>
  <c r="H58" i="1"/>
  <c r="I58" i="1"/>
  <c r="J58" i="1"/>
  <c r="K58" i="1"/>
  <c r="M58" i="1"/>
  <c r="N58" i="1"/>
  <c r="O58" i="1"/>
  <c r="E58" i="1"/>
  <c r="K54" i="1" l="1"/>
  <c r="G54" i="1"/>
  <c r="M54" i="1"/>
  <c r="H54" i="1"/>
  <c r="L103" i="1"/>
  <c r="I54" i="1"/>
  <c r="F58" i="1"/>
  <c r="J54" i="1"/>
  <c r="P58" i="1"/>
  <c r="G253" i="1" l="1"/>
  <c r="H253" i="1"/>
  <c r="I253" i="1"/>
  <c r="J253" i="1"/>
  <c r="K253" i="1"/>
  <c r="M253" i="1"/>
  <c r="N253" i="1"/>
  <c r="O253" i="1"/>
  <c r="E253" i="1"/>
  <c r="L59" i="1"/>
  <c r="L58" i="1" s="1"/>
  <c r="P253" i="1" l="1"/>
  <c r="F253" i="1"/>
  <c r="K140" i="1" l="1"/>
  <c r="L221" i="1"/>
  <c r="L222" i="1"/>
  <c r="L224" i="1"/>
  <c r="L225" i="1"/>
  <c r="L227" i="1"/>
  <c r="L228" i="1"/>
  <c r="L229" i="1"/>
  <c r="L231" i="1"/>
  <c r="L233" i="1"/>
  <c r="L234" i="1"/>
  <c r="L220" i="1" l="1"/>
  <c r="P154" i="1" l="1"/>
  <c r="J86" i="1"/>
  <c r="P90" i="1"/>
  <c r="K146" i="1"/>
  <c r="O146" i="1" s="1"/>
  <c r="P146" i="1"/>
  <c r="L137" i="1" l="1"/>
  <c r="P139" i="1" l="1"/>
  <c r="L292" i="1" l="1"/>
  <c r="K255" i="1" l="1"/>
  <c r="K250" i="1"/>
  <c r="J255" i="1"/>
  <c r="G23" i="1"/>
  <c r="H23" i="1"/>
  <c r="I23" i="1"/>
  <c r="J23" i="1"/>
  <c r="K23" i="1"/>
  <c r="M23" i="1"/>
  <c r="N23" i="1"/>
  <c r="O23" i="1"/>
  <c r="E44" i="1"/>
  <c r="E64" i="1"/>
  <c r="M19" i="1" l="1"/>
  <c r="H19" i="1"/>
  <c r="G19" i="1"/>
  <c r="F44" i="1"/>
  <c r="P44" i="1"/>
  <c r="P64" i="1"/>
  <c r="F64" i="1"/>
  <c r="F112" i="1"/>
  <c r="P112" i="1"/>
  <c r="J19" i="1"/>
  <c r="P23" i="1"/>
  <c r="I19" i="1"/>
  <c r="F23" i="1"/>
  <c r="K19" i="1"/>
  <c r="E232" i="1"/>
  <c r="E54" i="1"/>
  <c r="L237" i="1"/>
  <c r="L238" i="1"/>
  <c r="L240" i="1"/>
  <c r="L241" i="1"/>
  <c r="O232" i="1"/>
  <c r="N232" i="1"/>
  <c r="M232" i="1"/>
  <c r="K232" i="1"/>
  <c r="J232" i="1"/>
  <c r="I232" i="1"/>
  <c r="G232" i="1"/>
  <c r="L236" i="1" l="1"/>
  <c r="F19" i="1"/>
  <c r="P232" i="1"/>
  <c r="P19" i="1"/>
  <c r="F54" i="1"/>
  <c r="P54" i="1"/>
  <c r="F232" i="1"/>
  <c r="H232" i="1"/>
  <c r="L232" i="1"/>
  <c r="E226" i="1" l="1"/>
  <c r="E223" i="1"/>
  <c r="E240" i="1"/>
  <c r="E236" i="1" l="1"/>
  <c r="P223" i="1"/>
  <c r="P240" i="1"/>
  <c r="F240" i="1"/>
  <c r="F236" i="1" l="1"/>
  <c r="P236" i="1"/>
  <c r="G97" i="1"/>
  <c r="H97" i="1"/>
  <c r="I97" i="1"/>
  <c r="J97" i="1"/>
  <c r="K97" i="1"/>
  <c r="M97" i="1"/>
  <c r="N97" i="1"/>
  <c r="O97" i="1"/>
  <c r="E97" i="1"/>
  <c r="M93" i="1" l="1"/>
  <c r="H93" i="1"/>
  <c r="E93" i="1"/>
  <c r="K93" i="1"/>
  <c r="G93" i="1"/>
  <c r="F86" i="1"/>
  <c r="P86" i="1"/>
  <c r="I93" i="1"/>
  <c r="F97" i="1"/>
  <c r="J93" i="1"/>
  <c r="P97" i="1"/>
  <c r="G99" i="1"/>
  <c r="H99" i="1"/>
  <c r="I99" i="1"/>
  <c r="J99" i="1"/>
  <c r="K99" i="1"/>
  <c r="M99" i="1"/>
  <c r="E99" i="1"/>
  <c r="P93" i="1" l="1"/>
  <c r="F93" i="1"/>
  <c r="P99" i="1"/>
  <c r="F99" i="1"/>
  <c r="G265" i="1"/>
  <c r="H265" i="1"/>
  <c r="I265" i="1"/>
  <c r="J265" i="1"/>
  <c r="L265" i="1"/>
  <c r="M265" i="1"/>
  <c r="N265" i="1"/>
  <c r="O265" i="1"/>
  <c r="E265" i="1"/>
  <c r="E255" i="1" l="1"/>
  <c r="P255" i="1" s="1"/>
  <c r="P265" i="1"/>
  <c r="F265" i="1"/>
  <c r="L258" i="1" l="1"/>
  <c r="K90" i="1" l="1"/>
  <c r="O90" i="1" l="1"/>
  <c r="K86" i="1"/>
  <c r="K194" i="1"/>
  <c r="K193" i="1"/>
  <c r="K192" i="1"/>
  <c r="K189" i="1" l="1"/>
  <c r="L142" i="1" l="1"/>
  <c r="L143" i="1"/>
  <c r="L145" i="1"/>
  <c r="G141" i="1"/>
  <c r="H141" i="1"/>
  <c r="I141" i="1"/>
  <c r="J141" i="1"/>
  <c r="K141" i="1"/>
  <c r="M141" i="1"/>
  <c r="N141" i="1"/>
  <c r="O141" i="1"/>
  <c r="I125" i="1" l="1"/>
  <c r="M125" i="1"/>
  <c r="G125" i="1"/>
  <c r="H125" i="1"/>
  <c r="K125" i="1"/>
  <c r="J125" i="1"/>
  <c r="E141" i="1"/>
  <c r="L141" i="1"/>
  <c r="P141" i="1" l="1"/>
  <c r="E125" i="1"/>
  <c r="F141" i="1"/>
  <c r="L159" i="1"/>
  <c r="L158" i="1" s="1"/>
  <c r="L306" i="1"/>
  <c r="L305" i="1" s="1"/>
  <c r="O305" i="1"/>
  <c r="N305" i="1"/>
  <c r="M305" i="1"/>
  <c r="K305" i="1"/>
  <c r="K302" i="1" s="1"/>
  <c r="J305" i="1"/>
  <c r="I305" i="1"/>
  <c r="H305" i="1"/>
  <c r="G305" i="1"/>
  <c r="E305" i="1"/>
  <c r="L300" i="1"/>
  <c r="L299" i="1" s="1"/>
  <c r="O299" i="1"/>
  <c r="N299" i="1"/>
  <c r="M299" i="1"/>
  <c r="K299" i="1"/>
  <c r="K296" i="1" s="1"/>
  <c r="J299" i="1"/>
  <c r="I299" i="1"/>
  <c r="H299" i="1"/>
  <c r="G299" i="1"/>
  <c r="E299" i="1"/>
  <c r="L294" i="1"/>
  <c r="L293" i="1" s="1"/>
  <c r="O293" i="1"/>
  <c r="N293" i="1"/>
  <c r="M293" i="1"/>
  <c r="M290" i="1" s="1"/>
  <c r="K290" i="1"/>
  <c r="J293" i="1"/>
  <c r="I293" i="1"/>
  <c r="I290" i="1" s="1"/>
  <c r="H293" i="1"/>
  <c r="H290" i="1" s="1"/>
  <c r="G293" i="1"/>
  <c r="G290" i="1" s="1"/>
  <c r="E293" i="1"/>
  <c r="L287" i="1"/>
  <c r="L286" i="1" s="1"/>
  <c r="O286" i="1"/>
  <c r="N286" i="1"/>
  <c r="M286" i="1"/>
  <c r="M283" i="1" s="1"/>
  <c r="K286" i="1"/>
  <c r="K283" i="1" s="1"/>
  <c r="J286" i="1"/>
  <c r="J283" i="1" s="1"/>
  <c r="I286" i="1"/>
  <c r="I283" i="1" s="1"/>
  <c r="H286" i="1"/>
  <c r="H283" i="1" s="1"/>
  <c r="G286" i="1"/>
  <c r="G283" i="1" s="1"/>
  <c r="E286" i="1"/>
  <c r="E283" i="1" s="1"/>
  <c r="L281" i="1"/>
  <c r="L280" i="1" s="1"/>
  <c r="O280" i="1"/>
  <c r="N280" i="1"/>
  <c r="M280" i="1"/>
  <c r="K280" i="1"/>
  <c r="K277" i="1" s="1"/>
  <c r="J280" i="1"/>
  <c r="P280" i="1" s="1"/>
  <c r="I280" i="1"/>
  <c r="F280" i="1" s="1"/>
  <c r="H280" i="1"/>
  <c r="G280" i="1"/>
  <c r="G273" i="1"/>
  <c r="G270" i="1" s="1"/>
  <c r="H273" i="1"/>
  <c r="H270" i="1" s="1"/>
  <c r="I273" i="1"/>
  <c r="I270" i="1" s="1"/>
  <c r="J273" i="1"/>
  <c r="K273" i="1"/>
  <c r="K270" i="1" s="1"/>
  <c r="M273" i="1"/>
  <c r="M270" i="1" s="1"/>
  <c r="N273" i="1"/>
  <c r="O273" i="1"/>
  <c r="E273" i="1"/>
  <c r="G208" i="1"/>
  <c r="H208" i="1"/>
  <c r="I208" i="1"/>
  <c r="J208" i="1"/>
  <c r="P208" i="1" s="1"/>
  <c r="K208" i="1"/>
  <c r="M208" i="1"/>
  <c r="N208" i="1"/>
  <c r="O208" i="1"/>
  <c r="F125" i="1" l="1"/>
  <c r="P125" i="1"/>
  <c r="F286" i="1"/>
  <c r="F283" i="1" s="1"/>
  <c r="F299" i="1"/>
  <c r="P286" i="1"/>
  <c r="P283" i="1" s="1"/>
  <c r="P299" i="1"/>
  <c r="J290" i="1"/>
  <c r="P293" i="1"/>
  <c r="P305" i="1"/>
  <c r="J270" i="1"/>
  <c r="P273" i="1"/>
  <c r="F208" i="1"/>
  <c r="E290" i="1"/>
  <c r="F290" i="1" s="1"/>
  <c r="F293" i="1"/>
  <c r="E270" i="1"/>
  <c r="F273" i="1"/>
  <c r="E302" i="1"/>
  <c r="F305" i="1"/>
  <c r="L208" i="1"/>
  <c r="G206" i="1"/>
  <c r="H206" i="1"/>
  <c r="I206" i="1"/>
  <c r="J206" i="1"/>
  <c r="K206" i="1"/>
  <c r="M206" i="1"/>
  <c r="N206" i="1"/>
  <c r="O206" i="1"/>
  <c r="E206" i="1"/>
  <c r="G204" i="1"/>
  <c r="H204" i="1"/>
  <c r="I204" i="1"/>
  <c r="J204" i="1"/>
  <c r="K204" i="1"/>
  <c r="M204" i="1"/>
  <c r="N204" i="1"/>
  <c r="O204" i="1"/>
  <c r="E204" i="1"/>
  <c r="E201" i="1" l="1"/>
  <c r="F270" i="1"/>
  <c r="F206" i="1"/>
  <c r="P206" i="1"/>
  <c r="P270" i="1"/>
  <c r="M201" i="1"/>
  <c r="P204" i="1"/>
  <c r="P290" i="1"/>
  <c r="F204" i="1"/>
  <c r="N201" i="1"/>
  <c r="I201" i="1"/>
  <c r="O201" i="1"/>
  <c r="J201" i="1"/>
  <c r="K201" i="1"/>
  <c r="G201" i="1"/>
  <c r="H201" i="1"/>
  <c r="L206" i="1"/>
  <c r="L204" i="1"/>
  <c r="F201" i="1" l="1"/>
  <c r="P201" i="1"/>
  <c r="L201" i="1"/>
  <c r="G38" i="1" l="1"/>
  <c r="H38" i="1"/>
  <c r="I38" i="1"/>
  <c r="J38" i="1"/>
  <c r="M38" i="1"/>
  <c r="N38" i="1"/>
  <c r="O38" i="1"/>
  <c r="E38" i="1"/>
  <c r="L39" i="1"/>
  <c r="L38" i="1" s="1"/>
  <c r="G35" i="1" l="1"/>
  <c r="H35" i="1"/>
  <c r="M35" i="1"/>
  <c r="E35" i="1"/>
  <c r="I35" i="1"/>
  <c r="F38" i="1"/>
  <c r="J35" i="1"/>
  <c r="P38" i="1"/>
  <c r="K154" i="1"/>
  <c r="G230" i="1"/>
  <c r="H230" i="1"/>
  <c r="I230" i="1"/>
  <c r="J230" i="1"/>
  <c r="P230" i="1" s="1"/>
  <c r="M230" i="1"/>
  <c r="N230" i="1"/>
  <c r="O230" i="1"/>
  <c r="G213" i="1"/>
  <c r="H213" i="1"/>
  <c r="I213" i="1"/>
  <c r="J213" i="1"/>
  <c r="M213" i="1"/>
  <c r="N213" i="1"/>
  <c r="O213" i="1"/>
  <c r="E213" i="1"/>
  <c r="G226" i="1"/>
  <c r="H226" i="1"/>
  <c r="I226" i="1"/>
  <c r="F226" i="1" s="1"/>
  <c r="J226" i="1"/>
  <c r="M226" i="1"/>
  <c r="N226" i="1"/>
  <c r="O226" i="1"/>
  <c r="H223" i="1"/>
  <c r="I223" i="1"/>
  <c r="M223" i="1"/>
  <c r="N223" i="1"/>
  <c r="O223" i="1"/>
  <c r="O154" i="1" l="1"/>
  <c r="P226" i="1"/>
  <c r="K148" i="1"/>
  <c r="K312" i="1" s="1"/>
  <c r="F35" i="1"/>
  <c r="P35" i="1"/>
  <c r="F230" i="1"/>
  <c r="P213" i="1"/>
  <c r="F213" i="1"/>
  <c r="L213" i="1"/>
  <c r="L223" i="1"/>
  <c r="L230" i="1"/>
  <c r="L226" i="1"/>
  <c r="L17" i="1"/>
  <c r="L18" i="1"/>
  <c r="L27" i="1"/>
  <c r="L24" i="1"/>
  <c r="L26" i="1"/>
  <c r="L40" i="1"/>
  <c r="L57" i="1"/>
  <c r="L74" i="1"/>
  <c r="L75" i="1"/>
  <c r="L80" i="1"/>
  <c r="L83" i="1"/>
  <c r="L81" i="1" s="1"/>
  <c r="L85" i="1"/>
  <c r="L89" i="1"/>
  <c r="L92" i="1"/>
  <c r="L98" i="1"/>
  <c r="L97" i="1" s="1"/>
  <c r="L116" i="1"/>
  <c r="L129" i="1"/>
  <c r="L130" i="1"/>
  <c r="L131" i="1"/>
  <c r="L147" i="1"/>
  <c r="L136" i="1"/>
  <c r="L138" i="1"/>
  <c r="L134" i="1"/>
  <c r="L152" i="1"/>
  <c r="L153" i="1"/>
  <c r="L161" i="1"/>
  <c r="L166" i="1"/>
  <c r="L169" i="1"/>
  <c r="L173" i="1"/>
  <c r="L177" i="1"/>
  <c r="L176" i="1" s="1"/>
  <c r="L179" i="1"/>
  <c r="L181" i="1"/>
  <c r="L182" i="1"/>
  <c r="L188" i="1"/>
  <c r="L216" i="1"/>
  <c r="L245" i="1"/>
  <c r="L247" i="1"/>
  <c r="L251" i="1"/>
  <c r="L254" i="1"/>
  <c r="L256" i="1"/>
  <c r="L259" i="1"/>
  <c r="L260" i="1"/>
  <c r="L261" i="1"/>
  <c r="L264" i="1"/>
  <c r="L269" i="1"/>
  <c r="L274" i="1"/>
  <c r="L273" i="1" s="1"/>
  <c r="L308" i="1"/>
  <c r="L167" i="1" l="1"/>
  <c r="L133" i="1"/>
  <c r="L128" i="1"/>
  <c r="L180" i="1"/>
  <c r="L170" i="1" s="1"/>
  <c r="L162" i="1"/>
  <c r="L253" i="1"/>
  <c r="L23" i="1"/>
  <c r="C23" i="12" l="1"/>
  <c r="G96" i="1" l="1"/>
  <c r="H96" i="1"/>
  <c r="I96" i="1"/>
  <c r="J96" i="1"/>
  <c r="M96" i="1"/>
  <c r="N96" i="1"/>
  <c r="O96" i="1"/>
  <c r="E96" i="1"/>
  <c r="G91" i="1"/>
  <c r="H91" i="1"/>
  <c r="I91" i="1"/>
  <c r="J91" i="1"/>
  <c r="M91" i="1"/>
  <c r="N91" i="1"/>
  <c r="O91" i="1"/>
  <c r="G151" i="1"/>
  <c r="H151" i="1"/>
  <c r="I151" i="1"/>
  <c r="J151" i="1"/>
  <c r="M151" i="1"/>
  <c r="N151" i="1"/>
  <c r="O151" i="1"/>
  <c r="E151" i="1"/>
  <c r="G148" i="1" l="1"/>
  <c r="J148" i="1"/>
  <c r="H148" i="1"/>
  <c r="M148" i="1"/>
  <c r="I148" i="1"/>
  <c r="E148" i="1"/>
  <c r="F96" i="1"/>
  <c r="F151" i="1"/>
  <c r="P151" i="1"/>
  <c r="P96" i="1"/>
  <c r="L151" i="1"/>
  <c r="L91" i="1"/>
  <c r="L96" i="1"/>
  <c r="E91" i="1"/>
  <c r="G14" i="19"/>
  <c r="F91" i="1" l="1"/>
  <c r="F148" i="1"/>
  <c r="P148" i="1"/>
  <c r="P91" i="1"/>
  <c r="F16" i="1" l="1"/>
  <c r="E309" i="1" l="1"/>
  <c r="G255" i="1"/>
  <c r="H255" i="1"/>
  <c r="I255" i="1"/>
  <c r="F255" i="1" s="1"/>
  <c r="M255" i="1"/>
  <c r="F309" i="1" l="1"/>
  <c r="P309" i="1"/>
  <c r="E296" i="1"/>
  <c r="G302" i="1"/>
  <c r="H302" i="1"/>
  <c r="I302" i="1"/>
  <c r="F302" i="1" s="1"/>
  <c r="J302" i="1"/>
  <c r="P302" i="1" s="1"/>
  <c r="M302" i="1"/>
  <c r="G277" i="1"/>
  <c r="H277" i="1"/>
  <c r="I277" i="1"/>
  <c r="J277" i="1"/>
  <c r="M277" i="1"/>
  <c r="E277" i="1"/>
  <c r="G250" i="1"/>
  <c r="H250" i="1"/>
  <c r="I250" i="1"/>
  <c r="J250" i="1"/>
  <c r="M250" i="1"/>
  <c r="E250" i="1"/>
  <c r="E68" i="1"/>
  <c r="F250" i="1" l="1"/>
  <c r="P277" i="1"/>
  <c r="P68" i="1"/>
  <c r="F68" i="1"/>
  <c r="F71" i="1"/>
  <c r="P71" i="1"/>
  <c r="P250" i="1"/>
  <c r="F277" i="1"/>
  <c r="D20" i="12" l="1"/>
  <c r="D17" i="12" s="1"/>
  <c r="N79" i="1" l="1"/>
  <c r="O79" i="1" l="1"/>
  <c r="L79" i="1" s="1"/>
  <c r="F14" i="1" l="1"/>
  <c r="G296" i="1" l="1"/>
  <c r="H296" i="1"/>
  <c r="I296" i="1"/>
  <c r="F296" i="1" s="1"/>
  <c r="J296" i="1"/>
  <c r="P296" i="1" s="1"/>
  <c r="M296" i="1"/>
  <c r="N110" i="1" l="1"/>
  <c r="N48" i="1"/>
  <c r="O48" i="1" l="1"/>
  <c r="O110" i="1"/>
  <c r="L110" i="1" l="1"/>
  <c r="L48" i="1"/>
  <c r="N157" i="1" l="1"/>
  <c r="N155" i="1" s="1"/>
  <c r="O157" i="1" l="1"/>
  <c r="O155" i="1" s="1"/>
  <c r="L157" i="1" l="1"/>
  <c r="L155" i="1" s="1"/>
  <c r="N268" i="1" l="1"/>
  <c r="O268" i="1" l="1"/>
  <c r="L268" i="1" s="1"/>
  <c r="N307" i="1" l="1"/>
  <c r="N301" i="1"/>
  <c r="N295" i="1"/>
  <c r="N290" i="1" s="1"/>
  <c r="N288" i="1"/>
  <c r="N282" i="1"/>
  <c r="N275" i="1"/>
  <c r="N132" i="1"/>
  <c r="O132" i="1" l="1"/>
  <c r="L132" i="1" s="1"/>
  <c r="O275" i="1"/>
  <c r="L275" i="1" s="1"/>
  <c r="O282" i="1"/>
  <c r="L282" i="1" s="1"/>
  <c r="O288" i="1"/>
  <c r="L288" i="1" s="1"/>
  <c r="O295" i="1"/>
  <c r="O290" i="1" s="1"/>
  <c r="O301" i="1"/>
  <c r="L301" i="1" s="1"/>
  <c r="O307" i="1"/>
  <c r="L307" i="1" s="1"/>
  <c r="L295" i="1" l="1"/>
  <c r="L290" i="1" s="1"/>
  <c r="N246" i="1" l="1"/>
  <c r="N244" i="1" s="1"/>
  <c r="N257" i="1"/>
  <c r="N255" i="1" l="1"/>
  <c r="O246" i="1"/>
  <c r="O244" i="1" s="1"/>
  <c r="O257" i="1"/>
  <c r="L246" i="1" l="1"/>
  <c r="L244" i="1" s="1"/>
  <c r="O255" i="1"/>
  <c r="L255" i="1" s="1"/>
  <c r="L257" i="1"/>
  <c r="D21" i="12" l="1"/>
  <c r="D27" i="12"/>
  <c r="E31" i="12"/>
  <c r="E28" i="12" s="1"/>
  <c r="E20" i="12" l="1"/>
  <c r="E17" i="12" s="1"/>
  <c r="F31" i="12"/>
  <c r="F28" i="12" s="1"/>
  <c r="C31" i="12"/>
  <c r="C28" i="12"/>
  <c r="C17" i="12" l="1"/>
  <c r="E13" i="12"/>
  <c r="C20" i="12"/>
  <c r="D32" i="12"/>
  <c r="D33" i="12" s="1"/>
  <c r="F20" i="12"/>
  <c r="F17" i="12" s="1"/>
  <c r="F27" i="12"/>
  <c r="E27" i="12"/>
  <c r="E32" i="12" s="1"/>
  <c r="N30" i="1"/>
  <c r="N28" i="1" s="1"/>
  <c r="F32" i="12" l="1"/>
  <c r="F33" i="12" s="1"/>
  <c r="F119" i="13" s="1"/>
  <c r="F13" i="12"/>
  <c r="C32" i="12"/>
  <c r="O30" i="1"/>
  <c r="O28" i="1" s="1"/>
  <c r="C27" i="12"/>
  <c r="E33" i="12"/>
  <c r="C33" i="12" l="1"/>
  <c r="L30" i="1"/>
  <c r="L28" i="1" s="1"/>
  <c r="C21" i="12"/>
  <c r="C13" i="12"/>
  <c r="N16" i="1" l="1"/>
  <c r="N21" i="1"/>
  <c r="N19" i="1" s="1"/>
  <c r="N34" i="1"/>
  <c r="N32" i="1" s="1"/>
  <c r="N37" i="1"/>
  <c r="N35" i="1" s="1"/>
  <c r="N43" i="1"/>
  <c r="N41" i="1" s="1"/>
  <c r="N46" i="1"/>
  <c r="N44" i="1" s="1"/>
  <c r="N56" i="1"/>
  <c r="N54" i="1" s="1"/>
  <c r="N62" i="1"/>
  <c r="N60" i="1" s="1"/>
  <c r="N66" i="1"/>
  <c r="N67" i="1"/>
  <c r="N70" i="1"/>
  <c r="N68" i="1" s="1"/>
  <c r="N73" i="1"/>
  <c r="N71" i="1" s="1"/>
  <c r="N78" i="1"/>
  <c r="N76" i="1" s="1"/>
  <c r="N88" i="1"/>
  <c r="N86" i="1" s="1"/>
  <c r="N95" i="1"/>
  <c r="N93" i="1" s="1"/>
  <c r="N101" i="1"/>
  <c r="N102" i="1"/>
  <c r="N109" i="1"/>
  <c r="N114" i="1"/>
  <c r="N115" i="1"/>
  <c r="N127" i="1"/>
  <c r="N125" i="1" s="1"/>
  <c r="N150" i="1"/>
  <c r="N148" i="1" s="1"/>
  <c r="N191" i="1"/>
  <c r="N189" i="1" s="1"/>
  <c r="O195" i="1"/>
  <c r="N212" i="1"/>
  <c r="N210" i="1" s="1"/>
  <c r="N219" i="1"/>
  <c r="N217" i="1" s="1"/>
  <c r="N252" i="1"/>
  <c r="N272" i="1"/>
  <c r="N270" i="1" s="1"/>
  <c r="N279" i="1"/>
  <c r="N285" i="1"/>
  <c r="N283" i="1" s="1"/>
  <c r="N298" i="1"/>
  <c r="N304" i="1"/>
  <c r="M312" i="1" l="1"/>
  <c r="G312" i="1"/>
  <c r="J312" i="1"/>
  <c r="H312" i="1"/>
  <c r="I312" i="1"/>
  <c r="N14" i="1"/>
  <c r="N99" i="1"/>
  <c r="N112" i="1"/>
  <c r="N111" i="1" s="1"/>
  <c r="N64" i="1"/>
  <c r="L195" i="1"/>
  <c r="N277" i="1"/>
  <c r="N296" i="1"/>
  <c r="N250" i="1"/>
  <c r="N302" i="1"/>
  <c r="O115" i="1"/>
  <c r="O298" i="1"/>
  <c r="O285" i="1"/>
  <c r="O283" i="1" s="1"/>
  <c r="O219" i="1"/>
  <c r="O217" i="1" s="1"/>
  <c r="O95" i="1"/>
  <c r="O93" i="1" s="1"/>
  <c r="O88" i="1"/>
  <c r="O86" i="1" s="1"/>
  <c r="O62" i="1"/>
  <c r="O60" i="1" s="1"/>
  <c r="O56" i="1"/>
  <c r="O54" i="1" s="1"/>
  <c r="O21" i="1"/>
  <c r="O19" i="1" s="1"/>
  <c r="O16" i="1"/>
  <c r="O279" i="1"/>
  <c r="O109" i="1"/>
  <c r="O51" i="1"/>
  <c r="O49" i="1" s="1"/>
  <c r="O46" i="1"/>
  <c r="O44" i="1" s="1"/>
  <c r="O304" i="1"/>
  <c r="O127" i="1"/>
  <c r="O125" i="1" s="1"/>
  <c r="O101" i="1"/>
  <c r="O73" i="1"/>
  <c r="O71" i="1" s="1"/>
  <c r="O66" i="1"/>
  <c r="O191" i="1"/>
  <c r="O189" i="1" s="1"/>
  <c r="O67" i="1"/>
  <c r="O114" i="1"/>
  <c r="O70" i="1"/>
  <c r="O68" i="1" s="1"/>
  <c r="O212" i="1"/>
  <c r="O150" i="1"/>
  <c r="O148" i="1" s="1"/>
  <c r="O78" i="1"/>
  <c r="O76" i="1" s="1"/>
  <c r="O43" i="1"/>
  <c r="O41" i="1" s="1"/>
  <c r="O34" i="1"/>
  <c r="O32" i="1" s="1"/>
  <c r="O37" i="1"/>
  <c r="O35" i="1" s="1"/>
  <c r="O272" i="1"/>
  <c r="O270" i="1" s="1"/>
  <c r="O252" i="1"/>
  <c r="L252" i="1" s="1"/>
  <c r="O102" i="1"/>
  <c r="E119" i="13" l="1"/>
  <c r="N107" i="1"/>
  <c r="N312" i="1" s="1"/>
  <c r="O14" i="1"/>
  <c r="O99" i="1"/>
  <c r="O64" i="1"/>
  <c r="L101" i="1"/>
  <c r="O112" i="1"/>
  <c r="O111" i="1" s="1"/>
  <c r="L212" i="1"/>
  <c r="O210" i="1"/>
  <c r="L210" i="1" s="1"/>
  <c r="L102" i="1"/>
  <c r="L66" i="1"/>
  <c r="L127" i="1"/>
  <c r="L125" i="1" s="1"/>
  <c r="L67" i="1"/>
  <c r="L114" i="1"/>
  <c r="L43" i="1"/>
  <c r="L41" i="1" s="1"/>
  <c r="L109" i="1"/>
  <c r="L150" i="1"/>
  <c r="L148" i="1" s="1"/>
  <c r="L21" i="1"/>
  <c r="L19" i="1" s="1"/>
  <c r="L272" i="1"/>
  <c r="L270" i="1" s="1"/>
  <c r="L78" i="1"/>
  <c r="L76" i="1" s="1"/>
  <c r="L73" i="1"/>
  <c r="L71" i="1" s="1"/>
  <c r="L46" i="1"/>
  <c r="L44" i="1" s="1"/>
  <c r="O277" i="1"/>
  <c r="L277" i="1" s="1"/>
  <c r="L279" i="1"/>
  <c r="L62" i="1"/>
  <c r="L60" i="1" s="1"/>
  <c r="L219" i="1"/>
  <c r="L217" i="1" s="1"/>
  <c r="O302" i="1"/>
  <c r="L302" i="1" s="1"/>
  <c r="L304" i="1"/>
  <c r="L56" i="1"/>
  <c r="L54" i="1" s="1"/>
  <c r="L115" i="1"/>
  <c r="L34" i="1"/>
  <c r="L32" i="1" s="1"/>
  <c r="L191" i="1"/>
  <c r="L189" i="1" s="1"/>
  <c r="L51" i="1"/>
  <c r="L49" i="1" s="1"/>
  <c r="L95" i="1"/>
  <c r="L93" i="1" s="1"/>
  <c r="O296" i="1"/>
  <c r="L296" i="1" s="1"/>
  <c r="L298" i="1"/>
  <c r="L37" i="1"/>
  <c r="L35" i="1" s="1"/>
  <c r="L70" i="1"/>
  <c r="L68" i="1" s="1"/>
  <c r="L16" i="1"/>
  <c r="L88" i="1"/>
  <c r="L285" i="1"/>
  <c r="L283" i="1" s="1"/>
  <c r="O250" i="1"/>
  <c r="L250" i="1" s="1"/>
  <c r="O107" i="1" l="1"/>
  <c r="O312" i="1" s="1"/>
  <c r="L86" i="1"/>
  <c r="L99" i="1"/>
  <c r="L111" i="1"/>
  <c r="L14" i="1"/>
  <c r="L112" i="1"/>
  <c r="L64" i="1"/>
  <c r="L107" i="1" l="1"/>
  <c r="L312" i="1" s="1"/>
  <c r="E312" i="1"/>
  <c r="D119" i="13" s="1"/>
  <c r="F312" i="1"/>
  <c r="P312" i="1" l="1"/>
  <c r="C119" i="13" s="1"/>
</calcChain>
</file>

<file path=xl/sharedStrings.xml><?xml version="1.0" encoding="utf-8"?>
<sst xmlns="http://schemas.openxmlformats.org/spreadsheetml/2006/main" count="2514" uniqueCount="1132">
  <si>
    <t>Код</t>
  </si>
  <si>
    <t>Найменування 
згідно з класифікацією фінансування бюджету</t>
  </si>
  <si>
    <t>Фінансування за борговими операціями</t>
  </si>
  <si>
    <t>Фінансування за активними операціями</t>
  </si>
  <si>
    <t>Зміни обсягів бюджетних коштів</t>
  </si>
  <si>
    <t>Найменування згідно
 з класифікацією доходів бюджету</t>
  </si>
  <si>
    <t>Податкові надходження</t>
  </si>
  <si>
    <t>Податки на доходи, податки на прибуток, податки на збільшення ринкової вартості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</si>
  <si>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</si>
  <si>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</si>
  <si>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</si>
  <si>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</si>
  <si>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Надання кредитів</t>
  </si>
  <si>
    <t>Повернення кредитів</t>
  </si>
  <si>
    <t>Доходи від операцій з капіталом</t>
  </si>
  <si>
    <t>Надходження від продажу основного капіталу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</si>
  <si>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</si>
  <si>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</si>
  <si>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</si>
  <si>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</si>
  <si>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</si>
  <si>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</si>
  <si>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</si>
  <si>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</si>
  <si>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</si>
  <si>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0111</t>
  </si>
  <si>
    <t>в т.ч. бюджет розвитку</t>
  </si>
  <si>
    <t>Власні надходження бюджетних установ</t>
  </si>
  <si>
    <t>Всього доходів</t>
  </si>
  <si>
    <t xml:space="preserve">Всього </t>
  </si>
  <si>
    <t>1060</t>
  </si>
  <si>
    <t>0490</t>
  </si>
  <si>
    <t>0411</t>
  </si>
  <si>
    <t>0170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</si>
  <si>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</si>
  <si>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</si>
  <si>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</si>
  <si>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</si>
  <si>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Акцизний податок з реалізації суб'єктами господарювання роздрібної торгівлі підакцизних товарів</t>
  </si>
  <si>
    <t xml:space="preserve"> Місцеві податки 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</si>
  <si>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</si>
  <si>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</si>
  <si>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</si>
  <si>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</si>
  <si>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</si>
  <si>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</si>
  <si>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</si>
  <si>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</si>
  <si>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</si>
  <si>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</si>
  <si>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Збір за місця для паркування транспортних засобів</t>
  </si>
  <si>
    <t>Збір за місця для паркування транспортних засобів, сплачений юридичними особами</t>
  </si>
  <si>
    <t>Збір за місця для паркування транспортних засобів, сплачений фізичними особами</t>
  </si>
  <si>
    <t>Туристичний збір</t>
  </si>
  <si>
    <t>Туристичний збір, сплачений фізичними особами</t>
  </si>
  <si>
    <t xml:space="preserve">Єдиний податок </t>
  </si>
  <si>
    <t>Єдиний податок з юридичних осіб</t>
  </si>
  <si>
    <t>Єдиний податок з фізичних осіб</t>
  </si>
  <si>
    <t>Екологічний податок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</si>
  <si>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</si>
  <si>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Інші надходження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</si>
  <si>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</si>
  <si>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</si>
  <si>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власності, в тому числі:</t>
  </si>
  <si>
    <t xml:space="preserve"> - орендна плата за нежитлові приміщення </t>
  </si>
  <si>
    <t>- орендна плата за майнові комплекси</t>
  </si>
  <si>
    <t>- орендна плата окремих конструктивних елементів благоустрою  комунальної власності для розміщення пересувних малих архітектурних форм</t>
  </si>
  <si>
    <t>22090000</t>
  </si>
  <si>
    <t>Державне мито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</si>
  <si>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</si>
  <si>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</si>
  <si>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не віднесене до інших категорій</t>
  </si>
  <si>
    <t>Плата за надання інших адміністративних послуг</t>
  </si>
  <si>
    <t>24060000</t>
  </si>
  <si>
    <t>24060300</t>
  </si>
  <si>
    <t>Інші надходження, в тому числі:</t>
  </si>
  <si>
    <t xml:space="preserve"> </t>
  </si>
  <si>
    <t xml:space="preserve"> - інші надходження</t>
  </si>
  <si>
    <t>25000000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</si>
  <si>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</si>
  <si>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</si>
  <si>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</si>
  <si>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Плата за оренду майна бюджетних установ</t>
  </si>
  <si>
    <t>Надходження бюджетних установ від реалізації в установленому порядку майна (крім нерухомого майна)</t>
  </si>
  <si>
    <t>31030000</t>
  </si>
  <si>
    <t>33000000</t>
  </si>
  <si>
    <t>Кошти від продажу землі і нематеріальних активів</t>
  </si>
  <si>
    <t>33010000</t>
  </si>
  <si>
    <t>Кошти від продажу землі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</si>
  <si>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</si>
  <si>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Разом доходів без врахування міжбюджетних трансфертів</t>
  </si>
  <si>
    <t>40000000</t>
  </si>
  <si>
    <t xml:space="preserve">Офіційні трансферти </t>
  </si>
  <si>
    <t>Освітня субвенція з державного бюджету місцевим бюджетам</t>
  </si>
  <si>
    <t>Візи:</t>
  </si>
  <si>
    <t xml:space="preserve">Директор департаменту фінансової політики </t>
  </si>
  <si>
    <t>О. Іщук</t>
  </si>
  <si>
    <t>Л. Римар</t>
  </si>
  <si>
    <t>Управління "Секретаріат ради"</t>
  </si>
  <si>
    <t>у тому числі видатки ради</t>
  </si>
  <si>
    <t>Виконавчий комітет Львівської міської ради</t>
  </si>
  <si>
    <t xml:space="preserve"> - видатки на утримання комунальної установи Львівської міської ради "Трудовий архів"</t>
  </si>
  <si>
    <t xml:space="preserve"> - на виконання рішень судів</t>
  </si>
  <si>
    <t>Департамент "Адміністрація міського голови"</t>
  </si>
  <si>
    <t>Управління державної реєстрації</t>
  </si>
  <si>
    <t>Управління охорони історичного середовища</t>
  </si>
  <si>
    <t>Управління з питань надзвичайних ситуацій та цивільного захисту населення</t>
  </si>
  <si>
    <t>Департамент фінансової політики</t>
  </si>
  <si>
    <t>Управління фінансів</t>
  </si>
  <si>
    <t>Реверсна дотація</t>
  </si>
  <si>
    <t>Інші заходи, пов'язані з економічною діяльністю</t>
  </si>
  <si>
    <t>Управління комунальної власності</t>
  </si>
  <si>
    <t>Департамент містобудування</t>
  </si>
  <si>
    <t>Інспекція державного архітектурно-будівельного контролю у м. Львові</t>
  </si>
  <si>
    <t>Департамент житлового господарства та інфраструктури</t>
  </si>
  <si>
    <t>Управління капітального будівництва</t>
  </si>
  <si>
    <t>Департамент гуманітарної політики</t>
  </si>
  <si>
    <t>Управління освіти</t>
  </si>
  <si>
    <t>у тому числі за рахунок освітньої субвенції з Державного бюджету України</t>
  </si>
  <si>
    <t>Управління охорони здоров'я</t>
  </si>
  <si>
    <t xml:space="preserve">Управління культури </t>
  </si>
  <si>
    <t>Управління соціального захисту</t>
  </si>
  <si>
    <t>Департамент розвитку</t>
  </si>
  <si>
    <t>Управління туризму</t>
  </si>
  <si>
    <t>Галицька районна адміністрація</t>
  </si>
  <si>
    <t>Залізнична районна адміністрація</t>
  </si>
  <si>
    <t>Личаківська районна адміністрація</t>
  </si>
  <si>
    <t>Франківська районна адміністрація</t>
  </si>
  <si>
    <t>Шевченківська районна адміністрація</t>
  </si>
  <si>
    <t>Сихівська районна адміністрація</t>
  </si>
  <si>
    <t>Директор департаменту фінансової політики</t>
  </si>
  <si>
    <t>Департамент економічного розвитку</t>
  </si>
  <si>
    <t>Управління архітектури та урбаністики</t>
  </si>
  <si>
    <t>Юридичний департамент</t>
  </si>
  <si>
    <t>Управління транспорту</t>
  </si>
  <si>
    <t>Управління земельних ресурсів</t>
  </si>
  <si>
    <t>Управління безпеки міста</t>
  </si>
  <si>
    <t>Управління персоналом</t>
  </si>
  <si>
    <t>Департамент адміністративних послуг</t>
  </si>
  <si>
    <t>Управління адміністрування послуг</t>
  </si>
  <si>
    <t>0180</t>
  </si>
  <si>
    <t>1010</t>
  </si>
  <si>
    <t>1020</t>
  </si>
  <si>
    <t>1030</t>
  </si>
  <si>
    <t>1040</t>
  </si>
  <si>
    <t>1090</t>
  </si>
  <si>
    <t>2010</t>
  </si>
  <si>
    <t>0910</t>
  </si>
  <si>
    <t>0921</t>
  </si>
  <si>
    <t>0960</t>
  </si>
  <si>
    <t>0990</t>
  </si>
  <si>
    <t>0930</t>
  </si>
  <si>
    <t>0731</t>
  </si>
  <si>
    <t>0733</t>
  </si>
  <si>
    <t>0721</t>
  </si>
  <si>
    <t>0722</t>
  </si>
  <si>
    <t>0763</t>
  </si>
  <si>
    <t>1070</t>
  </si>
  <si>
    <t>3031</t>
  </si>
  <si>
    <t>3104</t>
  </si>
  <si>
    <t>3132</t>
  </si>
  <si>
    <t>3140</t>
  </si>
  <si>
    <t>3160</t>
  </si>
  <si>
    <t>3105</t>
  </si>
  <si>
    <t>4020</t>
  </si>
  <si>
    <t>0821</t>
  </si>
  <si>
    <t>4030</t>
  </si>
  <si>
    <t>0822</t>
  </si>
  <si>
    <t>4060</t>
  </si>
  <si>
    <t>0824</t>
  </si>
  <si>
    <t>4070</t>
  </si>
  <si>
    <t>0828</t>
  </si>
  <si>
    <t>0823</t>
  </si>
  <si>
    <t>0829</t>
  </si>
  <si>
    <t>0810</t>
  </si>
  <si>
    <t>6010</t>
  </si>
  <si>
    <t>0610</t>
  </si>
  <si>
    <t>0620</t>
  </si>
  <si>
    <t>Компенсаційні виплати на пільговий проїзд автомобільним транспортом окремим категоріям громадян</t>
  </si>
  <si>
    <t>Компенсаційні виплати на пільговий проїзд електротранспортом окремим категоріям громадян</t>
  </si>
  <si>
    <t>0830</t>
  </si>
  <si>
    <t>8600</t>
  </si>
  <si>
    <t>0133</t>
  </si>
  <si>
    <t>0421</t>
  </si>
  <si>
    <t>0470</t>
  </si>
  <si>
    <t>0320</t>
  </si>
  <si>
    <t>0540</t>
  </si>
  <si>
    <t>0443</t>
  </si>
  <si>
    <t>0456</t>
  </si>
  <si>
    <t>1150</t>
  </si>
  <si>
    <t>0520</t>
  </si>
  <si>
    <t>Керівництво і управління у сфері забезпечення діяльності депутатського корпусу Львівської міської ради</t>
  </si>
  <si>
    <t>Керівництво і управління у сфері забезпечення діяльності виконавчих органів Львівської міської ради</t>
  </si>
  <si>
    <t>Керівництво і управління у сфері надання інформаційних та адміністративних послуг</t>
  </si>
  <si>
    <t>Керівництво і управління у сфері адміністрування послуг</t>
  </si>
  <si>
    <t>Керівництво і управління у сфері організації правової роботи у Львівській міській раді та її виконавчих органах</t>
  </si>
  <si>
    <t>Керівництво і управління у сфері державної реєстрації</t>
  </si>
  <si>
    <t>Керівництво і управління у сфері реалізації кадрової стратегії Львівської міської ради</t>
  </si>
  <si>
    <t>Керівництво і управління у сфері забезпечення безпеки міста</t>
  </si>
  <si>
    <t>Керівництво і управління у сфері реалізації інформаційної та внутрішньої політики Львівської міської ради</t>
  </si>
  <si>
    <t>Керівництво і управління у сфері здійснення заходів цивільного захисту та запобігання виникненню надзвичайних ситуацій</t>
  </si>
  <si>
    <t>Керівництво і управління у сфері охорони культурної спадщини</t>
  </si>
  <si>
    <t>Керівництво і управління у сфері державного архітектурно-будівельного контролю</t>
  </si>
  <si>
    <t>Керівництво і управління у сфері реалізації фінансової політики при виконанні повноважень органами місцевого самоврядування</t>
  </si>
  <si>
    <t>Керівництво і управління у сфері складання та виконання місцевого бюджету</t>
  </si>
  <si>
    <t>Керівництво і управління у сфері економіки</t>
  </si>
  <si>
    <t>Керівництво і управління у сфері комунальної власності</t>
  </si>
  <si>
    <t>Керівництво і управління у сфері містобудування</t>
  </si>
  <si>
    <t>Керівництво і управління у сфері архітектури та урбаністики</t>
  </si>
  <si>
    <t>Керівництво і управління у сфері земельних відносин і організації землеустрою</t>
  </si>
  <si>
    <t>Керівництво і управління у сфері гуманітарної політики</t>
  </si>
  <si>
    <t>Керівництво і управління у сфері освіти</t>
  </si>
  <si>
    <t>Керівництво і управління у сфері охорони здоров'я</t>
  </si>
  <si>
    <t>Керівництво і управління у сфері культури</t>
  </si>
  <si>
    <t>Керівництво і управління у сфері соціального захисту населення</t>
  </si>
  <si>
    <t>Керівництво і управління у сфері інформатизації та аналітичного забезпечення</t>
  </si>
  <si>
    <t>Керівництво і управління у сфері туризму</t>
  </si>
  <si>
    <t>Керівництво і управління у сфері повноважень, делегованих Львівською міською радою на території району</t>
  </si>
  <si>
    <t>Керівництво і управління у сфері виконання функцій замовника будівництва, ремонту та реконструкції</t>
  </si>
  <si>
    <t>Сприяння розвитку малого та середнього підприємництва</t>
  </si>
  <si>
    <t>Збереження природно-заповідного фонду</t>
  </si>
  <si>
    <t>Заходи з енергозбереження</t>
  </si>
  <si>
    <t>Заходи державної політики з питань дітей та їх соціального захисту</t>
  </si>
  <si>
    <t>3112</t>
  </si>
  <si>
    <t>Утримання та навчально-тренувальна робота комунальних дитячо-юнацьких спортивних шкіл</t>
  </si>
  <si>
    <t>Багатопрофільна стаціонарна медична допомога населенню</t>
  </si>
  <si>
    <t>Лікарсько-акушерська допомога  вагітним, породіллям та новонародженим</t>
  </si>
  <si>
    <t>Надання пільг окремим категоріям громадян з оплати послуг зв'язку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</si>
  <si>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</si>
  <si>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7610</t>
  </si>
  <si>
    <t>9110</t>
  </si>
  <si>
    <t>1113140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</si>
  <si>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</si>
  <si>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</si>
  <si>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</si>
  <si>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0800000</t>
  </si>
  <si>
    <t>Повернення інших внутрішніх кредитів</t>
  </si>
  <si>
    <t>4500000</t>
  </si>
  <si>
    <t>1000000</t>
  </si>
  <si>
    <t>1500000</t>
  </si>
  <si>
    <t>0810000</t>
  </si>
  <si>
    <t>4510000</t>
  </si>
  <si>
    <t>1010000</t>
  </si>
  <si>
    <t>1510000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</si>
  <si>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</si>
  <si>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Програма організації зовнішніх зв'язків Львівської міської ради</t>
  </si>
  <si>
    <t>Програма "Львівська інтегрована система обробки інформації"</t>
  </si>
  <si>
    <t xml:space="preserve">Міська загальноукраїнська та міжнародна програма промоції </t>
  </si>
  <si>
    <t>Програма підготовки та реалізації грантових проектів з залученням коштів Європейського Союзу</t>
  </si>
  <si>
    <t>Керівництво і управління у сфері транспортного господарства</t>
  </si>
  <si>
    <t>Керівництво і управління у сфері житлово-комунального господарства</t>
  </si>
  <si>
    <t xml:space="preserve">Програма сприяння розвитку підприємництва у м. Львові </t>
  </si>
  <si>
    <t xml:space="preserve">Програма сприяння залученню інвестицій до міста Львова </t>
  </si>
  <si>
    <t>Програма підтримки заходів з енергозбереження</t>
  </si>
  <si>
    <t>Програма з оздоровлення та відпочинку дітей</t>
  </si>
  <si>
    <t>Програма розвитку туристичної галузі міста</t>
  </si>
  <si>
    <t xml:space="preserve"> - заходи, пов'язані з проведенням приватизації комунального майна та наданням в оренду нежитлових приміщень</t>
  </si>
  <si>
    <t>4112</t>
  </si>
  <si>
    <t>Інші заходи у сфері електротранспорту</t>
  </si>
  <si>
    <t>Кошти, що передаються із загального фонду бюджету до бюджету розвитку (спеціального фонду) </t>
  </si>
  <si>
    <t>Фінансування бюджету за типом кредитора</t>
  </si>
  <si>
    <t>Внутрішнє фінансування</t>
  </si>
  <si>
    <t>Фінансування за рахунок зміни залишків коштів бюджетів</t>
  </si>
  <si>
    <t>Разом коштів, отриманих з усіх джерел фінансування бюджету за типом кредитора</t>
  </si>
  <si>
    <t>Фінансування бюджету за типом боргового зобов'язання</t>
  </si>
  <si>
    <t>Разом коштів, отриманих з усіх джерел фінансування бюджету за типом боргового зобов'язання</t>
  </si>
  <si>
    <t>3400000</t>
  </si>
  <si>
    <t>3410000</t>
  </si>
  <si>
    <t>3300000</t>
  </si>
  <si>
    <t>3310000</t>
  </si>
  <si>
    <t>4600000</t>
  </si>
  <si>
    <t>4610000</t>
  </si>
  <si>
    <t>Програма цифрового перетворення міста Львова на 2016-2020 роки</t>
  </si>
  <si>
    <t>Внески до статутного капіталу суб'єктів господарювання</t>
  </si>
  <si>
    <t>1100000</t>
  </si>
  <si>
    <t>1110000</t>
  </si>
  <si>
    <t>Програма навчання та підготовки посадових осіб Львівської міської ради</t>
  </si>
  <si>
    <t xml:space="preserve">Директор департаменту фінансової </t>
  </si>
  <si>
    <t>політики</t>
  </si>
  <si>
    <t xml:space="preserve">Програма підтримки установ дитячо-юнацьких молодіжних клубів м. Львова </t>
  </si>
  <si>
    <t>0160</t>
  </si>
  <si>
    <t>3410160</t>
  </si>
  <si>
    <t>3310160</t>
  </si>
  <si>
    <t>0810160</t>
  </si>
  <si>
    <t>4610160</t>
  </si>
  <si>
    <t>1010160</t>
  </si>
  <si>
    <t>1110160</t>
  </si>
  <si>
    <t>1510160</t>
  </si>
  <si>
    <t>Надання дошкільної освіти</t>
  </si>
  <si>
    <t>3600000</t>
  </si>
  <si>
    <t>3610000</t>
  </si>
  <si>
    <t>3610160</t>
  </si>
  <si>
    <t>2900000</t>
  </si>
  <si>
    <t>2910000</t>
  </si>
  <si>
    <t>2910160</t>
  </si>
  <si>
    <t>2700000</t>
  </si>
  <si>
    <t>2710000</t>
  </si>
  <si>
    <t>2710160</t>
  </si>
  <si>
    <t>1800000</t>
  </si>
  <si>
    <t>1810000</t>
  </si>
  <si>
    <t>1810160</t>
  </si>
  <si>
    <t>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</si>
  <si>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</si>
  <si>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інших пільг окремим категоріям громадян відповідно до законодавства</t>
  </si>
  <si>
    <t>3032</t>
  </si>
  <si>
    <t>3100</t>
  </si>
  <si>
    <t>3120</t>
  </si>
  <si>
    <t>Здійснення соціальної роботи з вразливими категоріями населення</t>
  </si>
  <si>
    <t>3121</t>
  </si>
  <si>
    <t>3180</t>
  </si>
  <si>
    <t>Соціальний захист ветеранів війни та праці</t>
  </si>
  <si>
    <t>Інші  заклади та заходи</t>
  </si>
  <si>
    <t>3130</t>
  </si>
  <si>
    <t>Реалізація державної політики у молодіжній сфері</t>
  </si>
  <si>
    <t>1113132</t>
  </si>
  <si>
    <t>Утримання клубів для підлітків за місцем проживання</t>
  </si>
  <si>
    <t>1113133</t>
  </si>
  <si>
    <t>3133</t>
  </si>
  <si>
    <t>Інші заходи та заклади молодіжної політики</t>
  </si>
  <si>
    <t>3110</t>
  </si>
  <si>
    <t>Заклади і заходи з питань дітей та їх соціального захисту</t>
  </si>
  <si>
    <t>1160</t>
  </si>
  <si>
    <t>0710000</t>
  </si>
  <si>
    <t>0710160</t>
  </si>
  <si>
    <t>0712010</t>
  </si>
  <si>
    <t>2030</t>
  </si>
  <si>
    <t>0712030</t>
  </si>
  <si>
    <t>0712080</t>
  </si>
  <si>
    <t>2080</t>
  </si>
  <si>
    <t>0712150</t>
  </si>
  <si>
    <t>2150</t>
  </si>
  <si>
    <t>0712100</t>
  </si>
  <si>
    <t>2100</t>
  </si>
  <si>
    <t>Інші програми, заклади та заходи у сфері охорони здоров’я</t>
  </si>
  <si>
    <t>1014010</t>
  </si>
  <si>
    <t>4010</t>
  </si>
  <si>
    <t>Фінансова підтримка театрів</t>
  </si>
  <si>
    <t>1014020</t>
  </si>
  <si>
    <t>Фінансова підтримка філармоній, художніх і музичних колективів, ансамблів, концертних та циркових організацій</t>
  </si>
  <si>
    <t>1014030</t>
  </si>
  <si>
    <t>4040</t>
  </si>
  <si>
    <t>1014060</t>
  </si>
  <si>
    <t>1014070</t>
  </si>
  <si>
    <t>Фінансова підтримка кінематографії</t>
  </si>
  <si>
    <t>1014080</t>
  </si>
  <si>
    <t>4080</t>
  </si>
  <si>
    <t>Інші заклади та заходи в галузі культури і мистецтва</t>
  </si>
  <si>
    <t>5031</t>
  </si>
  <si>
    <t>5030</t>
  </si>
  <si>
    <t>Розвиток дитячо-юнацького та резервного спорту</t>
  </si>
  <si>
    <t>3700000</t>
  </si>
  <si>
    <t>3710000</t>
  </si>
  <si>
    <t>3716013</t>
  </si>
  <si>
    <t>6013</t>
  </si>
  <si>
    <t>Забезпечення діяльності водопровідно-каналізаційного господарства</t>
  </si>
  <si>
    <t>3717426</t>
  </si>
  <si>
    <t>7426</t>
  </si>
  <si>
    <t>0453</t>
  </si>
  <si>
    <t>3717440</t>
  </si>
  <si>
    <t xml:space="preserve">Утримання та розвиток транспортної інфраструктури </t>
  </si>
  <si>
    <t>Забезпечення діяльності з виробництва, транспортування, постачання теплової енергії</t>
  </si>
  <si>
    <t>7670</t>
  </si>
  <si>
    <t>8410</t>
  </si>
  <si>
    <t>Фінансова підтримка засобів масової інформації</t>
  </si>
  <si>
    <t>1018410</t>
  </si>
  <si>
    <t>7130</t>
  </si>
  <si>
    <t>Здійснення заходів із землеустрою</t>
  </si>
  <si>
    <t>3617130</t>
  </si>
  <si>
    <t>6030</t>
  </si>
  <si>
    <t>Утримання та ефективна експлуатація об'єктів житлово-комунального господарства</t>
  </si>
  <si>
    <t>1115031</t>
  </si>
  <si>
    <t>3033</t>
  </si>
  <si>
    <t>3036</t>
  </si>
  <si>
    <t>Обслуговування місцевого боргу</t>
  </si>
  <si>
    <t>6084</t>
  </si>
  <si>
    <t>Витрати, пов'язані з наданням та обслуговуванням пільгових довгострокових кредитів, наданих громадянам на будівництво/реконструкцію/ придбання житла</t>
  </si>
  <si>
    <t>7440</t>
  </si>
  <si>
    <t>8110</t>
  </si>
  <si>
    <t>Заходи запобігання та ліквідації надзвичайних ситуацій та наслідків стихійного лиха</t>
  </si>
  <si>
    <t>7640</t>
  </si>
  <si>
    <t>8320</t>
  </si>
  <si>
    <t>8330</t>
  </si>
  <si>
    <t>Інша діяльність у сфері екології та охорони природних ресурсів</t>
  </si>
  <si>
    <t xml:space="preserve">Надання інших внутрішніх кредитів </t>
  </si>
  <si>
    <t>Інші програми, заклади та заходи у сфері освіти</t>
  </si>
  <si>
    <t>0600000</t>
  </si>
  <si>
    <t>0610000</t>
  </si>
  <si>
    <t>0610160</t>
  </si>
  <si>
    <t>5041</t>
  </si>
  <si>
    <t>Утримання та фінансова підтримка спортивних споруд</t>
  </si>
  <si>
    <t>1115041</t>
  </si>
  <si>
    <t>1115040</t>
  </si>
  <si>
    <t>5040</t>
  </si>
  <si>
    <t>1115060</t>
  </si>
  <si>
    <t>5060</t>
  </si>
  <si>
    <t>1115062</t>
  </si>
  <si>
    <t>5062</t>
  </si>
  <si>
    <t>0611010</t>
  </si>
  <si>
    <t>0611020</t>
  </si>
  <si>
    <t>0611150</t>
  </si>
  <si>
    <t>0611160</t>
  </si>
  <si>
    <t>0100000</t>
  </si>
  <si>
    <t>0110000</t>
  </si>
  <si>
    <t>0110160</t>
  </si>
  <si>
    <t>0200000</t>
  </si>
  <si>
    <t>0210000</t>
  </si>
  <si>
    <t>0210160</t>
  </si>
  <si>
    <t>2200000</t>
  </si>
  <si>
    <t>2210000</t>
  </si>
  <si>
    <t>2210160</t>
  </si>
  <si>
    <t>2300000</t>
  </si>
  <si>
    <t>2310000</t>
  </si>
  <si>
    <t>2310160</t>
  </si>
  <si>
    <t>1700000</t>
  </si>
  <si>
    <t>1710000</t>
  </si>
  <si>
    <t>1710160</t>
  </si>
  <si>
    <t>3710160</t>
  </si>
  <si>
    <t>3718600</t>
  </si>
  <si>
    <t>3719110</t>
  </si>
  <si>
    <t>3110000</t>
  </si>
  <si>
    <t>3110160</t>
  </si>
  <si>
    <t>0216030</t>
  </si>
  <si>
    <t>0214080</t>
  </si>
  <si>
    <t>0218320</t>
  </si>
  <si>
    <t>0218330</t>
  </si>
  <si>
    <t>1600000</t>
  </si>
  <si>
    <t>1610000</t>
  </si>
  <si>
    <t>1610160</t>
  </si>
  <si>
    <t>1200000</t>
  </si>
  <si>
    <t>1210000</t>
  </si>
  <si>
    <t>1210160</t>
  </si>
  <si>
    <t>1216010</t>
  </si>
  <si>
    <t>1216013</t>
  </si>
  <si>
    <t>1217440</t>
  </si>
  <si>
    <t>1217640</t>
  </si>
  <si>
    <t>1218110</t>
  </si>
  <si>
    <t>1216084</t>
  </si>
  <si>
    <t>1900000</t>
  </si>
  <si>
    <t>1910000</t>
  </si>
  <si>
    <t>1910160</t>
  </si>
  <si>
    <t>1913033</t>
  </si>
  <si>
    <t>1913036</t>
  </si>
  <si>
    <t>1400000</t>
  </si>
  <si>
    <t>1410000</t>
  </si>
  <si>
    <t>1410160</t>
  </si>
  <si>
    <t>Департамент з питань поводження з відходами</t>
  </si>
  <si>
    <t>Керівництво і управління у сфері поводження з відходами</t>
  </si>
  <si>
    <t>0813030</t>
  </si>
  <si>
    <t>0813031</t>
  </si>
  <si>
    <t>0813032</t>
  </si>
  <si>
    <t>0813100</t>
  </si>
  <si>
    <t>0813104</t>
  </si>
  <si>
    <t>0813105</t>
  </si>
  <si>
    <t>0813120</t>
  </si>
  <si>
    <t>0813121</t>
  </si>
  <si>
    <t>0813160</t>
  </si>
  <si>
    <t>0813180</t>
  </si>
  <si>
    <t>2600000</t>
  </si>
  <si>
    <t>2610000</t>
  </si>
  <si>
    <t>2610160</t>
  </si>
  <si>
    <t>4100000</t>
  </si>
  <si>
    <t>4110000</t>
  </si>
  <si>
    <t>4110160</t>
  </si>
  <si>
    <t>4116010</t>
  </si>
  <si>
    <t>4200000</t>
  </si>
  <si>
    <t>4210000</t>
  </si>
  <si>
    <t>4210160</t>
  </si>
  <si>
    <t>4216010</t>
  </si>
  <si>
    <t>4300000</t>
  </si>
  <si>
    <t>4310000</t>
  </si>
  <si>
    <t>4310160</t>
  </si>
  <si>
    <t>4316010</t>
  </si>
  <si>
    <t>4400000</t>
  </si>
  <si>
    <t>4410000</t>
  </si>
  <si>
    <t>4410160</t>
  </si>
  <si>
    <t>4416010</t>
  </si>
  <si>
    <t>4510160</t>
  </si>
  <si>
    <t>4516010</t>
  </si>
  <si>
    <t>4616010</t>
  </si>
  <si>
    <t>3710180</t>
  </si>
  <si>
    <t>Інша діяльність у сфері державного управління</t>
  </si>
  <si>
    <t>0210180</t>
  </si>
  <si>
    <t>2000000</t>
  </si>
  <si>
    <t>2010000</t>
  </si>
  <si>
    <t>2010160</t>
  </si>
  <si>
    <t>2010180</t>
  </si>
  <si>
    <t>0218820</t>
  </si>
  <si>
    <t>0218822</t>
  </si>
  <si>
    <t>3618320</t>
  </si>
  <si>
    <t>0618330</t>
  </si>
  <si>
    <t>2717610</t>
  </si>
  <si>
    <t>7693</t>
  </si>
  <si>
    <t>2717693</t>
  </si>
  <si>
    <t>3117693</t>
  </si>
  <si>
    <t>3100000</t>
  </si>
  <si>
    <t xml:space="preserve">Розвиток готельного господарства та туризму </t>
  </si>
  <si>
    <t>Реалізація програм і заходів в галузі туризму та курортів</t>
  </si>
  <si>
    <t>7620</t>
  </si>
  <si>
    <t>2617620</t>
  </si>
  <si>
    <t>7622</t>
  </si>
  <si>
    <t>2617622</t>
  </si>
  <si>
    <t>7340</t>
  </si>
  <si>
    <t>Проектування, реставрація та охорона пам'яток архітектури</t>
  </si>
  <si>
    <t>1917670</t>
  </si>
  <si>
    <t>Нерозподілені видатки</t>
  </si>
  <si>
    <t>7680</t>
  </si>
  <si>
    <t>Членські внески до асоціацій органів місцевого самоврядування</t>
  </si>
  <si>
    <t>3717680</t>
  </si>
  <si>
    <t>2310180</t>
  </si>
  <si>
    <t>0217680</t>
  </si>
  <si>
    <t xml:space="preserve"> - видатки на виконання рішень судів</t>
  </si>
  <si>
    <t>Комплексна екологічна програма на 2017-2022 роки для міста Львова</t>
  </si>
  <si>
    <t>Програма комплексних заходів з поточного утримання об'єктів благоустрою м.Львова</t>
  </si>
  <si>
    <t>8340</t>
  </si>
  <si>
    <t>Природоохоронні заходи за рахунок цільових фондів</t>
  </si>
  <si>
    <t>Внутрішні податки на товари та послуги</t>
  </si>
  <si>
    <t>22090400</t>
  </si>
  <si>
    <t>Державне мито, пов'язане з видачею та оформленням закордонних паспортів (посвідок) та паспортів громадян України</t>
  </si>
  <si>
    <t xml:space="preserve"> - плата за  тимчасове користування місцями для розміщення зовнішньої реклами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</si>
  <si>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грунтового покриву (родючого шару грунту) без спеціального дозволу; відшкодування збитків за погіршення якості грунтового покриву тощо та за неодержання доходів у зв’язку з тимчасовим невикористанням земельних ділянок</t>
  </si>
  <si>
    <t xml:space="preserve"> - Нерозподілені видатки</t>
  </si>
  <si>
    <t>Програма надання фінансової підтримки громадським організаціям на реалізацію соціально-культурних проектів "Зробимо Львів кращим"</t>
  </si>
  <si>
    <t>Програма підтримки обдарованої молоді м. Львова</t>
  </si>
  <si>
    <t>Програма розвитку шахів у загальноосвітніх навчальних закладах м. Львова на 2017-2020 роки</t>
  </si>
  <si>
    <t>1617340</t>
  </si>
  <si>
    <t>1817340</t>
  </si>
  <si>
    <t>0210170</t>
  </si>
  <si>
    <t>0131</t>
  </si>
  <si>
    <t>Внески до статутного капіталу ЛМКП "Львівводоканал"</t>
  </si>
  <si>
    <t>Внески до статутного капіталу ЛКП "Львівавтодор"</t>
  </si>
  <si>
    <t>Внески до статутного капіталу ЛМКП "Львівтеплоенерго"</t>
  </si>
  <si>
    <t>Внески до статутного капіталу ЛКП "Львівелектротранс"</t>
  </si>
  <si>
    <t>Стоматологічна допомога населенню</t>
  </si>
  <si>
    <t>Інші заходи з розвитку фізичної культури та спорту</t>
  </si>
  <si>
    <t>Підтримка  спорту вищих досягнень та організацій, які здійснюють фізкультурно-спортивну діяльність в регіоні</t>
  </si>
  <si>
    <t>3117690</t>
  </si>
  <si>
    <t>7690</t>
  </si>
  <si>
    <t>Інша економічна діяльність</t>
  </si>
  <si>
    <t>2717690</t>
  </si>
  <si>
    <t>4316030</t>
  </si>
  <si>
    <t>4216030</t>
  </si>
  <si>
    <t>4116030</t>
  </si>
  <si>
    <t>4516030</t>
  </si>
  <si>
    <t>4616030</t>
  </si>
  <si>
    <t>4416030</t>
  </si>
  <si>
    <t>0110180</t>
  </si>
  <si>
    <t>4616090</t>
  </si>
  <si>
    <t>6090</t>
  </si>
  <si>
    <t>0640</t>
  </si>
  <si>
    <t>Інша діяльність у сфері житлово-комунального господарства</t>
  </si>
  <si>
    <t>1216090</t>
  </si>
  <si>
    <t>1216030</t>
  </si>
  <si>
    <t>1016030</t>
  </si>
  <si>
    <t>6011</t>
  </si>
  <si>
    <t>1216011</t>
  </si>
  <si>
    <t>1216015</t>
  </si>
  <si>
    <t>6015</t>
  </si>
  <si>
    <t>Експлуатація та технічне обслуговування житлового фонду</t>
  </si>
  <si>
    <t>Забезпечення надійної та безперебійної експлуатації ліфтів</t>
  </si>
  <si>
    <t>4116011</t>
  </si>
  <si>
    <t>4216011</t>
  </si>
  <si>
    <t>4316011</t>
  </si>
  <si>
    <t>4416011</t>
  </si>
  <si>
    <t>4516011</t>
  </si>
  <si>
    <t>4616011</t>
  </si>
  <si>
    <t>1913030</t>
  </si>
  <si>
    <t>Організація благоустрою населених пунктів</t>
  </si>
  <si>
    <t>6080</t>
  </si>
  <si>
    <t>Реалізація державних та місцевих житлових програм</t>
  </si>
  <si>
    <t>0700000</t>
  </si>
  <si>
    <t>1416090</t>
  </si>
  <si>
    <t>0216090</t>
  </si>
  <si>
    <t>1115030</t>
  </si>
  <si>
    <t>Міська цільова програма забезпечення житлом молодих сімей та одиноких молодих громадян на 2018-2022 роки</t>
  </si>
  <si>
    <t>1014040</t>
  </si>
  <si>
    <t>Забезпечення діяльності бібліотек</t>
  </si>
  <si>
    <t>Забезпечення діяльності музеїв і виставок</t>
  </si>
  <si>
    <t>Забезпечення діяльності палаців і будинків культури, клубів центрів дозвілля та інших клубних закладів</t>
  </si>
  <si>
    <t>1113130</t>
  </si>
  <si>
    <t>Додаток 1</t>
  </si>
  <si>
    <t>від _________________ № _______</t>
  </si>
  <si>
    <t>Додаток 2</t>
  </si>
  <si>
    <t>Додаток 3</t>
  </si>
  <si>
    <t>від ______________ № _______</t>
  </si>
  <si>
    <t>Додаток 4</t>
  </si>
  <si>
    <t>Програма підтримки україномовного книговидання у м. Львові</t>
  </si>
  <si>
    <t>Додаток 7</t>
  </si>
  <si>
    <t>Додаток 6</t>
  </si>
  <si>
    <t>3716010</t>
  </si>
  <si>
    <t>3717420</t>
  </si>
  <si>
    <t>Забезпечення надання послуг з перевезення пасажирів електротранспортом</t>
  </si>
  <si>
    <t>7420</t>
  </si>
  <si>
    <t>Надходження вiд скидiв забруднюючих речовин безпосередньо у воднi об’єкти</t>
  </si>
  <si>
    <t>Надходження вiд розмiщення вiдходiв у спецiально вiдведених для цього мiсцях чи на об’єктах, крiм розмiщення окремих видiв вiдходiв як вторинної сировини</t>
  </si>
  <si>
    <t xml:space="preserve">              Затверджено </t>
  </si>
  <si>
    <t>ухвалою міської ради</t>
  </si>
  <si>
    <t>Секретар ради</t>
  </si>
  <si>
    <t>А. Забарило</t>
  </si>
  <si>
    <t xml:space="preserve">Секретар ради </t>
  </si>
  <si>
    <t xml:space="preserve">              Затверджено</t>
  </si>
  <si>
    <t>у тому числі на впорядкування умов оплати праці працівників виконавчих органів Львівської міської ради</t>
  </si>
  <si>
    <t>у тому числі бюджет розвитку</t>
  </si>
  <si>
    <t>Забезпечення діяльності інших закладів у сфері освіти</t>
  </si>
  <si>
    <t>Інші програми та заходи у сфері освіти</t>
  </si>
  <si>
    <t>(грн.)</t>
  </si>
  <si>
    <t>всього</t>
  </si>
  <si>
    <t>0900000</t>
  </si>
  <si>
    <t>Управління "Служба у справах дітей"</t>
  </si>
  <si>
    <t>0910000</t>
  </si>
  <si>
    <t>0910160</t>
  </si>
  <si>
    <t>Керівництво і управління у справах дітей</t>
  </si>
  <si>
    <t>0913110</t>
  </si>
  <si>
    <t>0913112</t>
  </si>
  <si>
    <t>3192</t>
  </si>
  <si>
    <t>3190</t>
  </si>
  <si>
    <t>0813192</t>
  </si>
  <si>
    <t>0813190</t>
  </si>
  <si>
    <t>Х</t>
  </si>
  <si>
    <t>УСЬОГО</t>
  </si>
  <si>
    <t>Внески до статутного капіталу суб`єктів господарювання</t>
  </si>
  <si>
    <t>Внески до статутного капіталу ЛКП "Зелене місто"</t>
  </si>
  <si>
    <t>Код Функціональної класифікації видатків та кредитування бюджету</t>
  </si>
  <si>
    <t>Кредитування, усього</t>
  </si>
  <si>
    <t>усього</t>
  </si>
  <si>
    <t>3717442</t>
  </si>
  <si>
    <t>Утримання та розвиток мостів/шляхопроводів</t>
  </si>
  <si>
    <t>7441</t>
  </si>
  <si>
    <t>7442</t>
  </si>
  <si>
    <t>1217441</t>
  </si>
  <si>
    <t>1217442</t>
  </si>
  <si>
    <t>Утримання та розвиток інших об’єктів транспортної інфраструктури</t>
  </si>
  <si>
    <t>Амбулаторно-поліклінічна допомога населенню, крім первинної медичної допомоги</t>
  </si>
  <si>
    <t xml:space="preserve">Міська програма профілактики та лікування стоматологічних захворювань у дітей та окремих категорій дорослого населення м. Львова </t>
  </si>
  <si>
    <t>0712151</t>
  </si>
  <si>
    <t>2151</t>
  </si>
  <si>
    <t>Забезпечення діяльності інших закладів у сфері охорони здоров’я</t>
  </si>
  <si>
    <t>2717670</t>
  </si>
  <si>
    <t>1217670</t>
  </si>
  <si>
    <t>в тому числі бюджет розвитку</t>
  </si>
  <si>
    <t>Податок та збір на доходи фізичних осіб</t>
  </si>
  <si>
    <t>Орендна плата з юридичних осіб</t>
  </si>
  <si>
    <t>Туристичний збір, сплачений юридичними особами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</si>
  <si>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 у статутних капіталах яких є державна або комунальна власність</t>
  </si>
  <si>
    <t>Плата за розміщення тимчасово вільних коштів місцевих бюджетів</t>
  </si>
  <si>
    <t>Адміністративні штрафи та інші санкції за порушення законодавства у сфері виробництва та обігу алкогольних напоїв та тютюнових виробів</t>
  </si>
  <si>
    <t>Плата за встановлення земельного сервітуту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</si>
  <si>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осіб-підприємців та громадських формувань, а також плата за надання інших платних послуг, пов'язаних з такою державною реєстрацією</t>
  </si>
  <si>
    <t>Кошти від відчуження майна, що належить Автономній Республіці Крим та майна, що перебуває у комунальній власності</t>
  </si>
  <si>
    <t>1014081</t>
  </si>
  <si>
    <t>4081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</si>
  <si>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</si>
  <si>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</si>
  <si>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</si>
  <si>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</si>
  <si>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0214081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</si>
  <si>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</si>
  <si>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Надання реабілітаційних послуг особам з інвалідністю та дітям з інвалідністю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</si>
  <si>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</si>
  <si>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</si>
  <si>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0813240</t>
  </si>
  <si>
    <t>3240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</si>
  <si>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</si>
  <si>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</si>
  <si>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</si>
  <si>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0813242</t>
  </si>
  <si>
    <t>3242</t>
  </si>
  <si>
    <t>Інші заходи у сфері соціального захисту і соціального забезпечення</t>
  </si>
  <si>
    <t>Підвищення кваліфікації депутатів місцевих рад та посадових осіб місцевого самоврядування</t>
  </si>
  <si>
    <t>Програма "Успішний педагог"</t>
  </si>
  <si>
    <t xml:space="preserve">Програма висвітлення діяльності міської ради, її виконавчих органів, посадових осіб та депутатів у засобах масової інформації </t>
  </si>
  <si>
    <t xml:space="preserve">Програма популяризації громадського бюджету м.Львова та інших механізмів участі мешканців у місцевому самоврядуванні </t>
  </si>
  <si>
    <t xml:space="preserve">Програма організації підтримки і реалізації стратегічних ініціатив та підготовки проектів розвитку міста Львова </t>
  </si>
  <si>
    <t xml:space="preserve">Програма забезпечення, реалізації та створення умов для здійснення права безоплатної передачі громадянам квартир (будинків), житлових приміщень у гуртожитках </t>
  </si>
  <si>
    <t xml:space="preserve">Програма національно-патріотичного виховання дітей та молоді </t>
  </si>
  <si>
    <t xml:space="preserve">Програма розвитку кінематографії у м. Львові </t>
  </si>
  <si>
    <t>ухвала  ЛМР від 26.12.2016 № 1368</t>
  </si>
  <si>
    <t>ухвала ЛМР від 26.12.2016 № 1370</t>
  </si>
  <si>
    <t>ухвала ЛМР від 26.12.2016 № 1369</t>
  </si>
  <si>
    <t>ухвала ЛМР від 15.05.2008 № 1773</t>
  </si>
  <si>
    <t>ухвала ЛМР від 31.03.2011 № 308</t>
  </si>
  <si>
    <t>ухвала ЛМР від 06.04.2017 № 1807</t>
  </si>
  <si>
    <t>ухвала ЛМР від 04.02.2016 № 130</t>
  </si>
  <si>
    <t>ухвала ЛМР від 23.04.2015 № 4531</t>
  </si>
  <si>
    <t>ухвала ЛМР від 19.05.2011 № 446</t>
  </si>
  <si>
    <t>ухвала ЛМР від 04.02.2016 № 134</t>
  </si>
  <si>
    <t>ухвала ЛМР від 21.12.2017 № 2788</t>
  </si>
  <si>
    <t>ухвала ЛМР від 22.03.2018 № 3138</t>
  </si>
  <si>
    <t>ухвала ЛМР від 21.12.2017 № 2797</t>
  </si>
  <si>
    <t>ухвала ЛМР від 16.11.2017 № 2601</t>
  </si>
  <si>
    <t>ухвала ЛМР від 17.05.2018 № 3407</t>
  </si>
  <si>
    <t>ухвала ЛМР від 22.03.2018 № 3334</t>
  </si>
  <si>
    <t>ухвала ЛМР від 17.05.2018 № 3405</t>
  </si>
  <si>
    <t>ухвала ЛМР від 18.05.2017 № 1988</t>
  </si>
  <si>
    <t>ухвала ЛМР від 27.04.2017 № 1881</t>
  </si>
  <si>
    <t xml:space="preserve">Програма організації зовнішніх зв'язків ЛМР </t>
  </si>
  <si>
    <t>1416010</t>
  </si>
  <si>
    <t>1416013</t>
  </si>
  <si>
    <t>ухвала ЛМР від 09.02.2017 № 1488</t>
  </si>
  <si>
    <t>ухвала ЛМР від 21.06.2018 № 3600</t>
  </si>
  <si>
    <t>Заходи із запобігання та ліквідації надзвичайних ситуацій та наслідків стихійного лиха</t>
  </si>
  <si>
    <t>1216080</t>
  </si>
  <si>
    <t>Надання пільг з оплати послуг зв'язку,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</si>
  <si>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кредитів підприємствам, установам, організаціям</t>
  </si>
  <si>
    <t>Підтримка і розвиток спортивної інфраструктури</t>
  </si>
  <si>
    <t>Програма залучення фахівців, експертів, експертних організацій до розгляду та участі у вирішенні питань, що належать до повноважень міської ради</t>
  </si>
  <si>
    <t>Програма розвитку баскетболу в закладах загальної середньої освіти м. Львова на 2018-2020 роки</t>
  </si>
  <si>
    <t xml:space="preserve"> - видача сертифіката у разі прийняття в експлуатацію закінченого будівництва</t>
  </si>
  <si>
    <t>у тому числі на виконання депутатських повноважень</t>
  </si>
  <si>
    <t>ухвала ЛМР від 20.09.2017 № 3861</t>
  </si>
  <si>
    <t xml:space="preserve"> - видатки для сплати вступних та членських внесків до міжнародних асоціацій міст та інших асоціацій і об'єднань</t>
  </si>
  <si>
    <t>Субвенції з державного бюджету місцевим бюджетам</t>
  </si>
  <si>
    <t>від _______________ № _______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</si>
  <si>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</si>
  <si>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</si>
  <si>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</si>
  <si>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 xml:space="preserve">    (код бюджету)</t>
  </si>
  <si>
    <t>(код бюджету)</t>
  </si>
  <si>
    <t>Заступник директора департаменту фінансової</t>
  </si>
  <si>
    <t>політики - начальник управління фінансів</t>
  </si>
  <si>
    <t>від ______________ № ____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</si>
  <si>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</si>
  <si>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</si>
  <si>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</si>
  <si>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Рівень готовності об'єкта на кінець бюджетного періоду, %</t>
  </si>
  <si>
    <t>Найменування місцевої / регіональної програми</t>
  </si>
  <si>
    <t>Дата і номер документа, яким затверджено місцеву регіональну програму</t>
  </si>
  <si>
    <t>0712144</t>
  </si>
  <si>
    <t>2144</t>
  </si>
  <si>
    <t>Централізовані заходи з лікування хворих на цукровий та нецукровий діабет</t>
  </si>
  <si>
    <t>Програма забезпечення лікарськими засобами у разі амбулаторного лікування окремих категорій населення м. Львова на 2020-2021 роки</t>
  </si>
  <si>
    <t>Міська цільова програма забезпечення хворих на цукровий діабет препаратами інсуліну</t>
  </si>
  <si>
    <t>ухвала ЛМР від 11.07.2019 № 5288</t>
  </si>
  <si>
    <t>0712140</t>
  </si>
  <si>
    <t>2140</t>
  </si>
  <si>
    <t>Програми і централізовані заходи у галузі охорони здоров'я</t>
  </si>
  <si>
    <t>Управління екології та природних ресурсів</t>
  </si>
  <si>
    <t>Керівництво і управління у сфері екології та природних ресурсів</t>
  </si>
  <si>
    <t>Управління спорту</t>
  </si>
  <si>
    <t>Керівництво і управління у сфері спорту</t>
  </si>
  <si>
    <t xml:space="preserve">Керівництво і управління у сфері молодіжної політики </t>
  </si>
  <si>
    <t>Управління молодіжної політики</t>
  </si>
  <si>
    <t>0211090</t>
  </si>
  <si>
    <t>4118330</t>
  </si>
  <si>
    <t>2800000</t>
  </si>
  <si>
    <t>2810000</t>
  </si>
  <si>
    <t>2818340</t>
  </si>
  <si>
    <t>Управління екології та природних ресурсів департаменту містобудування</t>
  </si>
  <si>
    <t>Повернення пільгових довгострокових кредитів, наданих молодим сім'ям та одиноким молодим громадянам на будівництво/придбання житла</t>
  </si>
  <si>
    <t>Надання  пільгових довгострокових кредитів молодим сім'ям та одиноким молодим громадянам на будівництво/придбання житла</t>
  </si>
  <si>
    <t>Повернення кредитів підприємствами, установами, організаціями</t>
  </si>
  <si>
    <t>Забезпечення збору та вивезення сміття і відходів</t>
  </si>
  <si>
    <t>1416014</t>
  </si>
  <si>
    <t>6014</t>
  </si>
  <si>
    <t>Інша діяльність у сфері дорожнього господарства</t>
  </si>
  <si>
    <t>7470</t>
  </si>
  <si>
    <t>Програма утримання місць поховань (цвинтарів) на 2020-2022 роки</t>
  </si>
  <si>
    <t>Програма відшкодування витрат на поховання померлих самотніх громадян, осіб без певного місця проживання, громадян, від поховання яких відмовилися рідні, знайдених невпізнаних трупів на 2020-2022 роки</t>
  </si>
  <si>
    <t>Програма поточного ремонту та утримання системи зовнішнього освітлення м.Львова на 2020-2022 роки</t>
  </si>
  <si>
    <t>Програма організації і проведення громадських та інших робіт  тимчасового характеру у м.Львові на 2018-2022 роки</t>
  </si>
  <si>
    <t>Програма організації і проведення громадських та інших робіт тимчасового характеру у м.Львові на 2018-2022 роки</t>
  </si>
  <si>
    <t>Програма влаштування міської новорічної ялинки у м.Львові</t>
  </si>
  <si>
    <t>Програма відшкодування додаткових витрат на вивезення твердих побутових відходів</t>
  </si>
  <si>
    <t>1610180</t>
  </si>
  <si>
    <t>ухвала ЛМР від 29.06.2017 № 2161</t>
  </si>
  <si>
    <t>2810160</t>
  </si>
  <si>
    <t>Програма забезпечення проведення загальноміських подій</t>
  </si>
  <si>
    <t>ухвала ЛМР від 29.06.2017 № 2155</t>
  </si>
  <si>
    <t>Програма "Домедична підготовка: компетентності для життя"</t>
  </si>
  <si>
    <t>Програма "Система львівських дослідників на 2019-2020 роки"</t>
  </si>
  <si>
    <t xml:space="preserve">Податок на прибуток підприємств </t>
  </si>
  <si>
    <t>Податок на прибуток підприємств та фінансових установ комунальної власності </t>
  </si>
  <si>
    <t>1217470</t>
  </si>
  <si>
    <t>Обсяг видатків бюджету розвитку, які спрямовуються на будівництво об`єкта у бюджетного періоді, гривень</t>
  </si>
  <si>
    <t>Програма "Здорова постава  у закладах загальної середньої освіти м. Львова на 2019-2022 роки"</t>
  </si>
  <si>
    <t>ухвала ЛМР від 19.09.2019 № 5458</t>
  </si>
  <si>
    <t>ухвала ЛМР від 11.07.2019 № 5301</t>
  </si>
  <si>
    <t>Програма забезпечення пожежної та техногенної безпеки установ комунальної властості гуманітарного профілю на 2019-2023 роки</t>
  </si>
  <si>
    <t>ухвала ЛМР від 08.011.2018 №4154</t>
  </si>
  <si>
    <t>ухвала ЛМР від 19.09.2019 №и 5457</t>
  </si>
  <si>
    <t xml:space="preserve">Програма "Львів науковий" </t>
  </si>
  <si>
    <t xml:space="preserve">Заступник директора департаменту фінансової </t>
  </si>
  <si>
    <t>політики - начальника управління фінансів</t>
  </si>
  <si>
    <t>2816030</t>
  </si>
  <si>
    <t>ухвала ЛМР від 14.02.2019 № 4634</t>
  </si>
  <si>
    <t>Проведення архітектурних конкурсів на кращі проектні пропозиції щодо забудови та благоустрою м. Львова на 2017-2021 роки</t>
  </si>
  <si>
    <t>На початок періоду</t>
  </si>
  <si>
    <t>На кінець періоду</t>
  </si>
  <si>
    <t>Надання пільгових довгострокових кредитів молодим сім'ям та одиноким молодим громадянам на будівництво/придбання житла</t>
  </si>
  <si>
    <t>1518822</t>
  </si>
  <si>
    <t>(грн)</t>
  </si>
  <si>
    <t>Програма компенсації ЛМКП "Львівводоканал" та ЛКП "Рембуд" витрат за надані послуги з водопостачання населенню, яке проживає у зоні депресійної лійки водозаборів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</si>
  <si>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</si>
  <si>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Розподіл витрат місцевого бюджету на реалізацію місцевих/регіональних програм у 2021 році</t>
  </si>
  <si>
    <t>Розподіл коштів бюджету розвитку на здійснення заходів із будівництва, реконструкції і реставрації об'єктів виробничої, комунікаційної та соціальної інфраструктури за об'єктами у 2021 році</t>
  </si>
  <si>
    <t>Міжбюджетні трансферти  на 2021 рік</t>
  </si>
  <si>
    <r>
      <t>203000</t>
    </r>
    <r>
      <rPr>
        <sz val="14"/>
        <color theme="1"/>
        <rFont val="Arial"/>
        <family val="2"/>
        <charset val="204"/>
      </rPr>
      <t> </t>
    </r>
  </si>
  <si>
    <r>
      <t>Інше внутрішнє фінансування</t>
    </r>
    <r>
      <rPr>
        <sz val="14"/>
        <color theme="1"/>
        <rFont val="Arial"/>
        <family val="2"/>
        <charset val="204"/>
      </rPr>
      <t> </t>
    </r>
  </si>
  <si>
    <t>Підготовка кадрів закладами професійної (професійно-технічної) освіти та іншими закладами освіти</t>
  </si>
  <si>
    <t>Департамент міської агломерації</t>
  </si>
  <si>
    <t>Керівництво і управління у сфері агломерації</t>
  </si>
  <si>
    <t>Доходи бюджету Львівської міської територіальної громади  на 2021 рік</t>
  </si>
  <si>
    <t>Фінансування  бюджету Львівської міської територіальної громади  на 2021 рік</t>
  </si>
  <si>
    <t>Розподіл  видатків  бюджету Львівської міської територіальної громади  на 2021 рік</t>
  </si>
  <si>
    <t>Кредитування  бюджету Львівської міської територіальної громади  на 2021 рік</t>
  </si>
  <si>
    <t>2218230</t>
  </si>
  <si>
    <t>8230</t>
  </si>
  <si>
    <t>Інші заходи громадського порядку та безпеки</t>
  </si>
  <si>
    <t>0380</t>
  </si>
  <si>
    <t>2918230</t>
  </si>
  <si>
    <t>у тому числі видатки, пов'язані з утворенням Львівської міської територіальної громади</t>
  </si>
  <si>
    <t>Забезпечення належних умов для виховання та розвитку дітей-сиріт і дітей, позбавлених батьківського піклування, в дитячих будинках</t>
  </si>
  <si>
    <t>0911060</t>
  </si>
  <si>
    <t>ухвала від 04.04.2019 №4821</t>
  </si>
  <si>
    <t>ухвала від 20.03.2014 №3070</t>
  </si>
  <si>
    <t>ухвала від 10.03.2011 №240</t>
  </si>
  <si>
    <t>ухвала від 12.12.2019 №6014</t>
  </si>
  <si>
    <t>ухвала від 21.12.2017 №2788</t>
  </si>
  <si>
    <t>Програма підтримки співвласників багатоквартирних будинків, об'єднань співвласників  багатоквартирних будинків , що списані з балансу Львівських комунальних підприємств, у проведенні невідкладного ремонту, капітального ремонту, реконструкції, ремонтно-реставраційних робіт спільного майна у багатоквартирних будинках у м.Львові на 2019-2023 роки</t>
  </si>
  <si>
    <t>Програма сприяння створенню та забезпечення функціонування об'єднань співвласників багатоквартирних будинків у м.Львові на 2009-2025 роки</t>
  </si>
  <si>
    <t>Міська цільова програма приведення до санітарного стану житла, яке належить на праві власності або користування дітям-сиротам, дітям, позбавленим батьківського піклування, та особам з їх числа, на період 2014-2030 років</t>
  </si>
  <si>
    <t xml:space="preserve">Програма утримання та облаштування дитячих,  дитячо-спортивних та спортивних майданчиків на території  м.Львова </t>
  </si>
  <si>
    <t>4316090</t>
  </si>
  <si>
    <t>Програма розвитку пластового руху та Львівської міської молодіжної громадської організації Станиця Львів Пласту-Національної скаутської організації України"</t>
  </si>
  <si>
    <t>ухвала від 21.12.2017 № 2788</t>
  </si>
  <si>
    <t>ухвала від 10.03.2011 № 240</t>
  </si>
  <si>
    <t>ухвала від 12.12.2019 № 6014</t>
  </si>
  <si>
    <t>ухвала від 04.04.2019 № 4821</t>
  </si>
  <si>
    <t>ухвала від 18.06.2009 № 2693</t>
  </si>
  <si>
    <t>ухвала від 20.03.2014 № 3070</t>
  </si>
  <si>
    <t>ухвала від 08.11.2018 № 4139</t>
  </si>
  <si>
    <t>ухвала від  10.03.2011 №240</t>
  </si>
  <si>
    <t>ухвала від 19.05.2011 №448</t>
  </si>
  <si>
    <t>Програма підтримки співвласників багатоквартирних будинків, об'єднань співвласників  багатоквартирних будинків, що списані з балансу Львівських комунальних підприємств, у проведенні невідкладного ремонту, капітального ремонту, реконструкції, ремонтно-реставраційних робіт спільного майна у багатоквартирних будинках у м.Львові на 2019-2023 роки</t>
  </si>
  <si>
    <t>Програма утримання парків м.Львова на 2018-2021 роки</t>
  </si>
  <si>
    <t>ухвала від 25.01.2018 №2909</t>
  </si>
  <si>
    <t>Програма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м.Львова</t>
  </si>
  <si>
    <t>ухвала від 19.04.2018 №3290</t>
  </si>
  <si>
    <t>Програма здійснення компенсаційних виплат за пільговий проїзд окремих категорій громадян  електротранспортом  м.Львова</t>
  </si>
  <si>
    <t>ухвала від 22.03.2018 №3121</t>
  </si>
  <si>
    <t xml:space="preserve">Програма відзначення працівників культури м. Львова </t>
  </si>
  <si>
    <t>ухвала ЛМР від 04.04.2019 № 4800</t>
  </si>
  <si>
    <t>Програма грантової підтримки проектів, скерованих на дослідження культури України</t>
  </si>
  <si>
    <t>ухвала ЛМР від 29.11.2018 № 4265</t>
  </si>
  <si>
    <t>Програма підтримки мистецької та експозиційної діяльності у м. Львові на 2019-2021 роки</t>
  </si>
  <si>
    <t>ухвала ЛМР від 29.11.2018 № 4255</t>
  </si>
  <si>
    <t>Програма відзначення викладачів мистецьких шкіл м. Львова</t>
  </si>
  <si>
    <t>ухвала ЛМР від 29.11.2018 № 4261</t>
  </si>
  <si>
    <t xml:space="preserve">Програма "Львів - місто літератури" </t>
  </si>
  <si>
    <t>ухвала ЛМР від 17.03.2016 № 269</t>
  </si>
  <si>
    <t>Міська цільова програма забезпечення житлом молодих сімей та одиноких молодих громадян м.Львова на 2018-2022 роки</t>
  </si>
  <si>
    <t>ухвала від 21.12.2017 №2797</t>
  </si>
  <si>
    <t>ухвала від 12.07.2018 №3713</t>
  </si>
  <si>
    <t>ухвала від 20.06.2019 №5163</t>
  </si>
  <si>
    <t>ухвала від 18.06.2009 №2693</t>
  </si>
  <si>
    <t>Програма компенсації вартості за надані  послуги з водопостачання населенню, яке проживає  у зоні шкідливого впливу Грибовицького сміттєзвалища (с. Малехів, с. Збиранка, с. Малі Грибовичі, с. Великі Грибовичі)</t>
  </si>
  <si>
    <t>Програма технічної експертизи, модернізації, ремонту, заміни та диспетчеризації ліфтів у житлових будинках та закладах охорони здоров'я м.Львова на період 2017-2023 роки</t>
  </si>
  <si>
    <t>ухвала від 08.06.2017 №2048</t>
  </si>
  <si>
    <t>ухвала від 21.11.2019 №5896</t>
  </si>
  <si>
    <t>ухвала від 21.11.2019 №5895</t>
  </si>
  <si>
    <t>ухвала від 21.11.2019 №5894</t>
  </si>
  <si>
    <t>Програма створення інфрастуктури для належного вигулу собак у м.Львові на 2019-2023 роки</t>
  </si>
  <si>
    <t>Програма регулювання чисельності безпритульних тварин у м.Львові на 2020 -2025 роки</t>
  </si>
  <si>
    <t>ухвала від 26.12.2019 №6121</t>
  </si>
  <si>
    <t>1216086</t>
  </si>
  <si>
    <t>6086</t>
  </si>
  <si>
    <t>Програма відселення мешканців з аварійного, що загрожує обвалом, будинку №2 на вул.Хімічній</t>
  </si>
  <si>
    <t>ухвала від 24.07.2020 №6492</t>
  </si>
  <si>
    <t>Інша діяльність щодо забезпечення житлом громадян</t>
  </si>
  <si>
    <t xml:space="preserve">ухвала від 19.05.2011 №448 </t>
  </si>
  <si>
    <t>Програма створення Львівського міського резерву матеріально-технічних ресурсів</t>
  </si>
  <si>
    <t>ухвала від 30.06.2016  №633</t>
  </si>
  <si>
    <t>Підтримка спорту вищих досягнень та організацій, які здійснюють фізкультурно-спортивну діяльність в регіоні</t>
  </si>
  <si>
    <t>Програма "Відкриті кубки Львова"</t>
  </si>
  <si>
    <t>ухвала ЛМР від 23.01.2020 № 6222</t>
  </si>
  <si>
    <t>Програма надання фінансової підтримки громадським організаціям спортивного спрямування на проведення спортивних заходів</t>
  </si>
  <si>
    <t>ухвала ЛМР від 23.01.2020 № 6223</t>
  </si>
  <si>
    <t>Програма надання премій Львівської міської ради талановитим та перспективим спортсменам і тренерам м.Львова</t>
  </si>
  <si>
    <t>ухвала ЛМР від 05.03.2020 № 6375</t>
  </si>
  <si>
    <t>Програма "Дитячий тренер"</t>
  </si>
  <si>
    <t>ухвала ЛМР від 04.09.2020 № 6545</t>
  </si>
  <si>
    <t>Програма надання фінансової підтримки громадським організаціям на закупівлю спортивної форми та спортивного інвентарю</t>
  </si>
  <si>
    <t>ухвала ЛМР від 20.02.2020 № 6318</t>
  </si>
  <si>
    <t>Програма з організація та проведення Міжнародного турніру зі стрільби з лука "Золота осінь"</t>
  </si>
  <si>
    <t>ухвала ЛМР від 04.09.2020 № 6546</t>
  </si>
  <si>
    <t>Програма надання фінансової підтримки на проведення спортивних заходів з метою популяризації олімпійських видів спорту</t>
  </si>
  <si>
    <t>ухвала ЛМР від 20.02.2020 № 6319</t>
  </si>
  <si>
    <t>ухвала ЛМР від 04.04.2019 №4798</t>
  </si>
  <si>
    <t>ухвала ЛМР від 29.06.2017 № 4404</t>
  </si>
  <si>
    <t>ухвала ЛМР від 21.11.2019 № 5891</t>
  </si>
  <si>
    <t>Міська програма запобігання та лікування серцево-судинних та судинно-мозкових захворювань</t>
  </si>
  <si>
    <t>Програма забезпечення медичного огляду окремих категорій військовозобовязаних мешканців м. Львова на 2020-2022 роки</t>
  </si>
  <si>
    <t>ухвала ЛМР від 05.03.2020 № 6365</t>
  </si>
  <si>
    <t>Програма забезпечення медичного огляду окремих категорій військовозобов'язаних мешканців м. Львова на 2020-2022 роки</t>
  </si>
  <si>
    <t xml:space="preserve">Міська програма забезпечення надання і розвитку паліативної та хоспісної допомоги у м. Львові 
</t>
  </si>
  <si>
    <t>ухвала ЛМР від 04.09.2020 № 6540</t>
  </si>
  <si>
    <t>Програма організації підтримки та реалізації стратегічного управлінння з питань громадського здоров'я та інформаційно-аналітичного забезпечення галузі охорони здоров'я м.Львова на 2020-2022 роки</t>
  </si>
  <si>
    <t>ухвала ЛМР від 28.04.2020 № 6469</t>
  </si>
  <si>
    <t>Програма розвитку освіти м. Львова</t>
  </si>
  <si>
    <t>Програма вдосконалення і розвитку територіальної (місцевої) системи централізованого оповіщення цивільного звахисту у м. Львові на 2019-2022 роки</t>
  </si>
  <si>
    <t>ухвала ЛМР від 08.11.2018  № 4148</t>
  </si>
  <si>
    <t>Програма "Безпечне місто Львів" на 2020-2025 роки</t>
  </si>
  <si>
    <t>ухвала ЛМР від 16.02.2012 № 1263</t>
  </si>
  <si>
    <t>ухвала ЛМР від 20.12.2018 № 4400</t>
  </si>
  <si>
    <t>ухвала ЛМР від 10.11.2016  № 1183</t>
  </si>
  <si>
    <t>7310</t>
  </si>
  <si>
    <t>1217310</t>
  </si>
  <si>
    <t>Найменування об'єкта будівництва/вид будівельних робіт,у тому числі проектні роботи</t>
  </si>
  <si>
    <t>Внески до статутного капіталу ЛК АТП № 1</t>
  </si>
  <si>
    <t>Будівництво об`єктів житлово-комунального господарства</t>
  </si>
  <si>
    <t>Фінансування за рахунок випуску цінних паперів</t>
  </si>
  <si>
    <t>Погашено позик</t>
  </si>
  <si>
    <t>Погашення</t>
  </si>
  <si>
    <t>Внутрішні зобов`язання</t>
  </si>
  <si>
    <t>Середньострокові зобов`язання</t>
  </si>
  <si>
    <t>Будівництво об'єктів житлово-комунального господарства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</si>
  <si>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</si>
  <si>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</si>
  <si>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</si>
  <si>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спеціальне використання води</t>
  </si>
  <si>
    <t>Рентна плата за спеціальне використання води водних об'єктів місцевого значення</t>
  </si>
  <si>
    <t>Рентна плата за користування надрами</t>
  </si>
  <si>
    <t>Рентна плата за користування надрами для видобування корисних копалин загальнодержавного значення</t>
  </si>
  <si>
    <t>Пільгові довгострокові кредити молодим сім'ям та одиноким молодим громадянам на будівництво/придбання житла та їх повернення</t>
  </si>
  <si>
    <t>3716014</t>
  </si>
  <si>
    <t>Утримання та розвиток інших обєктів транспортної інфраструктури</t>
  </si>
  <si>
    <t xml:space="preserve"> - на коригування міжбюджетних трансфертів</t>
  </si>
  <si>
    <t>ухвала ЛМР від 12.12.2019 № 6011</t>
  </si>
  <si>
    <t>ухвала ЛМР від 26.12.2019 № 6117</t>
  </si>
  <si>
    <t>ухвала ЛМР від 12.12.2019 № 5993</t>
  </si>
  <si>
    <t>ухвала ЛМР від 23.01.2020 № 6212</t>
  </si>
  <si>
    <t xml:space="preserve">Програма організації і проведення громадських та інших робіт тимчасового характеру у м. Львові                                                                                          </t>
  </si>
  <si>
    <t xml:space="preserve">                 Додаток 5</t>
  </si>
  <si>
    <t>1. Показники міжбюджетних трансфертів з інших бюджетів</t>
  </si>
  <si>
    <t>Код Класифікації доходу бюджету / Код бюджету</t>
  </si>
  <si>
    <t>Найменування трансферту / Найменування бюджету - надавача міжбюджетного трансферту</t>
  </si>
  <si>
    <t>Усього</t>
  </si>
  <si>
    <t>I. Трансферти до загального фонду бюджету</t>
  </si>
  <si>
    <t>IІ. Трансферти до спеціального фонду бюджету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</si>
  <si>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</si>
  <si>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</si>
  <si>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</si>
  <si>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</si>
  <si>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 програмної класифікації видатків та кредитування місцевого бюджету / Код бюджету</t>
  </si>
  <si>
    <t>Найменування трансферту / Найменування бюджету - отримувача міжбюджетного трансферту</t>
  </si>
  <si>
    <t>I. Трансферти із загального фонду бюджету</t>
  </si>
  <si>
    <t>IІ. Трансферти із спеціального фонду бюджету</t>
  </si>
  <si>
    <t xml:space="preserve">Освітня субвенція </t>
  </si>
  <si>
    <t>Реверсна дотація Державному бюджету України</t>
  </si>
  <si>
    <t>Перелік закладів, установ та організацій, які передаються на фінансування з бюджету Львівської міської територіальної громади</t>
  </si>
  <si>
    <t>№ з/п</t>
  </si>
  <si>
    <t>1</t>
  </si>
  <si>
    <t>Опорний Заклад Загальної Середньої Освіти "Дублянська загальноосвітня школа І - ІІІ ступенів імені Героя України Анатолія Жаловаги"</t>
  </si>
  <si>
    <t>2</t>
  </si>
  <si>
    <t xml:space="preserve">Великогрибовицька загальноосвітня школа І - ІІІ ступенів </t>
  </si>
  <si>
    <t>3</t>
  </si>
  <si>
    <t>4</t>
  </si>
  <si>
    <t>Грядівська загальноосвітня школа І-ІІ ступенів</t>
  </si>
  <si>
    <t>5</t>
  </si>
  <si>
    <t>Зарудцівська загальноосвітня школа I-II ступенів</t>
  </si>
  <si>
    <t>6</t>
  </si>
  <si>
    <t>Малехівська загальноосвітня школа I - II ступенів</t>
  </si>
  <si>
    <t>7</t>
  </si>
  <si>
    <t>Малогрибовицька загальноосвітня школа І ступеня</t>
  </si>
  <si>
    <t>8</t>
  </si>
  <si>
    <t>Підбірцівський заклад загальної середньої освіти І-ІІІ ступенів</t>
  </si>
  <si>
    <t>9</t>
  </si>
  <si>
    <t>Лисиничівський заклад загальної середньої освіти І-ІІ ступенів</t>
  </si>
  <si>
    <t>10</t>
  </si>
  <si>
    <t>11</t>
  </si>
  <si>
    <t>Дошкільний навчальний заклад №1 м. Дубляни</t>
  </si>
  <si>
    <t>12</t>
  </si>
  <si>
    <t xml:space="preserve"> Дошкільний навчальний заклад с. Гряда</t>
  </si>
  <si>
    <t>13</t>
  </si>
  <si>
    <t>Дошкільний навчальний заклад с. Зашків</t>
  </si>
  <si>
    <t>14</t>
  </si>
  <si>
    <t>15</t>
  </si>
  <si>
    <t>Дошкільний заклад села Великі Грибовичі</t>
  </si>
  <si>
    <t>16</t>
  </si>
  <si>
    <t>17</t>
  </si>
  <si>
    <t>Народний дім с. Гряда</t>
  </si>
  <si>
    <t>18</t>
  </si>
  <si>
    <t>Народний дім с. Завадів</t>
  </si>
  <si>
    <t>19</t>
  </si>
  <si>
    <t>Народний дім с. Зарудці</t>
  </si>
  <si>
    <t>20</t>
  </si>
  <si>
    <t>Народний дім с. Лисиничі</t>
  </si>
  <si>
    <t>21</t>
  </si>
  <si>
    <t>Народний дім м. Дубляни</t>
  </si>
  <si>
    <t>22</t>
  </si>
  <si>
    <t>Народний дім с. Зашків</t>
  </si>
  <si>
    <t>23</t>
  </si>
  <si>
    <t>Народний дім с. Малехів</t>
  </si>
  <si>
    <t>24</t>
  </si>
  <si>
    <t>Народний дім с. Воля-Гомулецька</t>
  </si>
  <si>
    <t>25</t>
  </si>
  <si>
    <t>Народний дім с. Ситихів</t>
  </si>
  <si>
    <t>26</t>
  </si>
  <si>
    <t>Народний дім с. Підбірці</t>
  </si>
  <si>
    <t>27</t>
  </si>
  <si>
    <t>Бібліотека-філія с. Малехів</t>
  </si>
  <si>
    <t>28</t>
  </si>
  <si>
    <t>Бібліотека-філія м. Дубляни</t>
  </si>
  <si>
    <t>29</t>
  </si>
  <si>
    <t>Бібліотека-філія с. Зарудці</t>
  </si>
  <si>
    <t>30</t>
  </si>
  <si>
    <t>Бібліотека-філія с. Гряда</t>
  </si>
  <si>
    <t>31</t>
  </si>
  <si>
    <t>Бібліотека-філія с. Великі Грибовичі</t>
  </si>
  <si>
    <t>32</t>
  </si>
  <si>
    <t>Бібліотека-філія с. Зашків</t>
  </si>
  <si>
    <t>33</t>
  </si>
  <si>
    <t>Бібліотека-філія с. Підбірці</t>
  </si>
  <si>
    <t>34</t>
  </si>
  <si>
    <t>Бібліотека-філія с. Лисиничі</t>
  </si>
  <si>
    <t>35</t>
  </si>
  <si>
    <t>Дублянська дитяча школа мистецтв ім. С. Турчака</t>
  </si>
  <si>
    <t>Заступник директора департаменту фінансової політики -</t>
  </si>
  <si>
    <t>начальник управління фінансів</t>
  </si>
  <si>
    <t>Програма відшкодування частини кредитів, отриманих ОСББ, ЖБК на впровадження заходів з енергозбереження, реконструкції і модернізації багатоквартирних будинків у м.Львові на 2015-2025 роки ("Теплий дім")</t>
  </si>
  <si>
    <t xml:space="preserve">ухвала від 19.03.2015 №4413 </t>
  </si>
  <si>
    <t>Програма відшкодування частини кредитів, отриманих фізичними особами на впровадження заходів з енергозбереження, реконструкції і модернізації житлових квартир та малоквартирних будинків у м.Львові на 2017-2025 роки ("Енергоефективна оселя")</t>
  </si>
  <si>
    <t>ухвала від 09.02.2017 №1474</t>
  </si>
  <si>
    <t>Комплексна програма соціальної підтримки окремих категорій громадян м.Львова в частині надання пільг на оплату житлово-комунальних послуг, муніципальних субсидій, погашення заборгованості за житлово-комунальні послуги дітям-сиротам та дітям, позбавленим батьківського піклування</t>
  </si>
  <si>
    <t>Ухвала Львівської міської ради від 19.06.2014 № 3432 зі змінами</t>
  </si>
  <si>
    <t>Комплексна програма підтримки учасників антитерористичної операції та членів їх сімей, постраждалих учасників Революції Гідності та членів їх сімей, членів сімей Героїв Небесної Сотні - мешканців м.Львова  в частині надання пільг на оплату житлово-комунальних послуг</t>
  </si>
  <si>
    <t>Ухвала Львівської міської ради від 31.07.2014 № 3700 зі змінами</t>
  </si>
  <si>
    <t>Комплексна програма соціальної підтримки окремих категорій громадян м. Львова в частині забезпечення функціонування закладів соціального спрямування</t>
  </si>
  <si>
    <t>Комплексна програма соціальної підтримки окремих категорій громадян м. Львова в частині надання допомог, пільг з послуг зв'язку та компенсаційних виплат</t>
  </si>
  <si>
    <t>Комплексна програма соціальної підтримки окремих категорій громадян м.Львова в частині проведення централізованих заходів соціального спрямування та реалізації соціально-культурних проектів</t>
  </si>
  <si>
    <t xml:space="preserve">Комплексна програма підтримки учасників антитерористичної операції та членів їх сімей, постраждалих учасників Революції Гідності та членів їх сімей, членів сімей Героїв Небесної Сотні - мешканців м.Львова в частині надання одноразової матеріальної допомоги </t>
  </si>
  <si>
    <t>Програма соціального захисту  внутрішньо переміщених осіб</t>
  </si>
  <si>
    <t>Ухвала Львівської міської ради від 14.07.2016 № 779 зі змінами</t>
  </si>
  <si>
    <t>Програма соціального захисту дітей рятувальників, які загинули під час ліквідації пожежі на сміттєзвалищі, що розташоване поблизу с. Великі Грибовичі</t>
  </si>
  <si>
    <t>Ухвала Львівської міської ради від 30.06.2016 № 623</t>
  </si>
  <si>
    <t>Програма про захист інтересів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 чи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а також членів сімей таких осіб</t>
  </si>
  <si>
    <t>Ухвала Львівської міської ради від 23.04.2015 № 4520 зі змінами</t>
  </si>
  <si>
    <t>Програми розвитку паліативної допомоги у                  м. Львові на 2018-2022 роки</t>
  </si>
  <si>
    <t>Ухвала Львівської міської ради від 21.06.2018 № 3599</t>
  </si>
  <si>
    <t>Ухвала Львівської міської ради від 31.07.2014 № 3713  зі змінами</t>
  </si>
  <si>
    <t>Програма сприятливих умов розвитку молодих лідерів та підтримки Української академії лідерства у м. Львові на 2021 – 2025 роки</t>
  </si>
  <si>
    <t>Ухвала Львівської міської ради від 05.03.2020 № 6380 зі змінами</t>
  </si>
  <si>
    <t>Ухвала Львівської міської ради від 09.02.2017 № 1495  із змінами</t>
  </si>
  <si>
    <t>Програма "Львів 2020: Фокус на культуру"</t>
  </si>
  <si>
    <t>ухвала ЛМР від 12.12.2019 № 5986</t>
  </si>
  <si>
    <t xml:space="preserve">Управління транспорту </t>
  </si>
  <si>
    <t>від _________________ № _____</t>
  </si>
  <si>
    <t>Рішення  ЛМР від 11.09.2020 № 790</t>
  </si>
  <si>
    <t>ухвала від 19.09.2019 №5469</t>
  </si>
  <si>
    <t>ухвала від 29.11.2019 №5984</t>
  </si>
  <si>
    <t>від ______________ №____</t>
  </si>
  <si>
    <t>Додаток 8</t>
  </si>
  <si>
    <t>Затверджено</t>
  </si>
  <si>
    <t>Рясне-Руський навчально-виховний комплекс "Загальноосвітня школа І-ІІІ ступенів - дошкільний навчальний заклад"</t>
  </si>
  <si>
    <t>Управління освіти департаменту гуманітарної політики</t>
  </si>
  <si>
    <t>Управління культури департаменту розвитку</t>
  </si>
  <si>
    <t>Зашківська загальноосвітня школа I-III ступенів ім. Є.Коновальця</t>
  </si>
  <si>
    <t>Акцизний податок з вироблених в Україні підакцизних товарів (продукції)</t>
  </si>
  <si>
    <t>Пальне</t>
  </si>
  <si>
    <t xml:space="preserve">Акцизний податок з ввезених на митну територію України підакцизних товарів (продукції) </t>
  </si>
  <si>
    <t>Надходження коштів пайової участі у розвитку інфраструктури населеного пункту</t>
  </si>
  <si>
    <t>Програма надання фінансової підтримки перспективним спортсменам-претендентам на участь у XXXII Літніх Олімпійських іграх та XVI Літніх Паралімпійських іграх</t>
  </si>
  <si>
    <t xml:space="preserve"> Дошкільний навчальний заклад с. Малехів</t>
  </si>
  <si>
    <t xml:space="preserve"> Дошкільний навчальний заклад с. Підбірці</t>
  </si>
  <si>
    <t>Головний розпорядник коштів / Назва установи (закладу)</t>
  </si>
  <si>
    <t>Внески до статутного капіталу ЛКП "Міський центр інформаційних технологій"</t>
  </si>
  <si>
    <t>Внески до статутного капіталу ЛКП "Муніципальна варта"</t>
  </si>
  <si>
    <t>0217670</t>
  </si>
  <si>
    <t>Внески до статутного капіталу ЛКП "Ратуша-сервіс"</t>
  </si>
  <si>
    <t>070000</t>
  </si>
  <si>
    <t>Управління охорони здоров`я</t>
  </si>
  <si>
    <t>0717670</t>
  </si>
  <si>
    <t>Внески до статутного капіталу КНП "Клінічна лікарня швидкої медичної допомоги м. Львова"</t>
  </si>
  <si>
    <t xml:space="preserve">Внески до статутного капіталу КНП "8-а міська клінічна лікарня м. Львова" </t>
  </si>
  <si>
    <t>Внески до статутного капіталу КНП "Міська дитяча клінічна лікарня м. Львова"</t>
  </si>
  <si>
    <t>Внески до статутного капіталу ЛКП "ШРП Шевченківського району"</t>
  </si>
  <si>
    <t>2017670</t>
  </si>
  <si>
    <t>2217670</t>
  </si>
  <si>
    <t>ухвала ЛМР від 26.12.2019 № 6103</t>
  </si>
  <si>
    <t>0211091</t>
  </si>
  <si>
    <t>0211092</t>
  </si>
  <si>
    <t>0000</t>
  </si>
  <si>
    <t>1091</t>
  </si>
  <si>
    <t>1092</t>
  </si>
  <si>
    <t>Підготовка кадрів закладами професійної (професійно-технічної) освіти та іншими закладами освіти за рахунок освітньої субвенції</t>
  </si>
  <si>
    <t>0211070</t>
  </si>
  <si>
    <t>Надання позашкільної освіти  закладамипозашкільної освіти, заходи із позашкільної роботи з дітьми</t>
  </si>
  <si>
    <t>0611070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</si>
  <si>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</si>
  <si>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Утримання та забезпечення діяльності центрів соціальних служб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</si>
  <si>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</si>
  <si>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Комплексна програма соціальної підтримки окремих категорій громадян м. Львова</t>
  </si>
  <si>
    <t>1142</t>
  </si>
  <si>
    <t>2311142</t>
  </si>
  <si>
    <t>8710</t>
  </si>
  <si>
    <t>Резервний фонд місцевого бюджету</t>
  </si>
  <si>
    <t>3718710</t>
  </si>
  <si>
    <t>1011080</t>
  </si>
  <si>
    <t>1080</t>
  </si>
  <si>
    <t>Надання спеціальної освіти мистецькими школами</t>
  </si>
  <si>
    <t>0611142</t>
  </si>
  <si>
    <t>0611130</t>
  </si>
  <si>
    <t>1130</t>
  </si>
  <si>
    <t>Методичне забезпечення діяльності закладів освіти</t>
  </si>
  <si>
    <t>0611021</t>
  </si>
  <si>
    <t>1021</t>
  </si>
  <si>
    <t>Надання загальної середньої освіти закладами загальної середньої освіти</t>
  </si>
  <si>
    <t>Надання загальної середньої освіти за рахунок коштів місцевого бюджету</t>
  </si>
  <si>
    <t>0611030</t>
  </si>
  <si>
    <t>0611031</t>
  </si>
  <si>
    <t>1031</t>
  </si>
  <si>
    <t>Надання загальної середньої закладами загальної середньої освіти</t>
  </si>
  <si>
    <t>Забезпечення діяльності центрів професійного розвитку педагогічних працівників</t>
  </si>
  <si>
    <t>0611140</t>
  </si>
  <si>
    <t>1140</t>
  </si>
  <si>
    <t>0611141</t>
  </si>
  <si>
    <t>1141</t>
  </si>
  <si>
    <t>0613110</t>
  </si>
  <si>
    <t>0613112</t>
  </si>
  <si>
    <t>Забезпечення діяльності інклюзивно-ресурсних центрів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</si>
  <si>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</si>
  <si>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</si>
  <si>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</si>
  <si>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Надання позашкільної освіти  закладами позашкільної освіти, заходи із позашкільної роботи з дітьми</t>
  </si>
  <si>
    <t xml:space="preserve"> - видатки на виконання програм, затверджених міською радою</t>
  </si>
  <si>
    <t xml:space="preserve"> - на оздоровлення дітей</t>
  </si>
  <si>
    <t>2311140</t>
  </si>
  <si>
    <t>Програма формування податкової культури у м. Львові на 2020-2023 роки</t>
  </si>
  <si>
    <t>Програма поточного ремонту та технічного обслуговування світлофорних об'єктів у м. Львові</t>
  </si>
  <si>
    <t>ухвала від 28.04.2020 №6468</t>
  </si>
  <si>
    <t>Член редакційної комісії</t>
  </si>
  <si>
    <t>М. Лопачак</t>
  </si>
  <si>
    <t>Надання загальної середньої освіти закладами загальної середньої освіти за рахунок освітньої субвенції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</si>
</sst>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_р_._-;\-* #,##0.00_р_._-;_-* &quot;-&quot;??_р_._-;_-@_-"/>
    <numFmt numFmtId="165" formatCode="_-* #,##0.00\ _г_р_н_._-;\-* #,##0.00\ _г_р_н_._-;_-* &quot;-&quot;??\ _г_р_н_._-;_-@_-"/>
    <numFmt numFmtId="166" formatCode="* _-#,##0&quot;р.&quot;;* \-#,##0&quot;р.&quot;;* _-&quot;-&quot;&quot;р.&quot;;@"/>
    <numFmt numFmtId="167" formatCode="#,##0.0"/>
    <numFmt numFmtId="168" formatCode="0.0"/>
    <numFmt numFmtId="169" formatCode="#,##0.000"/>
  </numFmts>
  <fonts count="70">
    <font>
      <sz val="10"/>
      <name val="Times New Roman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ourier New"/>
      <family val="3"/>
      <charset val="204"/>
    </font>
    <font>
      <sz val="8"/>
      <name val="Times New Roman CYR"/>
      <charset val="204"/>
    </font>
    <font>
      <sz val="10"/>
      <color indexed="8"/>
      <name val="Arial"/>
      <family val="2"/>
      <charset val="204"/>
    </font>
    <font>
      <sz val="16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6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8"/>
      <name val="Arial"/>
      <family val="2"/>
      <charset val="204"/>
    </font>
    <font>
      <sz val="10"/>
      <color rgb="FFFF0000"/>
      <name val="Arial"/>
      <family val="2"/>
      <charset val="204"/>
    </font>
    <font>
      <sz val="12"/>
      <color rgb="FFFF0000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6"/>
      <color rgb="FFFF0000"/>
      <name val="Arial"/>
      <family val="2"/>
      <charset val="204"/>
    </font>
    <font>
      <b/>
      <sz val="16"/>
      <color rgb="FFFF0000"/>
      <name val="Arial"/>
      <family val="2"/>
      <charset val="204"/>
    </font>
    <font>
      <sz val="11"/>
      <color rgb="FFFF0000"/>
      <name val="Arial"/>
      <family val="2"/>
      <charset val="204"/>
    </font>
    <font>
      <sz val="13"/>
      <color rgb="FFFF0000"/>
      <name val="Arial"/>
      <family val="2"/>
      <charset val="204"/>
    </font>
    <font>
      <b/>
      <sz val="13"/>
      <color rgb="FFFF0000"/>
      <name val="Arial"/>
      <family val="2"/>
      <charset val="204"/>
    </font>
    <font>
      <sz val="8"/>
      <color rgb="FFFF0000"/>
      <name val="Arial"/>
      <family val="2"/>
      <charset val="204"/>
    </font>
    <font>
      <i/>
      <sz val="12"/>
      <color rgb="FFFF0000"/>
      <name val="Arial"/>
      <family val="2"/>
      <charset val="204"/>
    </font>
    <font>
      <i/>
      <sz val="14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i/>
      <sz val="14"/>
      <color theme="1"/>
      <name val="Arial"/>
      <family val="2"/>
      <charset val="204"/>
    </font>
    <font>
      <sz val="16"/>
      <color theme="1"/>
      <name val="Svoboda"/>
      <family val="2"/>
    </font>
    <font>
      <i/>
      <sz val="16"/>
      <color theme="1"/>
      <name val="Svoboda"/>
      <family val="2"/>
    </font>
    <font>
      <i/>
      <sz val="12"/>
      <color theme="1"/>
      <name val="Arial"/>
      <family val="2"/>
      <charset val="204"/>
    </font>
    <font>
      <sz val="15"/>
      <color theme="1"/>
      <name val="Arial"/>
      <family val="2"/>
      <charset val="204"/>
    </font>
    <font>
      <b/>
      <sz val="12"/>
      <name val="Arial"/>
      <family val="2"/>
      <charset val="204"/>
    </font>
    <font>
      <sz val="13"/>
      <name val="Arial"/>
      <family val="2"/>
      <charset val="204"/>
    </font>
    <font>
      <i/>
      <sz val="12"/>
      <name val="Arial"/>
      <family val="2"/>
      <charset val="204"/>
    </font>
    <font>
      <i/>
      <sz val="10"/>
      <name val="Arial"/>
      <family val="2"/>
      <charset val="204"/>
    </font>
    <font>
      <i/>
      <sz val="13"/>
      <name val="Arial"/>
      <family val="2"/>
      <charset val="204"/>
    </font>
    <font>
      <sz val="11"/>
      <name val="Arial"/>
      <family val="2"/>
      <charset val="204"/>
    </font>
    <font>
      <sz val="15"/>
      <name val="Arial"/>
      <family val="2"/>
      <charset val="204"/>
    </font>
    <font>
      <i/>
      <sz val="15"/>
      <name val="Arial"/>
      <family val="2"/>
      <charset val="204"/>
    </font>
    <font>
      <i/>
      <sz val="14"/>
      <name val="Arial"/>
      <family val="2"/>
      <charset val="204"/>
    </font>
    <font>
      <b/>
      <sz val="15"/>
      <name val="Arial"/>
      <family val="2"/>
      <charset val="204"/>
    </font>
    <font>
      <b/>
      <i/>
      <sz val="14"/>
      <name val="Arial"/>
      <family val="2"/>
      <charset val="204"/>
    </font>
    <font>
      <b/>
      <sz val="16"/>
      <name val="Arial"/>
      <family val="2"/>
      <charset val="204"/>
    </font>
    <font>
      <i/>
      <sz val="16"/>
      <name val="Arial"/>
      <family val="2"/>
      <charset val="204"/>
    </font>
    <font>
      <sz val="8"/>
      <name val="Arial"/>
      <family val="2"/>
      <charset val="204"/>
    </font>
    <font>
      <b/>
      <sz val="13"/>
      <name val="Arial"/>
      <family val="2"/>
      <charset val="204"/>
    </font>
    <font>
      <b/>
      <i/>
      <sz val="13"/>
      <name val="Arial"/>
      <family val="2"/>
      <charset val="204"/>
    </font>
    <font>
      <sz val="14"/>
      <name val="Times New Roman"/>
      <family val="1"/>
      <charset val="204"/>
    </font>
    <font>
      <u/>
      <sz val="10"/>
      <name val="Arial"/>
      <family val="2"/>
      <charset val="204"/>
    </font>
    <font>
      <b/>
      <sz val="12"/>
      <color rgb="FF0000FF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0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59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13" fillId="0" borderId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5" fillId="22" borderId="2" applyNumberFormat="0" applyAlignment="0" applyProtection="0"/>
    <xf numFmtId="0" fontId="10" fillId="22" borderId="1" applyNumberForma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>
      <alignment vertical="top"/>
    </xf>
    <xf numFmtId="0" fontId="7" fillId="0" borderId="3" applyNumberFormat="0" applyFill="0" applyAlignment="0" applyProtection="0"/>
    <xf numFmtId="0" fontId="11" fillId="13" borderId="0" applyNumberFormat="0" applyBorder="0" applyAlignment="0" applyProtection="0"/>
    <xf numFmtId="0" fontId="9" fillId="0" borderId="0"/>
    <xf numFmtId="0" fontId="13" fillId="0" borderId="0"/>
    <xf numFmtId="0" fontId="4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9" fillId="10" borderId="4" applyNumberFormat="0" applyFont="0" applyAlignment="0" applyProtection="0"/>
    <xf numFmtId="0" fontId="12" fillId="0" borderId="0"/>
    <xf numFmtId="166" fontId="1" fillId="0" borderId="0" applyFont="0" applyFill="0" applyBorder="0" applyAlignment="0" applyProtection="0"/>
    <xf numFmtId="0" fontId="2" fillId="0" borderId="0"/>
    <xf numFmtId="0" fontId="2" fillId="0" borderId="0"/>
  </cellStyleXfs>
  <cellXfs count="722">
    <xf numFmtId="0" fontId="0" fillId="0" borderId="0" xfId="0"/>
    <xf numFmtId="0" fontId="14" fillId="0" borderId="0" xfId="0" applyNumberFormat="1" applyFont="1" applyFill="1" applyAlignment="1" applyProtection="1"/>
    <xf numFmtId="0" fontId="14" fillId="0" borderId="0" xfId="0" applyFont="1" applyFill="1"/>
    <xf numFmtId="0" fontId="19" fillId="0" borderId="0" xfId="0" applyNumberFormat="1" applyFont="1" applyFill="1" applyAlignment="1" applyProtection="1"/>
    <xf numFmtId="0" fontId="21" fillId="0" borderId="0" xfId="0" applyFont="1" applyFill="1"/>
    <xf numFmtId="0" fontId="21" fillId="0" borderId="0" xfId="0" applyNumberFormat="1" applyFont="1" applyFill="1" applyAlignment="1" applyProtection="1"/>
    <xf numFmtId="0" fontId="21" fillId="0" borderId="0" xfId="0" applyNumberFormat="1" applyFont="1" applyFill="1" applyAlignment="1" applyProtection="1">
      <alignment horizontal="center" vertical="center" wrapText="1"/>
    </xf>
    <xf numFmtId="0" fontId="21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2" fillId="0" borderId="0" xfId="0" applyFont="1" applyFill="1"/>
    <xf numFmtId="0" fontId="24" fillId="0" borderId="0" xfId="0" applyNumberFormat="1" applyFont="1" applyFill="1" applyAlignment="1" applyProtection="1"/>
    <xf numFmtId="0" fontId="24" fillId="0" borderId="0" xfId="0" applyFont="1" applyFill="1"/>
    <xf numFmtId="0" fontId="25" fillId="0" borderId="0" xfId="0" applyNumberFormat="1" applyFont="1" applyFill="1" applyAlignment="1" applyProtection="1"/>
    <xf numFmtId="0" fontId="20" fillId="0" borderId="6" xfId="0" applyNumberFormat="1" applyFont="1" applyFill="1" applyBorder="1" applyAlignment="1" applyProtection="1">
      <alignment horizontal="center"/>
    </xf>
    <xf numFmtId="0" fontId="14" fillId="0" borderId="6" xfId="0" applyFont="1" applyFill="1" applyBorder="1" applyAlignment="1">
      <alignment horizontal="center"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 vertical="center"/>
    </xf>
    <xf numFmtId="1" fontId="21" fillId="0" borderId="0" xfId="0" applyNumberFormat="1" applyFont="1" applyFill="1" applyAlignment="1"/>
    <xf numFmtId="0" fontId="21" fillId="0" borderId="0" xfId="0" applyFont="1" applyFill="1" applyAlignment="1"/>
    <xf numFmtId="1" fontId="21" fillId="0" borderId="0" xfId="0" applyNumberFormat="1" applyFont="1" applyFill="1" applyBorder="1" applyAlignment="1">
      <alignment horizontal="left"/>
    </xf>
    <xf numFmtId="167" fontId="14" fillId="0" borderId="0" xfId="0" applyNumberFormat="1" applyFont="1" applyFill="1" applyAlignment="1" applyProtection="1"/>
    <xf numFmtId="3" fontId="21" fillId="0" borderId="0" xfId="0" applyNumberFormat="1" applyFont="1" applyFill="1" applyAlignment="1" applyProtection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3" fontId="19" fillId="0" borderId="0" xfId="0" applyNumberFormat="1" applyFont="1" applyFill="1" applyBorder="1" applyAlignment="1" applyProtection="1">
      <alignment horizontal="center" vertical="top"/>
    </xf>
    <xf numFmtId="167" fontId="19" fillId="0" borderId="0" xfId="0" applyNumberFormat="1" applyFont="1" applyFill="1" applyAlignment="1" applyProtection="1"/>
    <xf numFmtId="3" fontId="19" fillId="0" borderId="0" xfId="0" applyNumberFormat="1" applyFont="1" applyFill="1" applyAlignment="1" applyProtection="1"/>
    <xf numFmtId="3" fontId="21" fillId="0" borderId="0" xfId="0" applyNumberFormat="1" applyFont="1" applyFill="1" applyAlignment="1" applyProtection="1"/>
    <xf numFmtId="0" fontId="25" fillId="0" borderId="0" xfId="0" applyNumberFormat="1" applyFont="1" applyFill="1" applyAlignment="1" applyProtection="1">
      <alignment vertical="top"/>
    </xf>
    <xf numFmtId="0" fontId="31" fillId="0" borderId="0" xfId="0" applyFont="1" applyFill="1"/>
    <xf numFmtId="0" fontId="32" fillId="0" borderId="0" xfId="0" applyFont="1" applyFill="1"/>
    <xf numFmtId="3" fontId="31" fillId="0" borderId="0" xfId="0" applyNumberFormat="1" applyFont="1" applyFill="1"/>
    <xf numFmtId="0" fontId="30" fillId="0" borderId="0" xfId="0" applyNumberFormat="1" applyFont="1" applyFill="1" applyAlignment="1" applyProtection="1"/>
    <xf numFmtId="0" fontId="30" fillId="0" borderId="0" xfId="0" applyFont="1" applyFill="1"/>
    <xf numFmtId="0" fontId="33" fillId="0" borderId="0" xfId="0" applyFont="1" applyFill="1"/>
    <xf numFmtId="3" fontId="30" fillId="0" borderId="0" xfId="0" applyNumberFormat="1" applyFont="1" applyFill="1" applyAlignment="1" applyProtection="1"/>
    <xf numFmtId="0" fontId="30" fillId="0" borderId="0" xfId="0" applyFont="1"/>
    <xf numFmtId="0" fontId="30" fillId="0" borderId="0" xfId="0" applyFont="1" applyAlignment="1"/>
    <xf numFmtId="0" fontId="31" fillId="0" borderId="0" xfId="0" applyFont="1"/>
    <xf numFmtId="0" fontId="36" fillId="0" borderId="0" xfId="0" applyFont="1"/>
    <xf numFmtId="0" fontId="36" fillId="0" borderId="0" xfId="0" applyFont="1" applyAlignment="1">
      <alignment horizontal="center"/>
    </xf>
    <xf numFmtId="0" fontId="33" fillId="0" borderId="0" xfId="51" applyFont="1" applyFill="1"/>
    <xf numFmtId="168" fontId="33" fillId="0" borderId="0" xfId="51" applyNumberFormat="1" applyFont="1" applyFill="1" applyBorder="1" applyAlignment="1">
      <alignment horizontal="right"/>
    </xf>
    <xf numFmtId="0" fontId="33" fillId="0" borderId="0" xfId="51" applyFont="1" applyFill="1" applyBorder="1" applyAlignment="1">
      <alignment horizontal="right" wrapText="1"/>
    </xf>
    <xf numFmtId="3" fontId="33" fillId="0" borderId="0" xfId="51" applyNumberFormat="1" applyFont="1" applyFill="1"/>
    <xf numFmtId="0" fontId="33" fillId="0" borderId="0" xfId="51" applyFont="1"/>
    <xf numFmtId="0" fontId="33" fillId="0" borderId="0" xfId="0" applyFont="1" applyFill="1" applyAlignment="1">
      <alignment horizontal="left" vertical="center"/>
    </xf>
    <xf numFmtId="0" fontId="37" fillId="0" borderId="0" xfId="0" applyFont="1" applyBorder="1" applyAlignment="1">
      <alignment horizontal="center" vertical="center" wrapText="1"/>
    </xf>
    <xf numFmtId="0" fontId="39" fillId="0" borderId="0" xfId="0" applyFont="1" applyFill="1"/>
    <xf numFmtId="0" fontId="31" fillId="0" borderId="0" xfId="0" applyNumberFormat="1" applyFont="1" applyFill="1" applyAlignment="1" applyProtection="1"/>
    <xf numFmtId="0" fontId="33" fillId="0" borderId="0" xfId="0" applyFont="1" applyFill="1" applyAlignment="1">
      <alignment vertical="center" wrapText="1"/>
    </xf>
    <xf numFmtId="165" fontId="31" fillId="0" borderId="0" xfId="56" applyNumberFormat="1" applyFont="1" applyFill="1"/>
    <xf numFmtId="165" fontId="32" fillId="0" borderId="0" xfId="56" applyNumberFormat="1" applyFont="1" applyFill="1"/>
    <xf numFmtId="3" fontId="31" fillId="0" borderId="0" xfId="56" applyNumberFormat="1" applyFont="1" applyFill="1" applyBorder="1" applyAlignment="1">
      <alignment horizontal="center" vertical="center" wrapText="1"/>
    </xf>
    <xf numFmtId="165" fontId="31" fillId="0" borderId="0" xfId="56" applyNumberFormat="1" applyFont="1" applyFill="1" applyBorder="1"/>
    <xf numFmtId="165" fontId="39" fillId="0" borderId="0" xfId="56" applyNumberFormat="1" applyFont="1" applyFill="1"/>
    <xf numFmtId="169" fontId="33" fillId="0" borderId="0" xfId="0" applyNumberFormat="1" applyFont="1" applyFill="1"/>
    <xf numFmtId="0" fontId="28" fillId="0" borderId="5" xfId="0" applyFont="1" applyFill="1" applyBorder="1" applyAlignment="1">
      <alignment horizontal="center" vertical="top" wrapText="1"/>
    </xf>
    <xf numFmtId="168" fontId="28" fillId="0" borderId="5" xfId="0" applyNumberFormat="1" applyFont="1" applyFill="1" applyBorder="1" applyAlignment="1">
      <alignment horizontal="left" vertical="top"/>
    </xf>
    <xf numFmtId="3" fontId="28" fillId="0" borderId="5" xfId="0" applyNumberFormat="1" applyFont="1" applyFill="1" applyBorder="1" applyAlignment="1">
      <alignment horizontal="center" vertical="top"/>
    </xf>
    <xf numFmtId="0" fontId="28" fillId="0" borderId="0" xfId="0" applyFont="1" applyFill="1"/>
    <xf numFmtId="0" fontId="40" fillId="0" borderId="5" xfId="0" applyFont="1" applyFill="1" applyBorder="1" applyAlignment="1">
      <alignment horizontal="center" vertical="top" wrapText="1"/>
    </xf>
    <xf numFmtId="168" fontId="40" fillId="0" borderId="5" xfId="0" applyNumberFormat="1" applyFont="1" applyFill="1" applyBorder="1" applyAlignment="1">
      <alignment horizontal="left" vertical="top"/>
    </xf>
    <xf numFmtId="3" fontId="40" fillId="0" borderId="5" xfId="0" applyNumberFormat="1" applyFont="1" applyFill="1" applyBorder="1" applyAlignment="1">
      <alignment horizontal="center" vertical="top"/>
    </xf>
    <xf numFmtId="0" fontId="25" fillId="0" borderId="5" xfId="0" applyFont="1" applyFill="1" applyBorder="1" applyAlignment="1">
      <alignment horizontal="center" vertical="top" wrapText="1"/>
    </xf>
    <xf numFmtId="168" fontId="25" fillId="0" borderId="5" xfId="0" applyNumberFormat="1" applyFont="1" applyFill="1" applyBorder="1" applyAlignment="1">
      <alignment horizontal="left" vertical="top"/>
    </xf>
    <xf numFmtId="0" fontId="25" fillId="0" borderId="0" xfId="0" applyFont="1" applyFill="1" applyAlignment="1">
      <alignment vertical="top"/>
    </xf>
    <xf numFmtId="0" fontId="41" fillId="0" borderId="0" xfId="0" applyNumberFormat="1" applyFont="1" applyFill="1" applyAlignment="1" applyProtection="1"/>
    <xf numFmtId="0" fontId="41" fillId="0" borderId="0" xfId="0" applyFont="1" applyFill="1"/>
    <xf numFmtId="0" fontId="22" fillId="0" borderId="0" xfId="0" applyNumberFormat="1" applyFont="1" applyFill="1" applyAlignment="1" applyProtection="1"/>
    <xf numFmtId="0" fontId="24" fillId="0" borderId="0" xfId="0" applyNumberFormat="1" applyFont="1" applyFill="1" applyBorder="1" applyAlignment="1" applyProtection="1">
      <alignment horizontal="center"/>
    </xf>
    <xf numFmtId="0" fontId="24" fillId="0" borderId="6" xfId="0" applyNumberFormat="1" applyFont="1" applyFill="1" applyBorder="1" applyAlignment="1" applyProtection="1">
      <alignment horizontal="center"/>
    </xf>
    <xf numFmtId="0" fontId="23" fillId="0" borderId="0" xfId="0" applyNumberFormat="1" applyFont="1" applyFill="1" applyAlignment="1" applyProtection="1">
      <alignment horizontal="center"/>
    </xf>
    <xf numFmtId="0" fontId="24" fillId="0" borderId="0" xfId="0" applyNumberFormat="1" applyFont="1" applyFill="1" applyAlignment="1" applyProtection="1">
      <alignment horizontal="center"/>
    </xf>
    <xf numFmtId="0" fontId="26" fillId="0" borderId="6" xfId="0" applyNumberFormat="1" applyFont="1" applyFill="1" applyBorder="1" applyAlignment="1" applyProtection="1">
      <alignment horizontal="center" vertical="center"/>
    </xf>
    <xf numFmtId="0" fontId="43" fillId="0" borderId="0" xfId="0" applyNumberFormat="1" applyFont="1" applyFill="1" applyAlignment="1" applyProtection="1"/>
    <xf numFmtId="0" fontId="43" fillId="0" borderId="0" xfId="0" applyFont="1" applyFill="1"/>
    <xf numFmtId="0" fontId="26" fillId="0" borderId="0" xfId="0" applyNumberFormat="1" applyFont="1" applyFill="1" applyAlignment="1" applyProtection="1"/>
    <xf numFmtId="0" fontId="26" fillId="0" borderId="0" xfId="0" applyFont="1" applyFill="1"/>
    <xf numFmtId="0" fontId="28" fillId="0" borderId="5" xfId="0" applyFont="1" applyFill="1" applyBorder="1" applyAlignment="1">
      <alignment horizontal="center" wrapText="1"/>
    </xf>
    <xf numFmtId="1" fontId="28" fillId="0" borderId="5" xfId="0" applyNumberFormat="1" applyFont="1" applyFill="1" applyBorder="1" applyAlignment="1">
      <alignment horizontal="center" vertical="top"/>
    </xf>
    <xf numFmtId="168" fontId="28" fillId="0" borderId="5" xfId="0" applyNumberFormat="1" applyFont="1" applyFill="1" applyBorder="1" applyAlignment="1">
      <alignment horizontal="right" vertical="top"/>
    </xf>
    <xf numFmtId="168" fontId="28" fillId="0" borderId="5" xfId="0" applyNumberFormat="1" applyFont="1" applyFill="1" applyBorder="1" applyAlignment="1">
      <alignment horizontal="right" vertical="top" wrapText="1"/>
    </xf>
    <xf numFmtId="0" fontId="25" fillId="0" borderId="0" xfId="0" applyFont="1" applyFill="1"/>
    <xf numFmtId="1" fontId="28" fillId="0" borderId="5" xfId="0" applyNumberFormat="1" applyFont="1" applyFill="1" applyBorder="1" applyAlignment="1">
      <alignment horizontal="left" vertical="top"/>
    </xf>
    <xf numFmtId="0" fontId="44" fillId="0" borderId="15" xfId="0" applyFont="1" applyBorder="1" applyAlignment="1">
      <alignment horizontal="center" vertical="top" wrapText="1"/>
    </xf>
    <xf numFmtId="0" fontId="44" fillId="0" borderId="15" xfId="0" applyFont="1" applyBorder="1" applyAlignment="1">
      <alignment vertical="top" wrapText="1"/>
    </xf>
    <xf numFmtId="3" fontId="25" fillId="0" borderId="5" xfId="0" applyNumberFormat="1" applyFont="1" applyFill="1" applyBorder="1" applyAlignment="1">
      <alignment horizontal="center" vertical="top"/>
    </xf>
    <xf numFmtId="0" fontId="25" fillId="0" borderId="14" xfId="0" applyFont="1" applyFill="1" applyBorder="1" applyAlignment="1"/>
    <xf numFmtId="3" fontId="25" fillId="0" borderId="5" xfId="0" applyNumberFormat="1" applyFont="1" applyFill="1" applyBorder="1" applyAlignment="1" applyProtection="1">
      <alignment horizontal="center" vertical="top"/>
    </xf>
    <xf numFmtId="1" fontId="28" fillId="0" borderId="5" xfId="0" applyNumberFormat="1" applyFont="1" applyFill="1" applyBorder="1" applyAlignment="1">
      <alignment horizontal="center" wrapText="1"/>
    </xf>
    <xf numFmtId="3" fontId="40" fillId="0" borderId="5" xfId="0" applyNumberFormat="1" applyFont="1" applyFill="1" applyBorder="1" applyAlignment="1" applyProtection="1">
      <alignment horizontal="center" vertical="top"/>
    </xf>
    <xf numFmtId="1" fontId="28" fillId="0" borderId="5" xfId="0" applyNumberFormat="1" applyFont="1" applyFill="1" applyBorder="1" applyAlignment="1" applyProtection="1">
      <alignment horizontal="center" vertical="center"/>
    </xf>
    <xf numFmtId="168" fontId="28" fillId="0" borderId="5" xfId="0" applyNumberFormat="1" applyFont="1" applyFill="1" applyBorder="1" applyAlignment="1">
      <alignment horizontal="center" vertical="top"/>
    </xf>
    <xf numFmtId="3" fontId="28" fillId="0" borderId="5" xfId="0" applyNumberFormat="1" applyFont="1" applyBorder="1" applyAlignment="1">
      <alignment horizontal="center" vertical="center"/>
    </xf>
    <xf numFmtId="3" fontId="25" fillId="0" borderId="5" xfId="0" applyNumberFormat="1" applyFont="1" applyFill="1" applyBorder="1" applyAlignment="1" applyProtection="1">
      <alignment horizontal="center"/>
    </xf>
    <xf numFmtId="0" fontId="25" fillId="0" borderId="0" xfId="0" applyFont="1" applyFill="1" applyAlignment="1" applyProtection="1"/>
    <xf numFmtId="1" fontId="28" fillId="0" borderId="5" xfId="0" applyNumberFormat="1" applyFont="1" applyFill="1" applyBorder="1" applyAlignment="1" applyProtection="1">
      <alignment horizontal="center" vertical="top"/>
    </xf>
    <xf numFmtId="0" fontId="28" fillId="0" borderId="5" xfId="0" applyNumberFormat="1" applyFont="1" applyFill="1" applyBorder="1" applyAlignment="1" applyProtection="1">
      <alignment vertical="top"/>
    </xf>
    <xf numFmtId="3" fontId="28" fillId="0" borderId="5" xfId="0" applyNumberFormat="1" applyFont="1" applyFill="1" applyBorder="1" applyAlignment="1" applyProtection="1">
      <alignment horizontal="center" vertical="top"/>
    </xf>
    <xf numFmtId="0" fontId="28" fillId="0" borderId="5" xfId="0" applyNumberFormat="1" applyFont="1" applyFill="1" applyBorder="1" applyAlignment="1" applyProtection="1">
      <alignment horizontal="center" vertical="top"/>
    </xf>
    <xf numFmtId="0" fontId="28" fillId="0" borderId="0" xfId="0" applyNumberFormat="1" applyFont="1" applyFill="1" applyAlignment="1" applyProtection="1">
      <alignment vertical="top"/>
    </xf>
    <xf numFmtId="0" fontId="28" fillId="0" borderId="0" xfId="0" applyFont="1" applyFill="1" applyAlignment="1">
      <alignment vertical="top"/>
    </xf>
    <xf numFmtId="0" fontId="25" fillId="0" borderId="6" xfId="0" applyFont="1" applyFill="1" applyBorder="1" applyAlignment="1"/>
    <xf numFmtId="0" fontId="28" fillId="0" borderId="5" xfId="0" applyFont="1" applyFill="1" applyBorder="1" applyAlignment="1">
      <alignment horizontal="center"/>
    </xf>
    <xf numFmtId="4" fontId="28" fillId="0" borderId="0" xfId="0" applyNumberFormat="1" applyFont="1" applyFill="1"/>
    <xf numFmtId="0" fontId="28" fillId="0" borderId="5" xfId="0" applyNumberFormat="1" applyFont="1" applyFill="1" applyBorder="1" applyAlignment="1" applyProtection="1">
      <alignment horizontal="left" vertical="top"/>
    </xf>
    <xf numFmtId="0" fontId="28" fillId="0" borderId="5" xfId="0" applyNumberFormat="1" applyFont="1" applyFill="1" applyBorder="1" applyAlignment="1" applyProtection="1">
      <alignment vertical="top" wrapText="1"/>
    </xf>
    <xf numFmtId="3" fontId="28" fillId="0" borderId="5" xfId="0" applyNumberFormat="1" applyFont="1" applyFill="1" applyBorder="1" applyAlignment="1" applyProtection="1">
      <alignment horizontal="center" vertical="center"/>
    </xf>
    <xf numFmtId="0" fontId="28" fillId="0" borderId="0" xfId="0" applyNumberFormat="1" applyFont="1" applyFill="1" applyAlignment="1" applyProtection="1"/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vertical="center" wrapText="1"/>
    </xf>
    <xf numFmtId="164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1" fontId="22" fillId="0" borderId="0" xfId="0" applyNumberFormat="1" applyFont="1" applyFill="1" applyBorder="1" applyAlignment="1">
      <alignment horizontal="right"/>
    </xf>
    <xf numFmtId="1" fontId="22" fillId="0" borderId="0" xfId="0" applyNumberFormat="1" applyFont="1" applyFill="1" applyAlignment="1"/>
    <xf numFmtId="0" fontId="22" fillId="0" borderId="0" xfId="0" applyFont="1" applyFill="1" applyAlignment="1"/>
    <xf numFmtId="1" fontId="22" fillId="0" borderId="0" xfId="0" applyNumberFormat="1" applyFont="1" applyFill="1" applyBorder="1" applyAlignment="1">
      <alignment horizontal="right" vertical="top"/>
    </xf>
    <xf numFmtId="4" fontId="22" fillId="0" borderId="0" xfId="0" applyNumberFormat="1" applyFont="1" applyFill="1" applyAlignment="1">
      <alignment horizontal="right" vertical="top"/>
    </xf>
    <xf numFmtId="4" fontId="22" fillId="0" borderId="0" xfId="0" applyNumberFormat="1" applyFont="1" applyFill="1" applyBorder="1" applyAlignment="1">
      <alignment horizontal="right" vertical="top"/>
    </xf>
    <xf numFmtId="0" fontId="22" fillId="0" borderId="0" xfId="0" applyFont="1" applyFill="1" applyAlignment="1">
      <alignment horizontal="right"/>
    </xf>
    <xf numFmtId="0" fontId="25" fillId="0" borderId="0" xfId="0" applyFont="1" applyFill="1" applyAlignment="1">
      <alignment horizontal="left" vertical="center"/>
    </xf>
    <xf numFmtId="0" fontId="25" fillId="0" borderId="0" xfId="0" applyFont="1" applyFill="1" applyAlignment="1">
      <alignment vertical="center" wrapText="1"/>
    </xf>
    <xf numFmtId="0" fontId="2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left"/>
    </xf>
    <xf numFmtId="1" fontId="45" fillId="0" borderId="0" xfId="0" applyNumberFormat="1" applyFont="1" applyFill="1" applyAlignment="1"/>
    <xf numFmtId="1" fontId="46" fillId="0" borderId="0" xfId="0" applyNumberFormat="1" applyFont="1" applyFill="1" applyAlignment="1"/>
    <xf numFmtId="0" fontId="45" fillId="0" borderId="0" xfId="0" applyFont="1" applyFill="1"/>
    <xf numFmtId="0" fontId="45" fillId="0" borderId="0" xfId="0" applyFont="1" applyFill="1" applyAlignment="1"/>
    <xf numFmtId="1" fontId="45" fillId="0" borderId="0" xfId="0" applyNumberFormat="1" applyFont="1" applyFill="1" applyAlignment="1">
      <alignment vertical="top"/>
    </xf>
    <xf numFmtId="4" fontId="45" fillId="0" borderId="0" xfId="0" applyNumberFormat="1" applyFont="1" applyFill="1" applyAlignment="1">
      <alignment vertical="top"/>
    </xf>
    <xf numFmtId="4" fontId="45" fillId="0" borderId="0" xfId="0" applyNumberFormat="1" applyFont="1" applyFill="1" applyBorder="1" applyAlignment="1">
      <alignment vertical="top"/>
    </xf>
    <xf numFmtId="0" fontId="45" fillId="0" borderId="0" xfId="0" applyFont="1" applyFill="1" applyAlignment="1">
      <alignment horizontal="left" vertical="center"/>
    </xf>
    <xf numFmtId="0" fontId="27" fillId="0" borderId="0" xfId="0" applyFont="1" applyFill="1"/>
    <xf numFmtId="3" fontId="14" fillId="0" borderId="0" xfId="0" applyNumberFormat="1" applyFont="1" applyFill="1" applyAlignment="1" applyProtection="1"/>
    <xf numFmtId="0" fontId="48" fillId="0" borderId="0" xfId="0" applyNumberFormat="1" applyFont="1" applyFill="1" applyAlignment="1" applyProtection="1"/>
    <xf numFmtId="0" fontId="41" fillId="0" borderId="0" xfId="0" applyNumberFormat="1" applyFont="1" applyFill="1" applyBorder="1" applyAlignment="1" applyProtection="1"/>
    <xf numFmtId="0" fontId="48" fillId="0" borderId="0" xfId="0" applyNumberFormat="1" applyFont="1" applyFill="1" applyAlignment="1" applyProtection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42" fillId="0" borderId="6" xfId="0" applyNumberFormat="1" applyFont="1" applyFill="1" applyBorder="1" applyAlignment="1" applyProtection="1">
      <alignment vertical="center"/>
    </xf>
    <xf numFmtId="0" fontId="25" fillId="0" borderId="6" xfId="0" applyNumberFormat="1" applyFont="1" applyFill="1" applyBorder="1" applyAlignment="1" applyProtection="1">
      <alignment horizontal="center" vertical="center"/>
    </xf>
    <xf numFmtId="165" fontId="26" fillId="0" borderId="0" xfId="56" applyNumberFormat="1" applyFont="1" applyFill="1"/>
    <xf numFmtId="165" fontId="27" fillId="0" borderId="0" xfId="56" applyNumberFormat="1" applyFont="1" applyFill="1"/>
    <xf numFmtId="49" fontId="19" fillId="0" borderId="11" xfId="0" applyNumberFormat="1" applyFont="1" applyFill="1" applyBorder="1" applyAlignment="1">
      <alignment horizontal="center" vertical="top"/>
    </xf>
    <xf numFmtId="0" fontId="19" fillId="0" borderId="12" xfId="0" applyFont="1" applyFill="1" applyBorder="1" applyAlignment="1">
      <alignment vertical="top" wrapText="1"/>
    </xf>
    <xf numFmtId="0" fontId="50" fillId="0" borderId="0" xfId="0" applyFont="1" applyFill="1" applyBorder="1"/>
    <xf numFmtId="0" fontId="50" fillId="0" borderId="0" xfId="0" applyFont="1" applyFill="1"/>
    <xf numFmtId="0" fontId="49" fillId="0" borderId="0" xfId="0" applyFont="1" applyFill="1"/>
    <xf numFmtId="0" fontId="49" fillId="0" borderId="0" xfId="0" applyFont="1" applyFill="1" applyAlignment="1">
      <alignment horizontal="center"/>
    </xf>
    <xf numFmtId="0" fontId="51" fillId="0" borderId="0" xfId="0" applyFont="1" applyFill="1" applyBorder="1" applyAlignment="1">
      <alignment vertical="top"/>
    </xf>
    <xf numFmtId="167" fontId="19" fillId="0" borderId="0" xfId="0" applyNumberFormat="1" applyFont="1" applyFill="1" applyBorder="1" applyAlignment="1">
      <alignment vertical="top"/>
    </xf>
    <xf numFmtId="0" fontId="51" fillId="0" borderId="0" xfId="0" applyFont="1" applyFill="1" applyAlignment="1">
      <alignment vertical="top"/>
    </xf>
    <xf numFmtId="0" fontId="53" fillId="0" borderId="0" xfId="0" applyFont="1" applyFill="1" applyBorder="1"/>
    <xf numFmtId="0" fontId="53" fillId="0" borderId="0" xfId="0" applyFont="1" applyFill="1"/>
    <xf numFmtId="49" fontId="19" fillId="0" borderId="5" xfId="0" applyNumberFormat="1" applyFont="1" applyFill="1" applyBorder="1" applyAlignment="1">
      <alignment horizontal="center" vertical="top"/>
    </xf>
    <xf numFmtId="0" fontId="19" fillId="0" borderId="7" xfId="0" applyNumberFormat="1" applyFont="1" applyFill="1" applyBorder="1" applyAlignment="1">
      <alignment horizontal="center" vertical="top" wrapText="1"/>
    </xf>
    <xf numFmtId="0" fontId="19" fillId="0" borderId="0" xfId="0" applyFont="1" applyFill="1"/>
    <xf numFmtId="3" fontId="49" fillId="0" borderId="0" xfId="0" applyNumberFormat="1" applyFont="1" applyFill="1"/>
    <xf numFmtId="49" fontId="49" fillId="0" borderId="11" xfId="0" applyNumberFormat="1" applyFont="1" applyFill="1" applyBorder="1" applyAlignment="1">
      <alignment horizontal="center" vertical="top"/>
    </xf>
    <xf numFmtId="0" fontId="49" fillId="0" borderId="12" xfId="0" applyFont="1" applyFill="1" applyBorder="1" applyAlignment="1">
      <alignment horizontal="center" vertical="top" wrapText="1"/>
    </xf>
    <xf numFmtId="3" fontId="49" fillId="0" borderId="11" xfId="0" applyNumberFormat="1" applyFont="1" applyFill="1" applyBorder="1" applyAlignment="1">
      <alignment horizontal="center" vertical="top"/>
    </xf>
    <xf numFmtId="0" fontId="49" fillId="0" borderId="12" xfId="0" applyFont="1" applyFill="1" applyBorder="1" applyAlignment="1">
      <alignment horizontal="left" vertical="top" wrapText="1"/>
    </xf>
    <xf numFmtId="0" fontId="19" fillId="0" borderId="5" xfId="0" applyFont="1" applyFill="1" applyBorder="1" applyAlignment="1">
      <alignment vertical="top" wrapText="1"/>
    </xf>
    <xf numFmtId="0" fontId="19" fillId="0" borderId="7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vertical="top"/>
    </xf>
    <xf numFmtId="0" fontId="19" fillId="0" borderId="0" xfId="0" applyFont="1" applyFill="1" applyAlignment="1">
      <alignment vertical="top"/>
    </xf>
    <xf numFmtId="0" fontId="19" fillId="0" borderId="12" xfId="0" applyFont="1" applyFill="1" applyBorder="1" applyAlignment="1">
      <alignment vertical="top"/>
    </xf>
    <xf numFmtId="3" fontId="19" fillId="0" borderId="0" xfId="0" applyNumberFormat="1" applyFont="1" applyFill="1"/>
    <xf numFmtId="49" fontId="49" fillId="0" borderId="5" xfId="0" applyNumberFormat="1" applyFont="1" applyFill="1" applyBorder="1" applyAlignment="1">
      <alignment horizontal="center" vertical="top"/>
    </xf>
    <xf numFmtId="3" fontId="49" fillId="0" borderId="5" xfId="0" applyNumberFormat="1" applyFont="1" applyFill="1" applyBorder="1" applyAlignment="1">
      <alignment horizontal="center" vertical="top"/>
    </xf>
    <xf numFmtId="2" fontId="19" fillId="0" borderId="5" xfId="0" applyNumberFormat="1" applyFont="1" applyFill="1" applyBorder="1" applyAlignment="1">
      <alignment horizontal="left" vertical="top" wrapText="1"/>
    </xf>
    <xf numFmtId="2" fontId="19" fillId="0" borderId="5" xfId="0" applyNumberFormat="1" applyFont="1" applyFill="1" applyBorder="1" applyAlignment="1">
      <alignment horizontal="center" vertical="top" wrapText="1"/>
    </xf>
    <xf numFmtId="3" fontId="49" fillId="0" borderId="5" xfId="47" applyNumberFormat="1" applyFont="1" applyFill="1" applyBorder="1" applyAlignment="1">
      <alignment horizontal="center" vertical="top"/>
    </xf>
    <xf numFmtId="0" fontId="49" fillId="0" borderId="5" xfId="0" applyNumberFormat="1" applyFont="1" applyFill="1" applyBorder="1" applyAlignment="1">
      <alignment horizontal="left" vertical="top" wrapText="1"/>
    </xf>
    <xf numFmtId="0" fontId="49" fillId="0" borderId="5" xfId="0" applyNumberFormat="1" applyFont="1" applyFill="1" applyBorder="1" applyAlignment="1">
      <alignment horizontal="center" vertical="top" wrapText="1"/>
    </xf>
    <xf numFmtId="0" fontId="19" fillId="0" borderId="5" xfId="0" applyNumberFormat="1" applyFont="1" applyFill="1" applyBorder="1" applyAlignment="1">
      <alignment horizontal="left" vertical="top" wrapText="1"/>
    </xf>
    <xf numFmtId="0" fontId="19" fillId="0" borderId="5" xfId="0" applyNumberFormat="1" applyFont="1" applyFill="1" applyBorder="1" applyAlignment="1">
      <alignment horizontal="center" vertical="top" wrapText="1"/>
    </xf>
    <xf numFmtId="49" fontId="19" fillId="0" borderId="5" xfId="0" applyNumberFormat="1" applyFont="1" applyFill="1" applyBorder="1" applyAlignment="1" applyProtection="1">
      <alignment horizontal="center" vertical="top" wrapText="1"/>
    </xf>
    <xf numFmtId="49" fontId="19" fillId="0" borderId="9" xfId="0" applyNumberFormat="1" applyFont="1" applyFill="1" applyBorder="1" applyAlignment="1" applyProtection="1">
      <alignment horizontal="left" vertical="top" wrapText="1"/>
    </xf>
    <xf numFmtId="0" fontId="19" fillId="0" borderId="5" xfId="0" applyFont="1" applyFill="1" applyBorder="1" applyAlignment="1">
      <alignment horizontal="center" vertical="top"/>
    </xf>
    <xf numFmtId="167" fontId="51" fillId="0" borderId="0" xfId="0" applyNumberFormat="1" applyFont="1" applyFill="1" applyBorder="1" applyAlignment="1">
      <alignment vertical="top"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/>
    <xf numFmtId="167" fontId="19" fillId="0" borderId="0" xfId="0" applyNumberFormat="1" applyFont="1" applyFill="1"/>
    <xf numFmtId="49" fontId="19" fillId="0" borderId="16" xfId="0" applyNumberFormat="1" applyFont="1" applyFill="1" applyBorder="1" applyAlignment="1">
      <alignment horizontal="center" vertical="top"/>
    </xf>
    <xf numFmtId="0" fontId="19" fillId="0" borderId="9" xfId="0" applyFont="1" applyFill="1" applyBorder="1" applyAlignment="1">
      <alignment horizontal="left" vertical="top" wrapText="1"/>
    </xf>
    <xf numFmtId="2" fontId="19" fillId="0" borderId="5" xfId="0" applyNumberFormat="1" applyFont="1" applyFill="1" applyBorder="1" applyAlignment="1">
      <alignment horizontal="left" vertical="center" wrapText="1"/>
    </xf>
    <xf numFmtId="2" fontId="19" fillId="0" borderId="5" xfId="0" applyNumberFormat="1" applyFont="1" applyFill="1" applyBorder="1" applyAlignment="1">
      <alignment horizontal="center" vertical="center" wrapText="1"/>
    </xf>
    <xf numFmtId="3" fontId="19" fillId="0" borderId="5" xfId="0" applyNumberFormat="1" applyFont="1" applyFill="1" applyBorder="1" applyAlignment="1">
      <alignment horizontal="center" vertical="center"/>
    </xf>
    <xf numFmtId="167" fontId="19" fillId="0" borderId="5" xfId="47" applyNumberFormat="1" applyFont="1" applyFill="1" applyBorder="1" applyAlignment="1">
      <alignment vertical="top"/>
    </xf>
    <xf numFmtId="167" fontId="19" fillId="0" borderId="5" xfId="47" applyNumberFormat="1" applyFont="1" applyFill="1" applyBorder="1" applyAlignment="1">
      <alignment horizontal="center" vertical="top"/>
    </xf>
    <xf numFmtId="0" fontId="49" fillId="0" borderId="5" xfId="0" applyFont="1" applyFill="1" applyBorder="1" applyAlignment="1">
      <alignment vertical="top" wrapText="1"/>
    </xf>
    <xf numFmtId="49" fontId="49" fillId="0" borderId="5" xfId="0" applyNumberFormat="1" applyFont="1" applyFill="1" applyBorder="1" applyAlignment="1">
      <alignment horizontal="center" vertical="top" wrapText="1"/>
    </xf>
    <xf numFmtId="0" fontId="19" fillId="0" borderId="5" xfId="0" applyNumberFormat="1" applyFont="1" applyFill="1" applyBorder="1" applyAlignment="1" applyProtection="1">
      <alignment horizontal="center" vertical="top" wrapText="1"/>
    </xf>
    <xf numFmtId="0" fontId="19" fillId="0" borderId="5" xfId="0" applyNumberFormat="1" applyFont="1" applyFill="1" applyBorder="1" applyAlignment="1" applyProtection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3" fontId="19" fillId="0" borderId="5" xfId="0" applyNumberFormat="1" applyFont="1" applyFill="1" applyBorder="1" applyAlignment="1">
      <alignment horizontal="center" vertical="center" wrapText="1"/>
    </xf>
    <xf numFmtId="3" fontId="19" fillId="0" borderId="8" xfId="47" applyNumberFormat="1" applyFont="1" applyFill="1" applyBorder="1" applyAlignment="1">
      <alignment horizontal="center" vertical="top"/>
    </xf>
    <xf numFmtId="0" fontId="19" fillId="0" borderId="11" xfId="0" applyFont="1" applyFill="1" applyBorder="1" applyAlignment="1">
      <alignment vertical="top" wrapText="1"/>
    </xf>
    <xf numFmtId="0" fontId="19" fillId="0" borderId="16" xfId="0" applyFont="1" applyFill="1" applyBorder="1" applyAlignment="1">
      <alignment horizontal="center" vertical="top" wrapText="1"/>
    </xf>
    <xf numFmtId="3" fontId="19" fillId="0" borderId="11" xfId="47" applyNumberFormat="1" applyFont="1" applyFill="1" applyBorder="1" applyAlignment="1">
      <alignment horizontal="center" vertical="top"/>
    </xf>
    <xf numFmtId="0" fontId="49" fillId="0" borderId="5" xfId="0" applyFont="1" applyFill="1" applyBorder="1" applyAlignment="1">
      <alignment horizontal="left" vertical="top"/>
    </xf>
    <xf numFmtId="49" fontId="19" fillId="0" borderId="5" xfId="0" applyNumberFormat="1" applyFont="1" applyFill="1" applyBorder="1" applyAlignment="1">
      <alignment horizontal="center" vertical="top" wrapText="1"/>
    </xf>
    <xf numFmtId="0" fontId="19" fillId="0" borderId="11" xfId="0" applyNumberFormat="1" applyFont="1" applyFill="1" applyBorder="1" applyAlignment="1">
      <alignment horizontal="left" vertical="top" wrapText="1"/>
    </xf>
    <xf numFmtId="0" fontId="49" fillId="0" borderId="5" xfId="0" applyFont="1" applyFill="1" applyBorder="1" applyAlignment="1">
      <alignment horizontal="justify" vertical="top" wrapText="1"/>
    </xf>
    <xf numFmtId="167" fontId="19" fillId="0" borderId="5" xfId="0" applyNumberFormat="1" applyFont="1" applyFill="1" applyBorder="1" applyAlignment="1">
      <alignment vertical="top"/>
    </xf>
    <xf numFmtId="0" fontId="49" fillId="0" borderId="7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Alignment="1">
      <alignment wrapText="1"/>
    </xf>
    <xf numFmtId="0" fontId="21" fillId="0" borderId="0" xfId="0" applyNumberFormat="1" applyFont="1" applyFill="1" applyAlignment="1" applyProtection="1">
      <alignment horizontal="left"/>
    </xf>
    <xf numFmtId="0" fontId="21" fillId="0" borderId="5" xfId="0" applyFont="1" applyFill="1" applyBorder="1" applyAlignment="1">
      <alignment horizontal="center" vertical="top" wrapText="1"/>
    </xf>
    <xf numFmtId="3" fontId="21" fillId="0" borderId="5" xfId="0" applyNumberFormat="1" applyFont="1" applyFill="1" applyBorder="1" applyAlignment="1">
      <alignment horizontal="center" vertical="top"/>
    </xf>
    <xf numFmtId="168" fontId="21" fillId="0" borderId="5" xfId="0" applyNumberFormat="1" applyFont="1" applyFill="1" applyBorder="1" applyAlignment="1">
      <alignment horizontal="left" vertical="top"/>
    </xf>
    <xf numFmtId="0" fontId="21" fillId="0" borderId="5" xfId="0" applyNumberFormat="1" applyFont="1" applyFill="1" applyBorder="1" applyAlignment="1" applyProtection="1">
      <alignment horizontal="center" vertical="top"/>
    </xf>
    <xf numFmtId="0" fontId="21" fillId="0" borderId="5" xfId="0" applyNumberFormat="1" applyFont="1" applyFill="1" applyBorder="1" applyAlignment="1" applyProtection="1">
      <alignment vertical="top"/>
    </xf>
    <xf numFmtId="3" fontId="21" fillId="0" borderId="5" xfId="0" applyNumberFormat="1" applyFont="1" applyFill="1" applyBorder="1" applyAlignment="1" applyProtection="1">
      <alignment horizontal="center" vertical="top"/>
    </xf>
    <xf numFmtId="3" fontId="21" fillId="0" borderId="5" xfId="0" applyNumberFormat="1" applyFont="1" applyBorder="1" applyAlignment="1">
      <alignment horizontal="center" vertical="top" wrapText="1"/>
    </xf>
    <xf numFmtId="164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1" fontId="21" fillId="0" borderId="0" xfId="0" applyNumberFormat="1" applyFont="1" applyFill="1" applyBorder="1" applyAlignment="1">
      <alignment horizontal="right"/>
    </xf>
    <xf numFmtId="1" fontId="21" fillId="0" borderId="0" xfId="0" applyNumberFormat="1" applyFont="1" applyFill="1" applyBorder="1" applyAlignment="1">
      <alignment horizontal="right" vertical="top"/>
    </xf>
    <xf numFmtId="167" fontId="20" fillId="0" borderId="0" xfId="0" applyNumberFormat="1" applyFont="1" applyFill="1"/>
    <xf numFmtId="0" fontId="20" fillId="24" borderId="0" xfId="0" applyFont="1" applyFill="1" applyBorder="1"/>
    <xf numFmtId="4" fontId="21" fillId="0" borderId="0" xfId="0" applyNumberFormat="1" applyFont="1" applyFill="1" applyBorder="1" applyAlignment="1">
      <alignment horizontal="right" vertical="top"/>
    </xf>
    <xf numFmtId="4" fontId="21" fillId="0" borderId="0" xfId="0" applyNumberFormat="1" applyFont="1" applyFill="1" applyAlignment="1">
      <alignment horizontal="right" vertical="top"/>
    </xf>
    <xf numFmtId="0" fontId="21" fillId="0" borderId="0" xfId="0" applyFont="1" applyFill="1" applyAlignment="1">
      <alignment horizontal="right"/>
    </xf>
    <xf numFmtId="3" fontId="20" fillId="0" borderId="0" xfId="0" applyNumberFormat="1" applyFont="1" applyFill="1" applyAlignment="1">
      <alignment vertical="top"/>
    </xf>
    <xf numFmtId="167" fontId="20" fillId="0" borderId="0" xfId="0" applyNumberFormat="1" applyFont="1" applyFill="1" applyBorder="1"/>
    <xf numFmtId="1" fontId="57" fillId="0" borderId="0" xfId="0" applyNumberFormat="1" applyFont="1" applyFill="1" applyAlignment="1"/>
    <xf numFmtId="1" fontId="21" fillId="0" borderId="0" xfId="0" applyNumberFormat="1" applyFont="1" applyFill="1" applyAlignment="1">
      <alignment vertical="top"/>
    </xf>
    <xf numFmtId="4" fontId="21" fillId="0" borderId="0" xfId="0" applyNumberFormat="1" applyFont="1" applyFill="1" applyBorder="1" applyAlignment="1">
      <alignment vertical="top"/>
    </xf>
    <xf numFmtId="4" fontId="21" fillId="0" borderId="0" xfId="0" applyNumberFormat="1" applyFont="1" applyFill="1" applyAlignment="1">
      <alignment vertical="top"/>
    </xf>
    <xf numFmtId="0" fontId="20" fillId="0" borderId="0" xfId="0" applyFont="1" applyFill="1"/>
    <xf numFmtId="167" fontId="21" fillId="0" borderId="0" xfId="0" applyNumberFormat="1" applyFont="1" applyFill="1" applyBorder="1"/>
    <xf numFmtId="0" fontId="21" fillId="0" borderId="0" xfId="0" applyFont="1" applyFill="1" applyBorder="1"/>
    <xf numFmtId="0" fontId="55" fillId="0" borderId="0" xfId="0" applyFont="1" applyFill="1" applyAlignment="1">
      <alignment vertical="center"/>
    </xf>
    <xf numFmtId="0" fontId="55" fillId="0" borderId="0" xfId="0" applyFont="1" applyFill="1" applyAlignment="1">
      <alignment vertical="center" wrapText="1"/>
    </xf>
    <xf numFmtId="164" fontId="55" fillId="0" borderId="0" xfId="0" applyNumberFormat="1" applyFont="1" applyFill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55" fillId="0" borderId="0" xfId="0" applyFont="1" applyFill="1"/>
    <xf numFmtId="1" fontId="55" fillId="0" borderId="0" xfId="0" applyNumberFormat="1" applyFont="1" applyFill="1" applyBorder="1" applyAlignment="1">
      <alignment horizontal="right"/>
    </xf>
    <xf numFmtId="1" fontId="55" fillId="0" borderId="0" xfId="0" applyNumberFormat="1" applyFont="1" applyFill="1" applyAlignment="1"/>
    <xf numFmtId="0" fontId="55" fillId="0" borderId="0" xfId="0" applyFont="1" applyFill="1" applyAlignment="1"/>
    <xf numFmtId="1" fontId="55" fillId="0" borderId="0" xfId="0" applyNumberFormat="1" applyFont="1" applyFill="1" applyBorder="1" applyAlignment="1">
      <alignment horizontal="right" vertical="top"/>
    </xf>
    <xf numFmtId="4" fontId="55" fillId="0" borderId="0" xfId="0" applyNumberFormat="1" applyFont="1" applyFill="1" applyBorder="1" applyAlignment="1">
      <alignment horizontal="right" vertical="top"/>
    </xf>
    <xf numFmtId="4" fontId="55" fillId="0" borderId="0" xfId="0" applyNumberFormat="1" applyFont="1" applyFill="1" applyAlignment="1">
      <alignment horizontal="right" vertical="top"/>
    </xf>
    <xf numFmtId="0" fontId="55" fillId="0" borderId="0" xfId="0" applyFont="1" applyFill="1" applyAlignment="1">
      <alignment horizontal="right"/>
    </xf>
    <xf numFmtId="0" fontId="55" fillId="0" borderId="0" xfId="0" applyFont="1" applyFill="1" applyAlignment="1">
      <alignment horizontal="left" vertical="center"/>
    </xf>
    <xf numFmtId="1" fontId="55" fillId="0" borderId="0" xfId="0" applyNumberFormat="1" applyFont="1" applyFill="1" applyBorder="1" applyAlignment="1">
      <alignment horizontal="left"/>
    </xf>
    <xf numFmtId="1" fontId="56" fillId="0" borderId="0" xfId="0" applyNumberFormat="1" applyFont="1" applyFill="1" applyAlignment="1"/>
    <xf numFmtId="1" fontId="55" fillId="0" borderId="0" xfId="0" applyNumberFormat="1" applyFont="1" applyFill="1" applyAlignment="1">
      <alignment vertical="top"/>
    </xf>
    <xf numFmtId="4" fontId="55" fillId="0" borderId="0" xfId="0" applyNumberFormat="1" applyFont="1" applyFill="1" applyBorder="1" applyAlignment="1">
      <alignment vertical="top"/>
    </xf>
    <xf numFmtId="4" fontId="55" fillId="0" borderId="0" xfId="0" applyNumberFormat="1" applyFont="1" applyFill="1" applyAlignment="1">
      <alignment vertical="top"/>
    </xf>
    <xf numFmtId="0" fontId="55" fillId="0" borderId="0" xfId="0" applyFont="1" applyFill="1" applyAlignment="1">
      <alignment horizontal="left"/>
    </xf>
    <xf numFmtId="4" fontId="14" fillId="0" borderId="0" xfId="0" applyNumberFormat="1" applyFont="1" applyFill="1" applyBorder="1" applyAlignment="1">
      <alignment vertical="top"/>
    </xf>
    <xf numFmtId="0" fontId="19" fillId="0" borderId="0" xfId="0" applyFont="1" applyFill="1" applyAlignment="1"/>
    <xf numFmtId="0" fontId="14" fillId="0" borderId="0" xfId="0" applyFont="1" applyFill="1" applyBorder="1"/>
    <xf numFmtId="0" fontId="49" fillId="0" borderId="0" xfId="0" applyFont="1" applyFill="1" applyAlignment="1"/>
    <xf numFmtId="0" fontId="21" fillId="0" borderId="5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0" fillId="0" borderId="5" xfId="0" applyFont="1" applyFill="1" applyBorder="1" applyAlignment="1">
      <alignment horizontal="center" wrapText="1"/>
    </xf>
    <xf numFmtId="3" fontId="20" fillId="0" borderId="5" xfId="0" applyNumberFormat="1" applyFont="1" applyBorder="1" applyAlignment="1">
      <alignment horizontal="center"/>
    </xf>
    <xf numFmtId="0" fontId="20" fillId="0" borderId="5" xfId="0" applyFont="1" applyBorder="1" applyAlignment="1">
      <alignment horizontal="center" vertical="top"/>
    </xf>
    <xf numFmtId="0" fontId="20" fillId="0" borderId="5" xfId="0" applyFont="1" applyFill="1" applyBorder="1" applyAlignment="1">
      <alignment horizontal="left" wrapText="1"/>
    </xf>
    <xf numFmtId="0" fontId="59" fillId="0" borderId="5" xfId="0" applyFont="1" applyBorder="1" applyAlignment="1">
      <alignment horizontal="center" vertical="top"/>
    </xf>
    <xf numFmtId="0" fontId="59" fillId="0" borderId="5" xfId="0" applyFont="1" applyFill="1" applyBorder="1" applyAlignment="1">
      <alignment horizontal="left" wrapText="1"/>
    </xf>
    <xf numFmtId="3" fontId="59" fillId="0" borderId="5" xfId="0" applyNumberFormat="1" applyFont="1" applyBorder="1" applyAlignment="1">
      <alignment horizontal="center"/>
    </xf>
    <xf numFmtId="0" fontId="21" fillId="0" borderId="5" xfId="0" applyFont="1" applyFill="1" applyBorder="1" applyAlignment="1">
      <alignment wrapText="1"/>
    </xf>
    <xf numFmtId="3" fontId="21" fillId="0" borderId="5" xfId="0" applyNumberFormat="1" applyFont="1" applyBorder="1" applyAlignment="1">
      <alignment horizontal="center"/>
    </xf>
    <xf numFmtId="0" fontId="21" fillId="0" borderId="5" xfId="0" applyFont="1" applyBorder="1" applyAlignment="1">
      <alignment horizontal="center" vertical="top"/>
    </xf>
    <xf numFmtId="49" fontId="20" fillId="0" borderId="5" xfId="0" applyNumberFormat="1" applyFont="1" applyBorder="1" applyAlignment="1">
      <alignment horizontal="center"/>
    </xf>
    <xf numFmtId="3" fontId="20" fillId="0" borderId="5" xfId="0" applyNumberFormat="1" applyFont="1" applyBorder="1" applyAlignment="1">
      <alignment horizontal="center" vertical="center"/>
    </xf>
    <xf numFmtId="3" fontId="20" fillId="0" borderId="5" xfId="0" applyNumberFormat="1" applyFont="1" applyFill="1" applyBorder="1" applyAlignment="1">
      <alignment horizontal="center" vertical="center"/>
    </xf>
    <xf numFmtId="3" fontId="59" fillId="0" borderId="5" xfId="0" applyNumberFormat="1" applyFont="1" applyBorder="1" applyAlignment="1">
      <alignment horizontal="center" vertical="center"/>
    </xf>
    <xf numFmtId="3" fontId="57" fillId="0" borderId="5" xfId="0" applyNumberFormat="1" applyFont="1" applyFill="1" applyBorder="1" applyAlignment="1" applyProtection="1">
      <alignment horizontal="center" vertical="center"/>
    </xf>
    <xf numFmtId="3" fontId="21" fillId="0" borderId="5" xfId="0" applyNumberFormat="1" applyFont="1" applyFill="1" applyBorder="1" applyAlignment="1" applyProtection="1">
      <alignment horizontal="center" vertical="center"/>
    </xf>
    <xf numFmtId="3" fontId="57" fillId="0" borderId="5" xfId="0" applyNumberFormat="1" applyFont="1" applyBorder="1" applyAlignment="1">
      <alignment horizontal="center" vertical="center"/>
    </xf>
    <xf numFmtId="3" fontId="21" fillId="0" borderId="5" xfId="0" applyNumberFormat="1" applyFont="1" applyBorder="1" applyAlignment="1">
      <alignment horizontal="center" vertical="center"/>
    </xf>
    <xf numFmtId="3" fontId="21" fillId="0" borderId="5" xfId="0" applyNumberFormat="1" applyFont="1" applyFill="1" applyBorder="1" applyAlignment="1">
      <alignment horizontal="center" vertical="center"/>
    </xf>
    <xf numFmtId="3" fontId="59" fillId="0" borderId="5" xfId="0" applyNumberFormat="1" applyFont="1" applyFill="1" applyBorder="1" applyAlignment="1" applyProtection="1">
      <alignment horizontal="center" vertical="center"/>
    </xf>
    <xf numFmtId="3" fontId="20" fillId="0" borderId="5" xfId="0" applyNumberFormat="1" applyFont="1" applyBorder="1" applyAlignment="1">
      <alignment horizontal="center" vertical="center" wrapText="1"/>
    </xf>
    <xf numFmtId="0" fontId="18" fillId="0" borderId="0" xfId="51" applyFont="1" applyFill="1" applyAlignment="1">
      <alignment vertical="center"/>
    </xf>
    <xf numFmtId="168" fontId="18" fillId="0" borderId="0" xfId="51" applyNumberFormat="1" applyFont="1" applyFill="1" applyAlignment="1">
      <alignment vertical="center"/>
    </xf>
    <xf numFmtId="169" fontId="60" fillId="0" borderId="0" xfId="51" applyNumberFormat="1" applyFont="1" applyFill="1" applyAlignment="1">
      <alignment vertical="center"/>
    </xf>
    <xf numFmtId="0" fontId="18" fillId="0" borderId="0" xfId="51" applyFont="1" applyFill="1" applyBorder="1" applyAlignment="1">
      <alignment horizontal="left" vertical="center"/>
    </xf>
    <xf numFmtId="0" fontId="18" fillId="0" borderId="0" xfId="51" applyFont="1" applyFill="1" applyBorder="1" applyAlignment="1">
      <alignment horizontal="right" vertical="center"/>
    </xf>
    <xf numFmtId="0" fontId="60" fillId="0" borderId="0" xfId="51" applyFont="1" applyFill="1" applyAlignment="1">
      <alignment vertical="center"/>
    </xf>
    <xf numFmtId="0" fontId="18" fillId="0" borderId="0" xfId="51" applyFont="1" applyAlignment="1">
      <alignment vertical="center"/>
    </xf>
    <xf numFmtId="0" fontId="18" fillId="0" borderId="0" xfId="0" applyFont="1" applyFill="1" applyAlignment="1">
      <alignment horizontal="left"/>
    </xf>
    <xf numFmtId="1" fontId="18" fillId="0" borderId="0" xfId="0" applyNumberFormat="1" applyFont="1" applyFill="1" applyAlignment="1">
      <alignment vertical="center"/>
    </xf>
    <xf numFmtId="1" fontId="61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left" vertical="center"/>
    </xf>
    <xf numFmtId="0" fontId="18" fillId="0" borderId="0" xfId="51" applyFont="1" applyFill="1" applyAlignment="1">
      <alignment vertical="top"/>
    </xf>
    <xf numFmtId="0" fontId="18" fillId="0" borderId="0" xfId="51" applyFont="1" applyFill="1"/>
    <xf numFmtId="0" fontId="60" fillId="0" borderId="0" xfId="51" applyFont="1" applyFill="1"/>
    <xf numFmtId="168" fontId="18" fillId="0" borderId="0" xfId="51" applyNumberFormat="1" applyFont="1" applyFill="1"/>
    <xf numFmtId="0" fontId="18" fillId="0" borderId="0" xfId="51" applyFont="1"/>
    <xf numFmtId="0" fontId="18" fillId="0" borderId="0" xfId="0" applyNumberFormat="1" applyFont="1" applyFill="1" applyAlignment="1" applyProtection="1">
      <alignment vertical="top"/>
    </xf>
    <xf numFmtId="169" fontId="38" fillId="0" borderId="0" xfId="0" applyNumberFormat="1" applyFont="1" applyFill="1" applyAlignment="1">
      <alignment vertical="center" wrapText="1"/>
    </xf>
    <xf numFmtId="0" fontId="58" fillId="0" borderId="0" xfId="0" applyNumberFormat="1" applyFont="1" applyFill="1" applyAlignment="1" applyProtection="1"/>
    <xf numFmtId="3" fontId="58" fillId="0" borderId="0" xfId="0" applyNumberFormat="1" applyFont="1" applyFill="1" applyAlignment="1" applyProtection="1"/>
    <xf numFmtId="0" fontId="58" fillId="0" borderId="0" xfId="0" applyFont="1" applyFill="1"/>
    <xf numFmtId="3" fontId="19" fillId="0" borderId="7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top"/>
    </xf>
    <xf numFmtId="0" fontId="18" fillId="0" borderId="0" xfId="0" applyNumberFormat="1" applyFont="1" applyFill="1" applyAlignment="1" applyProtection="1">
      <alignment horizontal="center" vertical="center" wrapText="1"/>
    </xf>
    <xf numFmtId="0" fontId="18" fillId="0" borderId="0" xfId="0" applyFont="1" applyFill="1"/>
    <xf numFmtId="0" fontId="14" fillId="0" borderId="6" xfId="0" applyNumberFormat="1" applyFont="1" applyFill="1" applyBorder="1" applyAlignment="1" applyProtection="1">
      <alignment horizontal="center"/>
    </xf>
    <xf numFmtId="0" fontId="60" fillId="0" borderId="0" xfId="0" applyNumberFormat="1" applyFont="1" applyFill="1" applyAlignment="1" applyProtection="1">
      <alignment horizontal="center" vertical="center" wrapText="1"/>
    </xf>
    <xf numFmtId="0" fontId="54" fillId="0" borderId="0" xfId="0" applyNumberFormat="1" applyFont="1" applyFill="1" applyAlignment="1" applyProtection="1"/>
    <xf numFmtId="0" fontId="20" fillId="0" borderId="0" xfId="0" applyNumberFormat="1" applyFont="1" applyFill="1" applyAlignment="1" applyProtection="1">
      <alignment horizontal="center" vertical="top"/>
    </xf>
    <xf numFmtId="0" fontId="14" fillId="0" borderId="0" xfId="0" applyFont="1" applyFill="1" applyAlignment="1">
      <alignment horizontal="center" vertical="top"/>
    </xf>
    <xf numFmtId="0" fontId="20" fillId="0" borderId="0" xfId="0" applyNumberFormat="1" applyFont="1" applyFill="1" applyAlignment="1" applyProtection="1">
      <alignment horizontal="center" vertical="center" wrapText="1"/>
    </xf>
    <xf numFmtId="0" fontId="21" fillId="0" borderId="6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Alignment="1" applyProtection="1">
      <alignment vertical="center"/>
    </xf>
    <xf numFmtId="0" fontId="14" fillId="0" borderId="0" xfId="0" applyFont="1" applyFill="1" applyAlignment="1">
      <alignment vertical="center"/>
    </xf>
    <xf numFmtId="0" fontId="14" fillId="0" borderId="5" xfId="0" applyNumberFormat="1" applyFont="1" applyFill="1" applyBorder="1" applyAlignment="1" applyProtection="1">
      <alignment horizontal="center" vertical="top" wrapText="1"/>
    </xf>
    <xf numFmtId="0" fontId="52" fillId="0" borderId="5" xfId="0" applyNumberFormat="1" applyFont="1" applyFill="1" applyBorder="1" applyAlignment="1" applyProtection="1">
      <alignment horizontal="center" vertical="top" wrapText="1"/>
    </xf>
    <xf numFmtId="0" fontId="19" fillId="0" borderId="0" xfId="0" applyNumberFormat="1" applyFont="1" applyFill="1" applyAlignment="1" applyProtection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50" fillId="0" borderId="0" xfId="0" applyFont="1"/>
    <xf numFmtId="49" fontId="20" fillId="0" borderId="5" xfId="0" applyNumberFormat="1" applyFont="1" applyBorder="1" applyAlignment="1">
      <alignment horizontal="center" vertical="top"/>
    </xf>
    <xf numFmtId="0" fontId="63" fillId="0" borderId="0" xfId="0" applyFont="1" applyAlignment="1">
      <alignment vertical="top"/>
    </xf>
    <xf numFmtId="0" fontId="64" fillId="0" borderId="0" xfId="0" applyFont="1" applyAlignment="1">
      <alignment vertical="top"/>
    </xf>
    <xf numFmtId="0" fontId="50" fillId="0" borderId="0" xfId="0" applyFont="1" applyAlignment="1">
      <alignment vertical="top"/>
    </xf>
    <xf numFmtId="3" fontId="63" fillId="0" borderId="0" xfId="0" applyNumberFormat="1" applyFont="1" applyBorder="1" applyAlignment="1">
      <alignment horizontal="center" vertical="center" wrapText="1"/>
    </xf>
    <xf numFmtId="168" fontId="18" fillId="0" borderId="0" xfId="51" applyNumberFormat="1" applyFont="1" applyFill="1" applyBorder="1" applyAlignment="1">
      <alignment horizontal="right" vertical="center"/>
    </xf>
    <xf numFmtId="0" fontId="18" fillId="0" borderId="0" xfId="51" applyFont="1" applyFill="1" applyBorder="1" applyAlignment="1">
      <alignment horizontal="right" vertical="center" wrapText="1"/>
    </xf>
    <xf numFmtId="3" fontId="18" fillId="0" borderId="0" xfId="51" applyNumberFormat="1" applyFont="1" applyFill="1" applyAlignment="1">
      <alignment vertical="center"/>
    </xf>
    <xf numFmtId="3" fontId="18" fillId="0" borderId="0" xfId="51" applyNumberFormat="1" applyFont="1" applyFill="1"/>
    <xf numFmtId="1" fontId="18" fillId="0" borderId="0" xfId="0" applyNumberFormat="1" applyFont="1" applyFill="1" applyAlignment="1"/>
    <xf numFmtId="1" fontId="61" fillId="0" borderId="0" xfId="0" applyNumberFormat="1" applyFont="1" applyFill="1" applyAlignment="1"/>
    <xf numFmtId="0" fontId="55" fillId="0" borderId="0" xfId="0" applyFont="1" applyFill="1" applyAlignment="1">
      <alignment horizontal="left" vertical="top"/>
    </xf>
    <xf numFmtId="0" fontId="18" fillId="0" borderId="0" xfId="0" applyFont="1" applyFill="1" applyAlignment="1"/>
    <xf numFmtId="0" fontId="14" fillId="0" borderId="0" xfId="0" applyFont="1"/>
    <xf numFmtId="0" fontId="14" fillId="0" borderId="0" xfId="57" applyFont="1" applyAlignment="1"/>
    <xf numFmtId="0" fontId="14" fillId="0" borderId="0" xfId="0" applyFont="1" applyAlignment="1"/>
    <xf numFmtId="0" fontId="2" fillId="0" borderId="0" xfId="57" applyAlignment="1"/>
    <xf numFmtId="0" fontId="0" fillId="0" borderId="0" xfId="0" applyAlignment="1"/>
    <xf numFmtId="0" fontId="35" fillId="0" borderId="0" xfId="0" applyNumberFormat="1" applyFont="1" applyFill="1" applyAlignment="1" applyProtection="1">
      <alignment horizontal="center"/>
    </xf>
    <xf numFmtId="0" fontId="1" fillId="0" borderId="0" xfId="0" applyFont="1" applyAlignment="1">
      <alignment horizontal="center" vertical="center" wrapText="1"/>
    </xf>
    <xf numFmtId="0" fontId="21" fillId="0" borderId="0" xfId="0" applyNumberFormat="1" applyFont="1" applyFill="1" applyBorder="1" applyAlignment="1" applyProtection="1">
      <alignment horizontal="right" vertical="center"/>
    </xf>
    <xf numFmtId="0" fontId="50" fillId="0" borderId="5" xfId="0" applyFont="1" applyBorder="1" applyAlignment="1">
      <alignment horizontal="center" wrapText="1"/>
    </xf>
    <xf numFmtId="0" fontId="36" fillId="0" borderId="16" xfId="0" applyFont="1" applyBorder="1" applyAlignment="1">
      <alignment horizontal="center" wrapText="1"/>
    </xf>
    <xf numFmtId="3" fontId="37" fillId="0" borderId="0" xfId="0" applyNumberFormat="1" applyFont="1" applyBorder="1" applyAlignment="1">
      <alignment horizontal="center"/>
    </xf>
    <xf numFmtId="0" fontId="50" fillId="0" borderId="9" xfId="0" applyFont="1" applyBorder="1" applyAlignment="1">
      <alignment wrapText="1"/>
    </xf>
    <xf numFmtId="0" fontId="50" fillId="0" borderId="9" xfId="0" applyFont="1" applyBorder="1" applyAlignment="1">
      <alignment horizontal="left"/>
    </xf>
    <xf numFmtId="0" fontId="50" fillId="0" borderId="16" xfId="0" applyFont="1" applyBorder="1" applyAlignment="1">
      <alignment horizontal="left"/>
    </xf>
    <xf numFmtId="0" fontId="50" fillId="0" borderId="5" xfId="0" applyFont="1" applyBorder="1" applyAlignment="1">
      <alignment horizontal="left" vertical="center" wrapText="1"/>
    </xf>
    <xf numFmtId="0" fontId="18" fillId="0" borderId="0" xfId="51" applyFont="1" applyFill="1" applyBorder="1"/>
    <xf numFmtId="0" fontId="22" fillId="0" borderId="0" xfId="57" applyFont="1" applyFill="1" applyAlignment="1">
      <alignment horizontal="left"/>
    </xf>
    <xf numFmtId="0" fontId="18" fillId="0" borderId="0" xfId="57" applyFont="1" applyFill="1" applyAlignment="1">
      <alignment horizontal="left" vertical="center"/>
    </xf>
    <xf numFmtId="0" fontId="18" fillId="0" borderId="0" xfId="51" applyFont="1" applyAlignment="1"/>
    <xf numFmtId="0" fontId="18" fillId="0" borderId="0" xfId="51" applyFont="1" applyFill="1" applyAlignment="1"/>
    <xf numFmtId="0" fontId="22" fillId="0" borderId="0" xfId="57" applyFont="1" applyFill="1" applyAlignment="1"/>
    <xf numFmtId="0" fontId="18" fillId="0" borderId="0" xfId="57" applyFont="1" applyFill="1" applyAlignment="1">
      <alignment vertical="center"/>
    </xf>
    <xf numFmtId="3" fontId="50" fillId="0" borderId="0" xfId="0" applyNumberFormat="1" applyFont="1" applyFill="1" applyBorder="1"/>
    <xf numFmtId="0" fontId="51" fillId="0" borderId="0" xfId="0" applyFont="1" applyFill="1" applyBorder="1" applyAlignment="1">
      <alignment vertical="top" wrapText="1"/>
    </xf>
    <xf numFmtId="49" fontId="50" fillId="0" borderId="11" xfId="0" applyNumberFormat="1" applyFont="1" applyFill="1" applyBorder="1" applyAlignment="1">
      <alignment horizontal="center" vertical="top"/>
    </xf>
    <xf numFmtId="3" fontId="50" fillId="0" borderId="11" xfId="0" applyNumberFormat="1" applyFont="1" applyFill="1" applyBorder="1" applyAlignment="1">
      <alignment horizontal="center" vertical="top"/>
    </xf>
    <xf numFmtId="167" fontId="49" fillId="0" borderId="0" xfId="0" applyNumberFormat="1" applyFont="1" applyFill="1"/>
    <xf numFmtId="0" fontId="19" fillId="0" borderId="0" xfId="0" applyNumberFormat="1" applyFont="1" applyFill="1" applyAlignment="1" applyProtection="1">
      <alignment horizontal="left" vertical="top"/>
    </xf>
    <xf numFmtId="0" fontId="14" fillId="0" borderId="0" xfId="0" applyNumberFormat="1" applyFont="1" applyFill="1" applyBorder="1" applyAlignment="1" applyProtection="1">
      <alignment horizontal="center"/>
    </xf>
    <xf numFmtId="0" fontId="20" fillId="0" borderId="6" xfId="0" applyNumberFormat="1" applyFont="1" applyFill="1" applyBorder="1" applyAlignment="1" applyProtection="1">
      <alignment horizontal="center" vertical="top"/>
    </xf>
    <xf numFmtId="0" fontId="21" fillId="0" borderId="6" xfId="0" applyNumberFormat="1" applyFont="1" applyFill="1" applyBorder="1" applyAlignment="1" applyProtection="1">
      <alignment horizontal="right" vertical="center"/>
    </xf>
    <xf numFmtId="0" fontId="51" fillId="0" borderId="12" xfId="0" applyFont="1" applyFill="1" applyBorder="1" applyAlignment="1">
      <alignment vertical="top"/>
    </xf>
    <xf numFmtId="0" fontId="49" fillId="0" borderId="12" xfId="0" applyFont="1" applyFill="1" applyBorder="1" applyAlignment="1">
      <alignment horizontal="center" vertical="top"/>
    </xf>
    <xf numFmtId="0" fontId="49" fillId="0" borderId="12" xfId="0" applyFont="1" applyFill="1" applyBorder="1" applyAlignment="1">
      <alignment horizontal="left" vertical="top"/>
    </xf>
    <xf numFmtId="3" fontId="19" fillId="0" borderId="12" xfId="0" applyNumberFormat="1" applyFont="1" applyFill="1" applyBorder="1" applyAlignment="1">
      <alignment horizontal="center" vertical="top"/>
    </xf>
    <xf numFmtId="49" fontId="51" fillId="0" borderId="16" xfId="0" applyNumberFormat="1" applyFont="1" applyFill="1" applyBorder="1" applyAlignment="1">
      <alignment horizontal="center" vertical="top"/>
    </xf>
    <xf numFmtId="0" fontId="51" fillId="0" borderId="11" xfId="0" applyFont="1" applyFill="1" applyBorder="1" applyAlignment="1">
      <alignment vertical="top"/>
    </xf>
    <xf numFmtId="3" fontId="51" fillId="0" borderId="12" xfId="0" applyNumberFormat="1" applyFont="1" applyFill="1" applyBorder="1" applyAlignment="1">
      <alignment horizontal="center" vertical="justify"/>
    </xf>
    <xf numFmtId="49" fontId="19" fillId="0" borderId="11" xfId="0" applyNumberFormat="1" applyFont="1" applyFill="1" applyBorder="1" applyAlignment="1">
      <alignment horizontal="left" vertical="top" wrapText="1"/>
    </xf>
    <xf numFmtId="49" fontId="19" fillId="0" borderId="11" xfId="0" applyNumberFormat="1" applyFont="1" applyFill="1" applyBorder="1" applyAlignment="1">
      <alignment horizontal="left" vertical="top"/>
    </xf>
    <xf numFmtId="49" fontId="19" fillId="0" borderId="11" xfId="0" applyNumberFormat="1" applyFont="1" applyFill="1" applyBorder="1" applyAlignment="1">
      <alignment horizontal="center" vertical="justify"/>
    </xf>
    <xf numFmtId="49" fontId="51" fillId="0" borderId="11" xfId="0" applyNumberFormat="1" applyFont="1" applyFill="1" applyBorder="1" applyAlignment="1">
      <alignment horizontal="center" vertical="justify"/>
    </xf>
    <xf numFmtId="3" fontId="51" fillId="0" borderId="12" xfId="0" applyNumberFormat="1" applyFont="1" applyFill="1" applyBorder="1" applyAlignment="1">
      <alignment horizontal="center" vertical="top"/>
    </xf>
    <xf numFmtId="49" fontId="19" fillId="0" borderId="11" xfId="57" applyNumberFormat="1" applyFont="1" applyFill="1" applyBorder="1" applyAlignment="1">
      <alignment horizontal="center" vertical="top" wrapText="1"/>
    </xf>
    <xf numFmtId="0" fontId="51" fillId="0" borderId="0" xfId="0" applyFont="1" applyFill="1" applyAlignment="1">
      <alignment vertical="top" wrapText="1"/>
    </xf>
    <xf numFmtId="49" fontId="19" fillId="0" borderId="16" xfId="0" applyNumberFormat="1" applyFont="1" applyFill="1" applyBorder="1" applyAlignment="1">
      <alignment horizontal="center" vertical="justify"/>
    </xf>
    <xf numFmtId="0" fontId="19" fillId="0" borderId="11" xfId="0" applyFont="1" applyFill="1" applyBorder="1" applyAlignment="1">
      <alignment vertical="top"/>
    </xf>
    <xf numFmtId="49" fontId="51" fillId="0" borderId="16" xfId="0" applyNumberFormat="1" applyFont="1" applyFill="1" applyBorder="1" applyAlignment="1">
      <alignment horizontal="center" vertical="justify"/>
    </xf>
    <xf numFmtId="0" fontId="19" fillId="0" borderId="11" xfId="57" applyFont="1" applyFill="1" applyBorder="1" applyAlignment="1">
      <alignment vertical="top" wrapText="1"/>
    </xf>
    <xf numFmtId="3" fontId="19" fillId="0" borderId="12" xfId="0" applyNumberFormat="1" applyFont="1" applyFill="1" applyBorder="1" applyAlignment="1">
      <alignment horizontal="center" vertical="center"/>
    </xf>
    <xf numFmtId="3" fontId="51" fillId="0" borderId="11" xfId="0" applyNumberFormat="1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justify"/>
    </xf>
    <xf numFmtId="0" fontId="49" fillId="0" borderId="0" xfId="0" applyFont="1" applyFill="1" applyBorder="1" applyAlignment="1">
      <alignment horizontal="left" wrapText="1"/>
    </xf>
    <xf numFmtId="3" fontId="49" fillId="0" borderId="0" xfId="0" applyNumberFormat="1" applyFont="1" applyFill="1" applyBorder="1" applyAlignment="1">
      <alignment horizontal="right" vertical="top"/>
    </xf>
    <xf numFmtId="3" fontId="19" fillId="0" borderId="0" xfId="0" applyNumberFormat="1" applyFont="1" applyFill="1" applyBorder="1" applyAlignment="1">
      <alignment horizontal="right" vertical="top"/>
    </xf>
    <xf numFmtId="0" fontId="50" fillId="0" borderId="5" xfId="0" applyFont="1" applyBorder="1" applyAlignment="1">
      <alignment horizontal="center" vertical="center" wrapText="1"/>
    </xf>
    <xf numFmtId="0" fontId="63" fillId="0" borderId="5" xfId="0" applyFont="1" applyBorder="1" applyAlignment="1">
      <alignment horizontal="center" wrapText="1"/>
    </xf>
    <xf numFmtId="0" fontId="63" fillId="0" borderId="5" xfId="0" applyFont="1" applyBorder="1" applyAlignment="1">
      <alignment horizontal="left" vertical="center" wrapText="1"/>
    </xf>
    <xf numFmtId="0" fontId="34" fillId="0" borderId="0" xfId="51" applyFont="1"/>
    <xf numFmtId="0" fontId="21" fillId="0" borderId="0" xfId="0" applyNumberFormat="1" applyFont="1" applyFill="1" applyAlignment="1" applyProtection="1">
      <alignment horizontal="left" vertical="center" wrapText="1"/>
    </xf>
    <xf numFmtId="0" fontId="19" fillId="0" borderId="0" xfId="0" applyFont="1" applyBorder="1" applyAlignment="1">
      <alignment horizontal="center" wrapText="1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vertical="top" wrapText="1"/>
    </xf>
    <xf numFmtId="49" fontId="19" fillId="0" borderId="0" xfId="0" applyNumberFormat="1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horizontal="justify" vertical="top" wrapText="1"/>
    </xf>
    <xf numFmtId="167" fontId="49" fillId="0" borderId="0" xfId="0" applyNumberFormat="1" applyFont="1" applyFill="1" applyBorder="1" applyAlignment="1">
      <alignment horizontal="center" vertical="top" wrapText="1"/>
    </xf>
    <xf numFmtId="164" fontId="21" fillId="0" borderId="0" xfId="0" applyNumberFormat="1" applyFont="1" applyFill="1" applyAlignment="1">
      <alignment horizontal="left" vertical="center"/>
    </xf>
    <xf numFmtId="3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Border="1" applyAlignment="1">
      <alignment horizontal="center" vertical="top" wrapText="1"/>
    </xf>
    <xf numFmtId="49" fontId="21" fillId="0" borderId="0" xfId="0" applyNumberFormat="1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justify" vertical="top" wrapText="1"/>
    </xf>
    <xf numFmtId="167" fontId="21" fillId="0" borderId="0" xfId="0" applyNumberFormat="1" applyFont="1" applyFill="1" applyBorder="1" applyAlignment="1">
      <alignment horizontal="left" vertical="top"/>
    </xf>
    <xf numFmtId="167" fontId="20" fillId="0" borderId="0" xfId="0" applyNumberFormat="1" applyFont="1" applyFill="1" applyBorder="1" applyAlignment="1">
      <alignment horizontal="center" vertical="top" wrapText="1"/>
    </xf>
    <xf numFmtId="0" fontId="54" fillId="0" borderId="0" xfId="0" applyFont="1" applyFill="1" applyAlignment="1"/>
    <xf numFmtId="0" fontId="54" fillId="0" borderId="0" xfId="0" applyFont="1" applyFill="1" applyAlignment="1">
      <alignment horizontal="right"/>
    </xf>
    <xf numFmtId="49" fontId="26" fillId="0" borderId="5" xfId="0" applyNumberFormat="1" applyFont="1" applyBorder="1" applyAlignment="1">
      <alignment horizontal="center" vertical="center" wrapText="1"/>
    </xf>
    <xf numFmtId="49" fontId="26" fillId="0" borderId="0" xfId="0" applyNumberFormat="1" applyFont="1" applyAlignment="1">
      <alignment horizontal="center" vertical="center" wrapText="1"/>
    </xf>
    <xf numFmtId="49" fontId="26" fillId="0" borderId="0" xfId="0" applyNumberFormat="1" applyFont="1" applyAlignment="1">
      <alignment horizontal="left" vertical="center" wrapText="1"/>
    </xf>
    <xf numFmtId="49" fontId="14" fillId="0" borderId="0" xfId="0" applyNumberFormat="1" applyFont="1" applyAlignment="1">
      <alignment horizontal="center" vertical="center" wrapText="1"/>
    </xf>
    <xf numFmtId="0" fontId="19" fillId="0" borderId="0" xfId="0" applyFont="1" applyFill="1" applyAlignment="1">
      <alignment horizontal="left"/>
    </xf>
    <xf numFmtId="0" fontId="26" fillId="0" borderId="5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Alignment="1" applyProtection="1">
      <alignment horizontal="center"/>
    </xf>
    <xf numFmtId="0" fontId="19" fillId="0" borderId="0" xfId="0" applyNumberFormat="1" applyFont="1" applyFill="1" applyAlignment="1" applyProtection="1">
      <alignment vertical="top"/>
    </xf>
    <xf numFmtId="0" fontId="19" fillId="0" borderId="0" xfId="0" applyNumberFormat="1" applyFont="1" applyFill="1" applyAlignment="1" applyProtection="1">
      <alignment horizontal="left" vertical="center" wrapText="1"/>
    </xf>
    <xf numFmtId="0" fontId="49" fillId="0" borderId="0" xfId="0" applyNumberFormat="1" applyFont="1" applyFill="1" applyBorder="1" applyAlignment="1" applyProtection="1">
      <alignment horizontal="center" vertical="top" wrapText="1"/>
    </xf>
    <xf numFmtId="0" fontId="49" fillId="0" borderId="0" xfId="0" applyNumberFormat="1" applyFont="1" applyFill="1" applyBorder="1" applyAlignment="1" applyProtection="1">
      <alignment horizontal="center"/>
    </xf>
    <xf numFmtId="0" fontId="19" fillId="0" borderId="15" xfId="0" applyFont="1" applyBorder="1" applyAlignment="1">
      <alignment horizontal="center" vertical="center" wrapText="1"/>
    </xf>
    <xf numFmtId="167" fontId="19" fillId="0" borderId="5" xfId="0" applyNumberFormat="1" applyFont="1" applyFill="1" applyBorder="1" applyAlignment="1">
      <alignment horizontal="center" vertical="top"/>
    </xf>
    <xf numFmtId="49" fontId="49" fillId="0" borderId="5" xfId="0" applyNumberFormat="1" applyFont="1" applyFill="1" applyBorder="1" applyAlignment="1">
      <alignment horizontal="left" vertical="top" wrapText="1"/>
    </xf>
    <xf numFmtId="3" fontId="19" fillId="0" borderId="7" xfId="0" applyNumberFormat="1" applyFont="1" applyFill="1" applyBorder="1" applyAlignment="1">
      <alignment horizontal="center" vertical="top"/>
    </xf>
    <xf numFmtId="2" fontId="19" fillId="0" borderId="8" xfId="0" applyNumberFormat="1" applyFont="1" applyFill="1" applyBorder="1" applyAlignment="1">
      <alignment horizontal="center" vertical="top" wrapText="1"/>
    </xf>
    <xf numFmtId="0" fontId="49" fillId="0" borderId="5" xfId="0" applyFont="1" applyFill="1" applyBorder="1" applyAlignment="1">
      <alignment horizontal="center" vertical="top"/>
    </xf>
    <xf numFmtId="0" fontId="19" fillId="0" borderId="5" xfId="0" applyFont="1" applyFill="1" applyBorder="1" applyAlignment="1">
      <alignment horizontal="left" vertical="center" wrapText="1"/>
    </xf>
    <xf numFmtId="0" fontId="49" fillId="0" borderId="13" xfId="0" applyFont="1" applyFill="1" applyBorder="1" applyAlignment="1">
      <alignment horizontal="center" vertical="top" wrapText="1"/>
    </xf>
    <xf numFmtId="49" fontId="19" fillId="0" borderId="5" xfId="0" applyNumberFormat="1" applyFont="1" applyFill="1" applyBorder="1" applyAlignment="1" applyProtection="1">
      <alignment horizontal="left" vertical="top" wrapText="1"/>
    </xf>
    <xf numFmtId="0" fontId="19" fillId="0" borderId="5" xfId="0" applyFont="1" applyFill="1" applyBorder="1" applyAlignment="1">
      <alignment vertical="center" wrapText="1"/>
    </xf>
    <xf numFmtId="49" fontId="26" fillId="0" borderId="5" xfId="0" applyNumberFormat="1" applyFont="1" applyBorder="1" applyAlignment="1">
      <alignment horizontal="center" vertical="top" wrapText="1"/>
    </xf>
    <xf numFmtId="0" fontId="0" fillId="0" borderId="0" xfId="0"/>
    <xf numFmtId="0" fontId="14" fillId="0" borderId="0" xfId="0" applyFont="1"/>
    <xf numFmtId="49" fontId="26" fillId="0" borderId="5" xfId="0" applyNumberFormat="1" applyFont="1" applyBorder="1" applyAlignment="1">
      <alignment horizontal="center" vertical="center" wrapText="1"/>
    </xf>
    <xf numFmtId="49" fontId="26" fillId="0" borderId="5" xfId="0" applyNumberFormat="1" applyFont="1" applyBorder="1" applyAlignment="1">
      <alignment horizontal="center" vertical="center" wrapText="1"/>
    </xf>
    <xf numFmtId="3" fontId="19" fillId="0" borderId="5" xfId="0" applyNumberFormat="1" applyFont="1" applyFill="1" applyBorder="1" applyAlignment="1">
      <alignment horizontal="center" vertical="top" wrapText="1"/>
    </xf>
    <xf numFmtId="3" fontId="49" fillId="0" borderId="5" xfId="0" applyNumberFormat="1" applyFont="1" applyFill="1" applyBorder="1" applyAlignment="1">
      <alignment horizontal="center" vertical="top" wrapText="1"/>
    </xf>
    <xf numFmtId="3" fontId="49" fillId="0" borderId="5" xfId="56" applyNumberFormat="1" applyFont="1" applyFill="1" applyBorder="1" applyAlignment="1">
      <alignment horizontal="center" vertical="top" wrapText="1"/>
    </xf>
    <xf numFmtId="3" fontId="19" fillId="0" borderId="5" xfId="56" applyNumberFormat="1" applyFont="1" applyFill="1" applyBorder="1" applyAlignment="1">
      <alignment horizontal="center" vertical="top" wrapText="1"/>
    </xf>
    <xf numFmtId="3" fontId="51" fillId="0" borderId="5" xfId="56" applyNumberFormat="1" applyFont="1" applyFill="1" applyBorder="1" applyAlignment="1">
      <alignment horizontal="center" vertical="top" wrapText="1"/>
    </xf>
    <xf numFmtId="3" fontId="19" fillId="0" borderId="9" xfId="56" applyNumberFormat="1" applyFont="1" applyFill="1" applyBorder="1" applyAlignment="1">
      <alignment horizontal="center" vertical="top" wrapText="1"/>
    </xf>
    <xf numFmtId="3" fontId="19" fillId="0" borderId="11" xfId="0" applyNumberFormat="1" applyFont="1" applyFill="1" applyBorder="1" applyAlignment="1">
      <alignment horizontal="center" vertical="top"/>
    </xf>
    <xf numFmtId="49" fontId="51" fillId="0" borderId="11" xfId="0" applyNumberFormat="1" applyFont="1" applyFill="1" applyBorder="1" applyAlignment="1">
      <alignment horizontal="center" vertical="top"/>
    </xf>
    <xf numFmtId="0" fontId="51" fillId="0" borderId="12" xfId="0" applyFont="1" applyFill="1" applyBorder="1" applyAlignment="1">
      <alignment vertical="top" wrapText="1"/>
    </xf>
    <xf numFmtId="3" fontId="51" fillId="0" borderId="11" xfId="0" applyNumberFormat="1" applyFont="1" applyFill="1" applyBorder="1" applyAlignment="1">
      <alignment horizontal="center" vertical="top"/>
    </xf>
    <xf numFmtId="0" fontId="19" fillId="0" borderId="5" xfId="0" applyFont="1" applyFill="1" applyBorder="1" applyAlignment="1">
      <alignment horizontal="left" vertical="top" wrapText="1"/>
    </xf>
    <xf numFmtId="0" fontId="19" fillId="0" borderId="5" xfId="0" applyFont="1" applyFill="1" applyBorder="1" applyAlignment="1">
      <alignment horizontal="center" vertical="top" wrapText="1"/>
    </xf>
    <xf numFmtId="3" fontId="19" fillId="0" borderId="5" xfId="0" applyNumberFormat="1" applyFont="1" applyFill="1" applyBorder="1" applyAlignment="1">
      <alignment horizontal="center" vertical="top"/>
    </xf>
    <xf numFmtId="0" fontId="49" fillId="0" borderId="5" xfId="0" applyFont="1" applyFill="1" applyBorder="1" applyAlignment="1">
      <alignment horizontal="center" vertical="top" wrapText="1"/>
    </xf>
    <xf numFmtId="0" fontId="49" fillId="0" borderId="5" xfId="0" applyFont="1" applyFill="1" applyBorder="1" applyAlignment="1">
      <alignment horizontal="left" vertical="top" wrapText="1"/>
    </xf>
    <xf numFmtId="0" fontId="19" fillId="0" borderId="8" xfId="0" applyFont="1" applyFill="1" applyBorder="1" applyAlignment="1">
      <alignment horizontal="center" vertical="top" wrapText="1"/>
    </xf>
    <xf numFmtId="0" fontId="19" fillId="0" borderId="0" xfId="0" applyFont="1"/>
    <xf numFmtId="0" fontId="49" fillId="0" borderId="5" xfId="0" applyFont="1" applyBorder="1" applyAlignment="1">
      <alignment wrapText="1"/>
    </xf>
    <xf numFmtId="0" fontId="19" fillId="0" borderId="5" xfId="0" applyFont="1" applyBorder="1" applyAlignment="1">
      <alignment wrapText="1"/>
    </xf>
    <xf numFmtId="0" fontId="49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vertical="top" wrapText="1"/>
    </xf>
    <xf numFmtId="0" fontId="49" fillId="0" borderId="0" xfId="0" applyFont="1" applyFill="1" applyBorder="1" applyAlignment="1">
      <alignment vertical="top" wrapText="1"/>
    </xf>
    <xf numFmtId="0" fontId="19" fillId="0" borderId="10" xfId="0" applyFont="1" applyBorder="1" applyAlignment="1">
      <alignment horizontal="center" vertical="top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wrapText="1"/>
    </xf>
    <xf numFmtId="0" fontId="19" fillId="23" borderId="10" xfId="0" applyFont="1" applyFill="1" applyBorder="1" applyAlignment="1">
      <alignment vertical="top" wrapText="1"/>
    </xf>
    <xf numFmtId="0" fontId="51" fillId="0" borderId="5" xfId="0" applyFont="1" applyFill="1" applyBorder="1" applyAlignment="1">
      <alignment horizontal="center" vertical="top" wrapText="1"/>
    </xf>
    <xf numFmtId="0" fontId="51" fillId="0" borderId="5" xfId="0" applyFont="1" applyFill="1" applyBorder="1" applyAlignment="1">
      <alignment horizontal="left" vertical="top" wrapText="1"/>
    </xf>
    <xf numFmtId="0" fontId="19" fillId="0" borderId="17" xfId="0" applyFont="1" applyFill="1" applyBorder="1" applyAlignment="1">
      <alignment horizontal="center" vertical="top" wrapText="1"/>
    </xf>
    <xf numFmtId="0" fontId="19" fillId="0" borderId="18" xfId="0" applyFont="1" applyFill="1" applyBorder="1" applyAlignment="1">
      <alignment vertical="top" wrapText="1"/>
    </xf>
    <xf numFmtId="0" fontId="49" fillId="0" borderId="5" xfId="0" applyFont="1" applyFill="1" applyBorder="1" applyAlignment="1">
      <alignment horizontal="center" vertical="center" wrapText="1"/>
    </xf>
    <xf numFmtId="0" fontId="49" fillId="0" borderId="5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center" vertical="top" wrapText="1"/>
    </xf>
    <xf numFmtId="0" fontId="20" fillId="0" borderId="5" xfId="0" applyFont="1" applyFill="1" applyBorder="1" applyAlignment="1">
      <alignment horizontal="left" vertical="top" wrapText="1"/>
    </xf>
    <xf numFmtId="0" fontId="59" fillId="0" borderId="5" xfId="0" applyFont="1" applyFill="1" applyBorder="1" applyAlignment="1">
      <alignment horizontal="left" vertical="top" wrapText="1"/>
    </xf>
    <xf numFmtId="0" fontId="21" fillId="0" borderId="5" xfId="0" applyFont="1" applyFill="1" applyBorder="1" applyAlignment="1">
      <alignment horizontal="left" vertical="top" wrapText="1"/>
    </xf>
    <xf numFmtId="0" fontId="21" fillId="0" borderId="5" xfId="0" applyFont="1" applyFill="1" applyBorder="1" applyAlignment="1">
      <alignment vertical="top" wrapText="1"/>
    </xf>
    <xf numFmtId="0" fontId="20" fillId="0" borderId="5" xfId="0" applyFont="1" applyBorder="1" applyAlignment="1">
      <alignment horizontal="center" vertical="top" wrapText="1"/>
    </xf>
    <xf numFmtId="0" fontId="20" fillId="0" borderId="5" xfId="0" applyFont="1" applyBorder="1" applyAlignment="1">
      <alignment horizontal="left" vertical="top" wrapText="1"/>
    </xf>
    <xf numFmtId="0" fontId="59" fillId="0" borderId="5" xfId="0" applyFont="1" applyBorder="1" applyAlignment="1">
      <alignment horizontal="left" vertical="top" wrapText="1"/>
    </xf>
    <xf numFmtId="0" fontId="57" fillId="0" borderId="5" xfId="0" applyFont="1" applyBorder="1" applyAlignment="1">
      <alignment vertical="top" wrapText="1"/>
    </xf>
    <xf numFmtId="0" fontId="21" fillId="0" borderId="5" xfId="0" applyFont="1" applyBorder="1" applyAlignment="1">
      <alignment vertical="top" wrapText="1"/>
    </xf>
    <xf numFmtId="0" fontId="57" fillId="0" borderId="5" xfId="0" applyFont="1" applyBorder="1" applyAlignment="1">
      <alignment horizontal="left" vertical="top" wrapText="1"/>
    </xf>
    <xf numFmtId="0" fontId="59" fillId="0" borderId="5" xfId="0" applyFont="1" applyBorder="1" applyAlignment="1">
      <alignment vertical="top" wrapText="1"/>
    </xf>
    <xf numFmtId="0" fontId="20" fillId="0" borderId="5" xfId="0" applyFont="1" applyBorder="1" applyAlignment="1">
      <alignment vertical="top" wrapText="1"/>
    </xf>
    <xf numFmtId="0" fontId="63" fillId="0" borderId="0" xfId="0" applyFont="1" applyBorder="1" applyAlignment="1">
      <alignment vertical="top" wrapText="1"/>
    </xf>
    <xf numFmtId="49" fontId="59" fillId="0" borderId="5" xfId="0" applyNumberFormat="1" applyFont="1" applyBorder="1" applyAlignment="1">
      <alignment horizontal="center" vertical="top"/>
    </xf>
    <xf numFmtId="49" fontId="21" fillId="0" borderId="5" xfId="0" applyNumberFormat="1" applyFont="1" applyBorder="1" applyAlignment="1">
      <alignment horizontal="center" vertical="top"/>
    </xf>
    <xf numFmtId="49" fontId="20" fillId="0" borderId="5" xfId="0" applyNumberFormat="1" applyFont="1" applyBorder="1" applyAlignment="1">
      <alignment horizontal="center" vertical="top" wrapText="1"/>
    </xf>
    <xf numFmtId="49" fontId="59" fillId="0" borderId="5" xfId="0" applyNumberFormat="1" applyFont="1" applyFill="1" applyBorder="1" applyAlignment="1">
      <alignment horizontal="center" vertical="top" wrapText="1"/>
    </xf>
    <xf numFmtId="49" fontId="59" fillId="0" borderId="5" xfId="0" applyNumberFormat="1" applyFont="1" applyBorder="1" applyAlignment="1">
      <alignment horizontal="center" vertical="top" wrapText="1"/>
    </xf>
    <xf numFmtId="0" fontId="57" fillId="0" borderId="5" xfId="0" applyFont="1" applyFill="1" applyBorder="1" applyAlignment="1">
      <alignment horizontal="center" vertical="top" wrapText="1"/>
    </xf>
    <xf numFmtId="0" fontId="57" fillId="0" borderId="5" xfId="0" applyFont="1" applyBorder="1" applyAlignment="1">
      <alignment horizontal="center" vertical="top" wrapText="1"/>
    </xf>
    <xf numFmtId="49" fontId="57" fillId="0" borderId="5" xfId="0" applyNumberFormat="1" applyFont="1" applyFill="1" applyBorder="1" applyAlignment="1">
      <alignment horizontal="center" vertical="top" wrapText="1"/>
    </xf>
    <xf numFmtId="49" fontId="21" fillId="0" borderId="5" xfId="0" applyNumberFormat="1" applyFont="1" applyBorder="1" applyAlignment="1">
      <alignment horizontal="center" vertical="top" wrapText="1"/>
    </xf>
    <xf numFmtId="49" fontId="21" fillId="0" borderId="5" xfId="0" applyNumberFormat="1" applyFont="1" applyFill="1" applyBorder="1" applyAlignment="1">
      <alignment horizontal="center" vertical="top" wrapText="1"/>
    </xf>
    <xf numFmtId="0" fontId="21" fillId="0" borderId="5" xfId="0" applyFont="1" applyBorder="1" applyAlignment="1">
      <alignment horizontal="center" vertical="top" wrapText="1"/>
    </xf>
    <xf numFmtId="49" fontId="57" fillId="0" borderId="5" xfId="0" applyNumberFormat="1" applyFont="1" applyBorder="1" applyAlignment="1">
      <alignment horizontal="center" vertical="top" wrapText="1"/>
    </xf>
    <xf numFmtId="49" fontId="20" fillId="0" borderId="5" xfId="0" applyNumberFormat="1" applyFont="1" applyFill="1" applyBorder="1" applyAlignment="1">
      <alignment horizontal="center" vertical="top" wrapText="1"/>
    </xf>
    <xf numFmtId="0" fontId="59" fillId="0" borderId="5" xfId="0" applyFont="1" applyBorder="1" applyAlignment="1">
      <alignment horizontal="center" vertical="top" wrapText="1"/>
    </xf>
    <xf numFmtId="0" fontId="63" fillId="0" borderId="0" xfId="0" applyFont="1" applyBorder="1" applyAlignment="1">
      <alignment horizontal="center" vertical="top" wrapText="1"/>
    </xf>
    <xf numFmtId="0" fontId="18" fillId="0" borderId="0" xfId="51" applyFont="1" applyFill="1" applyBorder="1" applyAlignment="1">
      <alignment vertical="top"/>
    </xf>
    <xf numFmtId="3" fontId="67" fillId="0" borderId="0" xfId="0" applyNumberFormat="1" applyFont="1" applyFill="1"/>
    <xf numFmtId="3" fontId="49" fillId="0" borderId="0" xfId="0" applyNumberFormat="1" applyFont="1" applyFill="1" applyAlignment="1">
      <alignment horizontal="center"/>
    </xf>
    <xf numFmtId="3" fontId="49" fillId="0" borderId="8" xfId="0" applyNumberFormat="1" applyFont="1" applyFill="1" applyBorder="1" applyAlignment="1">
      <alignment horizontal="center"/>
    </xf>
    <xf numFmtId="3" fontId="49" fillId="0" borderId="11" xfId="0" applyNumberFormat="1" applyFont="1" applyFill="1" applyBorder="1" applyAlignment="1">
      <alignment horizontal="center"/>
    </xf>
    <xf numFmtId="3" fontId="49" fillId="0" borderId="9" xfId="0" applyNumberFormat="1" applyFont="1" applyFill="1" applyBorder="1" applyAlignment="1">
      <alignment horizontal="center"/>
    </xf>
    <xf numFmtId="3" fontId="49" fillId="0" borderId="5" xfId="0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3" fontId="67" fillId="0" borderId="0" xfId="0" applyNumberFormat="1" applyFont="1" applyFill="1" applyAlignment="1">
      <alignment horizontal="center"/>
    </xf>
    <xf numFmtId="0" fontId="2" fillId="0" borderId="0" xfId="57"/>
    <xf numFmtId="0" fontId="49" fillId="0" borderId="0" xfId="57" applyFont="1" applyFill="1"/>
    <xf numFmtId="3" fontId="19" fillId="0" borderId="5" xfId="47" applyNumberFormat="1" applyFont="1" applyFill="1" applyBorder="1" applyAlignment="1">
      <alignment horizontal="center" vertical="top"/>
    </xf>
    <xf numFmtId="0" fontId="19" fillId="0" borderId="0" xfId="57" applyFont="1" applyFill="1" applyAlignment="1">
      <alignment vertical="center"/>
    </xf>
    <xf numFmtId="0" fontId="19" fillId="0" borderId="15" xfId="57" applyFont="1" applyBorder="1" applyAlignment="1">
      <alignment horizontal="center" vertical="center" wrapText="1"/>
    </xf>
    <xf numFmtId="0" fontId="49" fillId="0" borderId="15" xfId="57" applyFont="1" applyBorder="1" applyAlignment="1">
      <alignment horizontal="center" vertical="center" wrapText="1"/>
    </xf>
    <xf numFmtId="3" fontId="49" fillId="0" borderId="15" xfId="57" applyNumberFormat="1" applyFont="1" applyBorder="1" applyAlignment="1">
      <alignment horizontal="center" vertical="center" wrapText="1"/>
    </xf>
    <xf numFmtId="0" fontId="51" fillId="0" borderId="15" xfId="57" applyFont="1" applyBorder="1" applyAlignment="1">
      <alignment horizontal="center" vertical="center" wrapText="1"/>
    </xf>
    <xf numFmtId="49" fontId="19" fillId="0" borderId="15" xfId="57" applyNumberFormat="1" applyFont="1" applyBorder="1" applyAlignment="1">
      <alignment horizontal="center" vertical="center" wrapText="1"/>
    </xf>
    <xf numFmtId="0" fontId="19" fillId="0" borderId="15" xfId="57" applyFont="1" applyBorder="1" applyAlignment="1">
      <alignment horizontal="left" vertical="center" wrapText="1"/>
    </xf>
    <xf numFmtId="3" fontId="19" fillId="0" borderId="15" xfId="57" applyNumberFormat="1" applyFont="1" applyBorder="1" applyAlignment="1">
      <alignment horizontal="center" vertical="center" wrapText="1"/>
    </xf>
    <xf numFmtId="49" fontId="49" fillId="0" borderId="15" xfId="57" applyNumberFormat="1" applyFont="1" applyBorder="1" applyAlignment="1">
      <alignment horizontal="center" vertical="center" wrapText="1"/>
    </xf>
    <xf numFmtId="0" fontId="49" fillId="0" borderId="15" xfId="57" applyFont="1" applyBorder="1" applyAlignment="1">
      <alignment horizontal="left" vertical="center" wrapText="1"/>
    </xf>
    <xf numFmtId="0" fontId="49" fillId="0" borderId="15" xfId="57" applyFont="1" applyBorder="1" applyAlignment="1">
      <alignment vertical="center" wrapText="1"/>
    </xf>
    <xf numFmtId="0" fontId="19" fillId="0" borderId="5" xfId="57" applyFont="1" applyFill="1" applyBorder="1" applyAlignment="1">
      <alignment vertical="center" wrapText="1"/>
    </xf>
    <xf numFmtId="0" fontId="19" fillId="0" borderId="15" xfId="57" applyFont="1" applyBorder="1" applyAlignment="1">
      <alignment horizontal="center" vertical="top" wrapText="1"/>
    </xf>
    <xf numFmtId="49" fontId="19" fillId="0" borderId="15" xfId="57" applyNumberFormat="1" applyFont="1" applyBorder="1" applyAlignment="1">
      <alignment horizontal="center" vertical="top" wrapText="1"/>
    </xf>
    <xf numFmtId="0" fontId="19" fillId="0" borderId="15" xfId="57" applyFont="1" applyBorder="1" applyAlignment="1">
      <alignment horizontal="left" vertical="top" wrapText="1"/>
    </xf>
    <xf numFmtId="3" fontId="19" fillId="0" borderId="15" xfId="57" applyNumberFormat="1" applyFont="1" applyBorder="1" applyAlignment="1">
      <alignment horizontal="center" vertical="top" wrapText="1"/>
    </xf>
    <xf numFmtId="0" fontId="51" fillId="0" borderId="15" xfId="57" applyFont="1" applyBorder="1" applyAlignment="1">
      <alignment horizontal="center" vertical="top" wrapText="1"/>
    </xf>
    <xf numFmtId="0" fontId="27" fillId="0" borderId="15" xfId="57" applyFont="1" applyBorder="1" applyAlignment="1">
      <alignment horizontal="center" vertical="center" wrapText="1"/>
    </xf>
    <xf numFmtId="49" fontId="27" fillId="0" borderId="15" xfId="57" applyNumberFormat="1" applyFont="1" applyBorder="1" applyAlignment="1">
      <alignment horizontal="center" vertical="center" wrapText="1"/>
    </xf>
    <xf numFmtId="0" fontId="26" fillId="0" borderId="15" xfId="57" applyFont="1" applyBorder="1" applyAlignment="1">
      <alignment horizontal="center" vertical="center" wrapText="1"/>
    </xf>
    <xf numFmtId="49" fontId="26" fillId="0" borderId="15" xfId="57" applyNumberFormat="1" applyFont="1" applyBorder="1" applyAlignment="1">
      <alignment horizontal="center" vertical="center" wrapText="1"/>
    </xf>
    <xf numFmtId="0" fontId="47" fillId="0" borderId="15" xfId="57" applyFont="1" applyBorder="1" applyAlignment="1">
      <alignment horizontal="center" vertical="center" wrapText="1"/>
    </xf>
    <xf numFmtId="0" fontId="26" fillId="0" borderId="15" xfId="57" applyFont="1" applyBorder="1" applyAlignment="1">
      <alignment horizontal="left" vertical="center" wrapText="1"/>
    </xf>
    <xf numFmtId="0" fontId="27" fillId="0" borderId="24" xfId="57" applyFont="1" applyBorder="1" applyAlignment="1">
      <alignment horizontal="center" vertical="center" wrapText="1"/>
    </xf>
    <xf numFmtId="0" fontId="47" fillId="0" borderId="24" xfId="57" applyFont="1" applyBorder="1" applyAlignment="1">
      <alignment horizontal="center" vertical="center" wrapText="1"/>
    </xf>
    <xf numFmtId="0" fontId="26" fillId="0" borderId="24" xfId="57" applyFont="1" applyBorder="1" applyAlignment="1">
      <alignment horizontal="left" vertical="center" wrapText="1"/>
    </xf>
    <xf numFmtId="0" fontId="19" fillId="0" borderId="15" xfId="57" applyFont="1" applyBorder="1" applyAlignment="1">
      <alignment vertical="top" wrapText="1"/>
    </xf>
    <xf numFmtId="0" fontId="19" fillId="0" borderId="15" xfId="57" applyFont="1" applyBorder="1" applyAlignment="1">
      <alignment vertical="center" wrapText="1"/>
    </xf>
    <xf numFmtId="0" fontId="27" fillId="0" borderId="15" xfId="57" applyFont="1" applyBorder="1" applyAlignment="1">
      <alignment vertical="center" wrapText="1"/>
    </xf>
    <xf numFmtId="0" fontId="26" fillId="0" borderId="15" xfId="57" applyFont="1" applyBorder="1" applyAlignment="1">
      <alignment vertical="center" wrapText="1"/>
    </xf>
    <xf numFmtId="0" fontId="19" fillId="25" borderId="5" xfId="57" applyFont="1" applyFill="1" applyBorder="1" applyAlignment="1">
      <alignment vertical="center" wrapText="1"/>
    </xf>
    <xf numFmtId="0" fontId="49" fillId="0" borderId="5" xfId="57" applyFont="1" applyFill="1" applyBorder="1" applyAlignment="1">
      <alignment vertical="center" wrapText="1"/>
    </xf>
    <xf numFmtId="0" fontId="19" fillId="25" borderId="7" xfId="57" applyFont="1" applyFill="1" applyBorder="1" applyAlignment="1">
      <alignment vertical="center" wrapText="1"/>
    </xf>
    <xf numFmtId="0" fontId="19" fillId="0" borderId="5" xfId="58" applyFont="1" applyFill="1" applyBorder="1" applyAlignment="1">
      <alignment vertical="center" wrapText="1"/>
    </xf>
    <xf numFmtId="0" fontId="19" fillId="0" borderId="7" xfId="57" applyFont="1" applyFill="1" applyBorder="1" applyAlignment="1">
      <alignment vertical="top" wrapText="1"/>
    </xf>
    <xf numFmtId="3" fontId="19" fillId="0" borderId="0" xfId="57" applyNumberFormat="1" applyFont="1" applyFill="1" applyAlignment="1">
      <alignment vertical="center"/>
    </xf>
    <xf numFmtId="0" fontId="18" fillId="0" borderId="0" xfId="0" applyFont="1" applyFill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/>
    <xf numFmtId="1" fontId="21" fillId="0" borderId="0" xfId="0" applyNumberFormat="1" applyFont="1" applyFill="1" applyAlignment="1">
      <alignment horizontal="right"/>
    </xf>
    <xf numFmtId="49" fontId="25" fillId="0" borderId="0" xfId="0" applyNumberFormat="1" applyFont="1" applyAlignment="1">
      <alignment horizontal="center" vertical="center" wrapText="1"/>
    </xf>
    <xf numFmtId="3" fontId="53" fillId="0" borderId="0" xfId="0" applyNumberFormat="1" applyFont="1" applyFill="1" applyBorder="1"/>
    <xf numFmtId="3" fontId="14" fillId="0" borderId="0" xfId="0" applyNumberFormat="1" applyFont="1" applyFill="1" applyBorder="1" applyAlignment="1">
      <alignment vertical="top"/>
    </xf>
    <xf numFmtId="3" fontId="52" fillId="0" borderId="0" xfId="0" applyNumberFormat="1" applyFont="1" applyFill="1" applyBorder="1" applyAlignment="1">
      <alignment vertical="top"/>
    </xf>
    <xf numFmtId="3" fontId="55" fillId="0" borderId="0" xfId="0" applyNumberFormat="1" applyFont="1" applyFill="1" applyBorder="1" applyAlignment="1">
      <alignment vertical="top"/>
    </xf>
    <xf numFmtId="3" fontId="56" fillId="0" borderId="0" xfId="0" applyNumberFormat="1" applyFont="1" applyFill="1" applyBorder="1" applyAlignment="1">
      <alignment vertical="top"/>
    </xf>
    <xf numFmtId="3" fontId="51" fillId="0" borderId="0" xfId="0" applyNumberFormat="1" applyFont="1" applyFill="1" applyBorder="1" applyAlignment="1">
      <alignment vertical="top"/>
    </xf>
    <xf numFmtId="3" fontId="58" fillId="0" borderId="0" xfId="0" applyNumberFormat="1" applyFont="1" applyFill="1" applyBorder="1"/>
    <xf numFmtId="3" fontId="55" fillId="0" borderId="0" xfId="0" applyNumberFormat="1" applyFont="1" applyFill="1" applyBorder="1"/>
    <xf numFmtId="0" fontId="19" fillId="0" borderId="5" xfId="0" applyNumberFormat="1" applyFont="1" applyFill="1" applyBorder="1" applyAlignment="1" applyProtection="1">
      <alignment horizontal="center" vertical="top" wrapText="1"/>
    </xf>
    <xf numFmtId="0" fontId="14" fillId="0" borderId="0" xfId="0" applyFont="1" applyFill="1" applyAlignment="1">
      <alignment horizontal="center"/>
    </xf>
    <xf numFmtId="0" fontId="18" fillId="0" borderId="0" xfId="0" applyNumberFormat="1" applyFont="1" applyFill="1" applyAlignment="1" applyProtection="1"/>
    <xf numFmtId="0" fontId="14" fillId="0" borderId="0" xfId="0" applyFont="1" applyFill="1" applyAlignment="1"/>
    <xf numFmtId="0" fontId="60" fillId="0" borderId="0" xfId="0" applyNumberFormat="1" applyFont="1" applyFill="1" applyBorder="1" applyAlignment="1" applyProtection="1">
      <alignment horizontal="center" vertical="top" wrapText="1"/>
    </xf>
    <xf numFmtId="0" fontId="18" fillId="0" borderId="0" xfId="0" applyFont="1" applyFill="1" applyAlignment="1">
      <alignment horizontal="left" vertical="center"/>
    </xf>
    <xf numFmtId="0" fontId="20" fillId="0" borderId="0" xfId="0" applyNumberFormat="1" applyFont="1" applyFill="1" applyAlignment="1" applyProtection="1">
      <alignment horizontal="center"/>
    </xf>
    <xf numFmtId="0" fontId="20" fillId="0" borderId="0" xfId="0" applyNumberFormat="1" applyFont="1" applyFill="1" applyBorder="1" applyAlignment="1" applyProtection="1">
      <alignment horizontal="center" vertical="top" wrapText="1"/>
    </xf>
    <xf numFmtId="0" fontId="29" fillId="0" borderId="0" xfId="0" applyNumberFormat="1" applyFont="1" applyFill="1" applyBorder="1" applyAlignment="1" applyProtection="1">
      <alignment horizontal="center" vertical="top" wrapText="1"/>
    </xf>
    <xf numFmtId="0" fontId="19" fillId="0" borderId="9" xfId="0" applyFont="1" applyFill="1" applyBorder="1" applyAlignment="1">
      <alignment vertical="top" wrapText="1"/>
    </xf>
    <xf numFmtId="3" fontId="14" fillId="0" borderId="0" xfId="0" applyNumberFormat="1" applyFont="1" applyFill="1" applyBorder="1"/>
    <xf numFmtId="0" fontId="50" fillId="0" borderId="0" xfId="0" applyFont="1" applyFill="1" applyBorder="1" applyAlignment="1">
      <alignment vertical="top"/>
    </xf>
    <xf numFmtId="0" fontId="50" fillId="0" borderId="0" xfId="0" applyFont="1" applyFill="1" applyAlignment="1">
      <alignment vertical="top"/>
    </xf>
    <xf numFmtId="3" fontId="52" fillId="0" borderId="0" xfId="0" applyNumberFormat="1" applyFont="1" applyFill="1" applyBorder="1"/>
    <xf numFmtId="0" fontId="51" fillId="0" borderId="0" xfId="0" applyFont="1" applyFill="1" applyBorder="1" applyAlignment="1">
      <alignment vertical="justify"/>
    </xf>
    <xf numFmtId="0" fontId="51" fillId="0" borderId="0" xfId="0" applyFont="1" applyFill="1" applyAlignment="1">
      <alignment vertical="justify"/>
    </xf>
    <xf numFmtId="0" fontId="19" fillId="0" borderId="0" xfId="0" applyFont="1" applyFill="1" applyBorder="1" applyAlignment="1">
      <alignment vertical="justify"/>
    </xf>
    <xf numFmtId="0" fontId="19" fillId="0" borderId="0" xfId="0" applyFont="1" applyFill="1" applyAlignment="1">
      <alignment vertical="justify"/>
    </xf>
    <xf numFmtId="3" fontId="14" fillId="0" borderId="0" xfId="0" applyNumberFormat="1" applyFont="1" applyFill="1" applyAlignment="1">
      <alignment vertical="top"/>
    </xf>
    <xf numFmtId="0" fontId="14" fillId="0" borderId="0" xfId="0" applyFont="1" applyFill="1" applyBorder="1" applyAlignment="1">
      <alignment vertical="top"/>
    </xf>
    <xf numFmtId="3" fontId="52" fillId="0" borderId="0" xfId="0" applyNumberFormat="1" applyFont="1" applyFill="1" applyAlignment="1">
      <alignment vertical="top"/>
    </xf>
    <xf numFmtId="0" fontId="52" fillId="0" borderId="0" xfId="0" applyFont="1" applyFill="1" applyBorder="1" applyAlignment="1">
      <alignment vertical="top"/>
    </xf>
    <xf numFmtId="3" fontId="19" fillId="0" borderId="0" xfId="0" applyNumberFormat="1" applyFont="1" applyFill="1" applyBorder="1"/>
    <xf numFmtId="3" fontId="51" fillId="0" borderId="0" xfId="0" applyNumberFormat="1" applyFont="1" applyFill="1" applyAlignment="1">
      <alignment vertical="justify"/>
    </xf>
    <xf numFmtId="4" fontId="68" fillId="0" borderId="0" xfId="0" applyNumberFormat="1" applyFont="1" applyFill="1" applyBorder="1" applyAlignment="1">
      <alignment vertical="justify" wrapText="1"/>
    </xf>
    <xf numFmtId="4" fontId="51" fillId="0" borderId="0" xfId="0" applyNumberFormat="1" applyFont="1" applyFill="1" applyBorder="1" applyAlignment="1">
      <alignment vertical="justify"/>
    </xf>
    <xf numFmtId="4" fontId="51" fillId="0" borderId="0" xfId="0" applyNumberFormat="1" applyFont="1" applyFill="1" applyAlignment="1">
      <alignment vertical="justify"/>
    </xf>
    <xf numFmtId="3" fontId="51" fillId="0" borderId="0" xfId="0" applyNumberFormat="1" applyFont="1" applyFill="1" applyBorder="1"/>
    <xf numFmtId="0" fontId="51" fillId="0" borderId="0" xfId="0" applyFont="1" applyFill="1" applyBorder="1"/>
    <xf numFmtId="0" fontId="51" fillId="0" borderId="0" xfId="0" applyFont="1" applyFill="1"/>
    <xf numFmtId="3" fontId="19" fillId="0" borderId="0" xfId="0" applyNumberFormat="1" applyFont="1" applyFill="1" applyBorder="1" applyAlignment="1">
      <alignment horizontal="center" vertical="top"/>
    </xf>
    <xf numFmtId="49" fontId="19" fillId="0" borderId="0" xfId="0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vertical="top" wrapText="1"/>
    </xf>
    <xf numFmtId="167" fontId="19" fillId="0" borderId="0" xfId="0" applyNumberFormat="1" applyFont="1" applyFill="1" applyBorder="1" applyAlignment="1">
      <alignment horizontal="center" vertical="top"/>
    </xf>
    <xf numFmtId="167" fontId="19" fillId="0" borderId="12" xfId="0" applyNumberFormat="1" applyFont="1" applyFill="1" applyBorder="1" applyAlignment="1">
      <alignment horizontal="center" vertical="top"/>
    </xf>
    <xf numFmtId="167" fontId="19" fillId="0" borderId="11" xfId="0" applyNumberFormat="1" applyFont="1" applyFill="1" applyBorder="1" applyAlignment="1">
      <alignment horizontal="center" vertical="top"/>
    </xf>
    <xf numFmtId="3" fontId="51" fillId="0" borderId="0" xfId="0" applyNumberFormat="1" applyFont="1" applyFill="1" applyBorder="1" applyAlignment="1">
      <alignment horizontal="center" vertical="top"/>
    </xf>
    <xf numFmtId="49" fontId="51" fillId="0" borderId="0" xfId="0" applyNumberFormat="1" applyFont="1" applyFill="1" applyBorder="1" applyAlignment="1">
      <alignment horizontal="center" vertical="top"/>
    </xf>
    <xf numFmtId="167" fontId="51" fillId="0" borderId="0" xfId="0" applyNumberFormat="1" applyFont="1" applyFill="1" applyBorder="1" applyAlignment="1">
      <alignment horizontal="center" vertical="top"/>
    </xf>
    <xf numFmtId="167" fontId="51" fillId="0" borderId="12" xfId="0" applyNumberFormat="1" applyFont="1" applyFill="1" applyBorder="1" applyAlignment="1">
      <alignment horizontal="center" vertical="top"/>
    </xf>
    <xf numFmtId="167" fontId="51" fillId="0" borderId="11" xfId="0" applyNumberFormat="1" applyFont="1" applyFill="1" applyBorder="1" applyAlignment="1">
      <alignment horizontal="center" vertical="top"/>
    </xf>
    <xf numFmtId="3" fontId="1" fillId="0" borderId="0" xfId="0" applyNumberFormat="1" applyFont="1" applyFill="1" applyBorder="1" applyAlignment="1">
      <alignment horizontal="right"/>
    </xf>
    <xf numFmtId="3" fontId="69" fillId="0" borderId="0" xfId="0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vertical="justify"/>
    </xf>
    <xf numFmtId="3" fontId="55" fillId="0" borderId="0" xfId="0" applyNumberFormat="1" applyFont="1" applyFill="1" applyBorder="1" applyAlignment="1">
      <alignment horizontal="right" vertical="top"/>
    </xf>
    <xf numFmtId="3" fontId="1" fillId="0" borderId="0" xfId="0" applyNumberFormat="1" applyFont="1" applyFill="1" applyBorder="1"/>
    <xf numFmtId="0" fontId="49" fillId="0" borderId="0" xfId="0" applyFont="1" applyFill="1" applyBorder="1" applyAlignment="1">
      <alignment horizontal="right"/>
    </xf>
    <xf numFmtId="0" fontId="49" fillId="0" borderId="0" xfId="0" applyFont="1" applyFill="1" applyBorder="1"/>
    <xf numFmtId="167" fontId="1" fillId="0" borderId="0" xfId="0" applyNumberFormat="1" applyFont="1" applyFill="1" applyBorder="1"/>
    <xf numFmtId="0" fontId="48" fillId="0" borderId="0" xfId="0" applyNumberFormat="1" applyFont="1" applyFill="1" applyAlignment="1" applyProtection="1">
      <alignment horizontal="center"/>
    </xf>
    <xf numFmtId="0" fontId="48" fillId="0" borderId="0" xfId="0" applyNumberFormat="1" applyFont="1" applyFill="1" applyAlignment="1" applyProtection="1"/>
    <xf numFmtId="0" fontId="48" fillId="0" borderId="0" xfId="0" applyNumberFormat="1" applyFont="1" applyFill="1" applyAlignment="1" applyProtection="1">
      <alignment horizontal="left" vertical="center" wrapText="1"/>
    </xf>
    <xf numFmtId="0" fontId="19" fillId="0" borderId="5" xfId="0" applyNumberFormat="1" applyFont="1" applyFill="1" applyBorder="1" applyAlignment="1" applyProtection="1">
      <alignment horizontal="center" vertical="top" wrapText="1"/>
    </xf>
    <xf numFmtId="0" fontId="23" fillId="0" borderId="0" xfId="0" applyNumberFormat="1" applyFont="1" applyFill="1" applyAlignment="1" applyProtection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NumberFormat="1" applyFont="1" applyFill="1" applyAlignment="1" applyProtection="1">
      <alignment horizontal="center"/>
    </xf>
    <xf numFmtId="0" fontId="22" fillId="0" borderId="0" xfId="0" applyNumberFormat="1" applyFont="1" applyFill="1" applyAlignment="1" applyProtection="1"/>
    <xf numFmtId="0" fontId="22" fillId="0" borderId="0" xfId="0" applyNumberFormat="1" applyFont="1" applyFill="1" applyAlignment="1" applyProtection="1">
      <alignment vertical="top"/>
    </xf>
    <xf numFmtId="0" fontId="22" fillId="0" borderId="0" xfId="0" applyNumberFormat="1" applyFont="1" applyFill="1" applyAlignment="1" applyProtection="1">
      <alignment horizontal="left" vertical="center" wrapText="1"/>
    </xf>
    <xf numFmtId="0" fontId="42" fillId="0" borderId="0" xfId="0" applyNumberFormat="1" applyFont="1" applyFill="1" applyAlignment="1" applyProtection="1">
      <alignment horizontal="right" vertical="center"/>
    </xf>
    <xf numFmtId="0" fontId="23" fillId="0" borderId="0" xfId="0" applyNumberFormat="1" applyFont="1" applyFill="1" applyAlignment="1" applyProtection="1">
      <alignment horizontal="center"/>
    </xf>
    <xf numFmtId="0" fontId="26" fillId="0" borderId="5" xfId="0" applyNumberFormat="1" applyFont="1" applyFill="1" applyBorder="1" applyAlignment="1" applyProtection="1">
      <alignment horizontal="center" vertical="center" wrapText="1"/>
    </xf>
    <xf numFmtId="0" fontId="19" fillId="0" borderId="6" xfId="0" applyNumberFormat="1" applyFont="1" applyFill="1" applyBorder="1" applyAlignment="1" applyProtection="1">
      <alignment horizontal="center" vertical="top"/>
    </xf>
    <xf numFmtId="0" fontId="62" fillId="0" borderId="8" xfId="0" applyNumberFormat="1" applyFont="1" applyFill="1" applyBorder="1" applyAlignment="1" applyProtection="1">
      <alignment horizontal="center" vertical="top" wrapText="1"/>
    </xf>
    <xf numFmtId="0" fontId="14" fillId="0" borderId="11" xfId="0" applyFont="1" applyFill="1" applyBorder="1" applyAlignment="1">
      <alignment horizontal="center" vertical="top" wrapText="1"/>
    </xf>
    <xf numFmtId="0" fontId="14" fillId="0" borderId="9" xfId="0" applyFont="1" applyFill="1" applyBorder="1" applyAlignment="1">
      <alignment horizontal="center" vertical="top" wrapText="1"/>
    </xf>
    <xf numFmtId="0" fontId="18" fillId="0" borderId="0" xfId="0" applyNumberFormat="1" applyFont="1" applyFill="1" applyAlignment="1" applyProtection="1">
      <alignment horizontal="center"/>
    </xf>
    <xf numFmtId="0" fontId="14" fillId="0" borderId="0" xfId="0" applyFont="1" applyFill="1" applyAlignment="1">
      <alignment horizontal="center"/>
    </xf>
    <xf numFmtId="0" fontId="18" fillId="0" borderId="0" xfId="0" applyNumberFormat="1" applyFont="1" applyFill="1" applyAlignment="1" applyProtection="1"/>
    <xf numFmtId="0" fontId="14" fillId="0" borderId="0" xfId="0" applyFont="1" applyFill="1" applyAlignment="1"/>
    <xf numFmtId="0" fontId="18" fillId="0" borderId="0" xfId="0" applyNumberFormat="1" applyFont="1" applyFill="1" applyAlignment="1" applyProtection="1">
      <alignment vertical="top"/>
    </xf>
    <xf numFmtId="0" fontId="14" fillId="0" borderId="0" xfId="0" applyFont="1" applyFill="1" applyAlignment="1">
      <alignment vertical="top"/>
    </xf>
    <xf numFmtId="0" fontId="18" fillId="0" borderId="0" xfId="0" applyNumberFormat="1" applyFont="1" applyFill="1" applyAlignment="1" applyProtection="1">
      <alignment horizontal="left" vertical="center" wrapText="1"/>
    </xf>
    <xf numFmtId="0" fontId="14" fillId="0" borderId="0" xfId="0" applyFont="1" applyFill="1" applyAlignment="1">
      <alignment horizontal="left"/>
    </xf>
    <xf numFmtId="0" fontId="14" fillId="0" borderId="8" xfId="0" applyNumberFormat="1" applyFont="1" applyFill="1" applyBorder="1" applyAlignment="1" applyProtection="1">
      <alignment horizontal="center" vertical="top" wrapText="1"/>
    </xf>
    <xf numFmtId="0" fontId="52" fillId="0" borderId="8" xfId="0" applyNumberFormat="1" applyFont="1" applyFill="1" applyBorder="1" applyAlignment="1" applyProtection="1">
      <alignment horizontal="center" vertical="top" wrapText="1"/>
    </xf>
    <xf numFmtId="0" fontId="14" fillId="0" borderId="11" xfId="0" applyFont="1" applyFill="1" applyBorder="1" applyAlignment="1">
      <alignment vertical="top"/>
    </xf>
    <xf numFmtId="0" fontId="14" fillId="0" borderId="9" xfId="0" applyFont="1" applyFill="1" applyBorder="1" applyAlignment="1">
      <alignment vertical="top"/>
    </xf>
    <xf numFmtId="0" fontId="14" fillId="0" borderId="7" xfId="0" applyNumberFormat="1" applyFont="1" applyFill="1" applyBorder="1" applyAlignment="1" applyProtection="1">
      <alignment horizontal="center" vertical="top" wrapText="1"/>
    </xf>
    <xf numFmtId="0" fontId="14" fillId="0" borderId="13" xfId="0" applyFont="1" applyFill="1" applyBorder="1" applyAlignment="1">
      <alignment horizontal="center" vertical="top" wrapText="1"/>
    </xf>
    <xf numFmtId="0" fontId="60" fillId="0" borderId="0" xfId="0" applyNumberFormat="1" applyFont="1" applyFill="1" applyBorder="1" applyAlignment="1" applyProtection="1">
      <alignment horizontal="center" vertical="top" wrapText="1"/>
    </xf>
    <xf numFmtId="0" fontId="19" fillId="0" borderId="8" xfId="0" applyNumberFormat="1" applyFont="1" applyFill="1" applyBorder="1" applyAlignment="1" applyProtection="1">
      <alignment horizontal="center" vertical="top" wrapText="1"/>
    </xf>
    <xf numFmtId="0" fontId="19" fillId="0" borderId="7" xfId="0" applyNumberFormat="1" applyFont="1" applyFill="1" applyBorder="1" applyAlignment="1" applyProtection="1">
      <alignment horizontal="center" vertical="top" wrapText="1"/>
    </xf>
    <xf numFmtId="0" fontId="14" fillId="0" borderId="14" xfId="0" applyFont="1" applyFill="1" applyBorder="1" applyAlignment="1">
      <alignment horizontal="center" vertical="top" wrapText="1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horizontal="left" vertical="center"/>
    </xf>
    <xf numFmtId="0" fontId="14" fillId="0" borderId="9" xfId="0" applyNumberFormat="1" applyFont="1" applyFill="1" applyBorder="1" applyAlignment="1" applyProtection="1">
      <alignment horizontal="center" vertical="top" wrapText="1"/>
    </xf>
    <xf numFmtId="0" fontId="62" fillId="0" borderId="11" xfId="0" applyNumberFormat="1" applyFont="1" applyFill="1" applyBorder="1" applyAlignment="1" applyProtection="1">
      <alignment horizontal="center" vertical="top" wrapText="1"/>
    </xf>
    <xf numFmtId="0" fontId="62" fillId="0" borderId="9" xfId="0" applyNumberFormat="1" applyFont="1" applyFill="1" applyBorder="1" applyAlignment="1" applyProtection="1">
      <alignment horizontal="center" vertical="top" wrapText="1"/>
    </xf>
    <xf numFmtId="0" fontId="14" fillId="0" borderId="11" xfId="0" applyNumberFormat="1" applyFont="1" applyFill="1" applyBorder="1" applyAlignment="1" applyProtection="1">
      <alignment horizontal="center" vertical="top" wrapText="1"/>
    </xf>
    <xf numFmtId="0" fontId="19" fillId="0" borderId="14" xfId="0" applyNumberFormat="1" applyFont="1" applyFill="1" applyBorder="1" applyAlignment="1" applyProtection="1">
      <alignment horizontal="center" vertical="top" wrapText="1"/>
    </xf>
    <xf numFmtId="0" fontId="19" fillId="0" borderId="13" xfId="0" applyNumberFormat="1" applyFont="1" applyFill="1" applyBorder="1" applyAlignment="1" applyProtection="1">
      <alignment horizontal="center" vertical="top" wrapText="1"/>
    </xf>
    <xf numFmtId="0" fontId="14" fillId="0" borderId="13" xfId="0" applyNumberFormat="1" applyFont="1" applyFill="1" applyBorder="1" applyAlignment="1" applyProtection="1">
      <alignment horizontal="center" vertical="top" wrapText="1"/>
    </xf>
    <xf numFmtId="0" fontId="60" fillId="0" borderId="0" xfId="0" applyNumberFormat="1" applyFont="1" applyFill="1" applyAlignment="1" applyProtection="1">
      <alignment horizontal="center" vertical="center" wrapText="1"/>
    </xf>
    <xf numFmtId="0" fontId="21" fillId="0" borderId="0" xfId="57" applyNumberFormat="1" applyFont="1" applyFill="1" applyAlignment="1" applyProtection="1">
      <alignment horizontal="left"/>
    </xf>
    <xf numFmtId="0" fontId="65" fillId="0" borderId="0" xfId="57" applyFont="1" applyAlignment="1">
      <alignment horizontal="left"/>
    </xf>
    <xf numFmtId="0" fontId="21" fillId="0" borderId="0" xfId="57" applyNumberFormat="1" applyFont="1" applyFill="1" applyAlignment="1" applyProtection="1"/>
    <xf numFmtId="0" fontId="65" fillId="0" borderId="0" xfId="57" applyFont="1" applyAlignment="1"/>
    <xf numFmtId="0" fontId="21" fillId="0" borderId="0" xfId="57" applyNumberFormat="1" applyFont="1" applyFill="1" applyAlignment="1" applyProtection="1">
      <alignment vertical="top"/>
    </xf>
    <xf numFmtId="0" fontId="65" fillId="0" borderId="0" xfId="57" applyFont="1" applyAlignment="1">
      <alignment vertical="top"/>
    </xf>
    <xf numFmtId="0" fontId="21" fillId="0" borderId="0" xfId="57" applyNumberFormat="1" applyFont="1" applyFill="1" applyAlignment="1" applyProtection="1">
      <alignment horizontal="left" vertical="center" wrapText="1"/>
    </xf>
    <xf numFmtId="0" fontId="60" fillId="0" borderId="0" xfId="0" applyFont="1" applyAlignment="1">
      <alignment horizontal="center" vertical="center" wrapText="1"/>
    </xf>
    <xf numFmtId="0" fontId="66" fillId="0" borderId="0" xfId="0" applyNumberFormat="1" applyFont="1" applyFill="1" applyBorder="1" applyAlignment="1" applyProtection="1">
      <alignment horizontal="center"/>
    </xf>
    <xf numFmtId="0" fontId="54" fillId="0" borderId="0" xfId="0" applyNumberFormat="1" applyFont="1" applyFill="1" applyAlignment="1" applyProtection="1">
      <alignment horizontal="center"/>
    </xf>
    <xf numFmtId="0" fontId="20" fillId="0" borderId="0" xfId="0" applyNumberFormat="1" applyFont="1" applyFill="1" applyAlignment="1" applyProtection="1">
      <alignment horizontal="center"/>
    </xf>
    <xf numFmtId="0" fontId="50" fillId="0" borderId="5" xfId="0" applyFont="1" applyBorder="1" applyAlignment="1">
      <alignment horizontal="center" vertical="top" wrapText="1"/>
    </xf>
    <xf numFmtId="0" fontId="50" fillId="0" borderId="19" xfId="0" applyFont="1" applyBorder="1" applyAlignment="1">
      <alignment horizontal="center" vertical="top" wrapText="1"/>
    </xf>
    <xf numFmtId="0" fontId="50" fillId="0" borderId="21" xfId="0" applyFont="1" applyBorder="1" applyAlignment="1">
      <alignment horizontal="center" vertical="top" wrapText="1"/>
    </xf>
    <xf numFmtId="0" fontId="50" fillId="0" borderId="16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top" wrapText="1"/>
    </xf>
    <xf numFmtId="0" fontId="50" fillId="0" borderId="22" xfId="0" applyFont="1" applyBorder="1" applyAlignment="1">
      <alignment horizontal="center" vertical="top" wrapText="1"/>
    </xf>
    <xf numFmtId="0" fontId="50" fillId="0" borderId="23" xfId="0" applyFont="1" applyBorder="1" applyAlignment="1">
      <alignment horizontal="center" vertical="top" wrapText="1"/>
    </xf>
    <xf numFmtId="0" fontId="50" fillId="0" borderId="7" xfId="0" applyFont="1" applyBorder="1" applyAlignment="1">
      <alignment horizontal="center" vertical="top" wrapText="1"/>
    </xf>
    <xf numFmtId="0" fontId="50" fillId="0" borderId="13" xfId="0" applyFont="1" applyBorder="1" applyAlignment="1">
      <alignment horizontal="center" vertical="top" wrapText="1"/>
    </xf>
    <xf numFmtId="0" fontId="50" fillId="0" borderId="5" xfId="0" applyFont="1" applyBorder="1" applyAlignment="1">
      <alignment horizontal="center" vertical="center" wrapText="1"/>
    </xf>
    <xf numFmtId="0" fontId="50" fillId="0" borderId="7" xfId="0" applyFont="1" applyBorder="1" applyAlignment="1">
      <alignment horizontal="left"/>
    </xf>
    <xf numFmtId="0" fontId="50" fillId="0" borderId="13" xfId="0" applyFont="1" applyBorder="1" applyAlignment="1">
      <alignment horizontal="left"/>
    </xf>
    <xf numFmtId="3" fontId="50" fillId="0" borderId="7" xfId="0" applyNumberFormat="1" applyFont="1" applyFill="1" applyBorder="1" applyAlignment="1">
      <alignment horizontal="center"/>
    </xf>
    <xf numFmtId="3" fontId="50" fillId="0" borderId="13" xfId="0" applyNumberFormat="1" applyFont="1" applyFill="1" applyBorder="1" applyAlignment="1">
      <alignment horizontal="center"/>
    </xf>
    <xf numFmtId="0" fontId="63" fillId="0" borderId="7" xfId="0" applyFont="1" applyBorder="1" applyAlignment="1">
      <alignment horizontal="left" vertical="center" wrapText="1"/>
    </xf>
    <xf numFmtId="0" fontId="63" fillId="0" borderId="13" xfId="0" applyFont="1" applyBorder="1" applyAlignment="1">
      <alignment horizontal="left" vertical="center" wrapText="1"/>
    </xf>
    <xf numFmtId="3" fontId="63" fillId="0" borderId="7" xfId="0" applyNumberFormat="1" applyFont="1" applyBorder="1" applyAlignment="1">
      <alignment horizontal="center" vertical="center" wrapText="1"/>
    </xf>
    <xf numFmtId="3" fontId="63" fillId="0" borderId="13" xfId="0" applyNumberFormat="1" applyFont="1" applyBorder="1" applyAlignment="1">
      <alignment horizontal="center" vertical="center" wrapText="1"/>
    </xf>
    <xf numFmtId="0" fontId="50" fillId="0" borderId="7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left" vertical="center" wrapText="1"/>
    </xf>
    <xf numFmtId="3" fontId="50" fillId="0" borderId="7" xfId="0" applyNumberFormat="1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7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3" fontId="50" fillId="0" borderId="5" xfId="0" applyNumberFormat="1" applyFont="1" applyFill="1" applyBorder="1" applyAlignment="1">
      <alignment horizontal="center"/>
    </xf>
    <xf numFmtId="0" fontId="50" fillId="0" borderId="8" xfId="0" applyFont="1" applyBorder="1" applyAlignment="1">
      <alignment horizontal="center" vertical="top" wrapText="1"/>
    </xf>
    <xf numFmtId="0" fontId="50" fillId="0" borderId="11" xfId="0" applyFont="1" applyBorder="1" applyAlignment="1">
      <alignment horizontal="center" vertical="top" wrapText="1"/>
    </xf>
    <xf numFmtId="3" fontId="63" fillId="0" borderId="5" xfId="0" applyNumberFormat="1" applyFont="1" applyBorder="1" applyAlignment="1">
      <alignment horizontal="center" vertical="center" wrapText="1"/>
    </xf>
    <xf numFmtId="0" fontId="63" fillId="0" borderId="5" xfId="0" applyFont="1" applyBorder="1" applyAlignment="1">
      <alignment horizontal="center" vertical="center" wrapText="1"/>
    </xf>
    <xf numFmtId="3" fontId="50" fillId="0" borderId="5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wrapText="1"/>
    </xf>
    <xf numFmtId="0" fontId="21" fillId="0" borderId="0" xfId="0" applyNumberFormat="1" applyFont="1" applyFill="1" applyAlignment="1" applyProtection="1">
      <alignment horizontal="left" vertical="center" wrapText="1"/>
    </xf>
    <xf numFmtId="0" fontId="21" fillId="0" borderId="0" xfId="0" applyFont="1" applyAlignment="1"/>
    <xf numFmtId="0" fontId="21" fillId="0" borderId="0" xfId="0" applyNumberFormat="1" applyFont="1" applyFill="1" applyAlignment="1" applyProtection="1">
      <alignment vertical="top"/>
    </xf>
    <xf numFmtId="0" fontId="21" fillId="0" borderId="0" xfId="0" applyNumberFormat="1" applyFont="1" applyFill="1" applyAlignment="1" applyProtection="1">
      <alignment horizontal="center"/>
    </xf>
    <xf numFmtId="0" fontId="20" fillId="0" borderId="0" xfId="0" applyNumberFormat="1" applyFont="1" applyFill="1" applyBorder="1" applyAlignment="1" applyProtection="1">
      <alignment horizontal="center" vertical="top" wrapText="1"/>
    </xf>
    <xf numFmtId="0" fontId="19" fillId="0" borderId="6" xfId="0" applyFont="1" applyBorder="1" applyAlignment="1">
      <alignment horizontal="center" wrapText="1"/>
    </xf>
    <xf numFmtId="0" fontId="19" fillId="0" borderId="9" xfId="0" applyNumberFormat="1" applyFont="1" applyFill="1" applyBorder="1" applyAlignment="1" applyProtection="1">
      <alignment horizontal="center" vertical="top" wrapText="1"/>
    </xf>
    <xf numFmtId="0" fontId="19" fillId="0" borderId="8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19" fillId="0" borderId="9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0" xfId="0" applyFont="1" applyFill="1" applyAlignment="1"/>
    <xf numFmtId="0" fontId="29" fillId="0" borderId="0" xfId="0" applyNumberFormat="1" applyFont="1" applyFill="1" applyBorder="1" applyAlignment="1" applyProtection="1">
      <alignment horizontal="center" vertical="top" wrapText="1"/>
    </xf>
    <xf numFmtId="0" fontId="19" fillId="0" borderId="6" xfId="0" applyFont="1" applyFill="1" applyBorder="1" applyAlignment="1">
      <alignment horizontal="center" wrapText="1"/>
    </xf>
    <xf numFmtId="0" fontId="19" fillId="0" borderId="20" xfId="0" applyFont="1" applyFill="1" applyBorder="1" applyAlignment="1">
      <alignment horizontal="center" wrapText="1"/>
    </xf>
    <xf numFmtId="49" fontId="25" fillId="0" borderId="0" xfId="0" applyNumberFormat="1" applyFont="1" applyAlignment="1">
      <alignment horizontal="left" vertical="center" wrapText="1"/>
    </xf>
    <xf numFmtId="49" fontId="28" fillId="0" borderId="0" xfId="0" applyNumberFormat="1" applyFont="1" applyAlignment="1">
      <alignment horizontal="center" vertical="center" wrapText="1"/>
    </xf>
    <xf numFmtId="49" fontId="26" fillId="0" borderId="5" xfId="0" applyNumberFormat="1" applyFont="1" applyBorder="1" applyAlignment="1">
      <alignment horizontal="center" vertical="center" wrapText="1"/>
    </xf>
    <xf numFmtId="49" fontId="27" fillId="0" borderId="5" xfId="0" applyNumberFormat="1" applyFont="1" applyBorder="1" applyAlignment="1">
      <alignment horizontal="left" vertical="center" wrapText="1"/>
    </xf>
    <xf numFmtId="49" fontId="27" fillId="0" borderId="7" xfId="0" applyNumberFormat="1" applyFont="1" applyBorder="1" applyAlignment="1">
      <alignment horizontal="left" vertical="center" wrapText="1"/>
    </xf>
    <xf numFmtId="49" fontId="27" fillId="0" borderId="13" xfId="0" applyNumberFormat="1" applyFont="1" applyBorder="1" applyAlignment="1">
      <alignment horizontal="left" vertical="center" wrapText="1"/>
    </xf>
    <xf numFmtId="49" fontId="26" fillId="0" borderId="7" xfId="0" applyNumberFormat="1" applyFont="1" applyBorder="1" applyAlignment="1">
      <alignment horizontal="left" vertical="center" wrapText="1"/>
    </xf>
    <xf numFmtId="49" fontId="26" fillId="0" borderId="13" xfId="0" applyNumberFormat="1" applyFont="1" applyBorder="1" applyAlignment="1">
      <alignment horizontal="left" vertical="center" wrapText="1"/>
    </xf>
    <xf numFmtId="49" fontId="26" fillId="0" borderId="5" xfId="0" applyNumberFormat="1" applyFont="1" applyBorder="1" applyAlignment="1">
      <alignment horizontal="left" vertical="center" wrapText="1"/>
    </xf>
  </cellXfs>
  <cellStyles count="59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ывод" xfId="26"/>
    <cellStyle name="Вычисление" xfId="27"/>
    <cellStyle name="Звичайний 10" xfId="28"/>
    <cellStyle name="Звичайний 11" xfId="29"/>
    <cellStyle name="Звичайний 12" xfId="30"/>
    <cellStyle name="Звичайний 13" xfId="31"/>
    <cellStyle name="Звичайний 14" xfId="32"/>
    <cellStyle name="Звичайний 15" xfId="33"/>
    <cellStyle name="Звичайний 16" xfId="34"/>
    <cellStyle name="Звичайний 17" xfId="35"/>
    <cellStyle name="Звичайний 18" xfId="36"/>
    <cellStyle name="Звичайний 19" xfId="37"/>
    <cellStyle name="Звичайний 2" xfId="38"/>
    <cellStyle name="Звичайний 20" xfId="39"/>
    <cellStyle name="Звичайний 21 2" xfId="58"/>
    <cellStyle name="Звичайний 3" xfId="40"/>
    <cellStyle name="Звичайний 4" xfId="41"/>
    <cellStyle name="Звичайний 5" xfId="42"/>
    <cellStyle name="Звичайний 6" xfId="43"/>
    <cellStyle name="Звичайний 7" xfId="44"/>
    <cellStyle name="Звичайний 8" xfId="45"/>
    <cellStyle name="Звичайний 9" xfId="46"/>
    <cellStyle name="Звичайний_Додаток _ 3 зм_ни 4575" xfId="47"/>
    <cellStyle name="Итог" xfId="48"/>
    <cellStyle name="Нейтральный" xfId="49"/>
    <cellStyle name="Обычный" xfId="0" builtinId="0"/>
    <cellStyle name="Обычный 11 4" xfId="50"/>
    <cellStyle name="Обычный 2" xfId="51"/>
    <cellStyle name="Обычный 3" xfId="57"/>
    <cellStyle name="Плохой" xfId="52"/>
    <cellStyle name="Пояснение" xfId="53"/>
    <cellStyle name="Примечание" xfId="54"/>
    <cellStyle name="Стиль 1" xfId="55"/>
    <cellStyle name="Финансовый" xfId="56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FF33"/>
      <color rgb="FFFFCC99"/>
      <color rgb="FF0000FF"/>
      <color rgb="FFCC00FF"/>
      <color rgb="FF53E040"/>
      <color rgb="FF6600CC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125"/>
  <sheetViews>
    <sheetView topLeftCell="A108" zoomScaleNormal="100" zoomScaleSheetLayoutView="84" workbookViewId="0">
      <selection activeCell="E109" sqref="E109"/>
    </sheetView>
  </sheetViews>
  <sheetFormatPr defaultColWidth="9.1640625" defaultRowHeight="12.75"/>
  <cols>
    <col min="1" max="1" width="17.5" style="32" customWidth="1"/>
    <col min="2" max="2" width="138" style="32" customWidth="1"/>
    <col min="3" max="3" width="20.1640625" style="32" customWidth="1"/>
    <col min="4" max="5" width="21.5" style="32" customWidth="1"/>
    <col min="6" max="6" width="20" style="32" customWidth="1"/>
    <col min="7" max="7" width="9.1640625" style="32" customWidth="1"/>
    <col min="8" max="8" width="22" style="33" customWidth="1"/>
    <col min="9" max="9" width="20.1640625" style="33" customWidth="1"/>
    <col min="10" max="239" width="9.1640625" style="33" customWidth="1"/>
    <col min="240" max="248" width="9.1640625" style="32" customWidth="1"/>
    <col min="249" max="16384" width="9.1640625" style="33"/>
  </cols>
  <sheetData>
    <row r="1" spans="1:248" s="9" customFormat="1" ht="20.25">
      <c r="A1" s="69"/>
      <c r="B1" s="69"/>
      <c r="C1" s="136"/>
      <c r="D1" s="611" t="s">
        <v>579</v>
      </c>
      <c r="E1" s="611"/>
      <c r="F1" s="611"/>
      <c r="G1" s="69"/>
      <c r="IF1" s="69"/>
      <c r="IG1" s="69"/>
      <c r="IH1" s="69"/>
      <c r="II1" s="69"/>
      <c r="IJ1" s="69"/>
      <c r="IK1" s="69"/>
      <c r="IL1" s="69"/>
      <c r="IM1" s="69"/>
      <c r="IN1" s="69"/>
    </row>
    <row r="2" spans="1:248" s="9" customFormat="1" ht="20.25">
      <c r="A2" s="70"/>
      <c r="B2" s="69"/>
      <c r="C2" s="136"/>
      <c r="D2" s="612" t="s">
        <v>594</v>
      </c>
      <c r="E2" s="612"/>
      <c r="F2" s="612"/>
      <c r="G2" s="69"/>
      <c r="IF2" s="69"/>
      <c r="IG2" s="69"/>
      <c r="IH2" s="69"/>
      <c r="II2" s="69"/>
      <c r="IJ2" s="69"/>
      <c r="IK2" s="69"/>
      <c r="IL2" s="69"/>
      <c r="IM2" s="69"/>
      <c r="IN2" s="69"/>
    </row>
    <row r="3" spans="1:248" s="9" customFormat="1" ht="20.25">
      <c r="A3" s="137"/>
      <c r="B3" s="69"/>
      <c r="C3" s="136"/>
      <c r="D3" s="612" t="s">
        <v>595</v>
      </c>
      <c r="E3" s="612"/>
      <c r="F3" s="612"/>
      <c r="G3" s="69"/>
      <c r="IF3" s="69"/>
      <c r="IG3" s="69"/>
      <c r="IH3" s="69"/>
      <c r="II3" s="69"/>
      <c r="IJ3" s="69"/>
      <c r="IK3" s="69"/>
      <c r="IL3" s="69"/>
      <c r="IM3" s="69"/>
      <c r="IN3" s="69"/>
    </row>
    <row r="4" spans="1:248" s="9" customFormat="1" ht="20.25">
      <c r="A4" s="69"/>
      <c r="B4" s="69"/>
      <c r="C4" s="138"/>
      <c r="D4" s="613" t="s">
        <v>711</v>
      </c>
      <c r="E4" s="613"/>
      <c r="F4" s="613"/>
      <c r="G4" s="69"/>
      <c r="H4" s="69"/>
      <c r="IF4" s="69"/>
      <c r="IG4" s="69"/>
      <c r="IH4" s="69"/>
      <c r="II4" s="69"/>
      <c r="IJ4" s="69"/>
      <c r="IK4" s="69"/>
      <c r="IL4" s="69"/>
      <c r="IM4" s="69"/>
      <c r="IN4" s="69"/>
    </row>
    <row r="5" spans="1:248" s="11" customFormat="1" ht="16.5" customHeight="1">
      <c r="A5" s="615" t="s">
        <v>800</v>
      </c>
      <c r="B5" s="616"/>
      <c r="C5" s="616"/>
      <c r="D5" s="616"/>
      <c r="E5" s="616"/>
      <c r="F5" s="10"/>
      <c r="G5" s="10"/>
      <c r="IF5" s="10"/>
      <c r="IG5" s="10"/>
      <c r="IH5" s="10"/>
      <c r="II5" s="10"/>
      <c r="IJ5" s="10"/>
      <c r="IK5" s="10"/>
      <c r="IL5" s="10"/>
      <c r="IM5" s="10"/>
      <c r="IN5" s="10"/>
    </row>
    <row r="6" spans="1:248" s="11" customFormat="1" ht="16.5" customHeight="1">
      <c r="A6" s="71">
        <v>13563000000</v>
      </c>
      <c r="B6" s="139"/>
      <c r="C6" s="139"/>
      <c r="D6" s="139"/>
      <c r="E6" s="139"/>
      <c r="F6" s="10"/>
      <c r="G6" s="10"/>
      <c r="IF6" s="10"/>
      <c r="IG6" s="10"/>
      <c r="IH6" s="10"/>
      <c r="II6" s="10"/>
      <c r="IJ6" s="10"/>
      <c r="IK6" s="10"/>
      <c r="IL6" s="10"/>
      <c r="IM6" s="10"/>
      <c r="IN6" s="10"/>
    </row>
    <row r="7" spans="1:248" s="11" customFormat="1" ht="16.5" customHeight="1">
      <c r="A7" s="67" t="s">
        <v>716</v>
      </c>
      <c r="B7" s="139"/>
      <c r="C7" s="139"/>
      <c r="D7" s="139"/>
      <c r="E7" s="139"/>
      <c r="F7" s="10"/>
      <c r="G7" s="10"/>
      <c r="IF7" s="10"/>
      <c r="IG7" s="10"/>
      <c r="IH7" s="10"/>
      <c r="II7" s="10"/>
      <c r="IJ7" s="10"/>
      <c r="IK7" s="10"/>
      <c r="IL7" s="10"/>
      <c r="IM7" s="10"/>
      <c r="IN7" s="10"/>
    </row>
    <row r="8" spans="1:248" s="11" customFormat="1" ht="18">
      <c r="A8" s="10"/>
      <c r="B8" s="140"/>
      <c r="C8" s="140"/>
      <c r="D8" s="140"/>
      <c r="E8" s="140"/>
      <c r="F8" s="141" t="s">
        <v>604</v>
      </c>
      <c r="G8" s="10"/>
      <c r="IF8" s="10"/>
      <c r="IG8" s="10"/>
      <c r="IH8" s="10"/>
      <c r="II8" s="10"/>
      <c r="IJ8" s="10"/>
      <c r="IK8" s="10"/>
      <c r="IL8" s="10"/>
      <c r="IM8" s="10"/>
      <c r="IN8" s="10"/>
    </row>
    <row r="9" spans="1:248" s="29" customFormat="1" ht="17.25" customHeight="1">
      <c r="A9" s="614" t="s">
        <v>0</v>
      </c>
      <c r="B9" s="614" t="s">
        <v>5</v>
      </c>
      <c r="C9" s="614" t="s">
        <v>19</v>
      </c>
      <c r="D9" s="614" t="s">
        <v>16</v>
      </c>
      <c r="E9" s="614" t="s">
        <v>17</v>
      </c>
      <c r="F9" s="614"/>
      <c r="G9" s="49"/>
      <c r="IF9" s="49"/>
      <c r="IG9" s="49"/>
      <c r="IH9" s="49"/>
      <c r="II9" s="49"/>
      <c r="IJ9" s="49"/>
      <c r="IK9" s="49"/>
      <c r="IL9" s="49"/>
      <c r="IM9" s="49"/>
      <c r="IN9" s="49"/>
    </row>
    <row r="10" spans="1:248" s="29" customFormat="1" ht="45">
      <c r="A10" s="614"/>
      <c r="B10" s="614"/>
      <c r="C10" s="614"/>
      <c r="D10" s="614"/>
      <c r="E10" s="194" t="s">
        <v>19</v>
      </c>
      <c r="F10" s="194" t="s">
        <v>638</v>
      </c>
      <c r="G10" s="49"/>
      <c r="IF10" s="49"/>
      <c r="IG10" s="49"/>
      <c r="IH10" s="49"/>
      <c r="II10" s="49"/>
      <c r="IJ10" s="49"/>
      <c r="IK10" s="49"/>
      <c r="IL10" s="49"/>
      <c r="IM10" s="49"/>
      <c r="IN10" s="49"/>
    </row>
    <row r="11" spans="1:248" s="29" customFormat="1" ht="15">
      <c r="A11" s="195">
        <v>1</v>
      </c>
      <c r="B11" s="195">
        <v>2</v>
      </c>
      <c r="C11" s="195">
        <v>3</v>
      </c>
      <c r="D11" s="195">
        <v>4</v>
      </c>
      <c r="E11" s="195">
        <v>5</v>
      </c>
      <c r="F11" s="195">
        <v>6</v>
      </c>
      <c r="G11" s="49"/>
      <c r="IF11" s="49"/>
      <c r="IG11" s="49"/>
      <c r="IH11" s="49"/>
      <c r="II11" s="49"/>
      <c r="IJ11" s="49"/>
      <c r="IK11" s="49"/>
      <c r="IL11" s="49"/>
      <c r="IM11" s="49"/>
      <c r="IN11" s="49"/>
    </row>
    <row r="12" spans="1:248" s="29" customFormat="1" ht="15.75">
      <c r="A12" s="453">
        <v>10000000</v>
      </c>
      <c r="B12" s="453" t="s">
        <v>6</v>
      </c>
      <c r="C12" s="441">
        <v>8621569600</v>
      </c>
      <c r="D12" s="441">
        <v>8618551600</v>
      </c>
      <c r="E12" s="441">
        <v>3018000</v>
      </c>
      <c r="F12" s="441">
        <v>0</v>
      </c>
      <c r="G12" s="31"/>
      <c r="I12" s="31"/>
    </row>
    <row r="13" spans="1:248" s="29" customFormat="1" ht="15.75">
      <c r="A13" s="453">
        <v>11000000</v>
      </c>
      <c r="B13" s="454" t="s">
        <v>7</v>
      </c>
      <c r="C13" s="442">
        <v>5418289800</v>
      </c>
      <c r="D13" s="442">
        <v>5418289800</v>
      </c>
      <c r="E13" s="442">
        <v>0</v>
      </c>
      <c r="F13" s="442">
        <v>0</v>
      </c>
      <c r="G13" s="51"/>
      <c r="I13" s="31"/>
    </row>
    <row r="14" spans="1:248" s="29" customFormat="1" ht="15.75">
      <c r="A14" s="451">
        <v>11010000</v>
      </c>
      <c r="B14" s="450" t="s">
        <v>639</v>
      </c>
      <c r="C14" s="442">
        <v>5414739800</v>
      </c>
      <c r="D14" s="442">
        <v>5414739800</v>
      </c>
      <c r="E14" s="442">
        <v>0</v>
      </c>
      <c r="F14" s="442">
        <v>0</v>
      </c>
      <c r="G14" s="51"/>
      <c r="I14" s="31"/>
    </row>
    <row r="15" spans="1:248" s="29" customFormat="1" ht="30">
      <c r="A15" s="451">
        <v>11010100</v>
      </c>
      <c r="B15" s="450" t="s">
        <v>34</v>
      </c>
      <c r="C15" s="443">
        <v>4729734700</v>
      </c>
      <c r="D15" s="443">
        <v>4729734700</v>
      </c>
      <c r="E15" s="443">
        <v>0</v>
      </c>
      <c r="F15" s="443">
        <v>0</v>
      </c>
      <c r="G15" s="51"/>
      <c r="I15" s="31"/>
    </row>
    <row r="16" spans="1:248" s="29" customFormat="1" ht="31.5" customHeight="1">
      <c r="A16" s="451">
        <v>11010200</v>
      </c>
      <c r="B16" s="450" t="s">
        <v>35</v>
      </c>
      <c r="C16" s="443">
        <v>411076300</v>
      </c>
      <c r="D16" s="443">
        <v>411076300</v>
      </c>
      <c r="E16" s="443">
        <v>0</v>
      </c>
      <c r="F16" s="443">
        <v>0</v>
      </c>
      <c r="G16" s="51"/>
      <c r="I16" s="31"/>
    </row>
    <row r="17" spans="1:9" s="29" customFormat="1" ht="30">
      <c r="A17" s="451">
        <v>11010400</v>
      </c>
      <c r="B17" s="450" t="s">
        <v>36</v>
      </c>
      <c r="C17" s="443">
        <v>141778400</v>
      </c>
      <c r="D17" s="443">
        <v>141778400</v>
      </c>
      <c r="E17" s="443">
        <v>0</v>
      </c>
      <c r="F17" s="443">
        <v>0</v>
      </c>
      <c r="G17" s="51"/>
      <c r="I17" s="31"/>
    </row>
    <row r="18" spans="1:9" s="29" customFormat="1" ht="16.5" customHeight="1">
      <c r="A18" s="451">
        <v>11010500</v>
      </c>
      <c r="B18" s="450" t="s">
        <v>37</v>
      </c>
      <c r="C18" s="443">
        <v>132150400</v>
      </c>
      <c r="D18" s="443">
        <v>132150400</v>
      </c>
      <c r="E18" s="443">
        <v>0</v>
      </c>
      <c r="F18" s="443">
        <v>0</v>
      </c>
      <c r="G18" s="51"/>
      <c r="I18" s="31"/>
    </row>
    <row r="19" spans="1:9" s="29" customFormat="1" ht="15.75">
      <c r="A19" s="453">
        <v>11020000</v>
      </c>
      <c r="B19" s="454" t="s">
        <v>769</v>
      </c>
      <c r="C19" s="441">
        <v>3550000</v>
      </c>
      <c r="D19" s="441">
        <v>3550000</v>
      </c>
      <c r="E19" s="441">
        <v>0</v>
      </c>
      <c r="F19" s="441">
        <v>0</v>
      </c>
      <c r="G19" s="51"/>
      <c r="I19" s="31"/>
    </row>
    <row r="20" spans="1:9" s="29" customFormat="1" ht="15">
      <c r="A20" s="455">
        <v>11020200</v>
      </c>
      <c r="B20" s="456" t="s">
        <v>770</v>
      </c>
      <c r="C20" s="443">
        <v>3550000</v>
      </c>
      <c r="D20" s="443">
        <v>3550000</v>
      </c>
      <c r="E20" s="443">
        <v>0</v>
      </c>
      <c r="F20" s="443">
        <v>0</v>
      </c>
      <c r="G20" s="51"/>
      <c r="I20" s="31"/>
    </row>
    <row r="21" spans="1:9" s="29" customFormat="1" ht="15.75">
      <c r="A21" s="453">
        <v>13000000</v>
      </c>
      <c r="B21" s="457" t="s">
        <v>915</v>
      </c>
      <c r="C21" s="441">
        <v>800400</v>
      </c>
      <c r="D21" s="441">
        <v>800400</v>
      </c>
      <c r="E21" s="441">
        <v>0</v>
      </c>
      <c r="F21" s="441">
        <v>0</v>
      </c>
      <c r="G21" s="51"/>
      <c r="I21" s="31"/>
    </row>
    <row r="22" spans="1:9" s="29" customFormat="1" ht="16.5" customHeight="1">
      <c r="A22" s="453">
        <v>13010000</v>
      </c>
      <c r="B22" s="457" t="s">
        <v>916</v>
      </c>
      <c r="C22" s="441">
        <v>777200</v>
      </c>
      <c r="D22" s="441">
        <v>777200</v>
      </c>
      <c r="E22" s="441">
        <v>0</v>
      </c>
      <c r="F22" s="441">
        <v>0</v>
      </c>
      <c r="G22" s="51"/>
      <c r="I22" s="31"/>
    </row>
    <row r="23" spans="1:9" s="29" customFormat="1" ht="30">
      <c r="A23" s="451">
        <v>13010200</v>
      </c>
      <c r="B23" s="458" t="s">
        <v>917</v>
      </c>
      <c r="C23" s="443">
        <v>777200</v>
      </c>
      <c r="D23" s="443">
        <v>777200</v>
      </c>
      <c r="E23" s="443"/>
      <c r="F23" s="443"/>
      <c r="G23" s="51"/>
      <c r="I23" s="31"/>
    </row>
    <row r="24" spans="1:9" s="29" customFormat="1" ht="15.75" customHeight="1">
      <c r="A24" s="453">
        <v>13020000</v>
      </c>
      <c r="B24" s="457" t="s">
        <v>918</v>
      </c>
      <c r="C24" s="441">
        <v>1500</v>
      </c>
      <c r="D24" s="441">
        <v>1500</v>
      </c>
      <c r="E24" s="441">
        <v>0</v>
      </c>
      <c r="F24" s="441">
        <v>0</v>
      </c>
      <c r="G24" s="51"/>
      <c r="I24" s="31"/>
    </row>
    <row r="25" spans="1:9" s="29" customFormat="1" ht="15">
      <c r="A25" s="451">
        <v>13020200</v>
      </c>
      <c r="B25" s="458" t="s">
        <v>919</v>
      </c>
      <c r="C25" s="443">
        <v>1500</v>
      </c>
      <c r="D25" s="443">
        <v>1500</v>
      </c>
      <c r="E25" s="443"/>
      <c r="F25" s="443"/>
      <c r="G25" s="51"/>
      <c r="I25" s="31"/>
    </row>
    <row r="26" spans="1:9" s="29" customFormat="1" ht="15.75">
      <c r="A26" s="453">
        <v>13030000</v>
      </c>
      <c r="B26" s="457" t="s">
        <v>920</v>
      </c>
      <c r="C26" s="441">
        <v>21700</v>
      </c>
      <c r="D26" s="441">
        <v>21700</v>
      </c>
      <c r="E26" s="441">
        <v>0</v>
      </c>
      <c r="F26" s="441">
        <v>0</v>
      </c>
      <c r="G26" s="51"/>
      <c r="I26" s="31"/>
    </row>
    <row r="27" spans="1:9" s="29" customFormat="1" ht="15">
      <c r="A27" s="451">
        <v>13030100</v>
      </c>
      <c r="B27" s="458" t="s">
        <v>921</v>
      </c>
      <c r="C27" s="443">
        <v>21700</v>
      </c>
      <c r="D27" s="443">
        <v>21700</v>
      </c>
      <c r="E27" s="443"/>
      <c r="F27" s="443"/>
      <c r="G27" s="51"/>
      <c r="I27" s="31"/>
    </row>
    <row r="28" spans="1:9" s="29" customFormat="1" ht="15.75">
      <c r="A28" s="453">
        <v>14000000</v>
      </c>
      <c r="B28" s="454" t="s">
        <v>515</v>
      </c>
      <c r="C28" s="442">
        <v>548800000</v>
      </c>
      <c r="D28" s="442">
        <v>548800000</v>
      </c>
      <c r="E28" s="442">
        <v>0</v>
      </c>
      <c r="F28" s="442">
        <v>0</v>
      </c>
      <c r="G28" s="51"/>
      <c r="I28" s="31"/>
    </row>
    <row r="29" spans="1:9" s="29" customFormat="1" ht="15.75">
      <c r="A29" s="453">
        <v>14020000</v>
      </c>
      <c r="B29" s="454" t="s">
        <v>1056</v>
      </c>
      <c r="C29" s="442">
        <v>35400000</v>
      </c>
      <c r="D29" s="442">
        <v>35400000</v>
      </c>
      <c r="E29" s="442">
        <v>0</v>
      </c>
      <c r="F29" s="442">
        <v>0</v>
      </c>
      <c r="G29" s="51"/>
      <c r="I29" s="31"/>
    </row>
    <row r="30" spans="1:9" s="29" customFormat="1" ht="15">
      <c r="A30" s="451">
        <v>14021900</v>
      </c>
      <c r="B30" s="450" t="s">
        <v>1057</v>
      </c>
      <c r="C30" s="443">
        <v>35400000</v>
      </c>
      <c r="D30" s="443">
        <v>35400000</v>
      </c>
      <c r="E30" s="443">
        <v>0</v>
      </c>
      <c r="F30" s="443">
        <v>0</v>
      </c>
      <c r="G30" s="51"/>
      <c r="I30" s="31"/>
    </row>
    <row r="31" spans="1:9" s="29" customFormat="1" ht="15.75">
      <c r="A31" s="453">
        <v>14030000</v>
      </c>
      <c r="B31" s="454" t="s">
        <v>1058</v>
      </c>
      <c r="C31" s="442">
        <v>124600000</v>
      </c>
      <c r="D31" s="442">
        <v>124600000</v>
      </c>
      <c r="E31" s="442">
        <v>0</v>
      </c>
      <c r="F31" s="442">
        <v>0</v>
      </c>
      <c r="G31" s="51"/>
      <c r="I31" s="31"/>
    </row>
    <row r="32" spans="1:9" s="29" customFormat="1" ht="15">
      <c r="A32" s="451">
        <v>14031900</v>
      </c>
      <c r="B32" s="450" t="s">
        <v>1057</v>
      </c>
      <c r="C32" s="443">
        <v>124600000</v>
      </c>
      <c r="D32" s="443">
        <v>124600000</v>
      </c>
      <c r="E32" s="443">
        <v>0</v>
      </c>
      <c r="F32" s="443">
        <v>0</v>
      </c>
      <c r="G32" s="51"/>
      <c r="I32" s="31"/>
    </row>
    <row r="33" spans="1:9" s="29" customFormat="1" ht="15">
      <c r="A33" s="451">
        <v>14040000</v>
      </c>
      <c r="B33" s="450" t="s">
        <v>38</v>
      </c>
      <c r="C33" s="443">
        <v>388800000</v>
      </c>
      <c r="D33" s="443">
        <v>388800000</v>
      </c>
      <c r="E33" s="443">
        <v>0</v>
      </c>
      <c r="F33" s="443">
        <v>0</v>
      </c>
      <c r="G33" s="51"/>
      <c r="I33" s="31"/>
    </row>
    <row r="34" spans="1:9" s="29" customFormat="1" ht="15.75">
      <c r="A34" s="453">
        <v>18000000</v>
      </c>
      <c r="B34" s="454" t="s">
        <v>39</v>
      </c>
      <c r="C34" s="442">
        <v>2650661400</v>
      </c>
      <c r="D34" s="442">
        <v>2650661400</v>
      </c>
      <c r="E34" s="442">
        <v>0</v>
      </c>
      <c r="F34" s="442">
        <v>0</v>
      </c>
      <c r="G34" s="51"/>
      <c r="I34" s="31"/>
    </row>
    <row r="35" spans="1:9" s="29" customFormat="1" ht="15.75">
      <c r="A35" s="453">
        <v>18010000</v>
      </c>
      <c r="B35" s="454" t="s">
        <v>40</v>
      </c>
      <c r="C35" s="442">
        <v>845143800</v>
      </c>
      <c r="D35" s="442">
        <v>845143800</v>
      </c>
      <c r="E35" s="442">
        <v>0</v>
      </c>
      <c r="F35" s="442">
        <v>0</v>
      </c>
      <c r="G35" s="51"/>
      <c r="I35" s="31"/>
    </row>
    <row r="36" spans="1:9" s="29" customFormat="1" ht="30">
      <c r="A36" s="451">
        <v>18010100</v>
      </c>
      <c r="B36" s="450" t="s">
        <v>41</v>
      </c>
      <c r="C36" s="443">
        <v>13719600</v>
      </c>
      <c r="D36" s="443">
        <v>13719600</v>
      </c>
      <c r="E36" s="443">
        <v>0</v>
      </c>
      <c r="F36" s="443">
        <v>0</v>
      </c>
      <c r="G36" s="51"/>
      <c r="I36" s="31"/>
    </row>
    <row r="37" spans="1:9" s="29" customFormat="1" ht="30">
      <c r="A37" s="451">
        <v>18010200</v>
      </c>
      <c r="B37" s="450" t="s">
        <v>42</v>
      </c>
      <c r="C37" s="443">
        <v>32630300</v>
      </c>
      <c r="D37" s="443">
        <v>32630300</v>
      </c>
      <c r="E37" s="443">
        <v>0</v>
      </c>
      <c r="F37" s="443">
        <v>0</v>
      </c>
      <c r="G37" s="51"/>
      <c r="I37" s="31"/>
    </row>
    <row r="38" spans="1:9" s="29" customFormat="1" ht="30">
      <c r="A38" s="451">
        <v>18010300</v>
      </c>
      <c r="B38" s="450" t="s">
        <v>43</v>
      </c>
      <c r="C38" s="443">
        <v>33995700</v>
      </c>
      <c r="D38" s="443">
        <v>33995700</v>
      </c>
      <c r="E38" s="443">
        <v>0</v>
      </c>
      <c r="F38" s="443">
        <v>0</v>
      </c>
      <c r="G38" s="51"/>
      <c r="I38" s="31"/>
    </row>
    <row r="39" spans="1:9" s="29" customFormat="1" ht="30">
      <c r="A39" s="451">
        <v>18010400</v>
      </c>
      <c r="B39" s="450" t="s">
        <v>44</v>
      </c>
      <c r="C39" s="443">
        <v>206724400</v>
      </c>
      <c r="D39" s="443">
        <v>206724400</v>
      </c>
      <c r="E39" s="443">
        <v>0</v>
      </c>
      <c r="F39" s="443">
        <v>0</v>
      </c>
      <c r="G39" s="51"/>
      <c r="I39" s="31"/>
    </row>
    <row r="40" spans="1:9" s="29" customFormat="1" ht="15">
      <c r="A40" s="451">
        <v>18010500</v>
      </c>
      <c r="B40" s="450" t="s">
        <v>45</v>
      </c>
      <c r="C40" s="443">
        <v>171215800</v>
      </c>
      <c r="D40" s="443">
        <v>171215800</v>
      </c>
      <c r="E40" s="443">
        <v>0</v>
      </c>
      <c r="F40" s="443">
        <v>0</v>
      </c>
      <c r="G40" s="51"/>
      <c r="I40" s="31"/>
    </row>
    <row r="41" spans="1:9" s="29" customFormat="1" ht="15">
      <c r="A41" s="451">
        <v>18010600</v>
      </c>
      <c r="B41" s="450" t="s">
        <v>640</v>
      </c>
      <c r="C41" s="443">
        <v>351105000</v>
      </c>
      <c r="D41" s="443">
        <v>351105000</v>
      </c>
      <c r="E41" s="443">
        <v>0</v>
      </c>
      <c r="F41" s="443">
        <v>0</v>
      </c>
      <c r="G41" s="51"/>
      <c r="I41" s="31"/>
    </row>
    <row r="42" spans="1:9" s="29" customFormat="1" ht="15">
      <c r="A42" s="451">
        <v>18010700</v>
      </c>
      <c r="B42" s="450" t="s">
        <v>46</v>
      </c>
      <c r="C42" s="443">
        <v>3448000</v>
      </c>
      <c r="D42" s="443">
        <v>3448000</v>
      </c>
      <c r="E42" s="443">
        <v>0</v>
      </c>
      <c r="F42" s="443">
        <v>0</v>
      </c>
      <c r="G42" s="51"/>
      <c r="I42" s="31"/>
    </row>
    <row r="43" spans="1:9" s="29" customFormat="1" ht="15">
      <c r="A43" s="451">
        <v>18010900</v>
      </c>
      <c r="B43" s="450" t="s">
        <v>47</v>
      </c>
      <c r="C43" s="443">
        <v>26405000</v>
      </c>
      <c r="D43" s="443">
        <v>26405000</v>
      </c>
      <c r="E43" s="443">
        <v>0</v>
      </c>
      <c r="F43" s="443">
        <v>0</v>
      </c>
      <c r="G43" s="51"/>
      <c r="I43" s="31"/>
    </row>
    <row r="44" spans="1:9" s="29" customFormat="1" ht="15">
      <c r="A44" s="451">
        <v>18011000</v>
      </c>
      <c r="B44" s="450" t="s">
        <v>48</v>
      </c>
      <c r="C44" s="443">
        <v>1900000</v>
      </c>
      <c r="D44" s="443">
        <v>1900000</v>
      </c>
      <c r="E44" s="443">
        <v>0</v>
      </c>
      <c r="F44" s="443">
        <v>0</v>
      </c>
      <c r="G44" s="51"/>
      <c r="I44" s="31"/>
    </row>
    <row r="45" spans="1:9" s="29" customFormat="1" ht="15">
      <c r="A45" s="451">
        <v>18011100</v>
      </c>
      <c r="B45" s="450" t="s">
        <v>49</v>
      </c>
      <c r="C45" s="443">
        <v>4000000</v>
      </c>
      <c r="D45" s="443">
        <v>4000000</v>
      </c>
      <c r="E45" s="443">
        <v>0</v>
      </c>
      <c r="F45" s="443">
        <v>0</v>
      </c>
      <c r="G45" s="51"/>
      <c r="I45" s="31"/>
    </row>
    <row r="46" spans="1:9" s="29" customFormat="1" ht="15.75">
      <c r="A46" s="453">
        <v>18020000</v>
      </c>
      <c r="B46" s="454" t="s">
        <v>50</v>
      </c>
      <c r="C46" s="443">
        <v>15500000</v>
      </c>
      <c r="D46" s="442">
        <v>15500000</v>
      </c>
      <c r="E46" s="443">
        <v>0</v>
      </c>
      <c r="F46" s="443">
        <v>0</v>
      </c>
      <c r="G46" s="51"/>
      <c r="I46" s="31"/>
    </row>
    <row r="47" spans="1:9" s="29" customFormat="1" ht="15">
      <c r="A47" s="451">
        <v>18020100</v>
      </c>
      <c r="B47" s="450" t="s">
        <v>51</v>
      </c>
      <c r="C47" s="443">
        <v>13902600</v>
      </c>
      <c r="D47" s="443">
        <v>13902600</v>
      </c>
      <c r="E47" s="443">
        <v>0</v>
      </c>
      <c r="F47" s="443">
        <v>0</v>
      </c>
      <c r="G47" s="51"/>
      <c r="I47" s="31"/>
    </row>
    <row r="48" spans="1:9" s="29" customFormat="1" ht="15">
      <c r="A48" s="451">
        <v>18020200</v>
      </c>
      <c r="B48" s="450" t="s">
        <v>52</v>
      </c>
      <c r="C48" s="443">
        <v>1597400</v>
      </c>
      <c r="D48" s="443">
        <v>1597400</v>
      </c>
      <c r="E48" s="443">
        <v>0</v>
      </c>
      <c r="F48" s="443">
        <v>0</v>
      </c>
      <c r="G48" s="51"/>
      <c r="I48" s="31"/>
    </row>
    <row r="49" spans="1:9" s="29" customFormat="1" ht="15.75">
      <c r="A49" s="453">
        <v>18030000</v>
      </c>
      <c r="B49" s="454" t="s">
        <v>53</v>
      </c>
      <c r="C49" s="442">
        <v>5400000</v>
      </c>
      <c r="D49" s="442">
        <v>5400000</v>
      </c>
      <c r="E49" s="442">
        <v>0</v>
      </c>
      <c r="F49" s="442">
        <v>0</v>
      </c>
      <c r="G49" s="51"/>
      <c r="I49" s="31"/>
    </row>
    <row r="50" spans="1:9" s="29" customFormat="1" ht="15">
      <c r="A50" s="451">
        <v>18030100</v>
      </c>
      <c r="B50" s="450" t="s">
        <v>641</v>
      </c>
      <c r="C50" s="443">
        <v>2600000</v>
      </c>
      <c r="D50" s="443">
        <v>2600000</v>
      </c>
      <c r="E50" s="443">
        <v>0</v>
      </c>
      <c r="F50" s="443">
        <v>0</v>
      </c>
      <c r="G50" s="51"/>
      <c r="I50" s="31"/>
    </row>
    <row r="51" spans="1:9" s="29" customFormat="1" ht="15">
      <c r="A51" s="451">
        <v>18030200</v>
      </c>
      <c r="B51" s="450" t="s">
        <v>54</v>
      </c>
      <c r="C51" s="443">
        <v>2800000</v>
      </c>
      <c r="D51" s="443">
        <v>2800000</v>
      </c>
      <c r="E51" s="443">
        <v>0</v>
      </c>
      <c r="F51" s="443">
        <v>0</v>
      </c>
      <c r="G51" s="51"/>
      <c r="I51" s="31"/>
    </row>
    <row r="52" spans="1:9" s="29" customFormat="1" ht="15.75">
      <c r="A52" s="453">
        <v>18050000</v>
      </c>
      <c r="B52" s="454" t="s">
        <v>55</v>
      </c>
      <c r="C52" s="442">
        <v>1784617600</v>
      </c>
      <c r="D52" s="442">
        <v>1784617600</v>
      </c>
      <c r="E52" s="442">
        <v>0</v>
      </c>
      <c r="F52" s="442">
        <v>0</v>
      </c>
      <c r="G52" s="51"/>
      <c r="I52" s="31"/>
    </row>
    <row r="53" spans="1:9" s="29" customFormat="1" ht="15">
      <c r="A53" s="451">
        <v>18050300</v>
      </c>
      <c r="B53" s="450" t="s">
        <v>56</v>
      </c>
      <c r="C53" s="443">
        <v>267129700</v>
      </c>
      <c r="D53" s="443">
        <v>267129700</v>
      </c>
      <c r="E53" s="443">
        <v>0</v>
      </c>
      <c r="F53" s="443">
        <v>0</v>
      </c>
      <c r="G53" s="51"/>
      <c r="I53" s="31"/>
    </row>
    <row r="54" spans="1:9" s="29" customFormat="1" ht="15">
      <c r="A54" s="451">
        <v>18050400</v>
      </c>
      <c r="B54" s="450" t="s">
        <v>57</v>
      </c>
      <c r="C54" s="443">
        <v>1517487900</v>
      </c>
      <c r="D54" s="443">
        <v>1517487900</v>
      </c>
      <c r="E54" s="443">
        <v>0</v>
      </c>
      <c r="F54" s="443">
        <v>0</v>
      </c>
      <c r="G54" s="51"/>
      <c r="I54" s="31"/>
    </row>
    <row r="55" spans="1:9" s="29" customFormat="1" ht="15.75">
      <c r="A55" s="453">
        <v>19000000</v>
      </c>
      <c r="B55" s="454" t="s">
        <v>8</v>
      </c>
      <c r="C55" s="442">
        <v>3018000</v>
      </c>
      <c r="D55" s="442">
        <v>0</v>
      </c>
      <c r="E55" s="442">
        <v>3018000</v>
      </c>
      <c r="F55" s="442">
        <v>0</v>
      </c>
      <c r="G55" s="51"/>
      <c r="I55" s="31"/>
    </row>
    <row r="56" spans="1:9" s="29" customFormat="1" ht="15.75">
      <c r="A56" s="453">
        <v>19010000</v>
      </c>
      <c r="B56" s="454" t="s">
        <v>58</v>
      </c>
      <c r="C56" s="442">
        <v>3018000</v>
      </c>
      <c r="D56" s="442">
        <v>0</v>
      </c>
      <c r="E56" s="442">
        <v>3018000</v>
      </c>
      <c r="F56" s="442">
        <v>0</v>
      </c>
      <c r="G56" s="51"/>
      <c r="I56" s="31"/>
    </row>
    <row r="57" spans="1:9" s="30" customFormat="1" ht="15" customHeight="1">
      <c r="A57" s="451">
        <v>19010100</v>
      </c>
      <c r="B57" s="450" t="s">
        <v>791</v>
      </c>
      <c r="C57" s="443">
        <v>827600</v>
      </c>
      <c r="D57" s="443">
        <v>0</v>
      </c>
      <c r="E57" s="443">
        <v>827600</v>
      </c>
      <c r="F57" s="443">
        <v>0</v>
      </c>
      <c r="G57" s="52"/>
      <c r="I57" s="31"/>
    </row>
    <row r="58" spans="1:9" s="29" customFormat="1" ht="15">
      <c r="A58" s="451">
        <v>19010200</v>
      </c>
      <c r="B58" s="450" t="s">
        <v>592</v>
      </c>
      <c r="C58" s="443">
        <v>2132100</v>
      </c>
      <c r="D58" s="443">
        <v>0</v>
      </c>
      <c r="E58" s="443">
        <v>2132100</v>
      </c>
      <c r="F58" s="443">
        <v>0</v>
      </c>
      <c r="G58" s="51"/>
      <c r="I58" s="31"/>
    </row>
    <row r="59" spans="1:9" s="30" customFormat="1" ht="30">
      <c r="A59" s="451">
        <v>19010300</v>
      </c>
      <c r="B59" s="450" t="s">
        <v>593</v>
      </c>
      <c r="C59" s="443">
        <v>58300</v>
      </c>
      <c r="D59" s="443">
        <v>0</v>
      </c>
      <c r="E59" s="443">
        <v>58300</v>
      </c>
      <c r="F59" s="443">
        <v>0</v>
      </c>
      <c r="G59" s="52"/>
      <c r="I59" s="31"/>
    </row>
    <row r="60" spans="1:9" s="29" customFormat="1" ht="15.75">
      <c r="A60" s="453">
        <v>20000000</v>
      </c>
      <c r="B60" s="454" t="s">
        <v>9</v>
      </c>
      <c r="C60" s="442">
        <v>463379300</v>
      </c>
      <c r="D60" s="442">
        <v>182012900</v>
      </c>
      <c r="E60" s="442">
        <v>281366400</v>
      </c>
      <c r="F60" s="442">
        <v>150000000</v>
      </c>
      <c r="G60" s="51"/>
      <c r="I60" s="31"/>
    </row>
    <row r="61" spans="1:9" s="29" customFormat="1" ht="15.75">
      <c r="A61" s="453">
        <v>21000000</v>
      </c>
      <c r="B61" s="454" t="s">
        <v>10</v>
      </c>
      <c r="C61" s="442">
        <v>48732900</v>
      </c>
      <c r="D61" s="442">
        <v>48732900</v>
      </c>
      <c r="E61" s="442">
        <v>0</v>
      </c>
      <c r="F61" s="442">
        <v>0</v>
      </c>
      <c r="G61" s="51"/>
      <c r="I61" s="31"/>
    </row>
    <row r="62" spans="1:9" s="29" customFormat="1" ht="48" customHeight="1">
      <c r="A62" s="453">
        <v>21010000</v>
      </c>
      <c r="B62" s="459" t="s">
        <v>642</v>
      </c>
      <c r="C62" s="442">
        <v>5700000</v>
      </c>
      <c r="D62" s="442">
        <v>5700000</v>
      </c>
      <c r="E62" s="442">
        <v>0</v>
      </c>
      <c r="F62" s="442">
        <v>0</v>
      </c>
      <c r="G62" s="51"/>
      <c r="I62" s="31"/>
    </row>
    <row r="63" spans="1:9" s="30" customFormat="1" ht="30">
      <c r="A63" s="451">
        <v>21010300</v>
      </c>
      <c r="B63" s="460" t="s">
        <v>59</v>
      </c>
      <c r="C63" s="443">
        <v>5700000</v>
      </c>
      <c r="D63" s="443">
        <v>5700000</v>
      </c>
      <c r="E63" s="443">
        <v>0</v>
      </c>
      <c r="F63" s="443">
        <v>0</v>
      </c>
      <c r="G63" s="52"/>
      <c r="I63" s="31"/>
    </row>
    <row r="64" spans="1:9" s="30" customFormat="1" ht="15.75">
      <c r="A64" s="453">
        <v>21050000</v>
      </c>
      <c r="B64" s="461" t="s">
        <v>643</v>
      </c>
      <c r="C64" s="442">
        <v>21642900</v>
      </c>
      <c r="D64" s="442">
        <v>21642900</v>
      </c>
      <c r="E64" s="442">
        <v>0</v>
      </c>
      <c r="F64" s="442">
        <v>0</v>
      </c>
      <c r="G64" s="52"/>
      <c r="I64" s="31"/>
    </row>
    <row r="65" spans="1:9" s="29" customFormat="1" ht="15.75">
      <c r="A65" s="453">
        <v>21080000</v>
      </c>
      <c r="B65" s="454" t="s">
        <v>60</v>
      </c>
      <c r="C65" s="442">
        <v>21390000</v>
      </c>
      <c r="D65" s="442">
        <v>21390000</v>
      </c>
      <c r="E65" s="442">
        <v>0</v>
      </c>
      <c r="F65" s="442">
        <v>0</v>
      </c>
      <c r="G65" s="51"/>
      <c r="I65" s="31"/>
    </row>
    <row r="66" spans="1:9" s="29" customFormat="1" ht="15">
      <c r="A66" s="451">
        <v>21081100</v>
      </c>
      <c r="B66" s="450" t="s">
        <v>61</v>
      </c>
      <c r="C66" s="443">
        <v>17000000</v>
      </c>
      <c r="D66" s="443">
        <v>17000000</v>
      </c>
      <c r="E66" s="443">
        <v>0</v>
      </c>
      <c r="F66" s="443">
        <v>0</v>
      </c>
      <c r="G66" s="53"/>
      <c r="H66" s="51"/>
      <c r="I66" s="31"/>
    </row>
    <row r="67" spans="1:9" s="29" customFormat="1" ht="30">
      <c r="A67" s="451">
        <v>21081500</v>
      </c>
      <c r="B67" s="450" t="s">
        <v>644</v>
      </c>
      <c r="C67" s="443">
        <v>1000000</v>
      </c>
      <c r="D67" s="443">
        <v>1000000</v>
      </c>
      <c r="E67" s="443">
        <v>0</v>
      </c>
      <c r="F67" s="443">
        <v>0</v>
      </c>
      <c r="G67" s="53"/>
      <c r="H67" s="51"/>
      <c r="I67" s="31"/>
    </row>
    <row r="68" spans="1:9" s="29" customFormat="1" ht="15">
      <c r="A68" s="451">
        <v>21081700</v>
      </c>
      <c r="B68" s="450" t="s">
        <v>645</v>
      </c>
      <c r="C68" s="443">
        <v>3390000</v>
      </c>
      <c r="D68" s="443">
        <v>3390000</v>
      </c>
      <c r="E68" s="443">
        <v>0</v>
      </c>
      <c r="F68" s="443">
        <v>0</v>
      </c>
      <c r="G68" s="53"/>
      <c r="H68" s="51"/>
      <c r="I68" s="31"/>
    </row>
    <row r="69" spans="1:9" s="29" customFormat="1" ht="15.75">
      <c r="A69" s="453">
        <v>22000000</v>
      </c>
      <c r="B69" s="454" t="s">
        <v>11</v>
      </c>
      <c r="C69" s="442">
        <v>133280000</v>
      </c>
      <c r="D69" s="442">
        <v>133280000</v>
      </c>
      <c r="E69" s="442">
        <v>0</v>
      </c>
      <c r="F69" s="442">
        <v>0</v>
      </c>
      <c r="G69" s="53"/>
      <c r="H69" s="51"/>
      <c r="I69" s="31"/>
    </row>
    <row r="70" spans="1:9" s="29" customFormat="1" ht="15" customHeight="1">
      <c r="A70" s="453">
        <v>22010000</v>
      </c>
      <c r="B70" s="454" t="s">
        <v>232</v>
      </c>
      <c r="C70" s="442">
        <v>58380000</v>
      </c>
      <c r="D70" s="442">
        <v>58380000</v>
      </c>
      <c r="E70" s="442">
        <v>0</v>
      </c>
      <c r="F70" s="442">
        <v>0</v>
      </c>
      <c r="G70" s="53"/>
      <c r="H70" s="51"/>
      <c r="I70" s="31"/>
    </row>
    <row r="71" spans="1:9" s="29" customFormat="1" ht="15.75" customHeight="1">
      <c r="A71" s="451">
        <v>22010300</v>
      </c>
      <c r="B71" s="450" t="s">
        <v>233</v>
      </c>
      <c r="C71" s="443">
        <v>2350000</v>
      </c>
      <c r="D71" s="443">
        <v>2350000</v>
      </c>
      <c r="E71" s="443">
        <v>0</v>
      </c>
      <c r="F71" s="443">
        <v>0</v>
      </c>
      <c r="G71" s="54"/>
      <c r="I71" s="31"/>
    </row>
    <row r="72" spans="1:9" s="29" customFormat="1" ht="15">
      <c r="A72" s="462">
        <v>22012500</v>
      </c>
      <c r="B72" s="463" t="s">
        <v>72</v>
      </c>
      <c r="C72" s="443">
        <v>52900000</v>
      </c>
      <c r="D72" s="443">
        <v>52900000</v>
      </c>
      <c r="E72" s="443">
        <v>0</v>
      </c>
      <c r="F72" s="443">
        <v>0</v>
      </c>
      <c r="G72" s="54"/>
      <c r="I72" s="31"/>
    </row>
    <row r="73" spans="1:9" s="48" customFormat="1" ht="15">
      <c r="A73" s="462">
        <v>22012600</v>
      </c>
      <c r="B73" s="464" t="s">
        <v>234</v>
      </c>
      <c r="C73" s="443">
        <v>2940000</v>
      </c>
      <c r="D73" s="443">
        <v>2940000</v>
      </c>
      <c r="E73" s="443">
        <v>0</v>
      </c>
      <c r="F73" s="443">
        <v>0</v>
      </c>
      <c r="G73" s="55"/>
      <c r="I73" s="31"/>
    </row>
    <row r="74" spans="1:9" s="48" customFormat="1" ht="45">
      <c r="A74" s="462">
        <v>22012900</v>
      </c>
      <c r="B74" s="465" t="s">
        <v>646</v>
      </c>
      <c r="C74" s="443">
        <v>190000</v>
      </c>
      <c r="D74" s="443">
        <v>190000</v>
      </c>
      <c r="E74" s="443">
        <v>0</v>
      </c>
      <c r="F74" s="443">
        <v>0</v>
      </c>
      <c r="G74" s="55"/>
      <c r="I74" s="31"/>
    </row>
    <row r="75" spans="1:9" s="48" customFormat="1" ht="31.5">
      <c r="A75" s="453">
        <v>22080000</v>
      </c>
      <c r="B75" s="454" t="s">
        <v>62</v>
      </c>
      <c r="C75" s="442">
        <v>70900000</v>
      </c>
      <c r="D75" s="442">
        <v>70900000</v>
      </c>
      <c r="E75" s="442">
        <v>0</v>
      </c>
      <c r="F75" s="442">
        <v>0</v>
      </c>
      <c r="G75" s="55"/>
      <c r="I75" s="31"/>
    </row>
    <row r="76" spans="1:9" s="29" customFormat="1" ht="17.25" customHeight="1">
      <c r="A76" s="451">
        <v>22080400</v>
      </c>
      <c r="B76" s="450" t="s">
        <v>63</v>
      </c>
      <c r="C76" s="443">
        <v>70900000</v>
      </c>
      <c r="D76" s="443">
        <v>70900000</v>
      </c>
      <c r="E76" s="443">
        <v>0</v>
      </c>
      <c r="F76" s="443">
        <v>0</v>
      </c>
      <c r="G76" s="51"/>
      <c r="I76" s="31"/>
    </row>
    <row r="77" spans="1:9" s="29" customFormat="1" ht="15">
      <c r="A77" s="466"/>
      <c r="B77" s="467" t="s">
        <v>64</v>
      </c>
      <c r="C77" s="444">
        <v>50526100</v>
      </c>
      <c r="D77" s="443">
        <v>50526100</v>
      </c>
      <c r="E77" s="444">
        <v>0</v>
      </c>
      <c r="F77" s="444">
        <v>0</v>
      </c>
      <c r="G77" s="51"/>
      <c r="I77" s="31"/>
    </row>
    <row r="78" spans="1:9" s="29" customFormat="1" ht="15">
      <c r="A78" s="466"/>
      <c r="B78" s="467" t="s">
        <v>65</v>
      </c>
      <c r="C78" s="444">
        <v>2116400</v>
      </c>
      <c r="D78" s="443">
        <v>2116400</v>
      </c>
      <c r="E78" s="444">
        <v>0</v>
      </c>
      <c r="F78" s="444">
        <v>0</v>
      </c>
      <c r="G78" s="51"/>
      <c r="I78" s="31"/>
    </row>
    <row r="79" spans="1:9" s="29" customFormat="1" ht="16.5" customHeight="1">
      <c r="A79" s="466"/>
      <c r="B79" s="467" t="s">
        <v>66</v>
      </c>
      <c r="C79" s="444">
        <v>18257500</v>
      </c>
      <c r="D79" s="443">
        <v>18257500</v>
      </c>
      <c r="E79" s="444">
        <v>0</v>
      </c>
      <c r="F79" s="444">
        <v>0</v>
      </c>
      <c r="G79" s="51"/>
      <c r="I79" s="31"/>
    </row>
    <row r="80" spans="1:9" s="29" customFormat="1" ht="15.75">
      <c r="A80" s="453" t="s">
        <v>67</v>
      </c>
      <c r="B80" s="454" t="s">
        <v>68</v>
      </c>
      <c r="C80" s="442">
        <v>4000000</v>
      </c>
      <c r="D80" s="442">
        <v>4000000</v>
      </c>
      <c r="E80" s="442">
        <v>0</v>
      </c>
      <c r="F80" s="442">
        <v>0</v>
      </c>
      <c r="G80" s="51"/>
      <c r="I80" s="31"/>
    </row>
    <row r="81" spans="1:9" s="29" customFormat="1" ht="30">
      <c r="A81" s="451" t="s">
        <v>69</v>
      </c>
      <c r="B81" s="450" t="s">
        <v>70</v>
      </c>
      <c r="C81" s="443">
        <v>3555600</v>
      </c>
      <c r="D81" s="443">
        <v>3555600</v>
      </c>
      <c r="E81" s="443">
        <v>0</v>
      </c>
      <c r="F81" s="443">
        <v>0</v>
      </c>
      <c r="G81" s="51"/>
      <c r="I81" s="31"/>
    </row>
    <row r="82" spans="1:9" s="29" customFormat="1" ht="15">
      <c r="A82" s="451">
        <v>22090200</v>
      </c>
      <c r="B82" s="450" t="s">
        <v>71</v>
      </c>
      <c r="C82" s="443">
        <v>166400</v>
      </c>
      <c r="D82" s="443">
        <v>166400</v>
      </c>
      <c r="E82" s="443">
        <v>0</v>
      </c>
      <c r="F82" s="443">
        <v>0</v>
      </c>
      <c r="G82" s="51"/>
      <c r="I82" s="31"/>
    </row>
    <row r="83" spans="1:9" s="29" customFormat="1" ht="30">
      <c r="A83" s="451" t="s">
        <v>516</v>
      </c>
      <c r="B83" s="450" t="s">
        <v>517</v>
      </c>
      <c r="C83" s="443">
        <v>278000</v>
      </c>
      <c r="D83" s="443">
        <v>278000</v>
      </c>
      <c r="E83" s="443">
        <v>0</v>
      </c>
      <c r="F83" s="443">
        <v>0</v>
      </c>
      <c r="G83" s="51"/>
      <c r="I83" s="31"/>
    </row>
    <row r="84" spans="1:9" s="78" customFormat="1" ht="15.75">
      <c r="A84" s="453" t="s">
        <v>73</v>
      </c>
      <c r="B84" s="454" t="s">
        <v>60</v>
      </c>
      <c r="C84" s="442">
        <v>50435500</v>
      </c>
      <c r="D84" s="442">
        <v>50435500</v>
      </c>
      <c r="E84" s="442">
        <v>0</v>
      </c>
      <c r="F84" s="442">
        <v>0</v>
      </c>
      <c r="G84" s="142"/>
      <c r="I84" s="31"/>
    </row>
    <row r="85" spans="1:9" s="78" customFormat="1" ht="15">
      <c r="A85" s="451" t="s">
        <v>74</v>
      </c>
      <c r="B85" s="450" t="s">
        <v>75</v>
      </c>
      <c r="C85" s="443">
        <v>46045500</v>
      </c>
      <c r="D85" s="443">
        <v>46045500</v>
      </c>
      <c r="E85" s="443">
        <v>0</v>
      </c>
      <c r="F85" s="443">
        <v>0</v>
      </c>
      <c r="G85" s="142"/>
      <c r="I85" s="31"/>
    </row>
    <row r="86" spans="1:9" s="78" customFormat="1" ht="17.25" customHeight="1">
      <c r="A86" s="451"/>
      <c r="B86" s="450" t="s">
        <v>518</v>
      </c>
      <c r="C86" s="443">
        <v>21400000</v>
      </c>
      <c r="D86" s="443">
        <v>21400000</v>
      </c>
      <c r="E86" s="443">
        <v>0</v>
      </c>
      <c r="F86" s="443">
        <v>0</v>
      </c>
      <c r="G86" s="142"/>
      <c r="I86" s="31"/>
    </row>
    <row r="87" spans="1:9" s="78" customFormat="1" ht="15">
      <c r="A87" s="451"/>
      <c r="B87" s="450" t="s">
        <v>77</v>
      </c>
      <c r="C87" s="443">
        <v>24645500</v>
      </c>
      <c r="D87" s="443">
        <v>24645500</v>
      </c>
      <c r="E87" s="443">
        <v>0</v>
      </c>
      <c r="F87" s="443">
        <v>0</v>
      </c>
      <c r="G87" s="142"/>
      <c r="I87" s="31"/>
    </row>
    <row r="88" spans="1:9" s="78" customFormat="1" ht="75">
      <c r="A88" s="451">
        <v>24062200</v>
      </c>
      <c r="B88" s="450" t="s">
        <v>519</v>
      </c>
      <c r="C88" s="443">
        <v>4390000</v>
      </c>
      <c r="D88" s="443">
        <v>4390000</v>
      </c>
      <c r="E88" s="443">
        <v>0</v>
      </c>
      <c r="F88" s="443">
        <v>0</v>
      </c>
      <c r="G88" s="142"/>
      <c r="I88" s="31"/>
    </row>
    <row r="89" spans="1:9" s="78" customFormat="1" ht="15">
      <c r="A89" s="451">
        <v>24170000</v>
      </c>
      <c r="B89" s="450" t="s">
        <v>1059</v>
      </c>
      <c r="C89" s="443">
        <v>150000000</v>
      </c>
      <c r="D89" s="443">
        <v>0</v>
      </c>
      <c r="E89" s="443">
        <v>150000000</v>
      </c>
      <c r="F89" s="443">
        <v>150000000</v>
      </c>
      <c r="G89" s="142"/>
      <c r="I89" s="31"/>
    </row>
    <row r="90" spans="1:9" s="78" customFormat="1" ht="17.25" customHeight="1">
      <c r="A90" s="453" t="s">
        <v>78</v>
      </c>
      <c r="B90" s="454" t="s">
        <v>27</v>
      </c>
      <c r="C90" s="442">
        <v>131366400</v>
      </c>
      <c r="D90" s="442">
        <v>0</v>
      </c>
      <c r="E90" s="442">
        <v>131366400</v>
      </c>
      <c r="F90" s="442">
        <v>0</v>
      </c>
      <c r="G90" s="142"/>
      <c r="I90" s="31"/>
    </row>
    <row r="91" spans="1:9" s="78" customFormat="1" ht="18.75" customHeight="1">
      <c r="A91" s="453">
        <v>25010000</v>
      </c>
      <c r="B91" s="454" t="s">
        <v>79</v>
      </c>
      <c r="C91" s="440">
        <v>131366400</v>
      </c>
      <c r="D91" s="443">
        <v>0</v>
      </c>
      <c r="E91" s="440">
        <v>131366400</v>
      </c>
      <c r="F91" s="443">
        <v>0</v>
      </c>
      <c r="G91" s="142"/>
      <c r="I91" s="31"/>
    </row>
    <row r="92" spans="1:9" s="78" customFormat="1" ht="15">
      <c r="A92" s="451">
        <v>25010100</v>
      </c>
      <c r="B92" s="450" t="s">
        <v>80</v>
      </c>
      <c r="C92" s="440">
        <v>103115300</v>
      </c>
      <c r="D92" s="443">
        <v>0</v>
      </c>
      <c r="E92" s="440">
        <v>103115300</v>
      </c>
      <c r="F92" s="443">
        <v>0</v>
      </c>
      <c r="G92" s="142"/>
      <c r="I92" s="31"/>
    </row>
    <row r="93" spans="1:9" s="78" customFormat="1" ht="15">
      <c r="A93" s="451">
        <v>25010200</v>
      </c>
      <c r="B93" s="450" t="s">
        <v>81</v>
      </c>
      <c r="C93" s="440">
        <v>24147900</v>
      </c>
      <c r="D93" s="443">
        <v>0</v>
      </c>
      <c r="E93" s="440">
        <v>24147900</v>
      </c>
      <c r="F93" s="443">
        <v>0</v>
      </c>
      <c r="G93" s="142"/>
      <c r="I93" s="31"/>
    </row>
    <row r="94" spans="1:9" s="134" customFormat="1" ht="15.75">
      <c r="A94" s="451">
        <v>25010300</v>
      </c>
      <c r="B94" s="450" t="s">
        <v>82</v>
      </c>
      <c r="C94" s="440">
        <v>4006400</v>
      </c>
      <c r="D94" s="443">
        <v>0</v>
      </c>
      <c r="E94" s="440">
        <v>4006400</v>
      </c>
      <c r="F94" s="443">
        <v>0</v>
      </c>
      <c r="G94" s="143"/>
      <c r="I94" s="31"/>
    </row>
    <row r="95" spans="1:9" s="78" customFormat="1" ht="16.5" customHeight="1">
      <c r="A95" s="451">
        <v>25010400</v>
      </c>
      <c r="B95" s="450" t="s">
        <v>83</v>
      </c>
      <c r="C95" s="440">
        <v>96800</v>
      </c>
      <c r="D95" s="443">
        <v>0</v>
      </c>
      <c r="E95" s="440">
        <v>96800</v>
      </c>
      <c r="F95" s="443">
        <v>0</v>
      </c>
      <c r="G95" s="142"/>
      <c r="I95" s="31"/>
    </row>
    <row r="96" spans="1:9" s="78" customFormat="1" ht="15.75">
      <c r="A96" s="453">
        <v>30000000</v>
      </c>
      <c r="B96" s="454" t="s">
        <v>14</v>
      </c>
      <c r="C96" s="441">
        <v>550000000</v>
      </c>
      <c r="D96" s="441">
        <v>0</v>
      </c>
      <c r="E96" s="441">
        <v>550000000</v>
      </c>
      <c r="F96" s="441">
        <v>550000000</v>
      </c>
      <c r="G96" s="142"/>
      <c r="I96" s="31"/>
    </row>
    <row r="97" spans="1:28" s="78" customFormat="1" ht="18.75" customHeight="1">
      <c r="A97" s="453">
        <v>31000000</v>
      </c>
      <c r="B97" s="454" t="s">
        <v>15</v>
      </c>
      <c r="C97" s="441">
        <v>300000000</v>
      </c>
      <c r="D97" s="441">
        <v>0</v>
      </c>
      <c r="E97" s="441">
        <v>300000000</v>
      </c>
      <c r="F97" s="441">
        <v>300000000</v>
      </c>
      <c r="G97" s="142"/>
      <c r="I97" s="31"/>
    </row>
    <row r="98" spans="1:28" s="78" customFormat="1" ht="31.5">
      <c r="A98" s="453" t="s">
        <v>84</v>
      </c>
      <c r="B98" s="454" t="s">
        <v>647</v>
      </c>
      <c r="C98" s="442">
        <v>300000000</v>
      </c>
      <c r="D98" s="442">
        <v>0</v>
      </c>
      <c r="E98" s="442">
        <v>300000000</v>
      </c>
      <c r="F98" s="442">
        <v>300000000</v>
      </c>
      <c r="G98" s="142"/>
      <c r="I98" s="31"/>
    </row>
    <row r="99" spans="1:28" s="78" customFormat="1" ht="15.75">
      <c r="A99" s="453" t="s">
        <v>85</v>
      </c>
      <c r="B99" s="454" t="s">
        <v>86</v>
      </c>
      <c r="C99" s="442">
        <v>250000000</v>
      </c>
      <c r="D99" s="442">
        <v>0</v>
      </c>
      <c r="E99" s="442">
        <v>250000000</v>
      </c>
      <c r="F99" s="442">
        <v>250000000</v>
      </c>
      <c r="G99" s="142"/>
      <c r="I99" s="31"/>
    </row>
    <row r="100" spans="1:28" s="78" customFormat="1" ht="15.75">
      <c r="A100" s="453" t="s">
        <v>87</v>
      </c>
      <c r="B100" s="454" t="s">
        <v>88</v>
      </c>
      <c r="C100" s="442">
        <v>250000000</v>
      </c>
      <c r="D100" s="442">
        <v>0</v>
      </c>
      <c r="E100" s="442">
        <v>250000000</v>
      </c>
      <c r="F100" s="442">
        <v>250000000</v>
      </c>
      <c r="G100" s="142"/>
      <c r="I100" s="31"/>
    </row>
    <row r="101" spans="1:28" s="78" customFormat="1" ht="30">
      <c r="A101" s="451">
        <v>33010100</v>
      </c>
      <c r="B101" s="450" t="s">
        <v>89</v>
      </c>
      <c r="C101" s="443">
        <v>250000000</v>
      </c>
      <c r="D101" s="443">
        <v>0</v>
      </c>
      <c r="E101" s="443">
        <v>250000000</v>
      </c>
      <c r="F101" s="443">
        <v>250000000</v>
      </c>
      <c r="G101" s="142"/>
      <c r="I101" s="31"/>
    </row>
    <row r="102" spans="1:28" s="78" customFormat="1" ht="15.75">
      <c r="A102" s="453">
        <v>90010100</v>
      </c>
      <c r="B102" s="454" t="s">
        <v>90</v>
      </c>
      <c r="C102" s="442">
        <v>9685384400</v>
      </c>
      <c r="D102" s="442">
        <v>8851000000</v>
      </c>
      <c r="E102" s="442">
        <v>834384400</v>
      </c>
      <c r="F102" s="442">
        <v>700000000</v>
      </c>
      <c r="G102" s="142"/>
      <c r="I102" s="31"/>
    </row>
    <row r="103" spans="1:28" s="78" customFormat="1" ht="15.75">
      <c r="A103" s="453" t="s">
        <v>91</v>
      </c>
      <c r="B103" s="454" t="s">
        <v>92</v>
      </c>
      <c r="C103" s="442">
        <v>1463365500</v>
      </c>
      <c r="D103" s="442">
        <v>1463365500</v>
      </c>
      <c r="E103" s="442">
        <v>0</v>
      </c>
      <c r="F103" s="442">
        <v>0</v>
      </c>
      <c r="G103" s="142"/>
      <c r="I103" s="31"/>
    </row>
    <row r="104" spans="1:28" s="78" customFormat="1" ht="15.75">
      <c r="A104" s="453">
        <v>41030000</v>
      </c>
      <c r="B104" s="454" t="s">
        <v>710</v>
      </c>
      <c r="C104" s="442">
        <v>1463365500</v>
      </c>
      <c r="D104" s="442">
        <v>1463365500</v>
      </c>
      <c r="E104" s="442">
        <v>0</v>
      </c>
      <c r="F104" s="442">
        <v>0</v>
      </c>
      <c r="G104" s="142"/>
      <c r="I104" s="31"/>
    </row>
    <row r="105" spans="1:28" s="78" customFormat="1" ht="15">
      <c r="A105" s="468">
        <v>41033900</v>
      </c>
      <c r="B105" s="469" t="s">
        <v>93</v>
      </c>
      <c r="C105" s="445">
        <v>1463365500</v>
      </c>
      <c r="D105" s="445">
        <v>1463365500</v>
      </c>
      <c r="E105" s="445">
        <v>0</v>
      </c>
      <c r="F105" s="445">
        <v>0</v>
      </c>
      <c r="G105" s="142"/>
      <c r="I105" s="31"/>
    </row>
    <row r="106" spans="1:28" s="78" customFormat="1" ht="15.75">
      <c r="A106" s="470">
        <v>90010200</v>
      </c>
      <c r="B106" s="471" t="s">
        <v>28</v>
      </c>
      <c r="C106" s="442">
        <v>11148749900</v>
      </c>
      <c r="D106" s="442">
        <v>10314365500</v>
      </c>
      <c r="E106" s="442">
        <v>834384400</v>
      </c>
      <c r="F106" s="442">
        <v>700000000</v>
      </c>
      <c r="G106" s="142"/>
      <c r="I106" s="31"/>
    </row>
    <row r="107" spans="1:28" s="34" customFormat="1" ht="20.25">
      <c r="A107" s="46"/>
      <c r="B107" s="50"/>
      <c r="C107" s="302"/>
      <c r="D107" s="46"/>
      <c r="E107" s="56"/>
    </row>
    <row r="108" spans="1:28" ht="55.5" customHeight="1"/>
    <row r="109" spans="1:28" s="4" customFormat="1" ht="18">
      <c r="A109" s="16" t="s">
        <v>596</v>
      </c>
      <c r="B109" s="16"/>
      <c r="C109" s="16"/>
      <c r="D109" s="208"/>
      <c r="E109" s="7" t="s">
        <v>1130</v>
      </c>
      <c r="F109" s="218"/>
      <c r="G109" s="219"/>
      <c r="H109" s="219"/>
      <c r="J109" s="220"/>
      <c r="K109" s="220"/>
      <c r="L109" s="17"/>
      <c r="N109" s="18"/>
      <c r="P109" s="221"/>
      <c r="Q109" s="222"/>
      <c r="R109" s="223"/>
      <c r="S109" s="224"/>
      <c r="T109" s="224"/>
      <c r="U109" s="224"/>
      <c r="V109" s="224"/>
      <c r="W109" s="225"/>
      <c r="X109" s="226"/>
      <c r="Y109" s="226"/>
      <c r="Z109" s="226"/>
      <c r="AA109" s="226"/>
      <c r="AB109" s="226"/>
    </row>
    <row r="110" spans="1:28" s="4" customFormat="1" ht="30.75" customHeight="1">
      <c r="A110" s="16"/>
      <c r="B110" s="16"/>
      <c r="C110" s="16"/>
      <c r="D110" s="208"/>
      <c r="E110" s="19"/>
      <c r="F110" s="218"/>
      <c r="G110" s="219"/>
      <c r="H110" s="219"/>
      <c r="I110" s="7"/>
      <c r="J110" s="220"/>
      <c r="K110" s="220"/>
      <c r="L110" s="17"/>
      <c r="N110" s="18"/>
      <c r="P110" s="221"/>
      <c r="Q110" s="227"/>
      <c r="R110" s="228"/>
      <c r="S110" s="224"/>
      <c r="T110" s="224"/>
      <c r="U110" s="224"/>
      <c r="V110" s="224"/>
      <c r="W110" s="225"/>
      <c r="X110" s="226"/>
      <c r="Y110" s="226"/>
      <c r="Z110" s="226"/>
      <c r="AA110" s="226"/>
      <c r="AB110" s="226"/>
    </row>
    <row r="111" spans="1:28" s="4" customFormat="1" ht="18.75" customHeight="1">
      <c r="A111" s="18" t="s">
        <v>94</v>
      </c>
      <c r="B111" s="18"/>
      <c r="C111" s="18"/>
      <c r="E111" s="17"/>
      <c r="F111" s="17"/>
      <c r="G111" s="229"/>
      <c r="H111" s="229"/>
      <c r="I111" s="17"/>
      <c r="J111" s="17"/>
      <c r="K111" s="17"/>
      <c r="L111" s="17"/>
      <c r="N111" s="18"/>
      <c r="P111" s="230"/>
      <c r="Q111" s="227"/>
      <c r="R111" s="223"/>
      <c r="S111" s="231"/>
      <c r="T111" s="231"/>
      <c r="U111" s="231"/>
      <c r="V111" s="231"/>
      <c r="W111" s="232"/>
    </row>
    <row r="112" spans="1:28" s="4" customFormat="1" ht="23.25" customHeight="1">
      <c r="A112" s="18" t="s">
        <v>130</v>
      </c>
      <c r="B112" s="18"/>
      <c r="C112" s="18"/>
      <c r="E112" s="17" t="s">
        <v>96</v>
      </c>
      <c r="F112" s="17"/>
      <c r="G112" s="229"/>
      <c r="H112" s="229"/>
      <c r="I112" s="17"/>
      <c r="J112" s="17"/>
      <c r="K112" s="17"/>
      <c r="L112" s="17"/>
      <c r="N112" s="18"/>
      <c r="O112" s="230"/>
      <c r="P112" s="230"/>
      <c r="Q112" s="233"/>
      <c r="R112" s="228"/>
      <c r="S112" s="231"/>
      <c r="T112" s="231"/>
      <c r="U112" s="231"/>
      <c r="V112" s="231"/>
      <c r="W112" s="232"/>
    </row>
    <row r="113" spans="1:248" s="4" customFormat="1" ht="27" customHeight="1">
      <c r="A113" s="18"/>
      <c r="B113" s="18"/>
      <c r="C113" s="18"/>
      <c r="E113" s="17"/>
      <c r="F113" s="17"/>
      <c r="G113" s="229"/>
      <c r="H113" s="229"/>
      <c r="I113" s="17"/>
      <c r="J113" s="17"/>
      <c r="K113" s="17"/>
      <c r="L113" s="17"/>
      <c r="N113" s="18"/>
      <c r="P113" s="230"/>
      <c r="R113" s="234"/>
      <c r="S113" s="231"/>
      <c r="T113" s="231"/>
      <c r="U113" s="231"/>
      <c r="V113" s="231"/>
      <c r="W113" s="232"/>
    </row>
    <row r="114" spans="1:248" s="4" customFormat="1" ht="18.75">
      <c r="A114" s="15" t="s">
        <v>717</v>
      </c>
      <c r="B114" s="15"/>
      <c r="C114" s="15"/>
      <c r="D114" s="15"/>
      <c r="E114" s="17"/>
      <c r="F114" s="17"/>
      <c r="G114" s="229"/>
      <c r="H114" s="229"/>
      <c r="I114" s="17"/>
      <c r="J114" s="17"/>
      <c r="L114" s="17"/>
      <c r="N114" s="18"/>
      <c r="P114" s="230"/>
      <c r="R114" s="235"/>
      <c r="S114" s="231"/>
      <c r="T114" s="231"/>
      <c r="U114" s="231"/>
      <c r="V114" s="231"/>
      <c r="W114" s="232"/>
    </row>
    <row r="115" spans="1:248" s="4" customFormat="1" ht="18.75">
      <c r="A115" s="7" t="s">
        <v>718</v>
      </c>
      <c r="B115" s="7"/>
      <c r="C115" s="7"/>
      <c r="D115" s="7"/>
      <c r="E115" s="17" t="s">
        <v>97</v>
      </c>
      <c r="F115" s="17"/>
      <c r="G115" s="229"/>
      <c r="H115" s="229"/>
      <c r="I115" s="17"/>
      <c r="J115" s="17"/>
      <c r="N115" s="18"/>
      <c r="P115" s="230"/>
      <c r="R115" s="235"/>
      <c r="S115" s="231"/>
      <c r="T115" s="231"/>
      <c r="U115" s="231"/>
      <c r="V115" s="231"/>
      <c r="W115" s="232"/>
    </row>
    <row r="116" spans="1:248" s="4" customFormat="1" ht="33.75" customHeight="1">
      <c r="A116" s="18"/>
      <c r="B116" s="7"/>
      <c r="C116" s="7"/>
      <c r="D116" s="7"/>
      <c r="E116" s="17"/>
      <c r="F116" s="17"/>
      <c r="G116" s="229"/>
      <c r="H116" s="229"/>
      <c r="I116" s="17"/>
      <c r="J116" s="17"/>
      <c r="N116" s="18"/>
      <c r="P116" s="230"/>
      <c r="R116" s="235"/>
      <c r="S116" s="231"/>
      <c r="T116" s="231"/>
      <c r="U116" s="231"/>
      <c r="V116" s="231"/>
      <c r="W116" s="232"/>
    </row>
    <row r="117" spans="1:248" ht="18">
      <c r="A117" s="18" t="s">
        <v>1129</v>
      </c>
    </row>
    <row r="119" spans="1:248" s="305" customFormat="1" ht="19.5" customHeight="1">
      <c r="A119" s="303"/>
      <c r="B119" s="303"/>
      <c r="C119" s="304">
        <f>C106+'Додаток 2'!C33-'Додаток 3'!P312-'Додаток 4'!P51</f>
        <v>0</v>
      </c>
      <c r="D119" s="304">
        <f>D106+'Додаток 2'!D33-'Додаток 3'!E312-'Додаток 4'!M51</f>
        <v>0</v>
      </c>
      <c r="E119" s="304">
        <f>E106+'Додаток 2'!E33-'Додаток 3'!J312-'Додаток 4'!N51</f>
        <v>0</v>
      </c>
      <c r="F119" s="304">
        <f>F106+'Додаток 2'!F33-'Додаток 3'!K312-'Додаток 4'!O51</f>
        <v>0</v>
      </c>
      <c r="G119" s="303"/>
      <c r="IF119" s="303"/>
      <c r="IG119" s="303"/>
      <c r="IH119" s="303"/>
      <c r="II119" s="303"/>
      <c r="IJ119" s="303"/>
      <c r="IK119" s="303"/>
      <c r="IL119" s="303"/>
      <c r="IM119" s="303"/>
      <c r="IN119" s="303"/>
    </row>
    <row r="120" spans="1:248">
      <c r="C120" s="35"/>
      <c r="D120" s="35"/>
      <c r="E120" s="35"/>
      <c r="F120" s="35"/>
    </row>
    <row r="125" spans="1:248">
      <c r="C125" s="35"/>
      <c r="D125" s="35"/>
      <c r="E125" s="35"/>
      <c r="F125" s="35"/>
    </row>
  </sheetData>
  <mergeCells count="10">
    <mergeCell ref="A9:A10"/>
    <mergeCell ref="B9:B10"/>
    <mergeCell ref="A5:E5"/>
    <mergeCell ref="C9:C10"/>
    <mergeCell ref="D9:D10"/>
    <mergeCell ref="D1:F1"/>
    <mergeCell ref="D2:F2"/>
    <mergeCell ref="D3:F3"/>
    <mergeCell ref="D4:F4"/>
    <mergeCell ref="E9:F9"/>
  </mergeCells>
  <phoneticPr fontId="3" type="noConversion"/>
  <printOptions horizontalCentered="1"/>
  <pageMargins left="0.39370078740157483" right="0.39370078740157483" top="0.78740157480314965" bottom="0.31496062992125984" header="0.51181102362204722" footer="0.51181102362204722"/>
  <pageSetup paperSize="9" scale="57" fitToHeight="0" orientation="landscape" verticalDpi="300" r:id="rId1"/>
  <headerFooter alignWithMargins="0">
    <oddFooter>&amp;Ь&amp;Ф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showGridLines="0" topLeftCell="A34" zoomScale="90" zoomScaleNormal="90" workbookViewId="0">
      <selection activeCell="A45" sqref="A45"/>
    </sheetView>
  </sheetViews>
  <sheetFormatPr defaultColWidth="9.1640625" defaultRowHeight="12.75" customHeight="1"/>
  <cols>
    <col min="1" max="1" width="17.33203125" style="10" customWidth="1"/>
    <col min="2" max="2" width="142.33203125" style="10" customWidth="1"/>
    <col min="3" max="3" width="20.1640625" style="10" customWidth="1"/>
    <col min="4" max="4" width="25.83203125" style="10" customWidth="1"/>
    <col min="5" max="5" width="23.83203125" style="10" customWidth="1"/>
    <col min="6" max="6" width="23" style="10" customWidth="1"/>
    <col min="7" max="12" width="9.1640625" style="10" customWidth="1"/>
    <col min="13" max="16384" width="9.1640625" style="11"/>
  </cols>
  <sheetData>
    <row r="1" spans="1:12" s="68" customFormat="1" ht="20.25">
      <c r="A1" s="67"/>
      <c r="B1" s="67"/>
      <c r="C1" s="67"/>
      <c r="D1" s="617" t="s">
        <v>581</v>
      </c>
      <c r="E1" s="617"/>
      <c r="F1" s="617"/>
      <c r="G1" s="67"/>
      <c r="H1" s="67"/>
      <c r="I1" s="67"/>
      <c r="J1" s="67"/>
      <c r="K1" s="67"/>
      <c r="L1" s="67"/>
    </row>
    <row r="2" spans="1:12" ht="20.25">
      <c r="D2" s="618" t="s">
        <v>599</v>
      </c>
      <c r="E2" s="618"/>
      <c r="F2" s="618"/>
    </row>
    <row r="3" spans="1:12" ht="20.25">
      <c r="A3" s="70"/>
      <c r="D3" s="619" t="s">
        <v>595</v>
      </c>
      <c r="E3" s="619"/>
      <c r="F3" s="619"/>
    </row>
    <row r="4" spans="1:12" ht="20.25" customHeight="1">
      <c r="A4" s="70"/>
      <c r="D4" s="620" t="s">
        <v>580</v>
      </c>
      <c r="E4" s="620"/>
      <c r="F4" s="620"/>
    </row>
    <row r="6" spans="1:12" ht="20.25">
      <c r="A6" s="622" t="s">
        <v>801</v>
      </c>
      <c r="B6" s="622"/>
      <c r="C6" s="622"/>
      <c r="D6" s="622"/>
      <c r="E6" s="622"/>
      <c r="F6" s="622"/>
    </row>
    <row r="7" spans="1:12" ht="20.25">
      <c r="A7" s="71">
        <v>13563000000</v>
      </c>
      <c r="B7" s="72"/>
      <c r="C7" s="72"/>
      <c r="D7" s="72"/>
      <c r="E7" s="72"/>
      <c r="F7" s="72"/>
    </row>
    <row r="8" spans="1:12" ht="20.25">
      <c r="A8" s="73" t="s">
        <v>716</v>
      </c>
      <c r="B8" s="72"/>
      <c r="C8" s="72"/>
      <c r="D8" s="72"/>
      <c r="E8" s="72"/>
      <c r="F8" s="72"/>
    </row>
    <row r="9" spans="1:12" ht="15">
      <c r="A9" s="621"/>
      <c r="B9" s="621"/>
      <c r="C9" s="621"/>
      <c r="D9" s="621"/>
      <c r="E9" s="621"/>
      <c r="F9" s="74" t="s">
        <v>604</v>
      </c>
    </row>
    <row r="10" spans="1:12" s="76" customFormat="1" ht="18" customHeight="1">
      <c r="A10" s="623" t="s">
        <v>0</v>
      </c>
      <c r="B10" s="623" t="s">
        <v>1</v>
      </c>
      <c r="C10" s="623" t="s">
        <v>19</v>
      </c>
      <c r="D10" s="623" t="s">
        <v>16</v>
      </c>
      <c r="E10" s="623" t="s">
        <v>17</v>
      </c>
      <c r="F10" s="623"/>
      <c r="G10" s="75"/>
      <c r="H10" s="75"/>
      <c r="I10" s="75"/>
      <c r="J10" s="75"/>
      <c r="K10" s="75"/>
      <c r="L10" s="75"/>
    </row>
    <row r="11" spans="1:12" s="78" customFormat="1" ht="32.25" customHeight="1">
      <c r="A11" s="623"/>
      <c r="B11" s="623"/>
      <c r="C11" s="623"/>
      <c r="D11" s="623"/>
      <c r="E11" s="419" t="s">
        <v>19</v>
      </c>
      <c r="F11" s="419" t="s">
        <v>26</v>
      </c>
      <c r="G11" s="77"/>
      <c r="H11" s="77"/>
      <c r="I11" s="77"/>
      <c r="J11" s="77"/>
      <c r="K11" s="77"/>
      <c r="L11" s="77"/>
    </row>
    <row r="12" spans="1:12" s="83" customFormat="1" ht="18">
      <c r="A12" s="79"/>
      <c r="B12" s="80" t="s">
        <v>260</v>
      </c>
      <c r="C12" s="81"/>
      <c r="D12" s="81"/>
      <c r="E12" s="82"/>
      <c r="F12" s="81"/>
    </row>
    <row r="13" spans="1:12" s="83" customFormat="1" ht="18">
      <c r="A13" s="79">
        <v>200000</v>
      </c>
      <c r="B13" s="84" t="s">
        <v>261</v>
      </c>
      <c r="C13" s="59">
        <f>D13+E13</f>
        <v>-440000000</v>
      </c>
      <c r="D13" s="59">
        <f>D14+D17</f>
        <v>-1797644800</v>
      </c>
      <c r="E13" s="59">
        <f>E14+E17</f>
        <v>1357644800</v>
      </c>
      <c r="F13" s="59">
        <f>F14+F17</f>
        <v>1357644800</v>
      </c>
    </row>
    <row r="14" spans="1:12" s="83" customFormat="1" ht="18.75">
      <c r="A14" s="85" t="s">
        <v>795</v>
      </c>
      <c r="B14" s="86" t="s">
        <v>796</v>
      </c>
      <c r="C14" s="59">
        <f t="shared" ref="C14:C20" si="0">D14+E14</f>
        <v>-440000000</v>
      </c>
      <c r="D14" s="59">
        <f>D15</f>
        <v>0</v>
      </c>
      <c r="E14" s="59">
        <f t="shared" ref="E14:F15" si="1">E15</f>
        <v>-440000000</v>
      </c>
      <c r="F14" s="59">
        <f t="shared" si="1"/>
        <v>-440000000</v>
      </c>
    </row>
    <row r="15" spans="1:12" s="83" customFormat="1" ht="18">
      <c r="A15" s="211">
        <v>203500</v>
      </c>
      <c r="B15" s="213" t="s">
        <v>909</v>
      </c>
      <c r="C15" s="212">
        <f>C16</f>
        <v>-440000000</v>
      </c>
      <c r="D15" s="212">
        <f>D16</f>
        <v>0</v>
      </c>
      <c r="E15" s="212">
        <f t="shared" si="1"/>
        <v>-440000000</v>
      </c>
      <c r="F15" s="212">
        <f t="shared" si="1"/>
        <v>-440000000</v>
      </c>
    </row>
    <row r="16" spans="1:12" s="83" customFormat="1" ht="18">
      <c r="A16" s="211">
        <v>203520</v>
      </c>
      <c r="B16" s="213" t="s">
        <v>910</v>
      </c>
      <c r="C16" s="212">
        <f t="shared" ref="C16" si="2">D16+E16</f>
        <v>-440000000</v>
      </c>
      <c r="D16" s="212">
        <f>D26</f>
        <v>0</v>
      </c>
      <c r="E16" s="212">
        <f t="shared" ref="E16:F16" si="3">E26</f>
        <v>-440000000</v>
      </c>
      <c r="F16" s="212">
        <f t="shared" si="3"/>
        <v>-440000000</v>
      </c>
    </row>
    <row r="17" spans="1:12" s="60" customFormat="1" ht="18">
      <c r="A17" s="57">
        <v>208000</v>
      </c>
      <c r="B17" s="58" t="s">
        <v>262</v>
      </c>
      <c r="C17" s="59">
        <f t="shared" si="0"/>
        <v>0</v>
      </c>
      <c r="D17" s="59">
        <f>D20</f>
        <v>-1797644800</v>
      </c>
      <c r="E17" s="59">
        <f t="shared" ref="E17:F17" si="4">E20</f>
        <v>1797644800</v>
      </c>
      <c r="F17" s="59">
        <f t="shared" si="4"/>
        <v>1797644800</v>
      </c>
    </row>
    <row r="18" spans="1:12" s="60" customFormat="1" ht="18.75">
      <c r="A18" s="61">
        <v>208100</v>
      </c>
      <c r="B18" s="62" t="s">
        <v>785</v>
      </c>
      <c r="C18" s="63">
        <f t="shared" si="0"/>
        <v>15000000</v>
      </c>
      <c r="D18" s="63">
        <f>D29</f>
        <v>15000000</v>
      </c>
      <c r="E18" s="63">
        <f>E43</f>
        <v>0</v>
      </c>
      <c r="F18" s="63">
        <v>0</v>
      </c>
    </row>
    <row r="19" spans="1:12" s="60" customFormat="1" ht="18.75">
      <c r="A19" s="61">
        <v>208200</v>
      </c>
      <c r="B19" s="62" t="s">
        <v>786</v>
      </c>
      <c r="C19" s="63">
        <f t="shared" si="0"/>
        <v>15000000</v>
      </c>
      <c r="D19" s="63">
        <f>D30</f>
        <v>15000000</v>
      </c>
      <c r="E19" s="63">
        <f>E44</f>
        <v>0</v>
      </c>
      <c r="F19" s="63">
        <v>0</v>
      </c>
    </row>
    <row r="20" spans="1:12" s="66" customFormat="1" ht="18">
      <c r="A20" s="64">
        <v>208400</v>
      </c>
      <c r="B20" s="88" t="s">
        <v>259</v>
      </c>
      <c r="C20" s="59">
        <f t="shared" si="0"/>
        <v>0</v>
      </c>
      <c r="D20" s="216">
        <f>D31</f>
        <v>-1797644800</v>
      </c>
      <c r="E20" s="89">
        <f>E31</f>
        <v>1797644800</v>
      </c>
      <c r="F20" s="89">
        <f>F31</f>
        <v>1797644800</v>
      </c>
      <c r="G20" s="28"/>
      <c r="H20" s="28"/>
      <c r="I20" s="28"/>
      <c r="J20" s="28"/>
      <c r="K20" s="28"/>
      <c r="L20" s="28"/>
    </row>
    <row r="21" spans="1:12" s="60" customFormat="1" ht="18.75" customHeight="1">
      <c r="A21" s="90"/>
      <c r="B21" s="58" t="s">
        <v>263</v>
      </c>
      <c r="C21" s="91">
        <f t="shared" ref="C21:C23" si="5">D21+E21</f>
        <v>-440000000</v>
      </c>
      <c r="D21" s="59">
        <f>D13</f>
        <v>-1797644800</v>
      </c>
      <c r="E21" s="59">
        <f t="shared" ref="E21:F21" si="6">E13</f>
        <v>1357644800</v>
      </c>
      <c r="F21" s="59">
        <f t="shared" si="6"/>
        <v>1357644800</v>
      </c>
    </row>
    <row r="22" spans="1:12" s="96" customFormat="1" ht="18.75">
      <c r="A22" s="92"/>
      <c r="B22" s="93" t="s">
        <v>264</v>
      </c>
      <c r="C22" s="91">
        <f t="shared" si="5"/>
        <v>0</v>
      </c>
      <c r="D22" s="94"/>
      <c r="E22" s="94"/>
      <c r="F22" s="95"/>
      <c r="G22" s="12"/>
      <c r="H22" s="12"/>
      <c r="I22" s="12"/>
      <c r="J22" s="12"/>
      <c r="K22" s="12"/>
      <c r="L22" s="12"/>
    </row>
    <row r="23" spans="1:12" s="66" customFormat="1" ht="18">
      <c r="A23" s="97">
        <v>400000</v>
      </c>
      <c r="B23" s="98" t="s">
        <v>2</v>
      </c>
      <c r="C23" s="99">
        <f t="shared" si="5"/>
        <v>-440000000</v>
      </c>
      <c r="D23" s="99">
        <f>D24</f>
        <v>0</v>
      </c>
      <c r="E23" s="99">
        <f t="shared" ref="E23:F25" si="7">E24</f>
        <v>-440000000</v>
      </c>
      <c r="F23" s="99">
        <f t="shared" si="7"/>
        <v>-440000000</v>
      </c>
      <c r="G23" s="28"/>
      <c r="H23" s="28"/>
      <c r="I23" s="28"/>
      <c r="J23" s="28"/>
      <c r="K23" s="28"/>
      <c r="L23" s="28"/>
    </row>
    <row r="24" spans="1:12" s="66" customFormat="1" ht="18">
      <c r="A24" s="214">
        <v>402000</v>
      </c>
      <c r="B24" s="215" t="s">
        <v>911</v>
      </c>
      <c r="C24" s="216">
        <f>C25</f>
        <v>-440000000</v>
      </c>
      <c r="D24" s="216">
        <f>D25</f>
        <v>0</v>
      </c>
      <c r="E24" s="216">
        <f t="shared" si="7"/>
        <v>-440000000</v>
      </c>
      <c r="F24" s="216">
        <f t="shared" si="7"/>
        <v>-440000000</v>
      </c>
      <c r="G24" s="28"/>
      <c r="H24" s="28"/>
      <c r="I24" s="28"/>
      <c r="J24" s="28"/>
      <c r="K24" s="28"/>
      <c r="L24" s="28"/>
    </row>
    <row r="25" spans="1:12" s="66" customFormat="1" ht="18">
      <c r="A25" s="214">
        <v>402100</v>
      </c>
      <c r="B25" s="215" t="s">
        <v>912</v>
      </c>
      <c r="C25" s="217">
        <f>C26</f>
        <v>-440000000</v>
      </c>
      <c r="D25" s="217">
        <f>D26</f>
        <v>0</v>
      </c>
      <c r="E25" s="217">
        <f t="shared" si="7"/>
        <v>-440000000</v>
      </c>
      <c r="F25" s="217">
        <f t="shared" si="7"/>
        <v>-440000000</v>
      </c>
      <c r="G25" s="28"/>
      <c r="H25" s="28"/>
      <c r="I25" s="28"/>
      <c r="J25" s="28"/>
      <c r="K25" s="28"/>
      <c r="L25" s="28"/>
    </row>
    <row r="26" spans="1:12" s="66" customFormat="1" ht="18">
      <c r="A26" s="214">
        <v>402102</v>
      </c>
      <c r="B26" s="215" t="s">
        <v>913</v>
      </c>
      <c r="C26" s="217">
        <f>D26+E26</f>
        <v>-440000000</v>
      </c>
      <c r="D26" s="217">
        <v>0</v>
      </c>
      <c r="E26" s="217">
        <v>-440000000</v>
      </c>
      <c r="F26" s="217">
        <v>-440000000</v>
      </c>
      <c r="G26" s="28"/>
      <c r="H26" s="28"/>
      <c r="I26" s="28"/>
      <c r="J26" s="28"/>
      <c r="K26" s="28"/>
      <c r="L26" s="28"/>
    </row>
    <row r="27" spans="1:12" s="66" customFormat="1" ht="18">
      <c r="A27" s="97">
        <v>600000</v>
      </c>
      <c r="B27" s="98" t="s">
        <v>3</v>
      </c>
      <c r="C27" s="99">
        <f t="shared" ref="C27:C32" si="8">D27+E27</f>
        <v>0</v>
      </c>
      <c r="D27" s="99">
        <f>D28</f>
        <v>-1797644800</v>
      </c>
      <c r="E27" s="99">
        <f>E28</f>
        <v>1797644800</v>
      </c>
      <c r="F27" s="99">
        <f>F28</f>
        <v>1797644800</v>
      </c>
      <c r="G27" s="28"/>
      <c r="H27" s="28"/>
      <c r="I27" s="28"/>
      <c r="J27" s="28"/>
      <c r="K27" s="28"/>
      <c r="L27" s="28"/>
    </row>
    <row r="28" spans="1:12" s="102" customFormat="1" ht="18.75" customHeight="1">
      <c r="A28" s="100">
        <v>602000</v>
      </c>
      <c r="B28" s="98" t="s">
        <v>4</v>
      </c>
      <c r="C28" s="99">
        <f t="shared" si="8"/>
        <v>0</v>
      </c>
      <c r="D28" s="99">
        <f>D31</f>
        <v>-1797644800</v>
      </c>
      <c r="E28" s="99">
        <f t="shared" ref="E28:F28" si="9">E31</f>
        <v>1797644800</v>
      </c>
      <c r="F28" s="99">
        <f t="shared" si="9"/>
        <v>1797644800</v>
      </c>
      <c r="G28" s="101"/>
      <c r="H28" s="101"/>
      <c r="I28" s="101"/>
      <c r="J28" s="101"/>
      <c r="K28" s="101"/>
      <c r="L28" s="101"/>
    </row>
    <row r="29" spans="1:12" s="66" customFormat="1" ht="18.75" customHeight="1">
      <c r="A29" s="64">
        <v>602100</v>
      </c>
      <c r="B29" s="65" t="s">
        <v>785</v>
      </c>
      <c r="C29" s="63">
        <f t="shared" si="8"/>
        <v>15000000</v>
      </c>
      <c r="D29" s="63">
        <v>15000000</v>
      </c>
      <c r="E29" s="63">
        <f>E49</f>
        <v>0</v>
      </c>
      <c r="F29" s="63">
        <v>0</v>
      </c>
      <c r="G29" s="28"/>
      <c r="H29" s="28"/>
      <c r="I29" s="28"/>
      <c r="J29" s="28"/>
      <c r="K29" s="28"/>
      <c r="L29" s="28"/>
    </row>
    <row r="30" spans="1:12" s="66" customFormat="1" ht="18.75" customHeight="1">
      <c r="A30" s="64">
        <v>602200</v>
      </c>
      <c r="B30" s="65" t="s">
        <v>786</v>
      </c>
      <c r="C30" s="63">
        <f t="shared" si="8"/>
        <v>15000000</v>
      </c>
      <c r="D30" s="63">
        <v>15000000</v>
      </c>
      <c r="E30" s="63">
        <v>0</v>
      </c>
      <c r="F30" s="63">
        <v>0</v>
      </c>
      <c r="G30" s="28"/>
      <c r="H30" s="28"/>
      <c r="I30" s="28"/>
      <c r="J30" s="28"/>
      <c r="K30" s="28"/>
      <c r="L30" s="28"/>
    </row>
    <row r="31" spans="1:12" s="83" customFormat="1" ht="18">
      <c r="A31" s="64">
        <v>602400</v>
      </c>
      <c r="B31" s="103" t="s">
        <v>259</v>
      </c>
      <c r="C31" s="87">
        <f t="shared" si="8"/>
        <v>0</v>
      </c>
      <c r="D31" s="212">
        <f>-1440644800-167000000-190000000</f>
        <v>-1797644800</v>
      </c>
      <c r="E31" s="87">
        <f>-D31</f>
        <v>1797644800</v>
      </c>
      <c r="F31" s="59">
        <f>E31</f>
        <v>1797644800</v>
      </c>
    </row>
    <row r="32" spans="1:12" s="60" customFormat="1" ht="18">
      <c r="A32" s="104"/>
      <c r="B32" s="58" t="s">
        <v>265</v>
      </c>
      <c r="C32" s="59">
        <f t="shared" si="8"/>
        <v>-440000000</v>
      </c>
      <c r="D32" s="59">
        <f>D23+D27</f>
        <v>-1797644800</v>
      </c>
      <c r="E32" s="59">
        <f>E23+E27</f>
        <v>1357644800</v>
      </c>
      <c r="F32" s="59">
        <f>F23+F27</f>
        <v>1357644800</v>
      </c>
      <c r="G32" s="105"/>
    </row>
    <row r="33" spans="1:26" s="60" customFormat="1" ht="21.75" customHeight="1">
      <c r="A33" s="106"/>
      <c r="B33" s="107" t="s">
        <v>19</v>
      </c>
      <c r="C33" s="108">
        <f>D33+E33</f>
        <v>-440000000</v>
      </c>
      <c r="D33" s="108">
        <f>D32</f>
        <v>-1797644800</v>
      </c>
      <c r="E33" s="108">
        <f>E32</f>
        <v>1357644800</v>
      </c>
      <c r="F33" s="108">
        <f>F32</f>
        <v>1357644800</v>
      </c>
      <c r="G33" s="109"/>
      <c r="H33" s="109"/>
      <c r="I33" s="109"/>
      <c r="J33" s="109"/>
      <c r="K33" s="109"/>
      <c r="L33" s="109"/>
    </row>
    <row r="34" spans="1:26" s="83" customFormat="1" ht="18"/>
    <row r="35" spans="1:26" ht="19.5" customHeight="1"/>
    <row r="36" spans="1:26" s="9" customFormat="1" ht="21" customHeight="1">
      <c r="A36" s="110" t="s">
        <v>598</v>
      </c>
      <c r="B36" s="111"/>
      <c r="C36" s="112"/>
      <c r="D36" s="549" t="s">
        <v>1130</v>
      </c>
      <c r="E36" s="114"/>
      <c r="F36" s="114"/>
      <c r="H36" s="115"/>
      <c r="I36" s="115"/>
      <c r="J36" s="116"/>
      <c r="K36" s="113"/>
      <c r="L36" s="117"/>
      <c r="N36" s="118"/>
      <c r="O36" s="119"/>
      <c r="P36" s="119"/>
      <c r="Q36" s="119"/>
      <c r="R36" s="120"/>
      <c r="S36" s="120"/>
      <c r="T36" s="119"/>
      <c r="U36" s="119"/>
      <c r="V36" s="121"/>
      <c r="W36" s="121"/>
      <c r="X36" s="121"/>
      <c r="Y36" s="121"/>
      <c r="Z36" s="121"/>
    </row>
    <row r="37" spans="1:26" s="83" customFormat="1" ht="18.75" customHeight="1">
      <c r="A37" s="122"/>
      <c r="B37" s="123"/>
      <c r="C37" s="123"/>
      <c r="D37" s="124"/>
    </row>
    <row r="38" spans="1:26" s="9" customFormat="1" ht="21" customHeight="1">
      <c r="A38" s="113" t="s">
        <v>94</v>
      </c>
      <c r="B38" s="111"/>
      <c r="C38" s="111"/>
      <c r="D38" s="114"/>
    </row>
    <row r="39" spans="1:26" s="9" customFormat="1" ht="26.25" customHeight="1">
      <c r="A39" s="113"/>
      <c r="B39" s="111"/>
      <c r="C39" s="111"/>
      <c r="D39" s="114"/>
    </row>
    <row r="40" spans="1:26" s="9" customFormat="1" ht="24.75" customHeight="1">
      <c r="A40" s="113" t="s">
        <v>95</v>
      </c>
      <c r="B40" s="111"/>
      <c r="C40" s="111"/>
      <c r="D40" s="113" t="s">
        <v>96</v>
      </c>
    </row>
    <row r="41" spans="1:26" s="9" customFormat="1" ht="25.5" customHeight="1">
      <c r="A41" s="113"/>
      <c r="B41" s="111"/>
      <c r="C41" s="111"/>
      <c r="D41" s="113"/>
    </row>
    <row r="42" spans="1:26" s="128" customFormat="1" ht="20.25">
      <c r="A42" s="8" t="s">
        <v>717</v>
      </c>
      <c r="B42" s="125"/>
      <c r="C42" s="125"/>
      <c r="D42" s="125"/>
      <c r="E42" s="126"/>
      <c r="F42" s="126"/>
      <c r="G42" s="127"/>
      <c r="H42" s="127"/>
      <c r="I42" s="126"/>
      <c r="J42" s="126"/>
      <c r="L42" s="126"/>
      <c r="N42" s="129"/>
      <c r="P42" s="130"/>
      <c r="Q42" s="131"/>
      <c r="R42" s="131"/>
      <c r="S42" s="131"/>
      <c r="T42" s="132"/>
      <c r="U42" s="132"/>
      <c r="V42" s="131"/>
      <c r="W42" s="131"/>
    </row>
    <row r="43" spans="1:26" s="128" customFormat="1" ht="20.25">
      <c r="A43" s="113" t="s">
        <v>718</v>
      </c>
      <c r="B43" s="133"/>
      <c r="C43" s="133"/>
      <c r="D43" s="126" t="s">
        <v>97</v>
      </c>
      <c r="E43" s="126"/>
      <c r="F43" s="126"/>
      <c r="G43" s="127"/>
      <c r="H43" s="127"/>
      <c r="I43" s="126"/>
      <c r="J43" s="126"/>
      <c r="N43" s="129"/>
      <c r="P43" s="130"/>
      <c r="Q43" s="131"/>
      <c r="R43" s="131"/>
      <c r="S43" s="131"/>
      <c r="T43" s="132"/>
      <c r="U43" s="132"/>
      <c r="V43" s="131"/>
      <c r="W43" s="131"/>
    </row>
    <row r="44" spans="1:26" ht="24.75" customHeight="1"/>
    <row r="45" spans="1:26" ht="20.25">
      <c r="A45" s="336" t="s">
        <v>1129</v>
      </c>
    </row>
  </sheetData>
  <mergeCells count="11">
    <mergeCell ref="C10:C11"/>
    <mergeCell ref="D10:D11"/>
    <mergeCell ref="E10:F10"/>
    <mergeCell ref="B10:B11"/>
    <mergeCell ref="A10:A11"/>
    <mergeCell ref="D1:F1"/>
    <mergeCell ref="D2:F2"/>
    <mergeCell ref="D3:F3"/>
    <mergeCell ref="D4:F4"/>
    <mergeCell ref="A9:E9"/>
    <mergeCell ref="A6:F6"/>
  </mergeCells>
  <phoneticPr fontId="3" type="noConversion"/>
  <printOptions horizontalCentered="1"/>
  <pageMargins left="0.39370078740157483" right="0.39370078740157483" top="0.98425196850393704" bottom="0.19685039370078741" header="0.51181102362204722" footer="0.51181102362204722"/>
  <pageSetup paperSize="9" scale="57" fitToHeight="0" orientation="landscape" verticalDpi="300" r:id="rId1"/>
  <headerFooter alignWithMargins="0">
    <oddFooter>&amp;Ь&amp;Ф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334"/>
  <sheetViews>
    <sheetView tabSelected="1" topLeftCell="A163" zoomScale="80" zoomScaleNormal="80" zoomScaleSheetLayoutView="90" workbookViewId="0">
      <selection activeCell="J173" sqref="J173"/>
    </sheetView>
  </sheetViews>
  <sheetFormatPr defaultColWidth="9.1640625" defaultRowHeight="12.75"/>
  <cols>
    <col min="1" max="1" width="13.83203125" style="1" customWidth="1"/>
    <col min="2" max="2" width="11.6640625" style="1" customWidth="1"/>
    <col min="3" max="3" width="15.83203125" style="1" customWidth="1"/>
    <col min="4" max="4" width="82.33203125" style="1" customWidth="1"/>
    <col min="5" max="9" width="19.6640625" style="1" customWidth="1"/>
    <col min="10" max="10" width="23.33203125" style="1" customWidth="1"/>
    <col min="11" max="11" width="21.33203125" style="1" customWidth="1"/>
    <col min="12" max="14" width="19.6640625" style="1" customWidth="1"/>
    <col min="15" max="15" width="21.33203125" style="1" customWidth="1"/>
    <col min="16" max="16" width="22.5" style="1" customWidth="1"/>
    <col min="17" max="17" width="23.6640625" style="572" customWidth="1"/>
    <col min="18" max="18" width="21.83203125" style="258" customWidth="1"/>
    <col min="19" max="19" width="19.1640625" style="258" customWidth="1"/>
    <col min="20" max="20" width="16.1640625" style="258" customWidth="1"/>
    <col min="21" max="21" width="9.1640625" style="258"/>
    <col min="22" max="16384" width="9.1640625" style="2"/>
  </cols>
  <sheetData>
    <row r="1" spans="1:21" ht="20.25">
      <c r="M1" s="628" t="s">
        <v>582</v>
      </c>
      <c r="N1" s="629"/>
      <c r="O1" s="629"/>
      <c r="P1" s="629"/>
    </row>
    <row r="2" spans="1:21" s="157" customFormat="1" ht="20.25">
      <c r="A2" s="364"/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630" t="s">
        <v>599</v>
      </c>
      <c r="N2" s="631"/>
      <c r="O2" s="631"/>
      <c r="P2" s="631"/>
      <c r="Q2" s="572"/>
      <c r="R2" s="183"/>
      <c r="S2" s="183"/>
      <c r="T2" s="183"/>
      <c r="U2" s="183"/>
    </row>
    <row r="3" spans="1:21" s="157" customFormat="1" ht="20.25"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632" t="s">
        <v>595</v>
      </c>
      <c r="N3" s="633"/>
      <c r="O3" s="633"/>
      <c r="P3" s="633"/>
      <c r="Q3" s="572"/>
      <c r="R3" s="183"/>
      <c r="S3" s="183"/>
      <c r="T3" s="183"/>
      <c r="U3" s="183"/>
    </row>
    <row r="4" spans="1:21" s="157" customFormat="1" ht="26.25" customHeight="1"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634" t="s">
        <v>583</v>
      </c>
      <c r="N4" s="635"/>
      <c r="O4" s="635"/>
      <c r="P4" s="635"/>
      <c r="Q4" s="572"/>
      <c r="R4" s="183"/>
      <c r="S4" s="183"/>
      <c r="T4" s="183"/>
      <c r="U4" s="183"/>
    </row>
    <row r="5" spans="1:21" ht="20.25">
      <c r="A5" s="642" t="s">
        <v>802</v>
      </c>
      <c r="B5" s="642"/>
      <c r="C5" s="642"/>
      <c r="D5" s="642"/>
      <c r="E5" s="642"/>
      <c r="F5" s="642"/>
      <c r="G5" s="642"/>
      <c r="H5" s="642"/>
      <c r="I5" s="642"/>
      <c r="J5" s="642"/>
      <c r="K5" s="642"/>
      <c r="L5" s="642"/>
      <c r="M5" s="642"/>
      <c r="N5" s="642"/>
      <c r="O5" s="642"/>
      <c r="P5" s="642"/>
    </row>
    <row r="6" spans="1:21" ht="20.25">
      <c r="A6" s="624">
        <v>13563000000</v>
      </c>
      <c r="B6" s="624"/>
      <c r="C6" s="365"/>
      <c r="D6" s="566"/>
      <c r="E6" s="566"/>
      <c r="F6" s="566"/>
      <c r="G6" s="566"/>
      <c r="H6" s="566"/>
      <c r="I6" s="566"/>
      <c r="J6" s="566"/>
      <c r="K6" s="566"/>
      <c r="L6" s="566"/>
      <c r="M6" s="566"/>
      <c r="N6" s="566"/>
      <c r="O6" s="566"/>
      <c r="P6" s="566"/>
    </row>
    <row r="7" spans="1:21" ht="20.25">
      <c r="A7" s="364" t="s">
        <v>715</v>
      </c>
      <c r="B7" s="364"/>
      <c r="C7" s="365"/>
      <c r="D7" s="566"/>
      <c r="E7" s="566"/>
      <c r="F7" s="566"/>
      <c r="G7" s="566"/>
      <c r="H7" s="566"/>
      <c r="I7" s="566"/>
      <c r="J7" s="566"/>
      <c r="K7" s="566"/>
      <c r="L7" s="566"/>
      <c r="M7" s="566"/>
      <c r="N7" s="566"/>
      <c r="O7" s="566"/>
      <c r="P7" s="566"/>
    </row>
    <row r="8" spans="1:21" ht="18">
      <c r="A8" s="13"/>
      <c r="B8" s="14"/>
      <c r="C8" s="14"/>
      <c r="D8" s="14"/>
      <c r="E8" s="14"/>
      <c r="F8" s="14"/>
      <c r="G8" s="366"/>
      <c r="H8" s="14"/>
      <c r="I8" s="14"/>
      <c r="J8" s="568"/>
      <c r="K8" s="563"/>
      <c r="L8" s="563"/>
      <c r="M8" s="563"/>
      <c r="N8" s="563"/>
      <c r="O8" s="563"/>
      <c r="P8" s="367" t="s">
        <v>789</v>
      </c>
    </row>
    <row r="9" spans="1:21" ht="18.75" customHeight="1">
      <c r="A9" s="625" t="s">
        <v>713</v>
      </c>
      <c r="B9" s="625" t="s">
        <v>714</v>
      </c>
      <c r="C9" s="625" t="s">
        <v>621</v>
      </c>
      <c r="D9" s="636" t="s">
        <v>712</v>
      </c>
      <c r="E9" s="644" t="s">
        <v>16</v>
      </c>
      <c r="F9" s="645"/>
      <c r="G9" s="645"/>
      <c r="H9" s="645"/>
      <c r="I9" s="641"/>
      <c r="J9" s="644" t="s">
        <v>17</v>
      </c>
      <c r="K9" s="645"/>
      <c r="L9" s="645"/>
      <c r="M9" s="645"/>
      <c r="N9" s="645"/>
      <c r="O9" s="641"/>
      <c r="P9" s="643" t="s">
        <v>18</v>
      </c>
    </row>
    <row r="10" spans="1:21" ht="17.25" customHeight="1">
      <c r="A10" s="626"/>
      <c r="B10" s="626"/>
      <c r="C10" s="626"/>
      <c r="D10" s="626"/>
      <c r="E10" s="636" t="s">
        <v>19</v>
      </c>
      <c r="F10" s="637" t="s">
        <v>20</v>
      </c>
      <c r="G10" s="640" t="s">
        <v>21</v>
      </c>
      <c r="H10" s="641"/>
      <c r="I10" s="637" t="s">
        <v>22</v>
      </c>
      <c r="J10" s="636" t="s">
        <v>19</v>
      </c>
      <c r="K10" s="637" t="s">
        <v>601</v>
      </c>
      <c r="L10" s="636" t="s">
        <v>20</v>
      </c>
      <c r="M10" s="640" t="s">
        <v>21</v>
      </c>
      <c r="N10" s="641"/>
      <c r="O10" s="637" t="s">
        <v>22</v>
      </c>
      <c r="P10" s="626"/>
    </row>
    <row r="11" spans="1:21" ht="20.25" customHeight="1">
      <c r="A11" s="626"/>
      <c r="B11" s="626"/>
      <c r="C11" s="626"/>
      <c r="D11" s="626"/>
      <c r="E11" s="626"/>
      <c r="F11" s="626"/>
      <c r="G11" s="636" t="s">
        <v>23</v>
      </c>
      <c r="H11" s="636" t="s">
        <v>24</v>
      </c>
      <c r="I11" s="626"/>
      <c r="J11" s="626"/>
      <c r="K11" s="638"/>
      <c r="L11" s="626"/>
      <c r="M11" s="636" t="s">
        <v>23</v>
      </c>
      <c r="N11" s="637" t="s">
        <v>24</v>
      </c>
      <c r="O11" s="626"/>
      <c r="P11" s="626"/>
    </row>
    <row r="12" spans="1:21" ht="51" customHeight="1">
      <c r="A12" s="627"/>
      <c r="B12" s="627"/>
      <c r="C12" s="627"/>
      <c r="D12" s="627"/>
      <c r="E12" s="627"/>
      <c r="F12" s="627"/>
      <c r="G12" s="627"/>
      <c r="H12" s="627"/>
      <c r="I12" s="627"/>
      <c r="J12" s="627"/>
      <c r="K12" s="639"/>
      <c r="L12" s="627"/>
      <c r="M12" s="627"/>
      <c r="N12" s="627"/>
      <c r="O12" s="627"/>
      <c r="P12" s="627"/>
    </row>
    <row r="13" spans="1:21" ht="15.75" customHeight="1">
      <c r="A13" s="195">
        <v>1</v>
      </c>
      <c r="B13" s="195">
        <v>2</v>
      </c>
      <c r="C13" s="195">
        <v>3</v>
      </c>
      <c r="D13" s="195">
        <v>4</v>
      </c>
      <c r="E13" s="195">
        <v>5</v>
      </c>
      <c r="F13" s="195">
        <v>6</v>
      </c>
      <c r="G13" s="195">
        <v>7</v>
      </c>
      <c r="H13" s="195">
        <v>8</v>
      </c>
      <c r="I13" s="195">
        <v>9</v>
      </c>
      <c r="J13" s="195">
        <v>10</v>
      </c>
      <c r="K13" s="195">
        <v>11</v>
      </c>
      <c r="L13" s="195">
        <v>12</v>
      </c>
      <c r="M13" s="195">
        <v>13</v>
      </c>
      <c r="N13" s="195">
        <v>14</v>
      </c>
      <c r="O13" s="195">
        <v>15</v>
      </c>
      <c r="P13" s="195">
        <v>16</v>
      </c>
    </row>
    <row r="14" spans="1:21" s="147" customFormat="1" ht="16.5">
      <c r="A14" s="159" t="s">
        <v>401</v>
      </c>
      <c r="B14" s="159"/>
      <c r="C14" s="159"/>
      <c r="D14" s="160" t="s">
        <v>98</v>
      </c>
      <c r="E14" s="161">
        <f>E16+E18</f>
        <v>16739400</v>
      </c>
      <c r="F14" s="161">
        <f t="shared" ref="F14:O14" si="0">F16+F18</f>
        <v>16739400</v>
      </c>
      <c r="G14" s="161">
        <f t="shared" si="0"/>
        <v>11685700</v>
      </c>
      <c r="H14" s="161">
        <f t="shared" si="0"/>
        <v>0</v>
      </c>
      <c r="I14" s="161">
        <f t="shared" si="0"/>
        <v>0</v>
      </c>
      <c r="J14" s="161">
        <f t="shared" si="0"/>
        <v>0</v>
      </c>
      <c r="K14" s="161">
        <f t="shared" si="0"/>
        <v>0</v>
      </c>
      <c r="L14" s="161">
        <f t="shared" si="0"/>
        <v>0</v>
      </c>
      <c r="M14" s="161">
        <f t="shared" si="0"/>
        <v>0</v>
      </c>
      <c r="N14" s="161">
        <f t="shared" si="0"/>
        <v>0</v>
      </c>
      <c r="O14" s="161">
        <f t="shared" si="0"/>
        <v>0</v>
      </c>
      <c r="P14" s="161">
        <f>J14+E14</f>
        <v>16739400</v>
      </c>
      <c r="Q14" s="359"/>
      <c r="R14" s="146"/>
      <c r="S14" s="146"/>
      <c r="T14" s="146"/>
      <c r="U14" s="146"/>
    </row>
    <row r="15" spans="1:21" s="147" customFormat="1" ht="16.5">
      <c r="A15" s="159" t="s">
        <v>402</v>
      </c>
      <c r="B15" s="159"/>
      <c r="C15" s="159"/>
      <c r="D15" s="162" t="s">
        <v>98</v>
      </c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359"/>
      <c r="R15" s="146"/>
      <c r="S15" s="146"/>
      <c r="T15" s="146"/>
      <c r="U15" s="146"/>
    </row>
    <row r="16" spans="1:21" s="147" customFormat="1" ht="36" customHeight="1">
      <c r="A16" s="144" t="s">
        <v>403</v>
      </c>
      <c r="B16" s="144" t="s">
        <v>280</v>
      </c>
      <c r="C16" s="144" t="s">
        <v>25</v>
      </c>
      <c r="D16" s="145" t="s">
        <v>191</v>
      </c>
      <c r="E16" s="446">
        <v>16289500</v>
      </c>
      <c r="F16" s="446">
        <f t="shared" ref="F16:F92" si="1">E16-I16</f>
        <v>16289500</v>
      </c>
      <c r="G16" s="446">
        <v>11685700</v>
      </c>
      <c r="H16" s="446">
        <v>0</v>
      </c>
      <c r="I16" s="446">
        <v>0</v>
      </c>
      <c r="J16" s="446">
        <v>0</v>
      </c>
      <c r="K16" s="446">
        <v>0</v>
      </c>
      <c r="L16" s="446">
        <f t="shared" ref="L16:L85" si="2">J16-O16</f>
        <v>0</v>
      </c>
      <c r="M16" s="446">
        <v>0</v>
      </c>
      <c r="N16" s="446">
        <f>J16</f>
        <v>0</v>
      </c>
      <c r="O16" s="446">
        <f>N16</f>
        <v>0</v>
      </c>
      <c r="P16" s="446">
        <f t="shared" ref="P16:P80" si="3">J16+E16</f>
        <v>16289500</v>
      </c>
      <c r="Q16" s="359"/>
      <c r="R16" s="146"/>
      <c r="S16" s="146"/>
      <c r="T16" s="146"/>
      <c r="U16" s="146"/>
    </row>
    <row r="17" spans="1:21" s="152" customFormat="1" ht="15">
      <c r="A17" s="447"/>
      <c r="B17" s="447"/>
      <c r="C17" s="447"/>
      <c r="D17" s="360" t="s">
        <v>99</v>
      </c>
      <c r="E17" s="449">
        <v>1324600</v>
      </c>
      <c r="F17" s="449">
        <f t="shared" si="1"/>
        <v>1324600</v>
      </c>
      <c r="G17" s="449">
        <v>0</v>
      </c>
      <c r="H17" s="449">
        <v>0</v>
      </c>
      <c r="I17" s="449">
        <v>0</v>
      </c>
      <c r="J17" s="449">
        <v>0</v>
      </c>
      <c r="K17" s="449">
        <v>0</v>
      </c>
      <c r="L17" s="449">
        <f t="shared" si="2"/>
        <v>0</v>
      </c>
      <c r="M17" s="449">
        <v>0</v>
      </c>
      <c r="N17" s="449">
        <v>0</v>
      </c>
      <c r="O17" s="449">
        <v>0</v>
      </c>
      <c r="P17" s="449">
        <f t="shared" si="3"/>
        <v>1324600</v>
      </c>
      <c r="Q17" s="556"/>
      <c r="R17" s="150"/>
      <c r="S17" s="150"/>
      <c r="T17" s="151"/>
      <c r="U17" s="150"/>
    </row>
    <row r="18" spans="1:21" s="166" customFormat="1" ht="18" customHeight="1">
      <c r="A18" s="144" t="s">
        <v>545</v>
      </c>
      <c r="B18" s="144" t="s">
        <v>140</v>
      </c>
      <c r="C18" s="144" t="s">
        <v>182</v>
      </c>
      <c r="D18" s="145" t="s">
        <v>480</v>
      </c>
      <c r="E18" s="446">
        <f>'Додаток 7'!H16+'Додаток 7'!H17+'Додаток 7'!H18+'Додаток 7'!H19+'Додаток 7'!H20</f>
        <v>449900</v>
      </c>
      <c r="F18" s="446">
        <f t="shared" si="1"/>
        <v>449900</v>
      </c>
      <c r="G18" s="446">
        <v>0</v>
      </c>
      <c r="H18" s="446">
        <v>0</v>
      </c>
      <c r="I18" s="446">
        <v>0</v>
      </c>
      <c r="J18" s="446">
        <v>0</v>
      </c>
      <c r="K18" s="446">
        <v>0</v>
      </c>
      <c r="L18" s="446">
        <f t="shared" si="2"/>
        <v>0</v>
      </c>
      <c r="M18" s="446">
        <v>0</v>
      </c>
      <c r="N18" s="446">
        <v>0</v>
      </c>
      <c r="O18" s="446">
        <v>0</v>
      </c>
      <c r="P18" s="446">
        <f t="shared" si="3"/>
        <v>449900</v>
      </c>
      <c r="Q18" s="555"/>
      <c r="R18" s="165"/>
      <c r="S18" s="165"/>
      <c r="T18" s="151"/>
      <c r="U18" s="165"/>
    </row>
    <row r="19" spans="1:21" s="147" customFormat="1" ht="16.5">
      <c r="A19" s="159" t="s">
        <v>404</v>
      </c>
      <c r="B19" s="159"/>
      <c r="C19" s="159"/>
      <c r="D19" s="160" t="s">
        <v>100</v>
      </c>
      <c r="E19" s="161">
        <f>E21+E27+E23</f>
        <v>106191500</v>
      </c>
      <c r="F19" s="161">
        <f t="shared" si="1"/>
        <v>106191500</v>
      </c>
      <c r="G19" s="161">
        <f t="shared" ref="G19:O19" si="4">G21+G27+G23</f>
        <v>69988100</v>
      </c>
      <c r="H19" s="161">
        <f t="shared" si="4"/>
        <v>115000</v>
      </c>
      <c r="I19" s="161">
        <f t="shared" si="4"/>
        <v>0</v>
      </c>
      <c r="J19" s="161">
        <f t="shared" si="4"/>
        <v>18600</v>
      </c>
      <c r="K19" s="161">
        <f t="shared" si="4"/>
        <v>0</v>
      </c>
      <c r="L19" s="161">
        <f t="shared" si="4"/>
        <v>18600</v>
      </c>
      <c r="M19" s="161">
        <f t="shared" si="4"/>
        <v>0</v>
      </c>
      <c r="N19" s="161">
        <f t="shared" si="4"/>
        <v>0</v>
      </c>
      <c r="O19" s="161">
        <f t="shared" si="4"/>
        <v>0</v>
      </c>
      <c r="P19" s="161">
        <f t="shared" si="3"/>
        <v>106210100</v>
      </c>
      <c r="Q19" s="359"/>
      <c r="R19" s="146"/>
      <c r="S19" s="146"/>
      <c r="T19" s="146"/>
      <c r="U19" s="146"/>
    </row>
    <row r="20" spans="1:21" s="147" customFormat="1" ht="16.5">
      <c r="A20" s="159" t="s">
        <v>405</v>
      </c>
      <c r="B20" s="159"/>
      <c r="C20" s="159"/>
      <c r="D20" s="162" t="s">
        <v>100</v>
      </c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359"/>
      <c r="R20" s="146"/>
      <c r="S20" s="146"/>
      <c r="T20" s="146"/>
      <c r="U20" s="146"/>
    </row>
    <row r="21" spans="1:21" s="147" customFormat="1" ht="31.5" customHeight="1">
      <c r="A21" s="144" t="s">
        <v>406</v>
      </c>
      <c r="B21" s="144" t="s">
        <v>280</v>
      </c>
      <c r="C21" s="144" t="s">
        <v>25</v>
      </c>
      <c r="D21" s="145" t="s">
        <v>192</v>
      </c>
      <c r="E21" s="446">
        <v>96396700</v>
      </c>
      <c r="F21" s="446">
        <f t="shared" si="1"/>
        <v>96396700</v>
      </c>
      <c r="G21" s="446">
        <v>69045200</v>
      </c>
      <c r="H21" s="446">
        <v>53000</v>
      </c>
      <c r="I21" s="446">
        <v>0</v>
      </c>
      <c r="J21" s="446">
        <v>0</v>
      </c>
      <c r="K21" s="446">
        <v>0</v>
      </c>
      <c r="L21" s="446">
        <f t="shared" si="2"/>
        <v>0</v>
      </c>
      <c r="M21" s="446">
        <v>0</v>
      </c>
      <c r="N21" s="446">
        <f>J21</f>
        <v>0</v>
      </c>
      <c r="O21" s="446">
        <f>N21</f>
        <v>0</v>
      </c>
      <c r="P21" s="446">
        <f t="shared" si="3"/>
        <v>96396700</v>
      </c>
      <c r="Q21" s="359"/>
      <c r="R21" s="146"/>
      <c r="S21" s="146"/>
      <c r="T21" s="146"/>
      <c r="U21" s="146"/>
    </row>
    <row r="22" spans="1:21" s="152" customFormat="1" ht="30">
      <c r="A22" s="447"/>
      <c r="B22" s="447"/>
      <c r="C22" s="447"/>
      <c r="D22" s="360" t="s">
        <v>809</v>
      </c>
      <c r="E22" s="449">
        <v>58590600</v>
      </c>
      <c r="F22" s="449">
        <f t="shared" ref="F22" si="5">E22-I22</f>
        <v>58590600</v>
      </c>
      <c r="G22" s="449">
        <v>43126500</v>
      </c>
      <c r="H22" s="449">
        <v>0</v>
      </c>
      <c r="I22" s="449">
        <v>0</v>
      </c>
      <c r="J22" s="449">
        <v>0</v>
      </c>
      <c r="K22" s="449">
        <v>0</v>
      </c>
      <c r="L22" s="449">
        <f t="shared" ref="L22" si="6">J22-O22</f>
        <v>0</v>
      </c>
      <c r="M22" s="449">
        <v>0</v>
      </c>
      <c r="N22" s="449">
        <v>0</v>
      </c>
      <c r="O22" s="449">
        <v>0</v>
      </c>
      <c r="P22" s="449">
        <f t="shared" ref="P22" si="7">J22+E22</f>
        <v>58590600</v>
      </c>
      <c r="Q22" s="556"/>
      <c r="R22" s="150"/>
      <c r="S22" s="150"/>
      <c r="T22" s="151"/>
      <c r="U22" s="150"/>
    </row>
    <row r="23" spans="1:21" s="574" customFormat="1" ht="16.5">
      <c r="A23" s="361" t="s">
        <v>481</v>
      </c>
      <c r="B23" s="144" t="s">
        <v>140</v>
      </c>
      <c r="C23" s="144" t="s">
        <v>182</v>
      </c>
      <c r="D23" s="145" t="s">
        <v>480</v>
      </c>
      <c r="E23" s="362">
        <f>'Додаток 7'!H23+'Додаток 3'!E24+'Додаток 3'!E25+'Додаток 3'!E26</f>
        <v>9061100</v>
      </c>
      <c r="F23" s="362">
        <f t="shared" si="1"/>
        <v>9061100</v>
      </c>
      <c r="G23" s="362">
        <f>G24+G26+'Додаток 7'!J23+G25</f>
        <v>942900</v>
      </c>
      <c r="H23" s="362">
        <f>H24+H26+'Додаток 7'!K23+H25</f>
        <v>62000</v>
      </c>
      <c r="I23" s="362">
        <f>I24+I26+'Додаток 7'!L23+I25</f>
        <v>0</v>
      </c>
      <c r="J23" s="362">
        <f>J24+J26+'Додаток 7'!M23+J25</f>
        <v>18600</v>
      </c>
      <c r="K23" s="362">
        <f>K24+K26+'Додаток 7'!N23+K25</f>
        <v>0</v>
      </c>
      <c r="L23" s="362">
        <f>L24+L26+'Додаток 7'!O23+L25</f>
        <v>18600</v>
      </c>
      <c r="M23" s="362">
        <f>M24+M26+'Додаток 7'!P23+M25</f>
        <v>0</v>
      </c>
      <c r="N23" s="362">
        <f>N24+N26+'Додаток 7'!Q23+N25</f>
        <v>0</v>
      </c>
      <c r="O23" s="362">
        <f>O24+O26+'Додаток 7'!R23+O25</f>
        <v>0</v>
      </c>
      <c r="P23" s="362">
        <f t="shared" si="3"/>
        <v>9079700</v>
      </c>
      <c r="Q23" s="555"/>
      <c r="R23" s="573"/>
      <c r="S23" s="573"/>
      <c r="T23" s="151"/>
      <c r="U23" s="573"/>
    </row>
    <row r="24" spans="1:21" s="154" customFormat="1" ht="31.5" customHeight="1">
      <c r="A24" s="447"/>
      <c r="B24" s="447"/>
      <c r="C24" s="447"/>
      <c r="D24" s="448" t="s">
        <v>101</v>
      </c>
      <c r="E24" s="449">
        <f>1607700-317800</f>
        <v>1289900</v>
      </c>
      <c r="F24" s="449">
        <f t="shared" si="1"/>
        <v>1289900</v>
      </c>
      <c r="G24" s="449">
        <v>942900</v>
      </c>
      <c r="H24" s="449">
        <v>62000</v>
      </c>
      <c r="I24" s="449">
        <v>0</v>
      </c>
      <c r="J24" s="449">
        <v>18600</v>
      </c>
      <c r="K24" s="449">
        <v>0</v>
      </c>
      <c r="L24" s="449">
        <f t="shared" si="2"/>
        <v>18600</v>
      </c>
      <c r="M24" s="449">
        <v>0</v>
      </c>
      <c r="N24" s="449">
        <v>0</v>
      </c>
      <c r="O24" s="449">
        <v>0</v>
      </c>
      <c r="P24" s="449">
        <f t="shared" si="3"/>
        <v>1308500</v>
      </c>
      <c r="Q24" s="554"/>
      <c r="R24" s="153"/>
      <c r="S24" s="153"/>
      <c r="T24" s="153"/>
      <c r="U24" s="153"/>
    </row>
    <row r="25" spans="1:21" s="154" customFormat="1" ht="32.25" customHeight="1">
      <c r="A25" s="447"/>
      <c r="B25" s="447"/>
      <c r="C25" s="447"/>
      <c r="D25" s="448" t="s">
        <v>709</v>
      </c>
      <c r="E25" s="449">
        <f>416900</f>
        <v>416900</v>
      </c>
      <c r="F25" s="449">
        <f t="shared" si="1"/>
        <v>416900</v>
      </c>
      <c r="G25" s="449">
        <v>0</v>
      </c>
      <c r="H25" s="449">
        <v>0</v>
      </c>
      <c r="I25" s="449">
        <v>0</v>
      </c>
      <c r="J25" s="449">
        <v>0</v>
      </c>
      <c r="K25" s="449">
        <v>0</v>
      </c>
      <c r="L25" s="449">
        <v>0</v>
      </c>
      <c r="M25" s="449">
        <v>0</v>
      </c>
      <c r="N25" s="449">
        <v>0</v>
      </c>
      <c r="O25" s="449">
        <v>0</v>
      </c>
      <c r="P25" s="449">
        <f t="shared" si="3"/>
        <v>416900</v>
      </c>
      <c r="Q25" s="554"/>
      <c r="R25" s="153"/>
      <c r="S25" s="153"/>
      <c r="T25" s="153"/>
      <c r="U25" s="153"/>
    </row>
    <row r="26" spans="1:21" s="154" customFormat="1" ht="16.5">
      <c r="A26" s="447"/>
      <c r="B26" s="447"/>
      <c r="C26" s="447"/>
      <c r="D26" s="448" t="s">
        <v>102</v>
      </c>
      <c r="E26" s="449">
        <f>20000000-2000000-17900000</f>
        <v>100000</v>
      </c>
      <c r="F26" s="449">
        <f t="shared" si="1"/>
        <v>100000</v>
      </c>
      <c r="G26" s="449">
        <v>0</v>
      </c>
      <c r="H26" s="449">
        <v>0</v>
      </c>
      <c r="I26" s="449">
        <v>0</v>
      </c>
      <c r="J26" s="449">
        <v>0</v>
      </c>
      <c r="K26" s="449">
        <v>0</v>
      </c>
      <c r="L26" s="449">
        <f t="shared" si="2"/>
        <v>0</v>
      </c>
      <c r="M26" s="449">
        <v>0</v>
      </c>
      <c r="N26" s="449">
        <v>0</v>
      </c>
      <c r="O26" s="449">
        <v>0</v>
      </c>
      <c r="P26" s="449">
        <f t="shared" si="3"/>
        <v>100000</v>
      </c>
      <c r="Q26" s="554"/>
      <c r="R26" s="153"/>
      <c r="S26" s="153"/>
      <c r="T26" s="153"/>
      <c r="U26" s="153"/>
    </row>
    <row r="27" spans="1:21" s="147" customFormat="1" ht="19.899999999999999" customHeight="1">
      <c r="A27" s="144" t="s">
        <v>509</v>
      </c>
      <c r="B27" s="144" t="s">
        <v>505</v>
      </c>
      <c r="C27" s="144" t="s">
        <v>31</v>
      </c>
      <c r="D27" s="145" t="s">
        <v>506</v>
      </c>
      <c r="E27" s="446">
        <f>738700-5000</f>
        <v>733700</v>
      </c>
      <c r="F27" s="446">
        <f>E27-I27</f>
        <v>733700</v>
      </c>
      <c r="G27" s="446">
        <v>0</v>
      </c>
      <c r="H27" s="446">
        <v>0</v>
      </c>
      <c r="I27" s="446">
        <v>0</v>
      </c>
      <c r="J27" s="446">
        <v>0</v>
      </c>
      <c r="K27" s="446">
        <v>0</v>
      </c>
      <c r="L27" s="446">
        <f>J27-O27</f>
        <v>0</v>
      </c>
      <c r="M27" s="446">
        <v>0</v>
      </c>
      <c r="N27" s="446">
        <v>0</v>
      </c>
      <c r="O27" s="446">
        <v>0</v>
      </c>
      <c r="P27" s="446">
        <f>J27+E27</f>
        <v>733700</v>
      </c>
      <c r="Q27" s="359"/>
      <c r="R27" s="146"/>
      <c r="S27" s="146"/>
      <c r="T27" s="146"/>
      <c r="U27" s="146"/>
    </row>
    <row r="28" spans="1:21" s="147" customFormat="1" ht="16.5">
      <c r="A28" s="159" t="s">
        <v>404</v>
      </c>
      <c r="B28" s="159"/>
      <c r="C28" s="159"/>
      <c r="D28" s="160" t="s">
        <v>138</v>
      </c>
      <c r="E28" s="161">
        <f>E30+E31</f>
        <v>22578800</v>
      </c>
      <c r="F28" s="161">
        <f t="shared" ref="F28:P28" si="8">F30+F31</f>
        <v>22578800</v>
      </c>
      <c r="G28" s="161">
        <f t="shared" si="8"/>
        <v>9535300</v>
      </c>
      <c r="H28" s="161">
        <f t="shared" si="8"/>
        <v>3496100</v>
      </c>
      <c r="I28" s="161">
        <f t="shared" si="8"/>
        <v>0</v>
      </c>
      <c r="J28" s="161">
        <f t="shared" si="8"/>
        <v>3162800</v>
      </c>
      <c r="K28" s="161">
        <f t="shared" si="8"/>
        <v>3162800</v>
      </c>
      <c r="L28" s="161">
        <f t="shared" si="8"/>
        <v>0</v>
      </c>
      <c r="M28" s="161">
        <f t="shared" si="8"/>
        <v>0</v>
      </c>
      <c r="N28" s="161">
        <f t="shared" si="8"/>
        <v>0</v>
      </c>
      <c r="O28" s="161">
        <f t="shared" si="8"/>
        <v>3162800</v>
      </c>
      <c r="P28" s="161">
        <f t="shared" si="8"/>
        <v>25741600</v>
      </c>
      <c r="Q28" s="359"/>
      <c r="R28" s="146"/>
      <c r="S28" s="146"/>
      <c r="T28" s="146"/>
      <c r="U28" s="146"/>
    </row>
    <row r="29" spans="1:21" s="147" customFormat="1" ht="16.5">
      <c r="A29" s="159" t="s">
        <v>405</v>
      </c>
      <c r="B29" s="159"/>
      <c r="C29" s="159"/>
      <c r="D29" s="162" t="s">
        <v>138</v>
      </c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359"/>
      <c r="R29" s="146"/>
      <c r="S29" s="146"/>
      <c r="T29" s="146"/>
      <c r="U29" s="146"/>
    </row>
    <row r="30" spans="1:21" s="147" customFormat="1" ht="30">
      <c r="A30" s="144" t="s">
        <v>406</v>
      </c>
      <c r="B30" s="144" t="s">
        <v>280</v>
      </c>
      <c r="C30" s="144" t="s">
        <v>25</v>
      </c>
      <c r="D30" s="145" t="s">
        <v>193</v>
      </c>
      <c r="E30" s="446">
        <v>22578800</v>
      </c>
      <c r="F30" s="446">
        <f t="shared" si="1"/>
        <v>22578800</v>
      </c>
      <c r="G30" s="446">
        <v>9535300</v>
      </c>
      <c r="H30" s="446">
        <v>3496100</v>
      </c>
      <c r="I30" s="446">
        <v>0</v>
      </c>
      <c r="J30" s="446">
        <v>0</v>
      </c>
      <c r="K30" s="446">
        <v>0</v>
      </c>
      <c r="L30" s="446">
        <f t="shared" si="2"/>
        <v>0</v>
      </c>
      <c r="M30" s="446">
        <v>0</v>
      </c>
      <c r="N30" s="446">
        <f>J30</f>
        <v>0</v>
      </c>
      <c r="O30" s="446">
        <f>N30</f>
        <v>0</v>
      </c>
      <c r="P30" s="446">
        <f t="shared" si="3"/>
        <v>22578800</v>
      </c>
      <c r="Q30" s="359"/>
      <c r="R30" s="146"/>
      <c r="S30" s="146"/>
      <c r="T30" s="146"/>
      <c r="U30" s="146"/>
    </row>
    <row r="31" spans="1:21" s="166" customFormat="1" ht="21" customHeight="1">
      <c r="A31" s="144" t="s">
        <v>1066</v>
      </c>
      <c r="B31" s="144" t="s">
        <v>361</v>
      </c>
      <c r="C31" s="144" t="s">
        <v>31</v>
      </c>
      <c r="D31" s="167" t="s">
        <v>273</v>
      </c>
      <c r="E31" s="446">
        <v>0</v>
      </c>
      <c r="F31" s="446">
        <f t="shared" si="1"/>
        <v>0</v>
      </c>
      <c r="G31" s="446">
        <v>0</v>
      </c>
      <c r="H31" s="446">
        <v>0</v>
      </c>
      <c r="I31" s="446">
        <v>0</v>
      </c>
      <c r="J31" s="446">
        <f>'Додаток 6'!I27</f>
        <v>3162800</v>
      </c>
      <c r="K31" s="446">
        <f>J31</f>
        <v>3162800</v>
      </c>
      <c r="L31" s="446">
        <v>0</v>
      </c>
      <c r="M31" s="446">
        <v>0</v>
      </c>
      <c r="N31" s="446">
        <v>0</v>
      </c>
      <c r="O31" s="446">
        <f>K31</f>
        <v>3162800</v>
      </c>
      <c r="P31" s="446">
        <f t="shared" si="3"/>
        <v>3162800</v>
      </c>
      <c r="Q31" s="555"/>
      <c r="R31" s="165"/>
      <c r="S31" s="165"/>
      <c r="T31" s="151"/>
      <c r="U31" s="165"/>
    </row>
    <row r="32" spans="1:21" s="147" customFormat="1" ht="16.5">
      <c r="A32" s="159" t="s">
        <v>266</v>
      </c>
      <c r="B32" s="159"/>
      <c r="C32" s="159"/>
      <c r="D32" s="160" t="s">
        <v>139</v>
      </c>
      <c r="E32" s="161">
        <f>E34</f>
        <v>49995500</v>
      </c>
      <c r="F32" s="161">
        <f t="shared" si="1"/>
        <v>49995500</v>
      </c>
      <c r="G32" s="161">
        <f t="shared" ref="G32:O32" si="9">G34</f>
        <v>34070600</v>
      </c>
      <c r="H32" s="161">
        <f t="shared" si="9"/>
        <v>780100</v>
      </c>
      <c r="I32" s="161">
        <f t="shared" si="9"/>
        <v>0</v>
      </c>
      <c r="J32" s="161">
        <f t="shared" si="9"/>
        <v>0</v>
      </c>
      <c r="K32" s="161">
        <f t="shared" si="9"/>
        <v>0</v>
      </c>
      <c r="L32" s="161">
        <f t="shared" si="9"/>
        <v>0</v>
      </c>
      <c r="M32" s="161">
        <f t="shared" si="9"/>
        <v>0</v>
      </c>
      <c r="N32" s="161">
        <f t="shared" si="9"/>
        <v>0</v>
      </c>
      <c r="O32" s="161">
        <f t="shared" si="9"/>
        <v>0</v>
      </c>
      <c r="P32" s="161">
        <f t="shared" si="3"/>
        <v>49995500</v>
      </c>
      <c r="Q32" s="359"/>
      <c r="R32" s="146"/>
      <c r="S32" s="146"/>
      <c r="T32" s="146"/>
      <c r="U32" s="146"/>
    </row>
    <row r="33" spans="1:21" s="147" customFormat="1" ht="16.5">
      <c r="A33" s="159" t="s">
        <v>267</v>
      </c>
      <c r="B33" s="159"/>
      <c r="C33" s="159"/>
      <c r="D33" s="162" t="s">
        <v>139</v>
      </c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359"/>
      <c r="R33" s="146"/>
      <c r="S33" s="146"/>
      <c r="T33" s="146"/>
      <c r="U33" s="146"/>
    </row>
    <row r="34" spans="1:21" s="147" customFormat="1" ht="16.5">
      <c r="A34" s="144" t="s">
        <v>281</v>
      </c>
      <c r="B34" s="144" t="s">
        <v>280</v>
      </c>
      <c r="C34" s="144" t="s">
        <v>25</v>
      </c>
      <c r="D34" s="145" t="s">
        <v>194</v>
      </c>
      <c r="E34" s="446">
        <v>49995500</v>
      </c>
      <c r="F34" s="446">
        <f t="shared" si="1"/>
        <v>49995500</v>
      </c>
      <c r="G34" s="446">
        <v>34070600</v>
      </c>
      <c r="H34" s="446">
        <v>780100</v>
      </c>
      <c r="I34" s="446">
        <v>0</v>
      </c>
      <c r="J34" s="446">
        <v>0</v>
      </c>
      <c r="K34" s="446">
        <v>0</v>
      </c>
      <c r="L34" s="446">
        <f t="shared" si="2"/>
        <v>0</v>
      </c>
      <c r="M34" s="446">
        <v>0</v>
      </c>
      <c r="N34" s="446">
        <f>J34</f>
        <v>0</v>
      </c>
      <c r="O34" s="446">
        <f>N34</f>
        <v>0</v>
      </c>
      <c r="P34" s="446">
        <f t="shared" si="3"/>
        <v>49995500</v>
      </c>
      <c r="Q34" s="359"/>
      <c r="R34" s="146"/>
      <c r="S34" s="146"/>
      <c r="T34" s="146"/>
      <c r="U34" s="146"/>
    </row>
    <row r="35" spans="1:21" s="147" customFormat="1" ht="16.5">
      <c r="A35" s="159" t="s">
        <v>404</v>
      </c>
      <c r="B35" s="159"/>
      <c r="C35" s="159"/>
      <c r="D35" s="160" t="s">
        <v>133</v>
      </c>
      <c r="E35" s="161">
        <f>E37+E38+E40</f>
        <v>20470400</v>
      </c>
      <c r="F35" s="161">
        <f t="shared" si="1"/>
        <v>20470400</v>
      </c>
      <c r="G35" s="161">
        <f t="shared" ref="G35:O35" si="10">G37+G38+G40</f>
        <v>13355000</v>
      </c>
      <c r="H35" s="161">
        <f t="shared" si="10"/>
        <v>0</v>
      </c>
      <c r="I35" s="161">
        <f t="shared" si="10"/>
        <v>0</v>
      </c>
      <c r="J35" s="161">
        <f t="shared" si="10"/>
        <v>0</v>
      </c>
      <c r="K35" s="161">
        <f t="shared" si="10"/>
        <v>0</v>
      </c>
      <c r="L35" s="161">
        <f t="shared" si="10"/>
        <v>0</v>
      </c>
      <c r="M35" s="161">
        <f t="shared" si="10"/>
        <v>0</v>
      </c>
      <c r="N35" s="161">
        <f t="shared" si="10"/>
        <v>0</v>
      </c>
      <c r="O35" s="161">
        <f t="shared" si="10"/>
        <v>0</v>
      </c>
      <c r="P35" s="161">
        <f t="shared" si="3"/>
        <v>20470400</v>
      </c>
      <c r="Q35" s="359"/>
      <c r="R35" s="146"/>
      <c r="S35" s="146"/>
      <c r="T35" s="146"/>
      <c r="U35" s="146"/>
    </row>
    <row r="36" spans="1:21" s="147" customFormat="1" ht="16.5">
      <c r="A36" s="159" t="s">
        <v>405</v>
      </c>
      <c r="B36" s="159"/>
      <c r="C36" s="159"/>
      <c r="D36" s="162" t="s">
        <v>133</v>
      </c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359"/>
      <c r="R36" s="146"/>
      <c r="S36" s="146"/>
      <c r="T36" s="146"/>
      <c r="U36" s="146"/>
    </row>
    <row r="37" spans="1:21" s="147" customFormat="1" ht="32.25" customHeight="1">
      <c r="A37" s="144" t="s">
        <v>406</v>
      </c>
      <c r="B37" s="144" t="s">
        <v>280</v>
      </c>
      <c r="C37" s="144" t="s">
        <v>25</v>
      </c>
      <c r="D37" s="145" t="s">
        <v>195</v>
      </c>
      <c r="E37" s="446">
        <v>19088100</v>
      </c>
      <c r="F37" s="446">
        <f t="shared" si="1"/>
        <v>19088100</v>
      </c>
      <c r="G37" s="446">
        <v>13355000</v>
      </c>
      <c r="H37" s="446">
        <v>0</v>
      </c>
      <c r="I37" s="446">
        <v>0</v>
      </c>
      <c r="J37" s="446">
        <v>0</v>
      </c>
      <c r="K37" s="446">
        <v>0</v>
      </c>
      <c r="L37" s="446">
        <f t="shared" si="2"/>
        <v>0</v>
      </c>
      <c r="M37" s="446">
        <v>0</v>
      </c>
      <c r="N37" s="446">
        <f>J37</f>
        <v>0</v>
      </c>
      <c r="O37" s="446">
        <f>N37</f>
        <v>0</v>
      </c>
      <c r="P37" s="446">
        <f t="shared" si="3"/>
        <v>19088100</v>
      </c>
      <c r="Q37" s="359"/>
      <c r="R37" s="146"/>
      <c r="S37" s="146"/>
      <c r="T37" s="146"/>
      <c r="U37" s="146"/>
    </row>
    <row r="38" spans="1:21" s="147" customFormat="1" ht="16.5">
      <c r="A38" s="144" t="s">
        <v>481</v>
      </c>
      <c r="B38" s="144" t="s">
        <v>140</v>
      </c>
      <c r="C38" s="144" t="s">
        <v>182</v>
      </c>
      <c r="D38" s="145" t="s">
        <v>480</v>
      </c>
      <c r="E38" s="446">
        <f>E39</f>
        <v>100000</v>
      </c>
      <c r="F38" s="446">
        <f t="shared" si="1"/>
        <v>100000</v>
      </c>
      <c r="G38" s="446">
        <f t="shared" ref="G38:O38" si="11">G39</f>
        <v>0</v>
      </c>
      <c r="H38" s="446">
        <f t="shared" si="11"/>
        <v>0</v>
      </c>
      <c r="I38" s="446">
        <f t="shared" si="11"/>
        <v>0</v>
      </c>
      <c r="J38" s="446">
        <f t="shared" si="11"/>
        <v>0</v>
      </c>
      <c r="K38" s="446">
        <v>0</v>
      </c>
      <c r="L38" s="446">
        <f t="shared" si="11"/>
        <v>0</v>
      </c>
      <c r="M38" s="446">
        <f t="shared" si="11"/>
        <v>0</v>
      </c>
      <c r="N38" s="446">
        <f t="shared" si="11"/>
        <v>0</v>
      </c>
      <c r="O38" s="446">
        <f t="shared" si="11"/>
        <v>0</v>
      </c>
      <c r="P38" s="446">
        <f t="shared" si="3"/>
        <v>100000</v>
      </c>
      <c r="Q38" s="359"/>
      <c r="R38" s="146"/>
      <c r="S38" s="146"/>
      <c r="T38" s="146"/>
      <c r="U38" s="146"/>
    </row>
    <row r="39" spans="1:21" s="154" customFormat="1" ht="16.5">
      <c r="A39" s="447"/>
      <c r="B39" s="447"/>
      <c r="C39" s="447"/>
      <c r="D39" s="448" t="s">
        <v>102</v>
      </c>
      <c r="E39" s="449">
        <f>700000-600000</f>
        <v>100000</v>
      </c>
      <c r="F39" s="449">
        <f t="shared" si="1"/>
        <v>100000</v>
      </c>
      <c r="G39" s="449">
        <v>0</v>
      </c>
      <c r="H39" s="449">
        <v>0</v>
      </c>
      <c r="I39" s="449">
        <v>0</v>
      </c>
      <c r="J39" s="449">
        <v>0</v>
      </c>
      <c r="K39" s="449">
        <v>0</v>
      </c>
      <c r="L39" s="449">
        <f t="shared" ref="L39" si="12">J39-O39</f>
        <v>0</v>
      </c>
      <c r="M39" s="449">
        <v>0</v>
      </c>
      <c r="N39" s="449">
        <v>0</v>
      </c>
      <c r="O39" s="449">
        <v>0</v>
      </c>
      <c r="P39" s="449">
        <f t="shared" si="3"/>
        <v>100000</v>
      </c>
      <c r="Q39" s="554"/>
      <c r="R39" s="153"/>
      <c r="S39" s="153"/>
      <c r="T39" s="153"/>
      <c r="U39" s="153"/>
    </row>
    <row r="40" spans="1:21" s="166" customFormat="1" ht="15" customHeight="1">
      <c r="A40" s="144" t="s">
        <v>571</v>
      </c>
      <c r="B40" s="144" t="s">
        <v>547</v>
      </c>
      <c r="C40" s="144" t="s">
        <v>548</v>
      </c>
      <c r="D40" s="145" t="s">
        <v>549</v>
      </c>
      <c r="E40" s="446">
        <f>'Додаток 7'!H26</f>
        <v>1282300</v>
      </c>
      <c r="F40" s="446">
        <f t="shared" si="1"/>
        <v>1282300</v>
      </c>
      <c r="G40" s="446">
        <v>0</v>
      </c>
      <c r="H40" s="446">
        <v>0</v>
      </c>
      <c r="I40" s="446">
        <v>0</v>
      </c>
      <c r="J40" s="446">
        <v>0</v>
      </c>
      <c r="K40" s="446">
        <v>0</v>
      </c>
      <c r="L40" s="446">
        <f t="shared" si="2"/>
        <v>0</v>
      </c>
      <c r="M40" s="446">
        <v>0</v>
      </c>
      <c r="N40" s="446">
        <v>0</v>
      </c>
      <c r="O40" s="446">
        <v>0</v>
      </c>
      <c r="P40" s="446">
        <f t="shared" si="3"/>
        <v>1282300</v>
      </c>
      <c r="Q40" s="555"/>
      <c r="R40" s="165"/>
      <c r="S40" s="165"/>
      <c r="T40" s="151"/>
      <c r="U40" s="165"/>
    </row>
    <row r="41" spans="1:21" s="147" customFormat="1" ht="16.5">
      <c r="A41" s="159" t="s">
        <v>268</v>
      </c>
      <c r="B41" s="159"/>
      <c r="C41" s="159"/>
      <c r="D41" s="160" t="s">
        <v>104</v>
      </c>
      <c r="E41" s="161">
        <f>E43</f>
        <v>16031200</v>
      </c>
      <c r="F41" s="161">
        <f t="shared" si="1"/>
        <v>16031200</v>
      </c>
      <c r="G41" s="161">
        <f t="shared" ref="G41:O41" si="13">G43</f>
        <v>11290500</v>
      </c>
      <c r="H41" s="161">
        <f t="shared" si="13"/>
        <v>376600</v>
      </c>
      <c r="I41" s="161">
        <f t="shared" si="13"/>
        <v>0</v>
      </c>
      <c r="J41" s="161">
        <f t="shared" si="13"/>
        <v>0</v>
      </c>
      <c r="K41" s="161">
        <f t="shared" si="13"/>
        <v>0</v>
      </c>
      <c r="L41" s="161">
        <f t="shared" si="13"/>
        <v>0</v>
      </c>
      <c r="M41" s="161">
        <f t="shared" si="13"/>
        <v>0</v>
      </c>
      <c r="N41" s="161">
        <f t="shared" si="13"/>
        <v>0</v>
      </c>
      <c r="O41" s="161">
        <f t="shared" si="13"/>
        <v>0</v>
      </c>
      <c r="P41" s="161">
        <f t="shared" si="3"/>
        <v>16031200</v>
      </c>
      <c r="Q41" s="359"/>
      <c r="R41" s="146"/>
      <c r="S41" s="146"/>
      <c r="T41" s="146"/>
      <c r="U41" s="146"/>
    </row>
    <row r="42" spans="1:21" s="147" customFormat="1" ht="16.5">
      <c r="A42" s="159" t="s">
        <v>269</v>
      </c>
      <c r="B42" s="159"/>
      <c r="C42" s="159"/>
      <c r="D42" s="162" t="s">
        <v>104</v>
      </c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359"/>
      <c r="R42" s="146"/>
      <c r="S42" s="146"/>
      <c r="T42" s="146"/>
      <c r="U42" s="146"/>
    </row>
    <row r="43" spans="1:21" s="147" customFormat="1" ht="18" customHeight="1">
      <c r="A43" s="144" t="s">
        <v>282</v>
      </c>
      <c r="B43" s="144" t="s">
        <v>280</v>
      </c>
      <c r="C43" s="144" t="s">
        <v>25</v>
      </c>
      <c r="D43" s="145" t="s">
        <v>196</v>
      </c>
      <c r="E43" s="446">
        <v>16031200</v>
      </c>
      <c r="F43" s="446">
        <f t="shared" si="1"/>
        <v>16031200</v>
      </c>
      <c r="G43" s="446">
        <v>11290500</v>
      </c>
      <c r="H43" s="446">
        <v>376600</v>
      </c>
      <c r="I43" s="446">
        <v>0</v>
      </c>
      <c r="J43" s="446">
        <v>0</v>
      </c>
      <c r="K43" s="446">
        <v>0</v>
      </c>
      <c r="L43" s="446">
        <f t="shared" si="2"/>
        <v>0</v>
      </c>
      <c r="M43" s="446">
        <v>0</v>
      </c>
      <c r="N43" s="446">
        <f>J43</f>
        <v>0</v>
      </c>
      <c r="O43" s="446">
        <f>N43</f>
        <v>0</v>
      </c>
      <c r="P43" s="446">
        <f t="shared" si="3"/>
        <v>16031200</v>
      </c>
      <c r="Q43" s="359"/>
      <c r="R43" s="146"/>
      <c r="S43" s="146"/>
      <c r="T43" s="146"/>
      <c r="U43" s="146"/>
    </row>
    <row r="44" spans="1:21" s="147" customFormat="1" ht="16.5">
      <c r="A44" s="159" t="s">
        <v>404</v>
      </c>
      <c r="B44" s="159"/>
      <c r="C44" s="159"/>
      <c r="D44" s="160" t="s">
        <v>137</v>
      </c>
      <c r="E44" s="161">
        <f>E46+E47+E48</f>
        <v>6196300</v>
      </c>
      <c r="F44" s="161">
        <f t="shared" si="1"/>
        <v>6196300</v>
      </c>
      <c r="G44" s="161">
        <f>G46+G47+G48</f>
        <v>4528000</v>
      </c>
      <c r="H44" s="161">
        <f t="shared" ref="H44:O44" si="14">H46+H47+H48</f>
        <v>0</v>
      </c>
      <c r="I44" s="161">
        <f t="shared" si="14"/>
        <v>0</v>
      </c>
      <c r="J44" s="161">
        <f t="shared" si="14"/>
        <v>0</v>
      </c>
      <c r="K44" s="161">
        <f t="shared" si="14"/>
        <v>0</v>
      </c>
      <c r="L44" s="161">
        <f t="shared" si="14"/>
        <v>0</v>
      </c>
      <c r="M44" s="161">
        <f t="shared" si="14"/>
        <v>0</v>
      </c>
      <c r="N44" s="161">
        <f t="shared" si="14"/>
        <v>0</v>
      </c>
      <c r="O44" s="161">
        <f t="shared" si="14"/>
        <v>0</v>
      </c>
      <c r="P44" s="161">
        <f t="shared" si="3"/>
        <v>6196300</v>
      </c>
      <c r="Q44" s="359"/>
      <c r="R44" s="146"/>
      <c r="S44" s="146"/>
      <c r="T44" s="146"/>
      <c r="U44" s="146"/>
    </row>
    <row r="45" spans="1:21" s="147" customFormat="1" ht="16.5">
      <c r="A45" s="159" t="s">
        <v>405</v>
      </c>
      <c r="B45" s="159"/>
      <c r="C45" s="159"/>
      <c r="D45" s="162" t="s">
        <v>137</v>
      </c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359"/>
      <c r="R45" s="146"/>
      <c r="S45" s="146"/>
      <c r="T45" s="146"/>
      <c r="U45" s="146"/>
    </row>
    <row r="46" spans="1:21" s="147" customFormat="1" ht="30">
      <c r="A46" s="144" t="s">
        <v>406</v>
      </c>
      <c r="B46" s="144" t="s">
        <v>280</v>
      </c>
      <c r="C46" s="144" t="s">
        <v>25</v>
      </c>
      <c r="D46" s="145" t="s">
        <v>197</v>
      </c>
      <c r="E46" s="446">
        <v>5882500</v>
      </c>
      <c r="F46" s="446">
        <f t="shared" si="1"/>
        <v>5882500</v>
      </c>
      <c r="G46" s="446">
        <v>4528000</v>
      </c>
      <c r="H46" s="446">
        <v>0</v>
      </c>
      <c r="I46" s="446">
        <v>0</v>
      </c>
      <c r="J46" s="446">
        <v>0</v>
      </c>
      <c r="K46" s="446">
        <v>0</v>
      </c>
      <c r="L46" s="446">
        <f t="shared" si="2"/>
        <v>0</v>
      </c>
      <c r="M46" s="446">
        <v>0</v>
      </c>
      <c r="N46" s="446">
        <f>J46</f>
        <v>0</v>
      </c>
      <c r="O46" s="446">
        <f>N46</f>
        <v>0</v>
      </c>
      <c r="P46" s="446">
        <f t="shared" si="3"/>
        <v>5882500</v>
      </c>
      <c r="Q46" s="359"/>
      <c r="R46" s="146"/>
      <c r="S46" s="146"/>
      <c r="T46" s="146"/>
      <c r="U46" s="146"/>
    </row>
    <row r="47" spans="1:21" s="147" customFormat="1" ht="30">
      <c r="A47" s="144" t="s">
        <v>526</v>
      </c>
      <c r="B47" s="144" t="s">
        <v>33</v>
      </c>
      <c r="C47" s="144" t="s">
        <v>527</v>
      </c>
      <c r="D47" s="145" t="s">
        <v>667</v>
      </c>
      <c r="E47" s="446">
        <v>213800</v>
      </c>
      <c r="F47" s="446">
        <f t="shared" si="1"/>
        <v>213800</v>
      </c>
      <c r="G47" s="446">
        <v>0</v>
      </c>
      <c r="H47" s="446">
        <v>0</v>
      </c>
      <c r="I47" s="446">
        <v>0</v>
      </c>
      <c r="J47" s="446">
        <v>0</v>
      </c>
      <c r="K47" s="446">
        <v>0</v>
      </c>
      <c r="L47" s="446">
        <v>0</v>
      </c>
      <c r="M47" s="446">
        <v>0</v>
      </c>
      <c r="N47" s="446">
        <v>0</v>
      </c>
      <c r="O47" s="446">
        <v>0</v>
      </c>
      <c r="P47" s="446">
        <f t="shared" si="3"/>
        <v>213800</v>
      </c>
      <c r="Q47" s="359"/>
      <c r="R47" s="146"/>
      <c r="S47" s="146"/>
      <c r="T47" s="146"/>
      <c r="U47" s="146"/>
    </row>
    <row r="48" spans="1:21" s="147" customFormat="1" ht="16.5">
      <c r="A48" s="144" t="s">
        <v>481</v>
      </c>
      <c r="B48" s="144" t="s">
        <v>140</v>
      </c>
      <c r="C48" s="144" t="s">
        <v>182</v>
      </c>
      <c r="D48" s="145" t="s">
        <v>480</v>
      </c>
      <c r="E48" s="446">
        <f>'Додаток 7'!H29</f>
        <v>100000</v>
      </c>
      <c r="F48" s="446">
        <f t="shared" si="1"/>
        <v>100000</v>
      </c>
      <c r="G48" s="446">
        <v>0</v>
      </c>
      <c r="H48" s="446">
        <v>0</v>
      </c>
      <c r="I48" s="446">
        <v>0</v>
      </c>
      <c r="J48" s="446">
        <v>0</v>
      </c>
      <c r="K48" s="446">
        <v>0</v>
      </c>
      <c r="L48" s="446">
        <f t="shared" si="2"/>
        <v>0</v>
      </c>
      <c r="M48" s="446">
        <v>0</v>
      </c>
      <c r="N48" s="446">
        <f>J48</f>
        <v>0</v>
      </c>
      <c r="O48" s="446">
        <f>N48</f>
        <v>0</v>
      </c>
      <c r="P48" s="446">
        <f t="shared" si="3"/>
        <v>100000</v>
      </c>
      <c r="Q48" s="359"/>
      <c r="R48" s="146"/>
      <c r="S48" s="146"/>
      <c r="T48" s="146"/>
      <c r="U48" s="146"/>
    </row>
    <row r="49" spans="1:21" s="147" customFormat="1" ht="16.5">
      <c r="A49" s="159" t="s">
        <v>407</v>
      </c>
      <c r="B49" s="159"/>
      <c r="C49" s="159"/>
      <c r="D49" s="160" t="s">
        <v>136</v>
      </c>
      <c r="E49" s="161">
        <f>E51+E52+E53</f>
        <v>19616800</v>
      </c>
      <c r="F49" s="161">
        <f t="shared" ref="F49:P49" si="15">F51+F52+F53</f>
        <v>19616800</v>
      </c>
      <c r="G49" s="161">
        <f t="shared" si="15"/>
        <v>11457800</v>
      </c>
      <c r="H49" s="161">
        <f t="shared" si="15"/>
        <v>467500</v>
      </c>
      <c r="I49" s="161">
        <f t="shared" si="15"/>
        <v>0</v>
      </c>
      <c r="J49" s="161">
        <f t="shared" si="15"/>
        <v>388800</v>
      </c>
      <c r="K49" s="161">
        <f t="shared" si="15"/>
        <v>388800</v>
      </c>
      <c r="L49" s="161">
        <f t="shared" si="15"/>
        <v>0</v>
      </c>
      <c r="M49" s="161">
        <f t="shared" si="15"/>
        <v>0</v>
      </c>
      <c r="N49" s="161">
        <f t="shared" si="15"/>
        <v>0</v>
      </c>
      <c r="O49" s="161">
        <f t="shared" si="15"/>
        <v>388800</v>
      </c>
      <c r="P49" s="161">
        <f t="shared" si="15"/>
        <v>20005600</v>
      </c>
      <c r="Q49" s="359"/>
      <c r="R49" s="146"/>
      <c r="S49" s="146"/>
      <c r="T49" s="146"/>
      <c r="U49" s="146"/>
    </row>
    <row r="50" spans="1:21" s="147" customFormat="1" ht="16.5">
      <c r="A50" s="159" t="s">
        <v>408</v>
      </c>
      <c r="B50" s="159"/>
      <c r="C50" s="159"/>
      <c r="D50" s="162" t="s">
        <v>136</v>
      </c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359"/>
      <c r="R50" s="146"/>
      <c r="S50" s="146"/>
      <c r="T50" s="146"/>
      <c r="U50" s="146"/>
    </row>
    <row r="51" spans="1:21" s="147" customFormat="1" ht="18.75" customHeight="1">
      <c r="A51" s="144" t="s">
        <v>409</v>
      </c>
      <c r="B51" s="144" t="s">
        <v>280</v>
      </c>
      <c r="C51" s="144" t="s">
        <v>25</v>
      </c>
      <c r="D51" s="145" t="s">
        <v>198</v>
      </c>
      <c r="E51" s="446">
        <v>16433800</v>
      </c>
      <c r="F51" s="446">
        <f t="shared" si="1"/>
        <v>16433800</v>
      </c>
      <c r="G51" s="446">
        <v>11457800</v>
      </c>
      <c r="H51" s="446">
        <v>354200</v>
      </c>
      <c r="I51" s="446">
        <v>0</v>
      </c>
      <c r="J51" s="446">
        <v>0</v>
      </c>
      <c r="K51" s="446">
        <v>0</v>
      </c>
      <c r="L51" s="446">
        <f t="shared" si="2"/>
        <v>0</v>
      </c>
      <c r="M51" s="446">
        <v>0</v>
      </c>
      <c r="N51" s="446">
        <v>0</v>
      </c>
      <c r="O51" s="446">
        <f>N51</f>
        <v>0</v>
      </c>
      <c r="P51" s="446">
        <f t="shared" si="3"/>
        <v>16433800</v>
      </c>
      <c r="Q51" s="359"/>
      <c r="R51" s="146"/>
      <c r="S51" s="146"/>
      <c r="T51" s="146"/>
      <c r="U51" s="146"/>
    </row>
    <row r="52" spans="1:21" s="147" customFormat="1" ht="18.75" customHeight="1">
      <c r="A52" s="144" t="s">
        <v>804</v>
      </c>
      <c r="B52" s="144" t="s">
        <v>805</v>
      </c>
      <c r="C52" s="144" t="s">
        <v>807</v>
      </c>
      <c r="D52" s="145" t="s">
        <v>806</v>
      </c>
      <c r="E52" s="446">
        <v>3183000</v>
      </c>
      <c r="F52" s="446">
        <f t="shared" ref="F52:F53" si="16">E52-I52</f>
        <v>3183000</v>
      </c>
      <c r="G52" s="446">
        <v>0</v>
      </c>
      <c r="H52" s="446">
        <v>113300</v>
      </c>
      <c r="I52" s="446">
        <v>0</v>
      </c>
      <c r="J52" s="446">
        <v>0</v>
      </c>
      <c r="K52" s="446">
        <v>0</v>
      </c>
      <c r="L52" s="446">
        <f t="shared" ref="L52" si="17">J52-O52</f>
        <v>0</v>
      </c>
      <c r="M52" s="446">
        <v>0</v>
      </c>
      <c r="N52" s="446">
        <v>0</v>
      </c>
      <c r="O52" s="446">
        <f>N52</f>
        <v>0</v>
      </c>
      <c r="P52" s="446">
        <f t="shared" ref="P52:P53" si="18">J52+E52</f>
        <v>3183000</v>
      </c>
      <c r="Q52" s="359"/>
      <c r="R52" s="146"/>
      <c r="S52" s="146"/>
      <c r="T52" s="146"/>
      <c r="U52" s="146"/>
    </row>
    <row r="53" spans="1:21" s="166" customFormat="1" ht="15">
      <c r="A53" s="144" t="s">
        <v>1076</v>
      </c>
      <c r="B53" s="144" t="s">
        <v>361</v>
      </c>
      <c r="C53" s="144" t="s">
        <v>31</v>
      </c>
      <c r="D53" s="167" t="s">
        <v>273</v>
      </c>
      <c r="E53" s="446">
        <v>0</v>
      </c>
      <c r="F53" s="446">
        <f t="shared" si="16"/>
        <v>0</v>
      </c>
      <c r="G53" s="446">
        <v>0</v>
      </c>
      <c r="H53" s="446">
        <v>0</v>
      </c>
      <c r="I53" s="446">
        <v>0</v>
      </c>
      <c r="J53" s="446">
        <f>'Додаток 6'!I24</f>
        <v>388800</v>
      </c>
      <c r="K53" s="446">
        <f>J53</f>
        <v>388800</v>
      </c>
      <c r="L53" s="446">
        <v>0</v>
      </c>
      <c r="M53" s="446">
        <v>0</v>
      </c>
      <c r="N53" s="446">
        <v>0</v>
      </c>
      <c r="O53" s="446">
        <f>K53</f>
        <v>388800</v>
      </c>
      <c r="P53" s="446">
        <f t="shared" si="18"/>
        <v>388800</v>
      </c>
      <c r="Q53" s="555"/>
      <c r="R53" s="165"/>
      <c r="S53" s="165"/>
      <c r="T53" s="151"/>
      <c r="U53" s="165"/>
    </row>
    <row r="54" spans="1:21" s="147" customFormat="1" ht="15.75" customHeight="1">
      <c r="A54" s="159" t="s">
        <v>410</v>
      </c>
      <c r="B54" s="159"/>
      <c r="C54" s="159"/>
      <c r="D54" s="160" t="s">
        <v>103</v>
      </c>
      <c r="E54" s="161">
        <f>E56+E57+E58</f>
        <v>24068300</v>
      </c>
      <c r="F54" s="161">
        <f t="shared" si="1"/>
        <v>24068300</v>
      </c>
      <c r="G54" s="161">
        <f t="shared" ref="G54:O54" si="19">G56+G57+G58</f>
        <v>17252200</v>
      </c>
      <c r="H54" s="161">
        <f t="shared" si="19"/>
        <v>159400</v>
      </c>
      <c r="I54" s="161">
        <f t="shared" si="19"/>
        <v>0</v>
      </c>
      <c r="J54" s="161">
        <f t="shared" si="19"/>
        <v>0</v>
      </c>
      <c r="K54" s="161">
        <f t="shared" si="19"/>
        <v>0</v>
      </c>
      <c r="L54" s="161">
        <f t="shared" si="19"/>
        <v>0</v>
      </c>
      <c r="M54" s="161">
        <f t="shared" si="19"/>
        <v>0</v>
      </c>
      <c r="N54" s="161">
        <f t="shared" si="19"/>
        <v>0</v>
      </c>
      <c r="O54" s="161">
        <f t="shared" si="19"/>
        <v>0</v>
      </c>
      <c r="P54" s="161">
        <f t="shared" si="3"/>
        <v>24068300</v>
      </c>
      <c r="Q54" s="359"/>
      <c r="R54" s="146"/>
      <c r="S54" s="146"/>
      <c r="T54" s="146"/>
      <c r="U54" s="146"/>
    </row>
    <row r="55" spans="1:21" s="147" customFormat="1" ht="18" customHeight="1">
      <c r="A55" s="159" t="s">
        <v>411</v>
      </c>
      <c r="B55" s="159"/>
      <c r="C55" s="159"/>
      <c r="D55" s="162" t="s">
        <v>103</v>
      </c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359"/>
      <c r="R55" s="146"/>
      <c r="S55" s="146"/>
      <c r="T55" s="146"/>
      <c r="U55" s="146"/>
    </row>
    <row r="56" spans="1:21" s="147" customFormat="1" ht="30">
      <c r="A56" s="144" t="s">
        <v>412</v>
      </c>
      <c r="B56" s="144" t="s">
        <v>280</v>
      </c>
      <c r="C56" s="144" t="s">
        <v>25</v>
      </c>
      <c r="D56" s="145" t="s">
        <v>199</v>
      </c>
      <c r="E56" s="446">
        <v>23590000</v>
      </c>
      <c r="F56" s="446">
        <f t="shared" si="1"/>
        <v>23590000</v>
      </c>
      <c r="G56" s="446">
        <v>17252200</v>
      </c>
      <c r="H56" s="446">
        <v>159400</v>
      </c>
      <c r="I56" s="446">
        <v>0</v>
      </c>
      <c r="J56" s="446">
        <v>0</v>
      </c>
      <c r="K56" s="446">
        <v>0</v>
      </c>
      <c r="L56" s="446">
        <f t="shared" si="2"/>
        <v>0</v>
      </c>
      <c r="M56" s="446">
        <v>0</v>
      </c>
      <c r="N56" s="446">
        <f>J56</f>
        <v>0</v>
      </c>
      <c r="O56" s="446">
        <f>N56</f>
        <v>0</v>
      </c>
      <c r="P56" s="446">
        <f t="shared" si="3"/>
        <v>23590000</v>
      </c>
      <c r="Q56" s="359"/>
      <c r="R56" s="146"/>
      <c r="S56" s="146"/>
      <c r="T56" s="146"/>
      <c r="U56" s="146"/>
    </row>
    <row r="57" spans="1:21" s="166" customFormat="1" ht="17.45" customHeight="1">
      <c r="A57" s="144" t="s">
        <v>508</v>
      </c>
      <c r="B57" s="144" t="s">
        <v>140</v>
      </c>
      <c r="C57" s="144" t="s">
        <v>182</v>
      </c>
      <c r="D57" s="145" t="s">
        <v>480</v>
      </c>
      <c r="E57" s="446">
        <f>'Додаток 7'!H35+'Додаток 7'!H36+'Додаток 7'!H37+'Додаток 7'!H38</f>
        <v>400000</v>
      </c>
      <c r="F57" s="446">
        <f t="shared" si="1"/>
        <v>400000</v>
      </c>
      <c r="G57" s="446">
        <v>0</v>
      </c>
      <c r="H57" s="446">
        <v>0</v>
      </c>
      <c r="I57" s="446">
        <v>0</v>
      </c>
      <c r="J57" s="446">
        <v>0</v>
      </c>
      <c r="K57" s="446">
        <v>0</v>
      </c>
      <c r="L57" s="446">
        <f t="shared" si="2"/>
        <v>0</v>
      </c>
      <c r="M57" s="446">
        <v>0</v>
      </c>
      <c r="N57" s="446">
        <v>0</v>
      </c>
      <c r="O57" s="446">
        <v>0</v>
      </c>
      <c r="P57" s="446">
        <f t="shared" si="3"/>
        <v>400000</v>
      </c>
      <c r="Q57" s="555"/>
      <c r="R57" s="165"/>
      <c r="S57" s="165"/>
      <c r="T57" s="151"/>
      <c r="U57" s="165"/>
    </row>
    <row r="58" spans="1:21" s="147" customFormat="1" ht="16.5">
      <c r="A58" s="144" t="s">
        <v>1125</v>
      </c>
      <c r="B58" s="144" t="s">
        <v>1113</v>
      </c>
      <c r="C58" s="144" t="s">
        <v>150</v>
      </c>
      <c r="D58" s="145" t="s">
        <v>384</v>
      </c>
      <c r="E58" s="446">
        <f>E59</f>
        <v>78300</v>
      </c>
      <c r="F58" s="446">
        <f t="shared" si="1"/>
        <v>78300</v>
      </c>
      <c r="G58" s="446">
        <f t="shared" ref="G58:O58" si="20">G59</f>
        <v>0</v>
      </c>
      <c r="H58" s="446">
        <f t="shared" si="20"/>
        <v>0</v>
      </c>
      <c r="I58" s="446">
        <f t="shared" si="20"/>
        <v>0</v>
      </c>
      <c r="J58" s="446">
        <f t="shared" si="20"/>
        <v>0</v>
      </c>
      <c r="K58" s="446">
        <f t="shared" si="20"/>
        <v>0</v>
      </c>
      <c r="L58" s="446">
        <f t="shared" si="20"/>
        <v>0</v>
      </c>
      <c r="M58" s="446">
        <f t="shared" si="20"/>
        <v>0</v>
      </c>
      <c r="N58" s="446">
        <f t="shared" si="20"/>
        <v>0</v>
      </c>
      <c r="O58" s="446">
        <f t="shared" si="20"/>
        <v>0</v>
      </c>
      <c r="P58" s="446">
        <f t="shared" si="3"/>
        <v>78300</v>
      </c>
      <c r="Q58" s="359"/>
      <c r="R58" s="146"/>
      <c r="S58" s="146"/>
      <c r="T58" s="146"/>
      <c r="U58" s="146"/>
    </row>
    <row r="59" spans="1:21" s="154" customFormat="1" ht="18.75" customHeight="1">
      <c r="A59" s="447" t="s">
        <v>1092</v>
      </c>
      <c r="B59" s="447" t="s">
        <v>1091</v>
      </c>
      <c r="C59" s="447" t="s">
        <v>150</v>
      </c>
      <c r="D59" s="448" t="s">
        <v>603</v>
      </c>
      <c r="E59" s="449">
        <v>78300</v>
      </c>
      <c r="F59" s="449">
        <f t="shared" si="1"/>
        <v>78300</v>
      </c>
      <c r="G59" s="449">
        <v>0</v>
      </c>
      <c r="H59" s="449">
        <v>0</v>
      </c>
      <c r="I59" s="449">
        <v>0</v>
      </c>
      <c r="J59" s="449">
        <v>0</v>
      </c>
      <c r="K59" s="449">
        <v>0</v>
      </c>
      <c r="L59" s="449">
        <f t="shared" si="2"/>
        <v>0</v>
      </c>
      <c r="M59" s="449">
        <v>0</v>
      </c>
      <c r="N59" s="449">
        <v>0</v>
      </c>
      <c r="O59" s="449">
        <v>0</v>
      </c>
      <c r="P59" s="449">
        <f t="shared" si="3"/>
        <v>78300</v>
      </c>
      <c r="Q59" s="554"/>
      <c r="R59" s="153"/>
      <c r="S59" s="153"/>
      <c r="T59" s="153"/>
      <c r="U59" s="153"/>
    </row>
    <row r="60" spans="1:21" s="147" customFormat="1" ht="31.5">
      <c r="A60" s="159" t="s">
        <v>292</v>
      </c>
      <c r="B60" s="159"/>
      <c r="C60" s="159"/>
      <c r="D60" s="160" t="s">
        <v>106</v>
      </c>
      <c r="E60" s="161">
        <f>E62+E63</f>
        <v>6544500</v>
      </c>
      <c r="F60" s="161">
        <f t="shared" ref="F60:P60" si="21">F62+F63</f>
        <v>6544500</v>
      </c>
      <c r="G60" s="161">
        <f t="shared" si="21"/>
        <v>3703300</v>
      </c>
      <c r="H60" s="161">
        <f t="shared" si="21"/>
        <v>498800</v>
      </c>
      <c r="I60" s="161">
        <f t="shared" si="21"/>
        <v>0</v>
      </c>
      <c r="J60" s="161">
        <f t="shared" si="21"/>
        <v>0</v>
      </c>
      <c r="K60" s="161">
        <f t="shared" si="21"/>
        <v>0</v>
      </c>
      <c r="L60" s="161">
        <f t="shared" si="21"/>
        <v>0</v>
      </c>
      <c r="M60" s="161">
        <f t="shared" si="21"/>
        <v>0</v>
      </c>
      <c r="N60" s="161">
        <f t="shared" si="21"/>
        <v>0</v>
      </c>
      <c r="O60" s="161">
        <f t="shared" si="21"/>
        <v>0</v>
      </c>
      <c r="P60" s="161">
        <f t="shared" si="21"/>
        <v>6544500</v>
      </c>
      <c r="Q60" s="359"/>
      <c r="R60" s="146"/>
      <c r="S60" s="146"/>
      <c r="T60" s="146"/>
      <c r="U60" s="146"/>
    </row>
    <row r="61" spans="1:21" s="147" customFormat="1" ht="31.5">
      <c r="A61" s="159" t="s">
        <v>293</v>
      </c>
      <c r="B61" s="159"/>
      <c r="C61" s="159"/>
      <c r="D61" s="162" t="s">
        <v>106</v>
      </c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359"/>
      <c r="R61" s="146"/>
      <c r="S61" s="146"/>
      <c r="T61" s="146"/>
      <c r="U61" s="146"/>
    </row>
    <row r="62" spans="1:21" s="147" customFormat="1" ht="32.25" customHeight="1">
      <c r="A62" s="144" t="s">
        <v>294</v>
      </c>
      <c r="B62" s="144" t="s">
        <v>280</v>
      </c>
      <c r="C62" s="144" t="s">
        <v>25</v>
      </c>
      <c r="D62" s="145" t="s">
        <v>200</v>
      </c>
      <c r="E62" s="446">
        <v>6140200</v>
      </c>
      <c r="F62" s="446">
        <f t="shared" si="1"/>
        <v>6140200</v>
      </c>
      <c r="G62" s="446">
        <v>3703300</v>
      </c>
      <c r="H62" s="446">
        <v>498800</v>
      </c>
      <c r="I62" s="446">
        <v>0</v>
      </c>
      <c r="J62" s="446">
        <v>0</v>
      </c>
      <c r="K62" s="446">
        <v>0</v>
      </c>
      <c r="L62" s="446">
        <f t="shared" si="2"/>
        <v>0</v>
      </c>
      <c r="M62" s="446">
        <v>0</v>
      </c>
      <c r="N62" s="446">
        <f>J62</f>
        <v>0</v>
      </c>
      <c r="O62" s="446">
        <f>N62</f>
        <v>0</v>
      </c>
      <c r="P62" s="446">
        <f t="shared" si="3"/>
        <v>6140200</v>
      </c>
      <c r="Q62" s="359"/>
      <c r="R62" s="146"/>
      <c r="S62" s="146"/>
      <c r="T62" s="146"/>
      <c r="U62" s="146"/>
    </row>
    <row r="63" spans="1:21" s="147" customFormat="1" ht="17.25" customHeight="1">
      <c r="A63" s="144" t="s">
        <v>808</v>
      </c>
      <c r="B63" s="144" t="s">
        <v>805</v>
      </c>
      <c r="C63" s="144" t="s">
        <v>807</v>
      </c>
      <c r="D63" s="145" t="s">
        <v>806</v>
      </c>
      <c r="E63" s="446">
        <v>404300</v>
      </c>
      <c r="F63" s="446">
        <f t="shared" si="1"/>
        <v>404300</v>
      </c>
      <c r="G63" s="446">
        <v>0</v>
      </c>
      <c r="H63" s="446">
        <v>0</v>
      </c>
      <c r="I63" s="446">
        <v>0</v>
      </c>
      <c r="J63" s="446">
        <v>0</v>
      </c>
      <c r="K63" s="446">
        <v>0</v>
      </c>
      <c r="L63" s="446">
        <f t="shared" si="2"/>
        <v>0</v>
      </c>
      <c r="M63" s="446">
        <v>0</v>
      </c>
      <c r="N63" s="446">
        <v>0</v>
      </c>
      <c r="O63" s="446">
        <f>N63</f>
        <v>0</v>
      </c>
      <c r="P63" s="446">
        <f t="shared" si="3"/>
        <v>404300</v>
      </c>
      <c r="Q63" s="359"/>
      <c r="R63" s="146"/>
      <c r="S63" s="146"/>
      <c r="T63" s="146"/>
      <c r="U63" s="146"/>
    </row>
    <row r="64" spans="1:21" s="147" customFormat="1" ht="16.899999999999999" customHeight="1">
      <c r="A64" s="159" t="s">
        <v>298</v>
      </c>
      <c r="B64" s="159"/>
      <c r="C64" s="159"/>
      <c r="D64" s="160" t="s">
        <v>105</v>
      </c>
      <c r="E64" s="161">
        <f>E66+E67</f>
        <v>5749700</v>
      </c>
      <c r="F64" s="161">
        <f t="shared" si="1"/>
        <v>5749700</v>
      </c>
      <c r="G64" s="161">
        <f>G66+G67</f>
        <v>4388700</v>
      </c>
      <c r="H64" s="161">
        <f t="shared" ref="H64:O64" si="22">H66+H67</f>
        <v>178100</v>
      </c>
      <c r="I64" s="161">
        <f t="shared" si="22"/>
        <v>0</v>
      </c>
      <c r="J64" s="161">
        <f t="shared" si="22"/>
        <v>0</v>
      </c>
      <c r="K64" s="161">
        <f t="shared" si="22"/>
        <v>0</v>
      </c>
      <c r="L64" s="161">
        <f t="shared" si="22"/>
        <v>0</v>
      </c>
      <c r="M64" s="161">
        <f t="shared" si="22"/>
        <v>0</v>
      </c>
      <c r="N64" s="161">
        <f t="shared" si="22"/>
        <v>0</v>
      </c>
      <c r="O64" s="161">
        <f t="shared" si="22"/>
        <v>0</v>
      </c>
      <c r="P64" s="161">
        <f t="shared" si="3"/>
        <v>5749700</v>
      </c>
      <c r="Q64" s="359"/>
      <c r="R64" s="146"/>
      <c r="S64" s="146"/>
      <c r="T64" s="146"/>
      <c r="U64" s="146"/>
    </row>
    <row r="65" spans="1:21" s="147" customFormat="1" ht="16.899999999999999" customHeight="1">
      <c r="A65" s="159" t="s">
        <v>299</v>
      </c>
      <c r="B65" s="159"/>
      <c r="C65" s="159"/>
      <c r="D65" s="162" t="s">
        <v>105</v>
      </c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359"/>
      <c r="R65" s="146"/>
      <c r="S65" s="146"/>
      <c r="T65" s="146"/>
      <c r="U65" s="146"/>
    </row>
    <row r="66" spans="1:21" s="147" customFormat="1" ht="18.600000000000001" customHeight="1">
      <c r="A66" s="144" t="s">
        <v>300</v>
      </c>
      <c r="B66" s="144" t="s">
        <v>280</v>
      </c>
      <c r="C66" s="144" t="s">
        <v>25</v>
      </c>
      <c r="D66" s="145" t="s">
        <v>201</v>
      </c>
      <c r="E66" s="446">
        <v>5729700</v>
      </c>
      <c r="F66" s="446">
        <f t="shared" si="1"/>
        <v>5729700</v>
      </c>
      <c r="G66" s="446">
        <v>4388700</v>
      </c>
      <c r="H66" s="446">
        <v>178100</v>
      </c>
      <c r="I66" s="446">
        <v>0</v>
      </c>
      <c r="J66" s="446">
        <v>0</v>
      </c>
      <c r="K66" s="446">
        <v>0</v>
      </c>
      <c r="L66" s="446">
        <f t="shared" si="2"/>
        <v>0</v>
      </c>
      <c r="M66" s="446">
        <v>0</v>
      </c>
      <c r="N66" s="446">
        <f>J66</f>
        <v>0</v>
      </c>
      <c r="O66" s="446">
        <f>N66</f>
        <v>0</v>
      </c>
      <c r="P66" s="446">
        <f t="shared" si="3"/>
        <v>5729700</v>
      </c>
      <c r="Q66" s="359"/>
      <c r="R66" s="146"/>
      <c r="S66" s="146"/>
      <c r="T66" s="146"/>
      <c r="U66" s="146"/>
    </row>
    <row r="67" spans="1:21" s="166" customFormat="1" ht="18" customHeight="1">
      <c r="A67" s="144" t="s">
        <v>525</v>
      </c>
      <c r="B67" s="144" t="s">
        <v>501</v>
      </c>
      <c r="C67" s="144" t="s">
        <v>187</v>
      </c>
      <c r="D67" s="145" t="s">
        <v>502</v>
      </c>
      <c r="E67" s="446">
        <v>20000</v>
      </c>
      <c r="F67" s="446">
        <f t="shared" si="1"/>
        <v>20000</v>
      </c>
      <c r="G67" s="446">
        <v>0</v>
      </c>
      <c r="H67" s="446">
        <v>0</v>
      </c>
      <c r="I67" s="446">
        <v>0</v>
      </c>
      <c r="J67" s="446">
        <v>0</v>
      </c>
      <c r="K67" s="446">
        <v>0</v>
      </c>
      <c r="L67" s="446">
        <f t="shared" si="2"/>
        <v>0</v>
      </c>
      <c r="M67" s="446">
        <v>0</v>
      </c>
      <c r="N67" s="446">
        <f>J67</f>
        <v>0</v>
      </c>
      <c r="O67" s="446">
        <f>N67</f>
        <v>0</v>
      </c>
      <c r="P67" s="446">
        <f t="shared" si="3"/>
        <v>20000</v>
      </c>
      <c r="Q67" s="555"/>
      <c r="R67" s="165"/>
      <c r="S67" s="165"/>
      <c r="T67" s="151"/>
      <c r="U67" s="165"/>
    </row>
    <row r="68" spans="1:21" s="147" customFormat="1" ht="31.5">
      <c r="A68" s="159" t="s">
        <v>413</v>
      </c>
      <c r="B68" s="159"/>
      <c r="C68" s="159"/>
      <c r="D68" s="160" t="s">
        <v>113</v>
      </c>
      <c r="E68" s="161">
        <f>E70</f>
        <v>13071000</v>
      </c>
      <c r="F68" s="161">
        <f t="shared" si="1"/>
        <v>13071000</v>
      </c>
      <c r="G68" s="161">
        <f t="shared" ref="G68:O68" si="23">G70</f>
        <v>9253000</v>
      </c>
      <c r="H68" s="161">
        <f t="shared" si="23"/>
        <v>365200</v>
      </c>
      <c r="I68" s="161">
        <f t="shared" si="23"/>
        <v>0</v>
      </c>
      <c r="J68" s="161">
        <f t="shared" si="23"/>
        <v>0</v>
      </c>
      <c r="K68" s="161">
        <f t="shared" si="23"/>
        <v>0</v>
      </c>
      <c r="L68" s="161">
        <f t="shared" si="23"/>
        <v>0</v>
      </c>
      <c r="M68" s="161">
        <f t="shared" si="23"/>
        <v>0</v>
      </c>
      <c r="N68" s="161">
        <f t="shared" si="23"/>
        <v>0</v>
      </c>
      <c r="O68" s="161">
        <f t="shared" si="23"/>
        <v>0</v>
      </c>
      <c r="P68" s="161">
        <f t="shared" si="3"/>
        <v>13071000</v>
      </c>
      <c r="Q68" s="359"/>
      <c r="R68" s="146"/>
      <c r="S68" s="146"/>
      <c r="T68" s="146"/>
      <c r="U68" s="146"/>
    </row>
    <row r="69" spans="1:21" s="147" customFormat="1" ht="31.5">
      <c r="A69" s="159" t="s">
        <v>414</v>
      </c>
      <c r="B69" s="159"/>
      <c r="C69" s="159"/>
      <c r="D69" s="162" t="s">
        <v>113</v>
      </c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359"/>
      <c r="R69" s="146"/>
      <c r="S69" s="146"/>
      <c r="T69" s="146"/>
      <c r="U69" s="146"/>
    </row>
    <row r="70" spans="1:21" s="147" customFormat="1" ht="30">
      <c r="A70" s="144" t="s">
        <v>415</v>
      </c>
      <c r="B70" s="144" t="s">
        <v>280</v>
      </c>
      <c r="C70" s="144" t="s">
        <v>25</v>
      </c>
      <c r="D70" s="145" t="s">
        <v>202</v>
      </c>
      <c r="E70" s="446">
        <v>13071000</v>
      </c>
      <c r="F70" s="446">
        <f t="shared" si="1"/>
        <v>13071000</v>
      </c>
      <c r="G70" s="446">
        <v>9253000</v>
      </c>
      <c r="H70" s="446">
        <v>365200</v>
      </c>
      <c r="I70" s="446">
        <v>0</v>
      </c>
      <c r="J70" s="446">
        <v>0</v>
      </c>
      <c r="K70" s="446">
        <v>0</v>
      </c>
      <c r="L70" s="446">
        <f t="shared" si="2"/>
        <v>0</v>
      </c>
      <c r="M70" s="446">
        <v>0</v>
      </c>
      <c r="N70" s="446">
        <f>J70</f>
        <v>0</v>
      </c>
      <c r="O70" s="446">
        <f>N70</f>
        <v>0</v>
      </c>
      <c r="P70" s="446">
        <f t="shared" si="3"/>
        <v>13071000</v>
      </c>
      <c r="Q70" s="359"/>
      <c r="R70" s="146"/>
      <c r="S70" s="146"/>
      <c r="T70" s="146"/>
      <c r="U70" s="146"/>
    </row>
    <row r="71" spans="1:21" s="147" customFormat="1" ht="16.5">
      <c r="A71" s="159" t="s">
        <v>350</v>
      </c>
      <c r="B71" s="159"/>
      <c r="C71" s="159"/>
      <c r="D71" s="160" t="s">
        <v>107</v>
      </c>
      <c r="E71" s="161">
        <f>E73+E74+E75</f>
        <v>176691500</v>
      </c>
      <c r="F71" s="161">
        <f t="shared" si="1"/>
        <v>176691500</v>
      </c>
      <c r="G71" s="161">
        <f t="shared" ref="G71:O71" si="24">G73+G74+G75</f>
        <v>5489200</v>
      </c>
      <c r="H71" s="161">
        <f t="shared" si="24"/>
        <v>17500</v>
      </c>
      <c r="I71" s="161">
        <f t="shared" si="24"/>
        <v>0</v>
      </c>
      <c r="J71" s="161">
        <f t="shared" si="24"/>
        <v>0</v>
      </c>
      <c r="K71" s="161">
        <f t="shared" si="24"/>
        <v>0</v>
      </c>
      <c r="L71" s="161">
        <f t="shared" si="24"/>
        <v>0</v>
      </c>
      <c r="M71" s="161">
        <f t="shared" si="24"/>
        <v>0</v>
      </c>
      <c r="N71" s="161">
        <f t="shared" si="24"/>
        <v>0</v>
      </c>
      <c r="O71" s="161">
        <f t="shared" si="24"/>
        <v>0</v>
      </c>
      <c r="P71" s="161">
        <f t="shared" si="3"/>
        <v>176691500</v>
      </c>
      <c r="Q71" s="359"/>
      <c r="R71" s="146"/>
      <c r="S71" s="146"/>
      <c r="T71" s="146"/>
      <c r="U71" s="146"/>
    </row>
    <row r="72" spans="1:21" s="147" customFormat="1" ht="16.5">
      <c r="A72" s="159" t="s">
        <v>351</v>
      </c>
      <c r="B72" s="159"/>
      <c r="C72" s="159"/>
      <c r="D72" s="162" t="s">
        <v>107</v>
      </c>
      <c r="E72" s="161"/>
      <c r="F72" s="161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359"/>
      <c r="R72" s="146"/>
      <c r="S72" s="146"/>
      <c r="T72" s="146"/>
      <c r="U72" s="146"/>
    </row>
    <row r="73" spans="1:21" s="147" customFormat="1" ht="30.75" customHeight="1">
      <c r="A73" s="144" t="s">
        <v>416</v>
      </c>
      <c r="B73" s="144" t="s">
        <v>280</v>
      </c>
      <c r="C73" s="144" t="s">
        <v>25</v>
      </c>
      <c r="D73" s="145" t="s">
        <v>203</v>
      </c>
      <c r="E73" s="446">
        <v>7157100</v>
      </c>
      <c r="F73" s="446">
        <f t="shared" si="1"/>
        <v>7157100</v>
      </c>
      <c r="G73" s="446">
        <v>5489200</v>
      </c>
      <c r="H73" s="446">
        <v>17500</v>
      </c>
      <c r="I73" s="446">
        <v>0</v>
      </c>
      <c r="J73" s="446">
        <v>0</v>
      </c>
      <c r="K73" s="446">
        <v>0</v>
      </c>
      <c r="L73" s="446">
        <f t="shared" si="2"/>
        <v>0</v>
      </c>
      <c r="M73" s="446">
        <v>0</v>
      </c>
      <c r="N73" s="446">
        <f>J73</f>
        <v>0</v>
      </c>
      <c r="O73" s="446">
        <f>N73</f>
        <v>0</v>
      </c>
      <c r="P73" s="446">
        <f t="shared" si="3"/>
        <v>7157100</v>
      </c>
      <c r="Q73" s="359"/>
      <c r="R73" s="146"/>
      <c r="S73" s="146"/>
      <c r="T73" s="146"/>
      <c r="U73" s="146"/>
    </row>
    <row r="74" spans="1:21" s="147" customFormat="1" ht="16.5">
      <c r="A74" s="144" t="s">
        <v>417</v>
      </c>
      <c r="B74" s="144" t="s">
        <v>181</v>
      </c>
      <c r="C74" s="144" t="s">
        <v>33</v>
      </c>
      <c r="D74" s="145" t="s">
        <v>373</v>
      </c>
      <c r="E74" s="446">
        <v>169529400</v>
      </c>
      <c r="F74" s="446">
        <f t="shared" si="1"/>
        <v>169529400</v>
      </c>
      <c r="G74" s="446">
        <v>0</v>
      </c>
      <c r="H74" s="446">
        <v>0</v>
      </c>
      <c r="I74" s="446">
        <v>0</v>
      </c>
      <c r="J74" s="446">
        <v>0</v>
      </c>
      <c r="K74" s="446">
        <v>0</v>
      </c>
      <c r="L74" s="446">
        <f t="shared" si="2"/>
        <v>0</v>
      </c>
      <c r="M74" s="446">
        <v>0</v>
      </c>
      <c r="N74" s="446">
        <v>0</v>
      </c>
      <c r="O74" s="446">
        <v>0</v>
      </c>
      <c r="P74" s="446">
        <f t="shared" si="3"/>
        <v>169529400</v>
      </c>
      <c r="Q74" s="359"/>
      <c r="R74" s="146"/>
      <c r="S74" s="146"/>
      <c r="T74" s="146"/>
      <c r="U74" s="146"/>
    </row>
    <row r="75" spans="1:21" s="147" customFormat="1" ht="19.5" customHeight="1">
      <c r="A75" s="144" t="s">
        <v>507</v>
      </c>
      <c r="B75" s="144" t="s">
        <v>505</v>
      </c>
      <c r="C75" s="144" t="s">
        <v>31</v>
      </c>
      <c r="D75" s="145" t="s">
        <v>506</v>
      </c>
      <c r="E75" s="446">
        <v>5000</v>
      </c>
      <c r="F75" s="446">
        <f t="shared" si="1"/>
        <v>5000</v>
      </c>
      <c r="G75" s="446">
        <v>0</v>
      </c>
      <c r="H75" s="446">
        <v>0</v>
      </c>
      <c r="I75" s="446">
        <v>0</v>
      </c>
      <c r="J75" s="446">
        <v>0</v>
      </c>
      <c r="K75" s="446">
        <v>0</v>
      </c>
      <c r="L75" s="446">
        <f t="shared" si="2"/>
        <v>0</v>
      </c>
      <c r="M75" s="446">
        <v>0</v>
      </c>
      <c r="N75" s="446">
        <v>0</v>
      </c>
      <c r="O75" s="446">
        <v>0</v>
      </c>
      <c r="P75" s="446">
        <f t="shared" si="3"/>
        <v>5000</v>
      </c>
      <c r="Q75" s="359"/>
      <c r="R75" s="146"/>
      <c r="S75" s="146"/>
      <c r="T75" s="146"/>
      <c r="U75" s="146"/>
    </row>
    <row r="76" spans="1:21" s="147" customFormat="1" ht="16.5">
      <c r="A76" s="159" t="s">
        <v>350</v>
      </c>
      <c r="B76" s="159"/>
      <c r="C76" s="159"/>
      <c r="D76" s="160" t="s">
        <v>108</v>
      </c>
      <c r="E76" s="161">
        <f>E78+E80+E81+E85</f>
        <v>1182081032</v>
      </c>
      <c r="F76" s="161">
        <f t="shared" ref="F76:P76" si="25">F78+F80+F81+F85</f>
        <v>1182081032</v>
      </c>
      <c r="G76" s="161">
        <f t="shared" si="25"/>
        <v>44570800</v>
      </c>
      <c r="H76" s="161">
        <f t="shared" si="25"/>
        <v>177200</v>
      </c>
      <c r="I76" s="161">
        <f t="shared" si="25"/>
        <v>0</v>
      </c>
      <c r="J76" s="161">
        <f t="shared" si="25"/>
        <v>0</v>
      </c>
      <c r="K76" s="161">
        <f t="shared" si="25"/>
        <v>0</v>
      </c>
      <c r="L76" s="161">
        <f t="shared" si="25"/>
        <v>0</v>
      </c>
      <c r="M76" s="161">
        <f t="shared" si="25"/>
        <v>0</v>
      </c>
      <c r="N76" s="161">
        <f t="shared" si="25"/>
        <v>0</v>
      </c>
      <c r="O76" s="161">
        <f t="shared" si="25"/>
        <v>0</v>
      </c>
      <c r="P76" s="161">
        <f t="shared" si="25"/>
        <v>1182081032</v>
      </c>
      <c r="Q76" s="359"/>
      <c r="R76" s="146"/>
      <c r="S76" s="146"/>
      <c r="T76" s="146"/>
      <c r="U76" s="146"/>
    </row>
    <row r="77" spans="1:21" s="147" customFormat="1" ht="16.5">
      <c r="A77" s="159" t="s">
        <v>351</v>
      </c>
      <c r="B77" s="159"/>
      <c r="C77" s="159"/>
      <c r="D77" s="162" t="s">
        <v>108</v>
      </c>
      <c r="E77" s="161"/>
      <c r="F77" s="161"/>
      <c r="G77" s="161"/>
      <c r="H77" s="161"/>
      <c r="I77" s="161"/>
      <c r="J77" s="161"/>
      <c r="K77" s="161"/>
      <c r="L77" s="161"/>
      <c r="M77" s="161"/>
      <c r="N77" s="161"/>
      <c r="O77" s="161"/>
      <c r="P77" s="161"/>
      <c r="Q77" s="359"/>
      <c r="R77" s="146"/>
      <c r="S77" s="146"/>
      <c r="T77" s="146"/>
      <c r="U77" s="146"/>
    </row>
    <row r="78" spans="1:21" s="147" customFormat="1" ht="19.149999999999999" customHeight="1">
      <c r="A78" s="144" t="s">
        <v>416</v>
      </c>
      <c r="B78" s="144" t="s">
        <v>280</v>
      </c>
      <c r="C78" s="144" t="s">
        <v>25</v>
      </c>
      <c r="D78" s="145" t="s">
        <v>204</v>
      </c>
      <c r="E78" s="446">
        <v>55825300</v>
      </c>
      <c r="F78" s="446">
        <f t="shared" si="1"/>
        <v>55825300</v>
      </c>
      <c r="G78" s="446">
        <v>44570800</v>
      </c>
      <c r="H78" s="446">
        <v>177200</v>
      </c>
      <c r="I78" s="446">
        <v>0</v>
      </c>
      <c r="J78" s="446">
        <v>0</v>
      </c>
      <c r="K78" s="446">
        <v>0</v>
      </c>
      <c r="L78" s="446">
        <f t="shared" si="2"/>
        <v>0</v>
      </c>
      <c r="M78" s="446">
        <v>0</v>
      </c>
      <c r="N78" s="446">
        <f>J78</f>
        <v>0</v>
      </c>
      <c r="O78" s="446">
        <f>N78</f>
        <v>0</v>
      </c>
      <c r="P78" s="446">
        <f t="shared" si="3"/>
        <v>55825300</v>
      </c>
      <c r="Q78" s="359"/>
      <c r="R78" s="146"/>
      <c r="S78" s="146"/>
      <c r="T78" s="146"/>
      <c r="U78" s="146"/>
    </row>
    <row r="79" spans="1:21" s="154" customFormat="1" ht="30">
      <c r="A79" s="447"/>
      <c r="B79" s="447"/>
      <c r="C79" s="447"/>
      <c r="D79" s="448" t="s">
        <v>600</v>
      </c>
      <c r="E79" s="449">
        <v>30522400</v>
      </c>
      <c r="F79" s="449">
        <f t="shared" si="1"/>
        <v>30522400</v>
      </c>
      <c r="G79" s="449">
        <v>24613100</v>
      </c>
      <c r="H79" s="449">
        <v>0</v>
      </c>
      <c r="I79" s="449">
        <v>0</v>
      </c>
      <c r="J79" s="449">
        <v>0</v>
      </c>
      <c r="K79" s="449">
        <v>0</v>
      </c>
      <c r="L79" s="449">
        <f t="shared" si="2"/>
        <v>0</v>
      </c>
      <c r="M79" s="449">
        <v>0</v>
      </c>
      <c r="N79" s="449">
        <f>J79</f>
        <v>0</v>
      </c>
      <c r="O79" s="449">
        <f>N79</f>
        <v>0</v>
      </c>
      <c r="P79" s="449">
        <f t="shared" si="3"/>
        <v>30522400</v>
      </c>
      <c r="Q79" s="554"/>
      <c r="R79" s="153"/>
      <c r="S79" s="153"/>
      <c r="T79" s="153"/>
      <c r="U79" s="153"/>
    </row>
    <row r="80" spans="1:21" s="147" customFormat="1" ht="16.5">
      <c r="A80" s="144" t="s">
        <v>418</v>
      </c>
      <c r="B80" s="144" t="s">
        <v>230</v>
      </c>
      <c r="C80" s="144" t="s">
        <v>140</v>
      </c>
      <c r="D80" s="145" t="s">
        <v>109</v>
      </c>
      <c r="E80" s="446">
        <v>735832300</v>
      </c>
      <c r="F80" s="446">
        <f t="shared" si="1"/>
        <v>735832300</v>
      </c>
      <c r="G80" s="446">
        <v>0</v>
      </c>
      <c r="H80" s="446">
        <v>0</v>
      </c>
      <c r="I80" s="446">
        <v>0</v>
      </c>
      <c r="J80" s="446">
        <v>0</v>
      </c>
      <c r="K80" s="446">
        <v>0</v>
      </c>
      <c r="L80" s="446">
        <f t="shared" si="2"/>
        <v>0</v>
      </c>
      <c r="M80" s="446">
        <v>0</v>
      </c>
      <c r="N80" s="446">
        <v>0</v>
      </c>
      <c r="O80" s="446">
        <v>0</v>
      </c>
      <c r="P80" s="446">
        <f t="shared" si="3"/>
        <v>735832300</v>
      </c>
      <c r="Q80" s="359"/>
      <c r="R80" s="146"/>
      <c r="S80" s="146"/>
      <c r="T80" s="146"/>
      <c r="U80" s="146"/>
    </row>
    <row r="81" spans="1:21" s="147" customFormat="1" ht="16.5">
      <c r="A81" s="144" t="s">
        <v>479</v>
      </c>
      <c r="B81" s="144" t="s">
        <v>140</v>
      </c>
      <c r="C81" s="144" t="s">
        <v>182</v>
      </c>
      <c r="D81" s="145" t="s">
        <v>480</v>
      </c>
      <c r="E81" s="446">
        <f>E82+E83+E84</f>
        <v>320423432</v>
      </c>
      <c r="F81" s="446">
        <f t="shared" ref="F81:P81" si="26">F82+F83+F84</f>
        <v>320423432</v>
      </c>
      <c r="G81" s="446">
        <f t="shared" si="26"/>
        <v>0</v>
      </c>
      <c r="H81" s="446">
        <f t="shared" si="26"/>
        <v>0</v>
      </c>
      <c r="I81" s="446">
        <f t="shared" si="26"/>
        <v>0</v>
      </c>
      <c r="J81" s="446">
        <f t="shared" si="26"/>
        <v>0</v>
      </c>
      <c r="K81" s="446">
        <f t="shared" si="26"/>
        <v>0</v>
      </c>
      <c r="L81" s="446">
        <f t="shared" si="26"/>
        <v>0</v>
      </c>
      <c r="M81" s="446">
        <f t="shared" si="26"/>
        <v>0</v>
      </c>
      <c r="N81" s="446">
        <f t="shared" si="26"/>
        <v>0</v>
      </c>
      <c r="O81" s="446">
        <f t="shared" si="26"/>
        <v>0</v>
      </c>
      <c r="P81" s="446">
        <f t="shared" si="26"/>
        <v>320423432</v>
      </c>
      <c r="Q81" s="359"/>
      <c r="R81" s="146"/>
      <c r="S81" s="146"/>
      <c r="T81" s="146"/>
      <c r="U81" s="146"/>
    </row>
    <row r="82" spans="1:21" s="154" customFormat="1" ht="16.5">
      <c r="A82" s="447"/>
      <c r="B82" s="447"/>
      <c r="C82" s="447"/>
      <c r="D82" s="448" t="s">
        <v>1124</v>
      </c>
      <c r="E82" s="449">
        <v>500000</v>
      </c>
      <c r="F82" s="449">
        <f t="shared" ref="F82" si="27">E82-I82</f>
        <v>500000</v>
      </c>
      <c r="G82" s="449">
        <v>0</v>
      </c>
      <c r="H82" s="449">
        <v>0</v>
      </c>
      <c r="I82" s="449">
        <v>0</v>
      </c>
      <c r="J82" s="449">
        <v>0</v>
      </c>
      <c r="K82" s="449">
        <v>0</v>
      </c>
      <c r="L82" s="449">
        <f t="shared" ref="L82" si="28">J82-O82</f>
        <v>0</v>
      </c>
      <c r="M82" s="449">
        <v>0</v>
      </c>
      <c r="N82" s="449">
        <v>0</v>
      </c>
      <c r="O82" s="449">
        <v>0</v>
      </c>
      <c r="P82" s="449">
        <f t="shared" ref="P82" si="29">J82+E82</f>
        <v>500000</v>
      </c>
      <c r="Q82" s="554"/>
      <c r="R82" s="153"/>
      <c r="S82" s="153"/>
      <c r="T82" s="153"/>
      <c r="U82" s="153"/>
    </row>
    <row r="83" spans="1:21" s="152" customFormat="1" ht="18" customHeight="1">
      <c r="A83" s="447"/>
      <c r="B83" s="447"/>
      <c r="C83" s="447"/>
      <c r="D83" s="448" t="s">
        <v>925</v>
      </c>
      <c r="E83" s="449">
        <f>90000000-30000000-5000000</f>
        <v>55000000</v>
      </c>
      <c r="F83" s="449">
        <f t="shared" si="1"/>
        <v>55000000</v>
      </c>
      <c r="G83" s="449">
        <v>0</v>
      </c>
      <c r="H83" s="449">
        <v>0</v>
      </c>
      <c r="I83" s="449">
        <v>0</v>
      </c>
      <c r="J83" s="449">
        <v>0</v>
      </c>
      <c r="K83" s="449">
        <v>0</v>
      </c>
      <c r="L83" s="449">
        <f t="shared" si="2"/>
        <v>0</v>
      </c>
      <c r="M83" s="449">
        <v>0</v>
      </c>
      <c r="N83" s="449">
        <v>0</v>
      </c>
      <c r="O83" s="449">
        <v>0</v>
      </c>
      <c r="P83" s="449">
        <f t="shared" ref="P83" si="30">J83+E83</f>
        <v>55000000</v>
      </c>
      <c r="Q83" s="556"/>
      <c r="R83" s="150"/>
      <c r="S83" s="150"/>
      <c r="T83" s="181"/>
      <c r="U83" s="150"/>
    </row>
    <row r="84" spans="1:21" s="577" customFormat="1" ht="17.25" customHeight="1">
      <c r="A84" s="447"/>
      <c r="B84" s="447"/>
      <c r="C84" s="447"/>
      <c r="D84" s="448" t="s">
        <v>1123</v>
      </c>
      <c r="E84" s="449">
        <f>25766700+10731332+20635900+166000000+98400+2649600+2446800+3312100+1513000+493700+31375900-100000</f>
        <v>264923432</v>
      </c>
      <c r="F84" s="449">
        <f>E84-I84</f>
        <v>264923432</v>
      </c>
      <c r="G84" s="449"/>
      <c r="H84" s="449"/>
      <c r="I84" s="449"/>
      <c r="J84" s="449"/>
      <c r="K84" s="449"/>
      <c r="L84" s="449"/>
      <c r="M84" s="449"/>
      <c r="N84" s="449"/>
      <c r="O84" s="449"/>
      <c r="P84" s="449">
        <f>J84+E84</f>
        <v>264923432</v>
      </c>
      <c r="Q84" s="575"/>
      <c r="R84" s="576"/>
      <c r="S84" s="576"/>
      <c r="T84" s="181"/>
      <c r="U84" s="576"/>
    </row>
    <row r="85" spans="1:21" s="579" customFormat="1" ht="21" customHeight="1">
      <c r="A85" s="144" t="s">
        <v>1095</v>
      </c>
      <c r="B85" s="144" t="s">
        <v>1093</v>
      </c>
      <c r="C85" s="144" t="s">
        <v>182</v>
      </c>
      <c r="D85" s="145" t="s">
        <v>1094</v>
      </c>
      <c r="E85" s="446">
        <f>80000000-10000000</f>
        <v>70000000</v>
      </c>
      <c r="F85" s="449">
        <f t="shared" si="1"/>
        <v>70000000</v>
      </c>
      <c r="G85" s="446">
        <v>0</v>
      </c>
      <c r="H85" s="446">
        <v>0</v>
      </c>
      <c r="I85" s="446">
        <v>0</v>
      </c>
      <c r="J85" s="446">
        <v>0</v>
      </c>
      <c r="K85" s="446">
        <v>0</v>
      </c>
      <c r="L85" s="446">
        <f t="shared" si="2"/>
        <v>0</v>
      </c>
      <c r="M85" s="446">
        <v>0</v>
      </c>
      <c r="N85" s="446">
        <v>0</v>
      </c>
      <c r="O85" s="446">
        <v>0</v>
      </c>
      <c r="P85" s="446">
        <f t="shared" ref="P85:P151" si="31">J85+E85</f>
        <v>70000000</v>
      </c>
      <c r="Q85" s="572"/>
      <c r="R85" s="578"/>
      <c r="S85" s="578"/>
      <c r="T85" s="151"/>
      <c r="U85" s="578"/>
    </row>
    <row r="86" spans="1:21" s="147" customFormat="1" ht="16.5">
      <c r="A86" s="159" t="s">
        <v>295</v>
      </c>
      <c r="B86" s="159"/>
      <c r="C86" s="159"/>
      <c r="D86" s="160" t="s">
        <v>131</v>
      </c>
      <c r="E86" s="161">
        <f>E88+E89+E92+E90</f>
        <v>25092800</v>
      </c>
      <c r="F86" s="161">
        <f t="shared" si="1"/>
        <v>25092800</v>
      </c>
      <c r="G86" s="161">
        <f t="shared" ref="G86:O86" si="32">G88+G89+G92+G90</f>
        <v>18279000</v>
      </c>
      <c r="H86" s="161">
        <f t="shared" si="32"/>
        <v>0</v>
      </c>
      <c r="I86" s="161">
        <f t="shared" si="32"/>
        <v>0</v>
      </c>
      <c r="J86" s="161">
        <f t="shared" si="32"/>
        <v>23500000</v>
      </c>
      <c r="K86" s="161">
        <f t="shared" si="32"/>
        <v>23500000</v>
      </c>
      <c r="L86" s="161">
        <f t="shared" si="32"/>
        <v>0</v>
      </c>
      <c r="M86" s="161">
        <f t="shared" si="32"/>
        <v>0</v>
      </c>
      <c r="N86" s="161">
        <f t="shared" si="32"/>
        <v>0</v>
      </c>
      <c r="O86" s="161">
        <f t="shared" si="32"/>
        <v>23500000</v>
      </c>
      <c r="P86" s="161">
        <f t="shared" si="31"/>
        <v>48592800</v>
      </c>
      <c r="Q86" s="359"/>
      <c r="R86" s="146"/>
      <c r="S86" s="146"/>
      <c r="T86" s="146"/>
      <c r="U86" s="146"/>
    </row>
    <row r="87" spans="1:21" s="147" customFormat="1" ht="16.5">
      <c r="A87" s="159" t="s">
        <v>296</v>
      </c>
      <c r="B87" s="159"/>
      <c r="C87" s="159"/>
      <c r="D87" s="162" t="s">
        <v>131</v>
      </c>
      <c r="E87" s="161"/>
      <c r="F87" s="161"/>
      <c r="G87" s="161"/>
      <c r="H87" s="161"/>
      <c r="I87" s="161"/>
      <c r="J87" s="161"/>
      <c r="K87" s="161"/>
      <c r="L87" s="161"/>
      <c r="M87" s="161"/>
      <c r="N87" s="161"/>
      <c r="O87" s="161"/>
      <c r="P87" s="161"/>
      <c r="Q87" s="359"/>
      <c r="R87" s="146"/>
      <c r="S87" s="146"/>
      <c r="T87" s="146"/>
      <c r="U87" s="146"/>
    </row>
    <row r="88" spans="1:21" s="147" customFormat="1" ht="18.75" customHeight="1">
      <c r="A88" s="144" t="s">
        <v>297</v>
      </c>
      <c r="B88" s="144" t="s">
        <v>280</v>
      </c>
      <c r="C88" s="144" t="s">
        <v>25</v>
      </c>
      <c r="D88" s="145" t="s">
        <v>205</v>
      </c>
      <c r="E88" s="446">
        <v>23060200</v>
      </c>
      <c r="F88" s="446">
        <f t="shared" si="1"/>
        <v>23060200</v>
      </c>
      <c r="G88" s="446">
        <v>18279000</v>
      </c>
      <c r="H88" s="446">
        <v>0</v>
      </c>
      <c r="I88" s="446">
        <v>0</v>
      </c>
      <c r="J88" s="446">
        <v>0</v>
      </c>
      <c r="K88" s="446">
        <v>0</v>
      </c>
      <c r="L88" s="446">
        <f t="shared" ref="L88:L166" si="33">J88-O88</f>
        <v>0</v>
      </c>
      <c r="M88" s="446">
        <v>0</v>
      </c>
      <c r="N88" s="446">
        <f>J88</f>
        <v>0</v>
      </c>
      <c r="O88" s="446">
        <f>N88</f>
        <v>0</v>
      </c>
      <c r="P88" s="446">
        <f t="shared" si="31"/>
        <v>23060200</v>
      </c>
      <c r="Q88" s="359"/>
      <c r="R88" s="146"/>
      <c r="S88" s="146"/>
      <c r="T88" s="146"/>
      <c r="U88" s="146"/>
    </row>
    <row r="89" spans="1:21" s="147" customFormat="1" ht="17.25" customHeight="1">
      <c r="A89" s="144" t="s">
        <v>490</v>
      </c>
      <c r="B89" s="144" t="s">
        <v>229</v>
      </c>
      <c r="C89" s="144" t="s">
        <v>32</v>
      </c>
      <c r="D89" s="145" t="s">
        <v>219</v>
      </c>
      <c r="E89" s="446">
        <f>'Додаток 7'!H45</f>
        <v>100000</v>
      </c>
      <c r="F89" s="446">
        <f t="shared" si="1"/>
        <v>100000</v>
      </c>
      <c r="G89" s="446">
        <v>0</v>
      </c>
      <c r="H89" s="446">
        <v>0</v>
      </c>
      <c r="I89" s="446">
        <v>0</v>
      </c>
      <c r="J89" s="446">
        <v>0</v>
      </c>
      <c r="K89" s="446">
        <v>0</v>
      </c>
      <c r="L89" s="446">
        <f t="shared" si="33"/>
        <v>0</v>
      </c>
      <c r="M89" s="446">
        <v>0</v>
      </c>
      <c r="N89" s="446">
        <v>0</v>
      </c>
      <c r="O89" s="446">
        <v>0</v>
      </c>
      <c r="P89" s="446">
        <f t="shared" si="31"/>
        <v>100000</v>
      </c>
      <c r="Q89" s="359"/>
      <c r="R89" s="146"/>
      <c r="S89" s="146"/>
      <c r="T89" s="146"/>
      <c r="U89" s="146"/>
    </row>
    <row r="90" spans="1:21" s="147" customFormat="1" ht="18.75" customHeight="1">
      <c r="A90" s="144" t="s">
        <v>636</v>
      </c>
      <c r="B90" s="144" t="s">
        <v>361</v>
      </c>
      <c r="C90" s="144" t="s">
        <v>31</v>
      </c>
      <c r="D90" s="145" t="s">
        <v>619</v>
      </c>
      <c r="E90" s="446">
        <v>0</v>
      </c>
      <c r="F90" s="446">
        <f t="shared" si="1"/>
        <v>0</v>
      </c>
      <c r="G90" s="446">
        <v>0</v>
      </c>
      <c r="H90" s="446">
        <v>0</v>
      </c>
      <c r="I90" s="446">
        <v>0</v>
      </c>
      <c r="J90" s="446">
        <f>'Додаток 6'!I18</f>
        <v>23500000</v>
      </c>
      <c r="K90" s="446">
        <f>J90</f>
        <v>23500000</v>
      </c>
      <c r="L90" s="446">
        <v>0</v>
      </c>
      <c r="M90" s="446">
        <v>0</v>
      </c>
      <c r="N90" s="446">
        <v>0</v>
      </c>
      <c r="O90" s="446">
        <f>K90</f>
        <v>23500000</v>
      </c>
      <c r="P90" s="446">
        <f t="shared" si="31"/>
        <v>23500000</v>
      </c>
      <c r="Q90" s="359"/>
      <c r="R90" s="146"/>
      <c r="S90" s="146"/>
      <c r="T90" s="146"/>
      <c r="U90" s="146"/>
    </row>
    <row r="91" spans="1:21" s="147" customFormat="1" ht="16.5">
      <c r="A91" s="144" t="s">
        <v>538</v>
      </c>
      <c r="B91" s="144" t="s">
        <v>536</v>
      </c>
      <c r="C91" s="144"/>
      <c r="D91" s="145" t="s">
        <v>537</v>
      </c>
      <c r="E91" s="446">
        <f>E92</f>
        <v>1932600</v>
      </c>
      <c r="F91" s="446">
        <f t="shared" si="1"/>
        <v>1932600</v>
      </c>
      <c r="G91" s="446">
        <f t="shared" ref="G91:O91" si="34">G92</f>
        <v>0</v>
      </c>
      <c r="H91" s="446">
        <f t="shared" si="34"/>
        <v>0</v>
      </c>
      <c r="I91" s="446">
        <f t="shared" si="34"/>
        <v>0</v>
      </c>
      <c r="J91" s="446">
        <f t="shared" si="34"/>
        <v>0</v>
      </c>
      <c r="K91" s="446">
        <v>0</v>
      </c>
      <c r="L91" s="446">
        <f t="shared" si="33"/>
        <v>0</v>
      </c>
      <c r="M91" s="446">
        <f t="shared" si="34"/>
        <v>0</v>
      </c>
      <c r="N91" s="446">
        <f t="shared" si="34"/>
        <v>0</v>
      </c>
      <c r="O91" s="446">
        <f t="shared" si="34"/>
        <v>0</v>
      </c>
      <c r="P91" s="446">
        <f t="shared" si="31"/>
        <v>1932600</v>
      </c>
      <c r="Q91" s="359"/>
      <c r="R91" s="146"/>
      <c r="S91" s="146"/>
      <c r="T91" s="146"/>
      <c r="U91" s="146"/>
    </row>
    <row r="92" spans="1:21" s="154" customFormat="1" ht="18.75" customHeight="1">
      <c r="A92" s="447" t="s">
        <v>492</v>
      </c>
      <c r="B92" s="447" t="s">
        <v>491</v>
      </c>
      <c r="C92" s="447" t="s">
        <v>31</v>
      </c>
      <c r="D92" s="448" t="s">
        <v>110</v>
      </c>
      <c r="E92" s="449">
        <f>'Додаток 7'!H46+'Додаток 7'!H47+'Додаток 7'!H48+'Додаток 7'!H49+'Додаток 7'!H50</f>
        <v>1932600</v>
      </c>
      <c r="F92" s="449">
        <f t="shared" si="1"/>
        <v>1932600</v>
      </c>
      <c r="G92" s="449">
        <v>0</v>
      </c>
      <c r="H92" s="449">
        <v>0</v>
      </c>
      <c r="I92" s="449">
        <v>0</v>
      </c>
      <c r="J92" s="449">
        <v>0</v>
      </c>
      <c r="K92" s="449">
        <v>0</v>
      </c>
      <c r="L92" s="449">
        <f t="shared" si="33"/>
        <v>0</v>
      </c>
      <c r="M92" s="449">
        <v>0</v>
      </c>
      <c r="N92" s="449">
        <v>0</v>
      </c>
      <c r="O92" s="449">
        <v>0</v>
      </c>
      <c r="P92" s="449">
        <f t="shared" si="31"/>
        <v>1932600</v>
      </c>
      <c r="Q92" s="554"/>
      <c r="R92" s="153"/>
      <c r="S92" s="153"/>
      <c r="T92" s="153"/>
      <c r="U92" s="153"/>
    </row>
    <row r="93" spans="1:21" s="147" customFormat="1" ht="16.5">
      <c r="A93" s="159" t="s">
        <v>494</v>
      </c>
      <c r="B93" s="159"/>
      <c r="C93" s="159"/>
      <c r="D93" s="160" t="s">
        <v>111</v>
      </c>
      <c r="E93" s="161">
        <f>E95+E97</f>
        <v>19451500</v>
      </c>
      <c r="F93" s="161">
        <f t="shared" ref="F93:F161" si="35">E93-I93</f>
        <v>19451500</v>
      </c>
      <c r="G93" s="161">
        <f t="shared" ref="G93:O93" si="36">G95+G97</f>
        <v>12746800</v>
      </c>
      <c r="H93" s="161">
        <f t="shared" si="36"/>
        <v>343700</v>
      </c>
      <c r="I93" s="161">
        <f t="shared" si="36"/>
        <v>0</v>
      </c>
      <c r="J93" s="161">
        <f t="shared" si="36"/>
        <v>0</v>
      </c>
      <c r="K93" s="161">
        <f t="shared" si="36"/>
        <v>0</v>
      </c>
      <c r="L93" s="161">
        <f t="shared" si="36"/>
        <v>0</v>
      </c>
      <c r="M93" s="161">
        <f t="shared" si="36"/>
        <v>0</v>
      </c>
      <c r="N93" s="161">
        <f t="shared" si="36"/>
        <v>0</v>
      </c>
      <c r="O93" s="161">
        <f t="shared" si="36"/>
        <v>0</v>
      </c>
      <c r="P93" s="161">
        <f t="shared" si="31"/>
        <v>19451500</v>
      </c>
      <c r="Q93" s="359"/>
      <c r="R93" s="146"/>
      <c r="S93" s="146"/>
      <c r="T93" s="146"/>
      <c r="U93" s="146"/>
    </row>
    <row r="94" spans="1:21" s="147" customFormat="1" ht="16.5">
      <c r="A94" s="159" t="s">
        <v>419</v>
      </c>
      <c r="B94" s="159"/>
      <c r="C94" s="159"/>
      <c r="D94" s="162" t="s">
        <v>111</v>
      </c>
      <c r="E94" s="161"/>
      <c r="F94" s="161"/>
      <c r="G94" s="161"/>
      <c r="H94" s="161"/>
      <c r="I94" s="161"/>
      <c r="J94" s="161"/>
      <c r="K94" s="161"/>
      <c r="L94" s="161"/>
      <c r="M94" s="161"/>
      <c r="N94" s="161"/>
      <c r="O94" s="161"/>
      <c r="P94" s="161"/>
      <c r="Q94" s="359"/>
      <c r="R94" s="146"/>
      <c r="S94" s="146"/>
      <c r="T94" s="146"/>
      <c r="U94" s="146"/>
    </row>
    <row r="95" spans="1:21" s="147" customFormat="1" ht="18" customHeight="1">
      <c r="A95" s="144" t="s">
        <v>420</v>
      </c>
      <c r="B95" s="144" t="s">
        <v>280</v>
      </c>
      <c r="C95" s="144" t="s">
        <v>25</v>
      </c>
      <c r="D95" s="145" t="s">
        <v>206</v>
      </c>
      <c r="E95" s="446">
        <v>17212100</v>
      </c>
      <c r="F95" s="446">
        <f t="shared" si="35"/>
        <v>17212100</v>
      </c>
      <c r="G95" s="446">
        <v>12746800</v>
      </c>
      <c r="H95" s="446">
        <v>343700</v>
      </c>
      <c r="I95" s="446">
        <v>0</v>
      </c>
      <c r="J95" s="446">
        <v>0</v>
      </c>
      <c r="K95" s="446">
        <v>0</v>
      </c>
      <c r="L95" s="446">
        <f t="shared" si="33"/>
        <v>0</v>
      </c>
      <c r="M95" s="446">
        <v>0</v>
      </c>
      <c r="N95" s="446">
        <f>J95</f>
        <v>0</v>
      </c>
      <c r="O95" s="446">
        <f>N95</f>
        <v>0</v>
      </c>
      <c r="P95" s="446">
        <f t="shared" si="31"/>
        <v>17212100</v>
      </c>
      <c r="Q95" s="359"/>
      <c r="R95" s="146"/>
      <c r="S95" s="146"/>
      <c r="T95" s="146"/>
      <c r="U95" s="146"/>
    </row>
    <row r="96" spans="1:21" s="147" customFormat="1" ht="16.5">
      <c r="A96" s="144" t="s">
        <v>535</v>
      </c>
      <c r="B96" s="144" t="s">
        <v>536</v>
      </c>
      <c r="C96" s="144"/>
      <c r="D96" s="145" t="s">
        <v>537</v>
      </c>
      <c r="E96" s="446">
        <f>E97</f>
        <v>2239400</v>
      </c>
      <c r="F96" s="446">
        <f t="shared" si="35"/>
        <v>2239400</v>
      </c>
      <c r="G96" s="446">
        <f t="shared" ref="G96:O97" si="37">G97</f>
        <v>0</v>
      </c>
      <c r="H96" s="446">
        <f t="shared" si="37"/>
        <v>0</v>
      </c>
      <c r="I96" s="446">
        <f t="shared" si="37"/>
        <v>0</v>
      </c>
      <c r="J96" s="446">
        <f t="shared" si="37"/>
        <v>0</v>
      </c>
      <c r="K96" s="446">
        <v>0</v>
      </c>
      <c r="L96" s="446">
        <f t="shared" si="33"/>
        <v>0</v>
      </c>
      <c r="M96" s="446">
        <f t="shared" si="37"/>
        <v>0</v>
      </c>
      <c r="N96" s="446">
        <f t="shared" si="37"/>
        <v>0</v>
      </c>
      <c r="O96" s="446">
        <f t="shared" si="37"/>
        <v>0</v>
      </c>
      <c r="P96" s="446">
        <f t="shared" si="31"/>
        <v>2239400</v>
      </c>
      <c r="Q96" s="359"/>
      <c r="R96" s="146"/>
      <c r="S96" s="146"/>
      <c r="T96" s="146"/>
      <c r="U96" s="146"/>
    </row>
    <row r="97" spans="1:21" s="154" customFormat="1" ht="18.75" customHeight="1">
      <c r="A97" s="447" t="s">
        <v>493</v>
      </c>
      <c r="B97" s="447" t="s">
        <v>491</v>
      </c>
      <c r="C97" s="447" t="s">
        <v>31</v>
      </c>
      <c r="D97" s="448" t="s">
        <v>110</v>
      </c>
      <c r="E97" s="449">
        <f>E98</f>
        <v>2239400</v>
      </c>
      <c r="F97" s="449">
        <f t="shared" si="35"/>
        <v>2239400</v>
      </c>
      <c r="G97" s="449">
        <f t="shared" si="37"/>
        <v>0</v>
      </c>
      <c r="H97" s="449">
        <f t="shared" si="37"/>
        <v>0</v>
      </c>
      <c r="I97" s="449">
        <f t="shared" si="37"/>
        <v>0</v>
      </c>
      <c r="J97" s="449">
        <f t="shared" si="37"/>
        <v>0</v>
      </c>
      <c r="K97" s="449">
        <f t="shared" si="37"/>
        <v>0</v>
      </c>
      <c r="L97" s="449">
        <f t="shared" si="37"/>
        <v>0</v>
      </c>
      <c r="M97" s="449">
        <f t="shared" si="37"/>
        <v>0</v>
      </c>
      <c r="N97" s="449">
        <f t="shared" si="37"/>
        <v>0</v>
      </c>
      <c r="O97" s="449">
        <f t="shared" si="37"/>
        <v>0</v>
      </c>
      <c r="P97" s="449">
        <f t="shared" si="31"/>
        <v>2239400</v>
      </c>
      <c r="Q97" s="554"/>
      <c r="R97" s="153"/>
      <c r="S97" s="153"/>
      <c r="T97" s="153"/>
      <c r="U97" s="153"/>
    </row>
    <row r="98" spans="1:21" s="152" customFormat="1" ht="33.75" customHeight="1">
      <c r="A98" s="447"/>
      <c r="B98" s="447"/>
      <c r="C98" s="447"/>
      <c r="D98" s="448" t="s">
        <v>256</v>
      </c>
      <c r="E98" s="449">
        <v>2239400</v>
      </c>
      <c r="F98" s="449">
        <f t="shared" si="35"/>
        <v>2239400</v>
      </c>
      <c r="G98" s="449">
        <v>0</v>
      </c>
      <c r="H98" s="449">
        <v>0</v>
      </c>
      <c r="I98" s="449">
        <v>0</v>
      </c>
      <c r="J98" s="449">
        <v>0</v>
      </c>
      <c r="K98" s="449">
        <v>0</v>
      </c>
      <c r="L98" s="449">
        <f t="shared" si="33"/>
        <v>0</v>
      </c>
      <c r="M98" s="449">
        <v>0</v>
      </c>
      <c r="N98" s="449">
        <v>0</v>
      </c>
      <c r="O98" s="449">
        <v>0</v>
      </c>
      <c r="P98" s="449">
        <f t="shared" si="31"/>
        <v>2239400</v>
      </c>
      <c r="Q98" s="556"/>
      <c r="R98" s="150"/>
      <c r="S98" s="150"/>
      <c r="T98" s="151"/>
      <c r="U98" s="150"/>
    </row>
    <row r="99" spans="1:21" s="147" customFormat="1" ht="18.75" customHeight="1">
      <c r="A99" s="159" t="s">
        <v>404</v>
      </c>
      <c r="B99" s="159"/>
      <c r="C99" s="159"/>
      <c r="D99" s="160" t="s">
        <v>112</v>
      </c>
      <c r="E99" s="161">
        <f>E101+E102+E103+E105+E106</f>
        <v>31538600</v>
      </c>
      <c r="F99" s="161">
        <f t="shared" ref="F99:P99" si="38">F101+F102+F103+F105+F106</f>
        <v>31538600</v>
      </c>
      <c r="G99" s="161">
        <f t="shared" si="38"/>
        <v>18122700</v>
      </c>
      <c r="H99" s="161">
        <f t="shared" si="38"/>
        <v>1595600</v>
      </c>
      <c r="I99" s="161">
        <f t="shared" si="38"/>
        <v>0</v>
      </c>
      <c r="J99" s="161">
        <f t="shared" si="38"/>
        <v>73200</v>
      </c>
      <c r="K99" s="161">
        <f t="shared" si="38"/>
        <v>0</v>
      </c>
      <c r="L99" s="161">
        <f t="shared" si="38"/>
        <v>32200</v>
      </c>
      <c r="M99" s="161">
        <f t="shared" si="38"/>
        <v>0</v>
      </c>
      <c r="N99" s="161">
        <f t="shared" si="38"/>
        <v>0</v>
      </c>
      <c r="O99" s="161">
        <f t="shared" si="38"/>
        <v>41000</v>
      </c>
      <c r="P99" s="161">
        <f t="shared" si="38"/>
        <v>31611800</v>
      </c>
      <c r="Q99" s="359"/>
      <c r="R99" s="146"/>
      <c r="S99" s="146"/>
      <c r="T99" s="146"/>
      <c r="U99" s="146"/>
    </row>
    <row r="100" spans="1:21" s="147" customFormat="1" ht="16.5">
      <c r="A100" s="159" t="s">
        <v>405</v>
      </c>
      <c r="B100" s="159"/>
      <c r="C100" s="159"/>
      <c r="D100" s="162" t="s">
        <v>112</v>
      </c>
      <c r="E100" s="161"/>
      <c r="F100" s="161"/>
      <c r="G100" s="161"/>
      <c r="H100" s="161"/>
      <c r="I100" s="161"/>
      <c r="J100" s="161"/>
      <c r="K100" s="161"/>
      <c r="L100" s="161"/>
      <c r="M100" s="161"/>
      <c r="N100" s="161"/>
      <c r="O100" s="161"/>
      <c r="P100" s="161"/>
      <c r="Q100" s="359"/>
      <c r="R100" s="146"/>
      <c r="S100" s="146"/>
      <c r="T100" s="146"/>
      <c r="U100" s="146"/>
    </row>
    <row r="101" spans="1:21" s="147" customFormat="1" ht="16.5">
      <c r="A101" s="144" t="s">
        <v>406</v>
      </c>
      <c r="B101" s="144" t="s">
        <v>280</v>
      </c>
      <c r="C101" s="144" t="s">
        <v>25</v>
      </c>
      <c r="D101" s="167" t="s">
        <v>207</v>
      </c>
      <c r="E101" s="446">
        <v>6324700</v>
      </c>
      <c r="F101" s="446">
        <f t="shared" si="35"/>
        <v>6324700</v>
      </c>
      <c r="G101" s="446">
        <v>4815200</v>
      </c>
      <c r="H101" s="446">
        <v>0</v>
      </c>
      <c r="I101" s="446">
        <v>0</v>
      </c>
      <c r="J101" s="446">
        <v>0</v>
      </c>
      <c r="K101" s="446">
        <v>0</v>
      </c>
      <c r="L101" s="449">
        <f t="shared" si="33"/>
        <v>0</v>
      </c>
      <c r="M101" s="446">
        <v>0</v>
      </c>
      <c r="N101" s="446">
        <f>J101</f>
        <v>0</v>
      </c>
      <c r="O101" s="446">
        <f>N101</f>
        <v>0</v>
      </c>
      <c r="P101" s="446">
        <f t="shared" si="31"/>
        <v>6324700</v>
      </c>
      <c r="Q101" s="359"/>
      <c r="R101" s="146"/>
      <c r="S101" s="146"/>
      <c r="T101" s="146"/>
      <c r="U101" s="146"/>
    </row>
    <row r="102" spans="1:21" s="147" customFormat="1" ht="16.5">
      <c r="A102" s="144" t="s">
        <v>421</v>
      </c>
      <c r="B102" s="144" t="s">
        <v>368</v>
      </c>
      <c r="C102" s="144" t="s">
        <v>177</v>
      </c>
      <c r="D102" s="145" t="s">
        <v>566</v>
      </c>
      <c r="E102" s="446">
        <v>3874700</v>
      </c>
      <c r="F102" s="446">
        <f t="shared" si="35"/>
        <v>3874700</v>
      </c>
      <c r="G102" s="446">
        <v>0</v>
      </c>
      <c r="H102" s="446">
        <f>25500+870000+130000+190000</f>
        <v>1215500</v>
      </c>
      <c r="I102" s="446">
        <v>0</v>
      </c>
      <c r="J102" s="446">
        <v>0</v>
      </c>
      <c r="K102" s="446">
        <v>0</v>
      </c>
      <c r="L102" s="449">
        <f t="shared" si="33"/>
        <v>0</v>
      </c>
      <c r="M102" s="446">
        <v>0</v>
      </c>
      <c r="N102" s="446">
        <f>J102</f>
        <v>0</v>
      </c>
      <c r="O102" s="446">
        <f>N102</f>
        <v>0</v>
      </c>
      <c r="P102" s="446">
        <f t="shared" si="31"/>
        <v>3874700</v>
      </c>
      <c r="Q102" s="359"/>
      <c r="R102" s="146"/>
      <c r="S102" s="146"/>
      <c r="T102" s="146"/>
      <c r="U102" s="146"/>
    </row>
    <row r="103" spans="1:21" s="147" customFormat="1" ht="16.5">
      <c r="A103" s="144" t="s">
        <v>422</v>
      </c>
      <c r="B103" s="144" t="s">
        <v>345</v>
      </c>
      <c r="C103" s="144"/>
      <c r="D103" s="145" t="s">
        <v>346</v>
      </c>
      <c r="E103" s="446">
        <f>E104</f>
        <v>19514700</v>
      </c>
      <c r="F103" s="446">
        <f t="shared" ref="F103:P103" si="39">F104</f>
        <v>19514700</v>
      </c>
      <c r="G103" s="446">
        <f t="shared" si="39"/>
        <v>13307500</v>
      </c>
      <c r="H103" s="446">
        <f t="shared" si="39"/>
        <v>380100</v>
      </c>
      <c r="I103" s="446">
        <f t="shared" si="39"/>
        <v>0</v>
      </c>
      <c r="J103" s="446">
        <f t="shared" si="39"/>
        <v>73200</v>
      </c>
      <c r="K103" s="446">
        <f t="shared" si="39"/>
        <v>0</v>
      </c>
      <c r="L103" s="446">
        <f t="shared" si="39"/>
        <v>32200</v>
      </c>
      <c r="M103" s="446">
        <f t="shared" si="39"/>
        <v>0</v>
      </c>
      <c r="N103" s="446">
        <f t="shared" si="39"/>
        <v>0</v>
      </c>
      <c r="O103" s="446">
        <f t="shared" si="39"/>
        <v>41000</v>
      </c>
      <c r="P103" s="446">
        <f t="shared" si="39"/>
        <v>19587900</v>
      </c>
      <c r="Q103" s="359"/>
      <c r="R103" s="146"/>
      <c r="S103" s="146"/>
      <c r="T103" s="146"/>
      <c r="U103" s="146"/>
    </row>
    <row r="104" spans="1:21" s="154" customFormat="1" ht="30">
      <c r="A104" s="447" t="s">
        <v>654</v>
      </c>
      <c r="B104" s="447" t="s">
        <v>649</v>
      </c>
      <c r="C104" s="447" t="s">
        <v>173</v>
      </c>
      <c r="D104" s="448" t="s">
        <v>650</v>
      </c>
      <c r="E104" s="449">
        <v>19514700</v>
      </c>
      <c r="F104" s="449">
        <f t="shared" si="35"/>
        <v>19514700</v>
      </c>
      <c r="G104" s="449">
        <v>13307500</v>
      </c>
      <c r="H104" s="449">
        <v>380100</v>
      </c>
      <c r="I104" s="449">
        <v>0</v>
      </c>
      <c r="J104" s="449">
        <v>73200</v>
      </c>
      <c r="K104" s="449">
        <v>0</v>
      </c>
      <c r="L104" s="449">
        <f t="shared" si="33"/>
        <v>32200</v>
      </c>
      <c r="M104" s="449">
        <v>0</v>
      </c>
      <c r="N104" s="449">
        <v>0</v>
      </c>
      <c r="O104" s="449">
        <v>41000</v>
      </c>
      <c r="P104" s="449">
        <f t="shared" si="31"/>
        <v>19587900</v>
      </c>
      <c r="Q104" s="554"/>
      <c r="R104" s="153"/>
      <c r="S104" s="153"/>
      <c r="T104" s="153"/>
      <c r="U104" s="153"/>
    </row>
    <row r="105" spans="1:21" s="147" customFormat="1" ht="16.5">
      <c r="A105" s="144" t="s">
        <v>423</v>
      </c>
      <c r="B105" s="144" t="s">
        <v>380</v>
      </c>
      <c r="C105" s="144" t="s">
        <v>190</v>
      </c>
      <c r="D105" s="145" t="s">
        <v>220</v>
      </c>
      <c r="E105" s="446">
        <f>'Додаток 7'!H59</f>
        <v>1004500</v>
      </c>
      <c r="F105" s="446">
        <f t="shared" si="35"/>
        <v>1004500</v>
      </c>
      <c r="G105" s="446">
        <v>0</v>
      </c>
      <c r="H105" s="446">
        <v>0</v>
      </c>
      <c r="I105" s="446">
        <v>0</v>
      </c>
      <c r="J105" s="446">
        <v>0</v>
      </c>
      <c r="K105" s="446">
        <v>0</v>
      </c>
      <c r="L105" s="449">
        <f t="shared" si="33"/>
        <v>0</v>
      </c>
      <c r="M105" s="446">
        <v>0</v>
      </c>
      <c r="N105" s="446">
        <v>0</v>
      </c>
      <c r="O105" s="446">
        <v>0</v>
      </c>
      <c r="P105" s="446">
        <f t="shared" si="31"/>
        <v>1004500</v>
      </c>
      <c r="Q105" s="359"/>
      <c r="R105" s="146"/>
      <c r="S105" s="146"/>
      <c r="T105" s="146"/>
      <c r="U105" s="146"/>
    </row>
    <row r="106" spans="1:21" s="147" customFormat="1" ht="16.5">
      <c r="A106" s="144" t="s">
        <v>424</v>
      </c>
      <c r="B106" s="144" t="s">
        <v>381</v>
      </c>
      <c r="C106" s="144" t="s">
        <v>186</v>
      </c>
      <c r="D106" s="145" t="s">
        <v>382</v>
      </c>
      <c r="E106" s="446">
        <f>'Додаток 7'!H60</f>
        <v>820000</v>
      </c>
      <c r="F106" s="446">
        <f t="shared" si="35"/>
        <v>820000</v>
      </c>
      <c r="G106" s="446">
        <v>0</v>
      </c>
      <c r="H106" s="446">
        <v>0</v>
      </c>
      <c r="I106" s="446">
        <v>0</v>
      </c>
      <c r="J106" s="446">
        <v>0</v>
      </c>
      <c r="K106" s="446">
        <v>0</v>
      </c>
      <c r="L106" s="449">
        <f t="shared" si="33"/>
        <v>0</v>
      </c>
      <c r="M106" s="446">
        <v>0</v>
      </c>
      <c r="N106" s="446">
        <v>0</v>
      </c>
      <c r="O106" s="446">
        <v>0</v>
      </c>
      <c r="P106" s="446">
        <f t="shared" si="31"/>
        <v>820000</v>
      </c>
      <c r="Q106" s="359"/>
      <c r="R106" s="146"/>
      <c r="S106" s="146"/>
      <c r="T106" s="146"/>
      <c r="U106" s="146"/>
    </row>
    <row r="107" spans="1:21" s="147" customFormat="1" ht="16.5">
      <c r="A107" s="159" t="s">
        <v>425</v>
      </c>
      <c r="B107" s="159"/>
      <c r="C107" s="159"/>
      <c r="D107" s="160" t="s">
        <v>132</v>
      </c>
      <c r="E107" s="161">
        <f>E109+E110+E111</f>
        <v>18454200</v>
      </c>
      <c r="F107" s="161">
        <f t="shared" ref="F107:P107" si="40">F109+F110+F111</f>
        <v>18454200</v>
      </c>
      <c r="G107" s="161">
        <f t="shared" si="40"/>
        <v>14360900</v>
      </c>
      <c r="H107" s="161">
        <f t="shared" si="40"/>
        <v>0</v>
      </c>
      <c r="I107" s="161">
        <f t="shared" si="40"/>
        <v>0</v>
      </c>
      <c r="J107" s="161">
        <f t="shared" si="40"/>
        <v>0</v>
      </c>
      <c r="K107" s="161">
        <f t="shared" si="40"/>
        <v>0</v>
      </c>
      <c r="L107" s="161">
        <f t="shared" si="40"/>
        <v>0</v>
      </c>
      <c r="M107" s="161">
        <f t="shared" si="40"/>
        <v>0</v>
      </c>
      <c r="N107" s="161">
        <f t="shared" si="40"/>
        <v>0</v>
      </c>
      <c r="O107" s="161">
        <f t="shared" si="40"/>
        <v>0</v>
      </c>
      <c r="P107" s="161">
        <f t="shared" si="40"/>
        <v>18454200</v>
      </c>
      <c r="Q107" s="359"/>
      <c r="R107" s="146"/>
      <c r="S107" s="146"/>
      <c r="T107" s="146"/>
      <c r="U107" s="146"/>
    </row>
    <row r="108" spans="1:21" s="147" customFormat="1" ht="16.5">
      <c r="A108" s="159" t="s">
        <v>426</v>
      </c>
      <c r="B108" s="159"/>
      <c r="C108" s="159"/>
      <c r="D108" s="162" t="s">
        <v>132</v>
      </c>
      <c r="E108" s="161"/>
      <c r="F108" s="161"/>
      <c r="G108" s="161"/>
      <c r="H108" s="161"/>
      <c r="I108" s="161"/>
      <c r="J108" s="161"/>
      <c r="K108" s="161"/>
      <c r="L108" s="161"/>
      <c r="M108" s="161"/>
      <c r="N108" s="161"/>
      <c r="O108" s="161"/>
      <c r="P108" s="161"/>
      <c r="Q108" s="359"/>
      <c r="R108" s="146"/>
      <c r="S108" s="146"/>
      <c r="T108" s="146"/>
      <c r="U108" s="146"/>
    </row>
    <row r="109" spans="1:21" s="147" customFormat="1" ht="18" customHeight="1">
      <c r="A109" s="144" t="s">
        <v>427</v>
      </c>
      <c r="B109" s="144" t="s">
        <v>280</v>
      </c>
      <c r="C109" s="144" t="s">
        <v>25</v>
      </c>
      <c r="D109" s="145" t="s">
        <v>208</v>
      </c>
      <c r="E109" s="446">
        <v>18274200</v>
      </c>
      <c r="F109" s="446">
        <f t="shared" si="35"/>
        <v>18274200</v>
      </c>
      <c r="G109" s="446">
        <v>14360900</v>
      </c>
      <c r="H109" s="446">
        <v>0</v>
      </c>
      <c r="I109" s="446">
        <v>0</v>
      </c>
      <c r="J109" s="446">
        <v>0</v>
      </c>
      <c r="K109" s="446">
        <v>0</v>
      </c>
      <c r="L109" s="446">
        <f t="shared" si="33"/>
        <v>0</v>
      </c>
      <c r="M109" s="446">
        <v>0</v>
      </c>
      <c r="N109" s="446">
        <f>J109</f>
        <v>0</v>
      </c>
      <c r="O109" s="446">
        <f>N109</f>
        <v>0</v>
      </c>
      <c r="P109" s="446">
        <f t="shared" si="31"/>
        <v>18274200</v>
      </c>
      <c r="Q109" s="359"/>
      <c r="R109" s="146"/>
      <c r="S109" s="146"/>
      <c r="T109" s="146"/>
      <c r="U109" s="146"/>
    </row>
    <row r="110" spans="1:21" s="147" customFormat="1" ht="18.75" customHeight="1">
      <c r="A110" s="144" t="s">
        <v>524</v>
      </c>
      <c r="B110" s="144" t="s">
        <v>501</v>
      </c>
      <c r="C110" s="144" t="s">
        <v>187</v>
      </c>
      <c r="D110" s="145" t="s">
        <v>502</v>
      </c>
      <c r="E110" s="446">
        <v>80000</v>
      </c>
      <c r="F110" s="446">
        <f t="shared" si="35"/>
        <v>80000</v>
      </c>
      <c r="G110" s="446">
        <v>0</v>
      </c>
      <c r="H110" s="446">
        <v>0</v>
      </c>
      <c r="I110" s="446">
        <v>0</v>
      </c>
      <c r="J110" s="446">
        <v>0</v>
      </c>
      <c r="K110" s="446">
        <v>0</v>
      </c>
      <c r="L110" s="446">
        <f t="shared" si="33"/>
        <v>0</v>
      </c>
      <c r="M110" s="446">
        <v>0</v>
      </c>
      <c r="N110" s="446">
        <f>J110</f>
        <v>0</v>
      </c>
      <c r="O110" s="446">
        <f>N110</f>
        <v>0</v>
      </c>
      <c r="P110" s="446">
        <f t="shared" si="31"/>
        <v>80000</v>
      </c>
      <c r="Q110" s="359"/>
      <c r="R110" s="146"/>
      <c r="S110" s="146"/>
      <c r="T110" s="146"/>
      <c r="U110" s="146"/>
    </row>
    <row r="111" spans="1:21" s="147" customFormat="1" ht="18.75" customHeight="1">
      <c r="A111" s="144" t="s">
        <v>762</v>
      </c>
      <c r="B111" s="144" t="s">
        <v>140</v>
      </c>
      <c r="C111" s="144" t="s">
        <v>182</v>
      </c>
      <c r="D111" s="145" t="s">
        <v>480</v>
      </c>
      <c r="E111" s="446">
        <f>'Додаток 7'!H63</f>
        <v>100000</v>
      </c>
      <c r="F111" s="446">
        <f t="shared" si="35"/>
        <v>100000</v>
      </c>
      <c r="G111" s="446">
        <v>0</v>
      </c>
      <c r="H111" s="446">
        <f t="shared" ref="H111:O111" si="41">H112</f>
        <v>0</v>
      </c>
      <c r="I111" s="446">
        <f t="shared" si="41"/>
        <v>0</v>
      </c>
      <c r="J111" s="446">
        <f t="shared" si="41"/>
        <v>0</v>
      </c>
      <c r="K111" s="446">
        <v>0</v>
      </c>
      <c r="L111" s="446">
        <f>J111-O111</f>
        <v>0</v>
      </c>
      <c r="M111" s="446">
        <f t="shared" si="41"/>
        <v>0</v>
      </c>
      <c r="N111" s="446">
        <f t="shared" si="41"/>
        <v>0</v>
      </c>
      <c r="O111" s="446">
        <f t="shared" si="41"/>
        <v>0</v>
      </c>
      <c r="P111" s="446">
        <f t="shared" si="31"/>
        <v>100000</v>
      </c>
      <c r="Q111" s="359"/>
      <c r="R111" s="146"/>
      <c r="S111" s="146"/>
      <c r="T111" s="146"/>
      <c r="U111" s="146"/>
    </row>
    <row r="112" spans="1:21" s="147" customFormat="1" ht="16.5">
      <c r="A112" s="159" t="s">
        <v>289</v>
      </c>
      <c r="B112" s="159"/>
      <c r="C112" s="159"/>
      <c r="D112" s="160" t="s">
        <v>135</v>
      </c>
      <c r="E112" s="161">
        <f>E114+E115+E116</f>
        <v>15129500</v>
      </c>
      <c r="F112" s="161">
        <f t="shared" si="35"/>
        <v>15129500</v>
      </c>
      <c r="G112" s="161">
        <f t="shared" ref="G112" si="42">G114+G115+G116</f>
        <v>10345300</v>
      </c>
      <c r="H112" s="161">
        <f t="shared" ref="H112:O112" si="43">H114+H115+H116</f>
        <v>0</v>
      </c>
      <c r="I112" s="161">
        <f t="shared" si="43"/>
        <v>0</v>
      </c>
      <c r="J112" s="161">
        <f t="shared" si="43"/>
        <v>0</v>
      </c>
      <c r="K112" s="161">
        <f t="shared" si="43"/>
        <v>0</v>
      </c>
      <c r="L112" s="161">
        <f t="shared" si="43"/>
        <v>0</v>
      </c>
      <c r="M112" s="161">
        <f t="shared" si="43"/>
        <v>0</v>
      </c>
      <c r="N112" s="161">
        <f t="shared" si="43"/>
        <v>0</v>
      </c>
      <c r="O112" s="161">
        <f t="shared" si="43"/>
        <v>0</v>
      </c>
      <c r="P112" s="161">
        <f t="shared" si="31"/>
        <v>15129500</v>
      </c>
      <c r="Q112" s="359"/>
      <c r="R112" s="146"/>
      <c r="S112" s="146"/>
      <c r="T112" s="146"/>
      <c r="U112" s="146"/>
    </row>
    <row r="113" spans="1:21" s="147" customFormat="1" ht="16.5">
      <c r="A113" s="159" t="s">
        <v>290</v>
      </c>
      <c r="B113" s="159"/>
      <c r="C113" s="159"/>
      <c r="D113" s="162" t="s">
        <v>135</v>
      </c>
      <c r="E113" s="161"/>
      <c r="F113" s="161"/>
      <c r="G113" s="161"/>
      <c r="H113" s="161"/>
      <c r="I113" s="161"/>
      <c r="J113" s="161"/>
      <c r="K113" s="161"/>
      <c r="L113" s="161"/>
      <c r="M113" s="161"/>
      <c r="N113" s="161"/>
      <c r="O113" s="161"/>
      <c r="P113" s="161"/>
      <c r="Q113" s="359"/>
      <c r="R113" s="146"/>
      <c r="S113" s="146"/>
      <c r="T113" s="146"/>
      <c r="U113" s="146"/>
    </row>
    <row r="114" spans="1:21" s="147" customFormat="1" ht="35.25" customHeight="1">
      <c r="A114" s="144" t="s">
        <v>291</v>
      </c>
      <c r="B114" s="144" t="s">
        <v>280</v>
      </c>
      <c r="C114" s="144" t="s">
        <v>25</v>
      </c>
      <c r="D114" s="145" t="s">
        <v>209</v>
      </c>
      <c r="E114" s="446">
        <v>13238600</v>
      </c>
      <c r="F114" s="446">
        <f t="shared" si="35"/>
        <v>13238600</v>
      </c>
      <c r="G114" s="446">
        <v>10345300</v>
      </c>
      <c r="H114" s="446">
        <v>0</v>
      </c>
      <c r="I114" s="446">
        <v>0</v>
      </c>
      <c r="J114" s="446">
        <v>0</v>
      </c>
      <c r="K114" s="446">
        <v>0</v>
      </c>
      <c r="L114" s="446">
        <f t="shared" si="33"/>
        <v>0</v>
      </c>
      <c r="M114" s="446">
        <v>0</v>
      </c>
      <c r="N114" s="446">
        <f>J114</f>
        <v>0</v>
      </c>
      <c r="O114" s="446">
        <f>N114</f>
        <v>0</v>
      </c>
      <c r="P114" s="446">
        <f t="shared" si="31"/>
        <v>13238600</v>
      </c>
      <c r="Q114" s="359"/>
      <c r="R114" s="146"/>
      <c r="S114" s="146"/>
      <c r="T114" s="146"/>
      <c r="U114" s="146"/>
    </row>
    <row r="115" spans="1:21" s="147" customFormat="1" ht="20.25" customHeight="1">
      <c r="A115" s="144" t="s">
        <v>367</v>
      </c>
      <c r="B115" s="144" t="s">
        <v>365</v>
      </c>
      <c r="C115" s="144" t="s">
        <v>183</v>
      </c>
      <c r="D115" s="145" t="s">
        <v>366</v>
      </c>
      <c r="E115" s="446">
        <v>1761900</v>
      </c>
      <c r="F115" s="446">
        <f t="shared" si="35"/>
        <v>1761900</v>
      </c>
      <c r="G115" s="446">
        <v>0</v>
      </c>
      <c r="H115" s="446">
        <v>0</v>
      </c>
      <c r="I115" s="446">
        <v>0</v>
      </c>
      <c r="J115" s="446">
        <v>0</v>
      </c>
      <c r="K115" s="446">
        <v>0</v>
      </c>
      <c r="L115" s="446">
        <f t="shared" si="33"/>
        <v>0</v>
      </c>
      <c r="M115" s="446">
        <v>0</v>
      </c>
      <c r="N115" s="446">
        <f>J115</f>
        <v>0</v>
      </c>
      <c r="O115" s="446">
        <f>N115</f>
        <v>0</v>
      </c>
      <c r="P115" s="446">
        <f t="shared" si="31"/>
        <v>1761900</v>
      </c>
      <c r="Q115" s="359"/>
      <c r="R115" s="146"/>
      <c r="S115" s="146"/>
      <c r="T115" s="146"/>
      <c r="U115" s="146"/>
    </row>
    <row r="116" spans="1:21" s="147" customFormat="1" ht="16.5">
      <c r="A116" s="144" t="s">
        <v>488</v>
      </c>
      <c r="B116" s="144" t="s">
        <v>380</v>
      </c>
      <c r="C116" s="144" t="s">
        <v>190</v>
      </c>
      <c r="D116" s="145" t="s">
        <v>220</v>
      </c>
      <c r="E116" s="446">
        <f>'Додаток 7'!H71</f>
        <v>129000</v>
      </c>
      <c r="F116" s="446">
        <f t="shared" si="35"/>
        <v>129000</v>
      </c>
      <c r="G116" s="446">
        <v>0</v>
      </c>
      <c r="H116" s="446">
        <v>0</v>
      </c>
      <c r="I116" s="446">
        <v>0</v>
      </c>
      <c r="J116" s="446">
        <v>0</v>
      </c>
      <c r="K116" s="446">
        <v>0</v>
      </c>
      <c r="L116" s="446">
        <f t="shared" si="33"/>
        <v>0</v>
      </c>
      <c r="M116" s="446">
        <v>0</v>
      </c>
      <c r="N116" s="446">
        <v>0</v>
      </c>
      <c r="O116" s="446">
        <v>0</v>
      </c>
      <c r="P116" s="446">
        <f t="shared" si="31"/>
        <v>129000</v>
      </c>
      <c r="Q116" s="359"/>
      <c r="R116" s="146"/>
      <c r="S116" s="146"/>
      <c r="T116" s="146"/>
      <c r="U116" s="146"/>
    </row>
    <row r="117" spans="1:21" s="147" customFormat="1" ht="16.5">
      <c r="A117" s="159" t="s">
        <v>743</v>
      </c>
      <c r="B117" s="159"/>
      <c r="C117" s="159"/>
      <c r="D117" s="160" t="s">
        <v>735</v>
      </c>
      <c r="E117" s="161">
        <f>SUM(E119:E121)</f>
        <v>49683500</v>
      </c>
      <c r="F117" s="161">
        <f t="shared" ref="F117:P117" si="44">SUM(F119:F121)</f>
        <v>49683500</v>
      </c>
      <c r="G117" s="161">
        <f t="shared" si="44"/>
        <v>4139700</v>
      </c>
      <c r="H117" s="161">
        <f t="shared" si="44"/>
        <v>20000</v>
      </c>
      <c r="I117" s="161">
        <f t="shared" si="44"/>
        <v>0</v>
      </c>
      <c r="J117" s="161">
        <f t="shared" si="44"/>
        <v>3018000</v>
      </c>
      <c r="K117" s="161">
        <f t="shared" si="44"/>
        <v>0</v>
      </c>
      <c r="L117" s="161">
        <f t="shared" si="44"/>
        <v>3018000</v>
      </c>
      <c r="M117" s="161">
        <f t="shared" si="44"/>
        <v>0</v>
      </c>
      <c r="N117" s="161">
        <f t="shared" si="44"/>
        <v>0</v>
      </c>
      <c r="O117" s="161">
        <f t="shared" si="44"/>
        <v>0</v>
      </c>
      <c r="P117" s="161">
        <f t="shared" si="44"/>
        <v>52701500</v>
      </c>
      <c r="Q117" s="359"/>
      <c r="R117" s="146"/>
      <c r="S117" s="146"/>
      <c r="T117" s="146"/>
      <c r="U117" s="146"/>
    </row>
    <row r="118" spans="1:21" s="147" customFormat="1" ht="16.5">
      <c r="A118" s="159"/>
      <c r="B118" s="159"/>
      <c r="C118" s="159"/>
      <c r="D118" s="162" t="s">
        <v>735</v>
      </c>
      <c r="E118" s="161"/>
      <c r="F118" s="161"/>
      <c r="G118" s="161"/>
      <c r="H118" s="161"/>
      <c r="I118" s="161"/>
      <c r="J118" s="161"/>
      <c r="K118" s="161"/>
      <c r="L118" s="161"/>
      <c r="M118" s="161"/>
      <c r="N118" s="161"/>
      <c r="O118" s="161"/>
      <c r="P118" s="161"/>
      <c r="Q118" s="359"/>
      <c r="R118" s="146"/>
      <c r="S118" s="146"/>
      <c r="T118" s="146"/>
      <c r="U118" s="146"/>
    </row>
    <row r="119" spans="1:21" s="147" customFormat="1" ht="16.899999999999999" customHeight="1">
      <c r="A119" s="144" t="s">
        <v>764</v>
      </c>
      <c r="B119" s="144" t="s">
        <v>280</v>
      </c>
      <c r="C119" s="144" t="s">
        <v>25</v>
      </c>
      <c r="D119" s="145" t="s">
        <v>736</v>
      </c>
      <c r="E119" s="446">
        <v>5297800</v>
      </c>
      <c r="F119" s="446">
        <f t="shared" si="35"/>
        <v>5297800</v>
      </c>
      <c r="G119" s="446">
        <v>4139700</v>
      </c>
      <c r="H119" s="446">
        <v>0</v>
      </c>
      <c r="I119" s="446">
        <v>0</v>
      </c>
      <c r="J119" s="446">
        <v>0</v>
      </c>
      <c r="K119" s="446">
        <v>0</v>
      </c>
      <c r="L119" s="446">
        <f t="shared" ref="L119:L121" si="45">J119-O119</f>
        <v>0</v>
      </c>
      <c r="M119" s="446">
        <v>0</v>
      </c>
      <c r="N119" s="446">
        <f>J119</f>
        <v>0</v>
      </c>
      <c r="O119" s="446">
        <f>N119</f>
        <v>0</v>
      </c>
      <c r="P119" s="446">
        <f t="shared" si="31"/>
        <v>5297800</v>
      </c>
      <c r="Q119" s="359"/>
      <c r="R119" s="146"/>
      <c r="S119" s="146"/>
      <c r="T119" s="146"/>
      <c r="U119" s="146"/>
    </row>
    <row r="120" spans="1:21" s="147" customFormat="1" ht="16.899999999999999" customHeight="1">
      <c r="A120" s="144" t="s">
        <v>782</v>
      </c>
      <c r="B120" s="144" t="s">
        <v>368</v>
      </c>
      <c r="C120" s="144" t="s">
        <v>177</v>
      </c>
      <c r="D120" s="145" t="s">
        <v>566</v>
      </c>
      <c r="E120" s="446">
        <f>'Додаток 7'!H66</f>
        <v>44385700</v>
      </c>
      <c r="F120" s="446">
        <f t="shared" ref="F120:F121" si="46">E120-I120</f>
        <v>44385700</v>
      </c>
      <c r="G120" s="446">
        <v>0</v>
      </c>
      <c r="H120" s="446">
        <v>20000</v>
      </c>
      <c r="I120" s="446">
        <v>0</v>
      </c>
      <c r="J120" s="446">
        <v>0</v>
      </c>
      <c r="K120" s="446"/>
      <c r="L120" s="446">
        <f t="shared" si="45"/>
        <v>0</v>
      </c>
      <c r="M120" s="446">
        <v>0</v>
      </c>
      <c r="N120" s="446">
        <f>J120</f>
        <v>0</v>
      </c>
      <c r="O120" s="446">
        <f>N120</f>
        <v>0</v>
      </c>
      <c r="P120" s="446">
        <f t="shared" ref="P120:P121" si="47">J120+E120</f>
        <v>44385700</v>
      </c>
      <c r="Q120" s="359"/>
      <c r="R120" s="146"/>
      <c r="S120" s="146"/>
      <c r="T120" s="146"/>
      <c r="U120" s="146"/>
    </row>
    <row r="121" spans="1:21" s="147" customFormat="1" ht="16.5">
      <c r="A121" s="144" t="s">
        <v>745</v>
      </c>
      <c r="B121" s="144" t="s">
        <v>513</v>
      </c>
      <c r="C121" s="144" t="s">
        <v>186</v>
      </c>
      <c r="D121" s="167" t="s">
        <v>514</v>
      </c>
      <c r="E121" s="446">
        <v>0</v>
      </c>
      <c r="F121" s="446">
        <f t="shared" si="46"/>
        <v>0</v>
      </c>
      <c r="G121" s="446">
        <v>0</v>
      </c>
      <c r="H121" s="446">
        <v>0</v>
      </c>
      <c r="I121" s="446">
        <v>0</v>
      </c>
      <c r="J121" s="446">
        <v>3018000</v>
      </c>
      <c r="K121" s="446">
        <v>0</v>
      </c>
      <c r="L121" s="446">
        <f t="shared" si="45"/>
        <v>3018000</v>
      </c>
      <c r="M121" s="446">
        <v>0</v>
      </c>
      <c r="N121" s="446">
        <v>0</v>
      </c>
      <c r="O121" s="446">
        <v>0</v>
      </c>
      <c r="P121" s="446">
        <f t="shared" si="47"/>
        <v>3018000</v>
      </c>
      <c r="Q121" s="359"/>
      <c r="R121" s="146"/>
      <c r="S121" s="146"/>
      <c r="T121" s="146"/>
      <c r="U121" s="146"/>
    </row>
    <row r="122" spans="1:21" s="147" customFormat="1" ht="16.5">
      <c r="A122" s="159" t="s">
        <v>404</v>
      </c>
      <c r="B122" s="159"/>
      <c r="C122" s="159"/>
      <c r="D122" s="160" t="s">
        <v>798</v>
      </c>
      <c r="E122" s="161">
        <f>E124</f>
        <v>3498800</v>
      </c>
      <c r="F122" s="161">
        <f t="shared" ref="F122:P122" si="48">F124</f>
        <v>3498800</v>
      </c>
      <c r="G122" s="161">
        <f t="shared" si="48"/>
        <v>2268200</v>
      </c>
      <c r="H122" s="161">
        <f t="shared" si="48"/>
        <v>0</v>
      </c>
      <c r="I122" s="161">
        <f t="shared" si="48"/>
        <v>0</v>
      </c>
      <c r="J122" s="161">
        <f t="shared" si="48"/>
        <v>0</v>
      </c>
      <c r="K122" s="161">
        <f t="shared" si="48"/>
        <v>0</v>
      </c>
      <c r="L122" s="161">
        <f t="shared" si="48"/>
        <v>0</v>
      </c>
      <c r="M122" s="161">
        <f t="shared" si="48"/>
        <v>0</v>
      </c>
      <c r="N122" s="161">
        <f t="shared" si="48"/>
        <v>0</v>
      </c>
      <c r="O122" s="161">
        <f t="shared" si="48"/>
        <v>0</v>
      </c>
      <c r="P122" s="161">
        <f t="shared" si="48"/>
        <v>3498800</v>
      </c>
      <c r="Q122" s="359"/>
      <c r="R122" s="146"/>
      <c r="S122" s="146"/>
      <c r="T122" s="146"/>
      <c r="U122" s="146"/>
    </row>
    <row r="123" spans="1:21" s="147" customFormat="1" ht="16.5">
      <c r="A123" s="159" t="s">
        <v>405</v>
      </c>
      <c r="B123" s="159"/>
      <c r="C123" s="159"/>
      <c r="D123" s="162" t="s">
        <v>798</v>
      </c>
      <c r="E123" s="161"/>
      <c r="F123" s="161"/>
      <c r="G123" s="161"/>
      <c r="H123" s="161"/>
      <c r="I123" s="161"/>
      <c r="J123" s="161"/>
      <c r="K123" s="161"/>
      <c r="L123" s="161"/>
      <c r="M123" s="161"/>
      <c r="N123" s="161"/>
      <c r="O123" s="161"/>
      <c r="P123" s="161"/>
      <c r="Q123" s="359"/>
      <c r="R123" s="146"/>
      <c r="S123" s="146"/>
      <c r="T123" s="146"/>
      <c r="U123" s="146"/>
    </row>
    <row r="124" spans="1:21" s="147" customFormat="1" ht="16.5">
      <c r="A124" s="144" t="s">
        <v>406</v>
      </c>
      <c r="B124" s="144" t="s">
        <v>280</v>
      </c>
      <c r="C124" s="144" t="s">
        <v>25</v>
      </c>
      <c r="D124" s="145" t="s">
        <v>799</v>
      </c>
      <c r="E124" s="446">
        <v>3498800</v>
      </c>
      <c r="F124" s="446">
        <f>E124-I124</f>
        <v>3498800</v>
      </c>
      <c r="G124" s="446">
        <v>2268200</v>
      </c>
      <c r="H124" s="446">
        <v>0</v>
      </c>
      <c r="I124" s="446">
        <v>0</v>
      </c>
      <c r="J124" s="446">
        <v>0</v>
      </c>
      <c r="K124" s="446">
        <v>0</v>
      </c>
      <c r="L124" s="449">
        <f>J124-O124</f>
        <v>0</v>
      </c>
      <c r="M124" s="446">
        <v>0</v>
      </c>
      <c r="N124" s="446">
        <f>J124</f>
        <v>0</v>
      </c>
      <c r="O124" s="446">
        <f>N124</f>
        <v>0</v>
      </c>
      <c r="P124" s="446">
        <f>J124+E124</f>
        <v>3498800</v>
      </c>
      <c r="Q124" s="359"/>
      <c r="R124" s="146"/>
      <c r="S124" s="146"/>
      <c r="T124" s="146"/>
      <c r="U124" s="146"/>
    </row>
    <row r="125" spans="1:21" s="147" customFormat="1" ht="18.75" customHeight="1">
      <c r="A125" s="159" t="s">
        <v>428</v>
      </c>
      <c r="B125" s="159"/>
      <c r="C125" s="159"/>
      <c r="D125" s="160" t="s">
        <v>114</v>
      </c>
      <c r="E125" s="161">
        <f>E127+E128+E132+E139+E141+E145+E147+E133+E136+E146+E144</f>
        <v>281352000</v>
      </c>
      <c r="F125" s="161">
        <f t="shared" ref="F125:P125" si="49">F127+F128+F132+F139+F141+F145+F147+F133+F136+F146+F144</f>
        <v>281352000</v>
      </c>
      <c r="G125" s="161">
        <f t="shared" si="49"/>
        <v>22826700</v>
      </c>
      <c r="H125" s="161">
        <f t="shared" si="49"/>
        <v>256000</v>
      </c>
      <c r="I125" s="161">
        <f t="shared" si="49"/>
        <v>0</v>
      </c>
      <c r="J125" s="161">
        <f t="shared" si="49"/>
        <v>1895910000</v>
      </c>
      <c r="K125" s="161">
        <f t="shared" si="49"/>
        <v>1895910000</v>
      </c>
      <c r="L125" s="161">
        <f t="shared" si="49"/>
        <v>0</v>
      </c>
      <c r="M125" s="161">
        <f t="shared" si="49"/>
        <v>0</v>
      </c>
      <c r="N125" s="161">
        <f t="shared" si="49"/>
        <v>0</v>
      </c>
      <c r="O125" s="161">
        <f t="shared" si="49"/>
        <v>1895910000</v>
      </c>
      <c r="P125" s="161">
        <f t="shared" si="49"/>
        <v>2177262000</v>
      </c>
      <c r="Q125" s="359"/>
      <c r="R125" s="146"/>
      <c r="S125" s="146"/>
      <c r="T125" s="146"/>
      <c r="U125" s="146"/>
    </row>
    <row r="126" spans="1:21" s="147" customFormat="1" ht="20.25" customHeight="1">
      <c r="A126" s="159" t="s">
        <v>429</v>
      </c>
      <c r="B126" s="159"/>
      <c r="C126" s="159"/>
      <c r="D126" s="162" t="s">
        <v>114</v>
      </c>
      <c r="E126" s="161"/>
      <c r="F126" s="161"/>
      <c r="G126" s="161"/>
      <c r="H126" s="161"/>
      <c r="I126" s="161"/>
      <c r="J126" s="161"/>
      <c r="K126" s="161"/>
      <c r="L126" s="161"/>
      <c r="M126" s="161"/>
      <c r="N126" s="161"/>
      <c r="O126" s="161"/>
      <c r="P126" s="161"/>
      <c r="Q126" s="359"/>
      <c r="R126" s="146"/>
      <c r="S126" s="146"/>
      <c r="T126" s="146"/>
      <c r="U126" s="146"/>
    </row>
    <row r="127" spans="1:21" s="147" customFormat="1" ht="30">
      <c r="A127" s="144" t="s">
        <v>430</v>
      </c>
      <c r="B127" s="144" t="s">
        <v>280</v>
      </c>
      <c r="C127" s="144" t="s">
        <v>25</v>
      </c>
      <c r="D127" s="145" t="s">
        <v>250</v>
      </c>
      <c r="E127" s="446">
        <v>29978900</v>
      </c>
      <c r="F127" s="446">
        <f t="shared" si="35"/>
        <v>29978900</v>
      </c>
      <c r="G127" s="446">
        <v>22826700</v>
      </c>
      <c r="H127" s="446">
        <v>256000</v>
      </c>
      <c r="I127" s="446">
        <v>0</v>
      </c>
      <c r="J127" s="446">
        <v>0</v>
      </c>
      <c r="K127" s="446">
        <v>0</v>
      </c>
      <c r="L127" s="446">
        <f t="shared" si="33"/>
        <v>0</v>
      </c>
      <c r="M127" s="446">
        <v>0</v>
      </c>
      <c r="N127" s="446">
        <f>J127</f>
        <v>0</v>
      </c>
      <c r="O127" s="446">
        <f>N127</f>
        <v>0</v>
      </c>
      <c r="P127" s="446">
        <f t="shared" si="31"/>
        <v>29978900</v>
      </c>
      <c r="Q127" s="359"/>
      <c r="R127" s="146"/>
      <c r="S127" s="146"/>
      <c r="T127" s="146"/>
      <c r="U127" s="146"/>
    </row>
    <row r="128" spans="1:21" s="166" customFormat="1" ht="33" customHeight="1">
      <c r="A128" s="144" t="s">
        <v>431</v>
      </c>
      <c r="B128" s="144" t="s">
        <v>175</v>
      </c>
      <c r="C128" s="144"/>
      <c r="D128" s="145" t="s">
        <v>369</v>
      </c>
      <c r="E128" s="446">
        <f>SUM(E129:E131)</f>
        <v>25587600</v>
      </c>
      <c r="F128" s="446">
        <f t="shared" ref="F128:P128" si="50">SUM(F129:F131)</f>
        <v>25587600</v>
      </c>
      <c r="G128" s="446">
        <f t="shared" si="50"/>
        <v>0</v>
      </c>
      <c r="H128" s="446">
        <f t="shared" si="50"/>
        <v>0</v>
      </c>
      <c r="I128" s="446">
        <f t="shared" si="50"/>
        <v>0</v>
      </c>
      <c r="J128" s="446">
        <f t="shared" si="50"/>
        <v>0</v>
      </c>
      <c r="K128" s="446">
        <f t="shared" si="50"/>
        <v>0</v>
      </c>
      <c r="L128" s="446">
        <f t="shared" si="50"/>
        <v>0</v>
      </c>
      <c r="M128" s="446">
        <f t="shared" si="50"/>
        <v>0</v>
      </c>
      <c r="N128" s="446">
        <f t="shared" si="50"/>
        <v>0</v>
      </c>
      <c r="O128" s="446">
        <f t="shared" si="50"/>
        <v>0</v>
      </c>
      <c r="P128" s="446">
        <f t="shared" si="50"/>
        <v>25587600</v>
      </c>
      <c r="Q128" s="555"/>
      <c r="R128" s="165"/>
      <c r="S128" s="165"/>
      <c r="T128" s="151"/>
      <c r="U128" s="165"/>
    </row>
    <row r="129" spans="1:22" s="152" customFormat="1" ht="17.25" customHeight="1">
      <c r="A129" s="447" t="s">
        <v>554</v>
      </c>
      <c r="B129" s="447" t="s">
        <v>553</v>
      </c>
      <c r="C129" s="447" t="s">
        <v>176</v>
      </c>
      <c r="D129" s="448" t="s">
        <v>557</v>
      </c>
      <c r="E129" s="449">
        <f>'Додаток 7'!H74</f>
        <v>274000</v>
      </c>
      <c r="F129" s="449">
        <f t="shared" si="35"/>
        <v>274000</v>
      </c>
      <c r="G129" s="449">
        <v>0</v>
      </c>
      <c r="H129" s="449">
        <v>0</v>
      </c>
      <c r="I129" s="449">
        <v>0</v>
      </c>
      <c r="J129" s="449">
        <v>0</v>
      </c>
      <c r="K129" s="449">
        <v>0</v>
      </c>
      <c r="L129" s="449">
        <f t="shared" si="33"/>
        <v>0</v>
      </c>
      <c r="M129" s="449">
        <v>0</v>
      </c>
      <c r="N129" s="449">
        <v>0</v>
      </c>
      <c r="O129" s="449">
        <v>0</v>
      </c>
      <c r="P129" s="449">
        <f t="shared" si="31"/>
        <v>274000</v>
      </c>
      <c r="Q129" s="556"/>
      <c r="R129" s="150"/>
      <c r="S129" s="150"/>
      <c r="T129" s="181"/>
      <c r="U129" s="150"/>
    </row>
    <row r="130" spans="1:22" s="152" customFormat="1" ht="31.5" customHeight="1">
      <c r="A130" s="447" t="s">
        <v>432</v>
      </c>
      <c r="B130" s="447" t="s">
        <v>353</v>
      </c>
      <c r="C130" s="447" t="s">
        <v>177</v>
      </c>
      <c r="D130" s="448" t="s">
        <v>354</v>
      </c>
      <c r="E130" s="449">
        <f>'Додаток 7'!H75</f>
        <v>25193600</v>
      </c>
      <c r="F130" s="449">
        <f t="shared" si="35"/>
        <v>25193600</v>
      </c>
      <c r="G130" s="449">
        <v>0</v>
      </c>
      <c r="H130" s="449">
        <v>0</v>
      </c>
      <c r="I130" s="449">
        <v>0</v>
      </c>
      <c r="J130" s="449">
        <v>0</v>
      </c>
      <c r="K130" s="449">
        <v>0</v>
      </c>
      <c r="L130" s="449">
        <f t="shared" si="33"/>
        <v>0</v>
      </c>
      <c r="M130" s="449">
        <v>0</v>
      </c>
      <c r="N130" s="449">
        <v>0</v>
      </c>
      <c r="O130" s="449">
        <v>0</v>
      </c>
      <c r="P130" s="449">
        <f t="shared" si="31"/>
        <v>25193600</v>
      </c>
      <c r="Q130" s="556"/>
      <c r="R130" s="150"/>
      <c r="S130" s="150"/>
      <c r="T130" s="181"/>
      <c r="U130" s="150"/>
    </row>
    <row r="131" spans="1:22" s="152" customFormat="1" ht="17.25" customHeight="1">
      <c r="A131" s="447" t="s">
        <v>555</v>
      </c>
      <c r="B131" s="447" t="s">
        <v>556</v>
      </c>
      <c r="C131" s="447" t="s">
        <v>177</v>
      </c>
      <c r="D131" s="448" t="s">
        <v>558</v>
      </c>
      <c r="E131" s="449">
        <f>'Додаток 7'!H76</f>
        <v>120000</v>
      </c>
      <c r="F131" s="449">
        <f t="shared" si="35"/>
        <v>120000</v>
      </c>
      <c r="G131" s="449">
        <v>0</v>
      </c>
      <c r="H131" s="449">
        <v>0</v>
      </c>
      <c r="I131" s="449">
        <v>0</v>
      </c>
      <c r="J131" s="449">
        <v>0</v>
      </c>
      <c r="K131" s="449">
        <v>0</v>
      </c>
      <c r="L131" s="449">
        <f t="shared" si="33"/>
        <v>0</v>
      </c>
      <c r="M131" s="449">
        <v>0</v>
      </c>
      <c r="N131" s="449">
        <v>0</v>
      </c>
      <c r="O131" s="449">
        <v>0</v>
      </c>
      <c r="P131" s="449">
        <f t="shared" si="31"/>
        <v>120000</v>
      </c>
      <c r="Q131" s="556"/>
      <c r="R131" s="150"/>
      <c r="S131" s="150"/>
      <c r="T131" s="181"/>
      <c r="U131" s="150"/>
    </row>
    <row r="132" spans="1:22" s="166" customFormat="1" ht="17.25" customHeight="1">
      <c r="A132" s="144" t="s">
        <v>551</v>
      </c>
      <c r="B132" s="144" t="s">
        <v>368</v>
      </c>
      <c r="C132" s="144" t="s">
        <v>177</v>
      </c>
      <c r="D132" s="145" t="s">
        <v>566</v>
      </c>
      <c r="E132" s="446">
        <v>192502300</v>
      </c>
      <c r="F132" s="446">
        <f t="shared" si="35"/>
        <v>192502300</v>
      </c>
      <c r="G132" s="446">
        <v>0</v>
      </c>
      <c r="H132" s="446"/>
      <c r="I132" s="446">
        <v>0</v>
      </c>
      <c r="J132" s="446">
        <v>0</v>
      </c>
      <c r="K132" s="446"/>
      <c r="L132" s="446">
        <f t="shared" si="33"/>
        <v>0</v>
      </c>
      <c r="M132" s="446">
        <v>0</v>
      </c>
      <c r="N132" s="446">
        <f>J132</f>
        <v>0</v>
      </c>
      <c r="O132" s="446">
        <f>N132</f>
        <v>0</v>
      </c>
      <c r="P132" s="446">
        <f t="shared" si="31"/>
        <v>192502300</v>
      </c>
      <c r="Q132" s="555"/>
      <c r="R132" s="165"/>
      <c r="S132" s="165"/>
      <c r="T132" s="151"/>
      <c r="U132" s="165"/>
    </row>
    <row r="133" spans="1:22" s="147" customFormat="1" ht="16.5">
      <c r="A133" s="144" t="s">
        <v>700</v>
      </c>
      <c r="B133" s="144" t="s">
        <v>567</v>
      </c>
      <c r="C133" s="144"/>
      <c r="D133" s="167" t="s">
        <v>568</v>
      </c>
      <c r="E133" s="446">
        <f>E134+E135</f>
        <v>1758100</v>
      </c>
      <c r="F133" s="446">
        <f t="shared" ref="F133:P133" si="51">F134+F135</f>
        <v>1758100</v>
      </c>
      <c r="G133" s="446">
        <f t="shared" si="51"/>
        <v>0</v>
      </c>
      <c r="H133" s="446">
        <f t="shared" si="51"/>
        <v>0</v>
      </c>
      <c r="I133" s="446">
        <f t="shared" si="51"/>
        <v>0</v>
      </c>
      <c r="J133" s="446">
        <f t="shared" si="51"/>
        <v>0</v>
      </c>
      <c r="K133" s="446">
        <f t="shared" si="51"/>
        <v>0</v>
      </c>
      <c r="L133" s="446">
        <f t="shared" si="51"/>
        <v>0</v>
      </c>
      <c r="M133" s="446">
        <f t="shared" si="51"/>
        <v>0</v>
      </c>
      <c r="N133" s="446">
        <f t="shared" si="51"/>
        <v>0</v>
      </c>
      <c r="O133" s="446">
        <f t="shared" si="51"/>
        <v>0</v>
      </c>
      <c r="P133" s="446">
        <f t="shared" si="51"/>
        <v>1758100</v>
      </c>
      <c r="Q133" s="359"/>
      <c r="R133" s="146"/>
      <c r="S133" s="146"/>
      <c r="T133" s="146"/>
      <c r="U133" s="146"/>
    </row>
    <row r="134" spans="1:22" s="154" customFormat="1" ht="47.25" customHeight="1">
      <c r="A134" s="447" t="s">
        <v>436</v>
      </c>
      <c r="B134" s="447" t="s">
        <v>374</v>
      </c>
      <c r="C134" s="447" t="s">
        <v>176</v>
      </c>
      <c r="D134" s="448" t="s">
        <v>375</v>
      </c>
      <c r="E134" s="449">
        <f>'Додаток 7'!H82</f>
        <v>1125100</v>
      </c>
      <c r="F134" s="449">
        <f>E134-I134</f>
        <v>1125100</v>
      </c>
      <c r="G134" s="449">
        <v>0</v>
      </c>
      <c r="H134" s="449">
        <v>0</v>
      </c>
      <c r="I134" s="449">
        <v>0</v>
      </c>
      <c r="J134" s="449">
        <v>0</v>
      </c>
      <c r="K134" s="449">
        <v>0</v>
      </c>
      <c r="L134" s="449">
        <f>J134-O134</f>
        <v>0</v>
      </c>
      <c r="M134" s="449">
        <v>0</v>
      </c>
      <c r="N134" s="449">
        <v>0</v>
      </c>
      <c r="O134" s="449">
        <v>0</v>
      </c>
      <c r="P134" s="449">
        <f>J134+E134</f>
        <v>1125100</v>
      </c>
      <c r="Q134" s="554"/>
      <c r="R134" s="153"/>
      <c r="S134" s="153"/>
      <c r="T134" s="153"/>
      <c r="U134" s="153"/>
    </row>
    <row r="135" spans="1:22" s="154" customFormat="1" ht="20.25" customHeight="1">
      <c r="A135" s="447" t="s">
        <v>863</v>
      </c>
      <c r="B135" s="447" t="s">
        <v>864</v>
      </c>
      <c r="C135" s="447" t="s">
        <v>176</v>
      </c>
      <c r="D135" s="448" t="s">
        <v>867</v>
      </c>
      <c r="E135" s="449">
        <f>'Додаток 7'!H83</f>
        <v>633000</v>
      </c>
      <c r="F135" s="449">
        <f>E135-I135</f>
        <v>633000</v>
      </c>
      <c r="G135" s="449">
        <v>0</v>
      </c>
      <c r="H135" s="449">
        <v>0</v>
      </c>
      <c r="I135" s="449">
        <v>0</v>
      </c>
      <c r="J135" s="449">
        <v>0</v>
      </c>
      <c r="K135" s="449">
        <v>0</v>
      </c>
      <c r="L135" s="449">
        <f>J135-O135</f>
        <v>0</v>
      </c>
      <c r="M135" s="449">
        <v>0</v>
      </c>
      <c r="N135" s="449">
        <v>0</v>
      </c>
      <c r="O135" s="449">
        <v>0</v>
      </c>
      <c r="P135" s="449">
        <f>J135+E135</f>
        <v>633000</v>
      </c>
      <c r="Q135" s="554"/>
      <c r="R135" s="153"/>
      <c r="S135" s="153"/>
      <c r="T135" s="153"/>
      <c r="U135" s="153"/>
    </row>
    <row r="136" spans="1:22" s="166" customFormat="1" ht="18.75" customHeight="1">
      <c r="A136" s="144" t="s">
        <v>550</v>
      </c>
      <c r="B136" s="144" t="s">
        <v>547</v>
      </c>
      <c r="C136" s="144" t="s">
        <v>548</v>
      </c>
      <c r="D136" s="145" t="s">
        <v>549</v>
      </c>
      <c r="E136" s="446">
        <f>E137+E138+'Додаток 7'!H84+'Додаток 7'!H85</f>
        <v>1256900</v>
      </c>
      <c r="F136" s="446">
        <f>E136-I136</f>
        <v>1256900</v>
      </c>
      <c r="G136" s="446">
        <v>0</v>
      </c>
      <c r="H136" s="446">
        <v>0</v>
      </c>
      <c r="I136" s="446">
        <v>0</v>
      </c>
      <c r="J136" s="446">
        <v>0</v>
      </c>
      <c r="K136" s="446">
        <v>0</v>
      </c>
      <c r="L136" s="446">
        <f>J136-O136</f>
        <v>0</v>
      </c>
      <c r="M136" s="446">
        <v>0</v>
      </c>
      <c r="N136" s="446">
        <v>0</v>
      </c>
      <c r="O136" s="446">
        <v>0</v>
      </c>
      <c r="P136" s="446">
        <f>J136+E136</f>
        <v>1256900</v>
      </c>
      <c r="Q136" s="557"/>
      <c r="R136" s="165"/>
      <c r="S136" s="165"/>
      <c r="T136" s="151"/>
      <c r="U136" s="165"/>
    </row>
    <row r="137" spans="1:22" s="152" customFormat="1" ht="30">
      <c r="A137" s="447"/>
      <c r="B137" s="447"/>
      <c r="C137" s="447"/>
      <c r="D137" s="448" t="s">
        <v>706</v>
      </c>
      <c r="E137" s="449">
        <v>80600</v>
      </c>
      <c r="F137" s="449">
        <f>E137-I137</f>
        <v>80600</v>
      </c>
      <c r="G137" s="449">
        <v>0</v>
      </c>
      <c r="H137" s="449">
        <v>0</v>
      </c>
      <c r="I137" s="449">
        <v>0</v>
      </c>
      <c r="J137" s="449">
        <v>0</v>
      </c>
      <c r="K137" s="449">
        <v>0</v>
      </c>
      <c r="L137" s="449">
        <f t="shared" ref="L137" si="52">J137-O137</f>
        <v>0</v>
      </c>
      <c r="M137" s="449">
        <v>0</v>
      </c>
      <c r="N137" s="449">
        <v>0</v>
      </c>
      <c r="O137" s="449">
        <v>0</v>
      </c>
      <c r="P137" s="449">
        <f>J137+E137</f>
        <v>80600</v>
      </c>
      <c r="Q137" s="558"/>
      <c r="R137" s="150"/>
      <c r="S137" s="150"/>
      <c r="T137" s="181"/>
      <c r="U137" s="150"/>
    </row>
    <row r="138" spans="1:22" s="152" customFormat="1" ht="17.25" customHeight="1">
      <c r="A138" s="447"/>
      <c r="B138" s="447"/>
      <c r="C138" s="447"/>
      <c r="D138" s="448" t="s">
        <v>510</v>
      </c>
      <c r="E138" s="449">
        <f>11374+286066+10-50</f>
        <v>297400</v>
      </c>
      <c r="F138" s="449">
        <f>E138-I138</f>
        <v>297400</v>
      </c>
      <c r="G138" s="449">
        <v>0</v>
      </c>
      <c r="H138" s="449">
        <v>0</v>
      </c>
      <c r="I138" s="449">
        <v>0</v>
      </c>
      <c r="J138" s="449">
        <v>0</v>
      </c>
      <c r="K138" s="449">
        <v>0</v>
      </c>
      <c r="L138" s="449">
        <f>J138-O138</f>
        <v>0</v>
      </c>
      <c r="M138" s="449">
        <v>0</v>
      </c>
      <c r="N138" s="449">
        <v>0</v>
      </c>
      <c r="O138" s="449">
        <v>0</v>
      </c>
      <c r="P138" s="449">
        <f>J138+E138</f>
        <v>297400</v>
      </c>
      <c r="Q138" s="556"/>
      <c r="R138" s="150"/>
      <c r="S138" s="150"/>
      <c r="T138" s="181"/>
      <c r="U138" s="150"/>
    </row>
    <row r="139" spans="1:22" s="166" customFormat="1" ht="21.75" customHeight="1">
      <c r="A139" s="144" t="s">
        <v>905</v>
      </c>
      <c r="B139" s="144" t="s">
        <v>904</v>
      </c>
      <c r="C139" s="144" t="s">
        <v>187</v>
      </c>
      <c r="D139" s="145" t="s">
        <v>914</v>
      </c>
      <c r="E139" s="446">
        <v>0</v>
      </c>
      <c r="F139" s="446">
        <f t="shared" si="35"/>
        <v>0</v>
      </c>
      <c r="G139" s="446">
        <v>0</v>
      </c>
      <c r="H139" s="446">
        <v>0</v>
      </c>
      <c r="I139" s="446">
        <v>0</v>
      </c>
      <c r="J139" s="446">
        <f>'Додаток 6'!I39</f>
        <v>1534244800</v>
      </c>
      <c r="K139" s="446">
        <f>J139</f>
        <v>1534244800</v>
      </c>
      <c r="L139" s="446">
        <f t="shared" ref="L139:N139" si="53">L140</f>
        <v>0</v>
      </c>
      <c r="M139" s="446">
        <f t="shared" si="53"/>
        <v>0</v>
      </c>
      <c r="N139" s="446">
        <f t="shared" si="53"/>
        <v>0</v>
      </c>
      <c r="O139" s="446">
        <f>K139</f>
        <v>1534244800</v>
      </c>
      <c r="P139" s="446">
        <f t="shared" si="31"/>
        <v>1534244800</v>
      </c>
      <c r="Q139" s="555"/>
      <c r="R139" s="165"/>
      <c r="S139" s="165"/>
      <c r="T139" s="151"/>
      <c r="U139" s="165"/>
    </row>
    <row r="140" spans="1:22" s="152" customFormat="1" ht="21.75" customHeight="1">
      <c r="A140" s="447"/>
      <c r="B140" s="447"/>
      <c r="C140" s="447"/>
      <c r="D140" s="448" t="s">
        <v>520</v>
      </c>
      <c r="E140" s="449">
        <v>0</v>
      </c>
      <c r="F140" s="449">
        <f t="shared" si="35"/>
        <v>0</v>
      </c>
      <c r="G140" s="449">
        <v>0</v>
      </c>
      <c r="H140" s="449">
        <v>0</v>
      </c>
      <c r="I140" s="449">
        <v>0</v>
      </c>
      <c r="J140" s="449">
        <f>'Додаток 6'!I39</f>
        <v>1534244800</v>
      </c>
      <c r="K140" s="449">
        <f>J140</f>
        <v>1534244800</v>
      </c>
      <c r="L140" s="449">
        <v>0</v>
      </c>
      <c r="M140" s="449">
        <v>0</v>
      </c>
      <c r="N140" s="449">
        <v>0</v>
      </c>
      <c r="O140" s="449">
        <f>J140</f>
        <v>1534244800</v>
      </c>
      <c r="P140" s="449">
        <f t="shared" si="31"/>
        <v>1534244800</v>
      </c>
      <c r="Q140" s="559"/>
      <c r="R140" s="150"/>
      <c r="S140" s="150"/>
      <c r="T140" s="181"/>
      <c r="U140" s="150"/>
    </row>
    <row r="141" spans="1:22" s="166" customFormat="1" ht="17.45" customHeight="1">
      <c r="A141" s="144" t="s">
        <v>433</v>
      </c>
      <c r="B141" s="144" t="s">
        <v>376</v>
      </c>
      <c r="C141" s="144"/>
      <c r="D141" s="167" t="s">
        <v>359</v>
      </c>
      <c r="E141" s="446">
        <f>E142+E143</f>
        <v>8216200</v>
      </c>
      <c r="F141" s="446">
        <f t="shared" si="35"/>
        <v>8216200</v>
      </c>
      <c r="G141" s="446">
        <f t="shared" ref="G141:O141" si="54">G142+G143</f>
        <v>0</v>
      </c>
      <c r="H141" s="446">
        <f t="shared" si="54"/>
        <v>0</v>
      </c>
      <c r="I141" s="446">
        <f t="shared" si="54"/>
        <v>0</v>
      </c>
      <c r="J141" s="446">
        <f t="shared" si="54"/>
        <v>0</v>
      </c>
      <c r="K141" s="446">
        <f t="shared" si="54"/>
        <v>0</v>
      </c>
      <c r="L141" s="446">
        <f t="shared" si="33"/>
        <v>0</v>
      </c>
      <c r="M141" s="446">
        <f t="shared" si="54"/>
        <v>0</v>
      </c>
      <c r="N141" s="446">
        <f t="shared" si="54"/>
        <v>0</v>
      </c>
      <c r="O141" s="446">
        <f t="shared" si="54"/>
        <v>0</v>
      </c>
      <c r="P141" s="446">
        <f t="shared" si="31"/>
        <v>8216200</v>
      </c>
      <c r="Q141" s="580"/>
      <c r="R141" s="581"/>
      <c r="S141" s="165"/>
      <c r="T141" s="165"/>
      <c r="U141" s="151"/>
      <c r="V141" s="165"/>
    </row>
    <row r="142" spans="1:22" s="152" customFormat="1" ht="17.45" customHeight="1">
      <c r="A142" s="447" t="s">
        <v>628</v>
      </c>
      <c r="B142" s="447" t="s">
        <v>626</v>
      </c>
      <c r="C142" s="447" t="s">
        <v>188</v>
      </c>
      <c r="D142" s="368" t="s">
        <v>625</v>
      </c>
      <c r="E142" s="449">
        <v>187000</v>
      </c>
      <c r="F142" s="449">
        <f t="shared" si="35"/>
        <v>187000</v>
      </c>
      <c r="G142" s="449">
        <v>0</v>
      </c>
      <c r="H142" s="449">
        <v>0</v>
      </c>
      <c r="I142" s="449">
        <v>0</v>
      </c>
      <c r="J142" s="449">
        <v>0</v>
      </c>
      <c r="K142" s="449">
        <v>0</v>
      </c>
      <c r="L142" s="446">
        <f t="shared" si="33"/>
        <v>0</v>
      </c>
      <c r="M142" s="449">
        <v>0</v>
      </c>
      <c r="N142" s="449">
        <v>0</v>
      </c>
      <c r="O142" s="449">
        <v>0</v>
      </c>
      <c r="P142" s="449">
        <f t="shared" si="31"/>
        <v>187000</v>
      </c>
      <c r="Q142" s="582"/>
      <c r="R142" s="583"/>
      <c r="S142" s="150"/>
      <c r="T142" s="150"/>
      <c r="U142" s="181"/>
      <c r="V142" s="150"/>
    </row>
    <row r="143" spans="1:22" s="152" customFormat="1" ht="30" customHeight="1">
      <c r="A143" s="447" t="s">
        <v>629</v>
      </c>
      <c r="B143" s="447" t="s">
        <v>627</v>
      </c>
      <c r="C143" s="447" t="s">
        <v>188</v>
      </c>
      <c r="D143" s="448" t="s">
        <v>630</v>
      </c>
      <c r="E143" s="449">
        <v>8029200</v>
      </c>
      <c r="F143" s="449">
        <f t="shared" si="35"/>
        <v>8029200</v>
      </c>
      <c r="G143" s="449">
        <v>0</v>
      </c>
      <c r="H143" s="449">
        <v>0</v>
      </c>
      <c r="I143" s="449">
        <v>0</v>
      </c>
      <c r="J143" s="449">
        <v>0</v>
      </c>
      <c r="K143" s="449">
        <v>0</v>
      </c>
      <c r="L143" s="446">
        <f t="shared" si="33"/>
        <v>0</v>
      </c>
      <c r="M143" s="449">
        <v>0</v>
      </c>
      <c r="N143" s="449">
        <v>0</v>
      </c>
      <c r="O143" s="449">
        <v>0</v>
      </c>
      <c r="P143" s="449">
        <f t="shared" si="31"/>
        <v>8029200</v>
      </c>
      <c r="Q143" s="582"/>
      <c r="R143" s="583"/>
      <c r="S143" s="150"/>
      <c r="T143" s="150"/>
      <c r="U143" s="181"/>
      <c r="V143" s="150"/>
    </row>
    <row r="144" spans="1:22" s="147" customFormat="1" ht="18.75" customHeight="1">
      <c r="A144" s="144" t="s">
        <v>771</v>
      </c>
      <c r="B144" s="144" t="s">
        <v>754</v>
      </c>
      <c r="C144" s="144" t="s">
        <v>188</v>
      </c>
      <c r="D144" s="145" t="s">
        <v>753</v>
      </c>
      <c r="E144" s="446">
        <v>124200</v>
      </c>
      <c r="F144" s="446">
        <f t="shared" si="35"/>
        <v>124200</v>
      </c>
      <c r="G144" s="446">
        <v>0</v>
      </c>
      <c r="H144" s="446">
        <v>0</v>
      </c>
      <c r="I144" s="446">
        <v>0</v>
      </c>
      <c r="J144" s="446">
        <v>0</v>
      </c>
      <c r="K144" s="446">
        <v>0</v>
      </c>
      <c r="L144" s="446">
        <f t="shared" si="33"/>
        <v>0</v>
      </c>
      <c r="M144" s="446">
        <v>0</v>
      </c>
      <c r="N144" s="446">
        <v>0</v>
      </c>
      <c r="O144" s="446">
        <v>0</v>
      </c>
      <c r="P144" s="446">
        <f t="shared" si="31"/>
        <v>124200</v>
      </c>
      <c r="Q144" s="359"/>
      <c r="R144" s="146"/>
      <c r="S144" s="146"/>
      <c r="T144" s="146"/>
      <c r="U144" s="146"/>
    </row>
    <row r="145" spans="1:21" s="166" customFormat="1" ht="17.25" customHeight="1">
      <c r="A145" s="144" t="s">
        <v>434</v>
      </c>
      <c r="B145" s="144" t="s">
        <v>379</v>
      </c>
      <c r="C145" s="144" t="s">
        <v>184</v>
      </c>
      <c r="D145" s="145" t="s">
        <v>221</v>
      </c>
      <c r="E145" s="446">
        <v>21150000</v>
      </c>
      <c r="F145" s="446">
        <f t="shared" si="35"/>
        <v>21150000</v>
      </c>
      <c r="G145" s="446">
        <v>0</v>
      </c>
      <c r="H145" s="446">
        <v>0</v>
      </c>
      <c r="I145" s="446">
        <v>0</v>
      </c>
      <c r="J145" s="446">
        <v>0</v>
      </c>
      <c r="K145" s="446">
        <v>0</v>
      </c>
      <c r="L145" s="446">
        <f t="shared" si="33"/>
        <v>0</v>
      </c>
      <c r="M145" s="446">
        <v>0</v>
      </c>
      <c r="N145" s="446">
        <v>0</v>
      </c>
      <c r="O145" s="446">
        <v>0</v>
      </c>
      <c r="P145" s="446">
        <f t="shared" si="31"/>
        <v>21150000</v>
      </c>
      <c r="Q145" s="555"/>
      <c r="R145" s="165"/>
      <c r="S145" s="165"/>
      <c r="T145" s="151"/>
      <c r="U145" s="165"/>
    </row>
    <row r="146" spans="1:21" s="166" customFormat="1" ht="15">
      <c r="A146" s="144" t="s">
        <v>637</v>
      </c>
      <c r="B146" s="144" t="s">
        <v>361</v>
      </c>
      <c r="C146" s="144" t="s">
        <v>31</v>
      </c>
      <c r="D146" s="167" t="s">
        <v>273</v>
      </c>
      <c r="E146" s="446">
        <v>0</v>
      </c>
      <c r="F146" s="446">
        <f t="shared" si="35"/>
        <v>0</v>
      </c>
      <c r="G146" s="446">
        <v>0</v>
      </c>
      <c r="H146" s="446">
        <v>0</v>
      </c>
      <c r="I146" s="446">
        <v>0</v>
      </c>
      <c r="J146" s="446">
        <f>'Додаток 6'!I35+'Додаток 6'!I36+'Додаток 6'!I37+'Додаток 6'!I38</f>
        <v>361665200</v>
      </c>
      <c r="K146" s="446">
        <f>J146</f>
        <v>361665200</v>
      </c>
      <c r="L146" s="446">
        <v>0</v>
      </c>
      <c r="M146" s="446">
        <v>0</v>
      </c>
      <c r="N146" s="446">
        <v>0</v>
      </c>
      <c r="O146" s="446">
        <f>K146</f>
        <v>361665200</v>
      </c>
      <c r="P146" s="446">
        <f t="shared" si="31"/>
        <v>361665200</v>
      </c>
      <c r="Q146" s="555"/>
      <c r="R146" s="165"/>
      <c r="S146" s="165"/>
      <c r="T146" s="151"/>
      <c r="U146" s="165"/>
    </row>
    <row r="147" spans="1:21" s="166" customFormat="1" ht="30">
      <c r="A147" s="144" t="s">
        <v>435</v>
      </c>
      <c r="B147" s="144" t="s">
        <v>377</v>
      </c>
      <c r="C147" s="144" t="s">
        <v>185</v>
      </c>
      <c r="D147" s="145" t="s">
        <v>699</v>
      </c>
      <c r="E147" s="446">
        <v>777800</v>
      </c>
      <c r="F147" s="446">
        <f t="shared" si="35"/>
        <v>777800</v>
      </c>
      <c r="G147" s="446">
        <v>0</v>
      </c>
      <c r="H147" s="446">
        <v>0</v>
      </c>
      <c r="I147" s="446">
        <v>0</v>
      </c>
      <c r="J147" s="446">
        <v>0</v>
      </c>
      <c r="K147" s="446">
        <v>0</v>
      </c>
      <c r="L147" s="446">
        <f t="shared" si="33"/>
        <v>0</v>
      </c>
      <c r="M147" s="446">
        <v>0</v>
      </c>
      <c r="N147" s="446">
        <v>0</v>
      </c>
      <c r="O147" s="446">
        <v>0</v>
      </c>
      <c r="P147" s="446">
        <f t="shared" si="31"/>
        <v>777800</v>
      </c>
      <c r="Q147" s="555"/>
      <c r="R147" s="165"/>
      <c r="S147" s="165"/>
      <c r="T147" s="151"/>
      <c r="U147" s="165"/>
    </row>
    <row r="148" spans="1:21" s="147" customFormat="1" ht="16.5">
      <c r="A148" s="159" t="s">
        <v>437</v>
      </c>
      <c r="B148" s="159"/>
      <c r="C148" s="159"/>
      <c r="D148" s="160" t="s">
        <v>134</v>
      </c>
      <c r="E148" s="161">
        <f>E150+E151+E154</f>
        <v>319151900</v>
      </c>
      <c r="F148" s="161">
        <f t="shared" ref="F148:P148" si="55">F150+F151+F154</f>
        <v>319151900</v>
      </c>
      <c r="G148" s="161">
        <f t="shared" si="55"/>
        <v>6214700</v>
      </c>
      <c r="H148" s="161">
        <f t="shared" si="55"/>
        <v>112700</v>
      </c>
      <c r="I148" s="161">
        <f t="shared" si="55"/>
        <v>0</v>
      </c>
      <c r="J148" s="161">
        <f t="shared" si="55"/>
        <v>128421600</v>
      </c>
      <c r="K148" s="161">
        <f t="shared" si="55"/>
        <v>128421600</v>
      </c>
      <c r="L148" s="161">
        <f t="shared" si="55"/>
        <v>0</v>
      </c>
      <c r="M148" s="161">
        <f t="shared" si="55"/>
        <v>0</v>
      </c>
      <c r="N148" s="161">
        <f t="shared" si="55"/>
        <v>0</v>
      </c>
      <c r="O148" s="161">
        <f t="shared" si="55"/>
        <v>128421600</v>
      </c>
      <c r="P148" s="161">
        <f t="shared" si="55"/>
        <v>447573500</v>
      </c>
      <c r="Q148" s="359"/>
      <c r="R148" s="146"/>
      <c r="S148" s="146"/>
      <c r="T148" s="146"/>
      <c r="U148" s="146"/>
    </row>
    <row r="149" spans="1:21" s="147" customFormat="1" ht="16.5">
      <c r="A149" s="159" t="s">
        <v>438</v>
      </c>
      <c r="B149" s="159"/>
      <c r="C149" s="159"/>
      <c r="D149" s="162" t="s">
        <v>134</v>
      </c>
      <c r="E149" s="161"/>
      <c r="F149" s="161"/>
      <c r="G149" s="161"/>
      <c r="H149" s="161"/>
      <c r="I149" s="161"/>
      <c r="J149" s="161"/>
      <c r="K149" s="161"/>
      <c r="L149" s="161"/>
      <c r="M149" s="161"/>
      <c r="N149" s="161"/>
      <c r="O149" s="161"/>
      <c r="P149" s="161"/>
      <c r="Q149" s="359"/>
      <c r="R149" s="146"/>
      <c r="S149" s="146"/>
      <c r="T149" s="146"/>
      <c r="U149" s="146"/>
    </row>
    <row r="150" spans="1:21" s="147" customFormat="1" ht="18.75" customHeight="1">
      <c r="A150" s="144" t="s">
        <v>439</v>
      </c>
      <c r="B150" s="144" t="s">
        <v>280</v>
      </c>
      <c r="C150" s="144" t="s">
        <v>25</v>
      </c>
      <c r="D150" s="145" t="s">
        <v>249</v>
      </c>
      <c r="E150" s="446">
        <v>8686500</v>
      </c>
      <c r="F150" s="446">
        <f t="shared" si="35"/>
        <v>8686500</v>
      </c>
      <c r="G150" s="446">
        <v>6214700</v>
      </c>
      <c r="H150" s="446">
        <v>112700</v>
      </c>
      <c r="I150" s="446">
        <v>0</v>
      </c>
      <c r="J150" s="446">
        <v>0</v>
      </c>
      <c r="K150" s="446">
        <v>0</v>
      </c>
      <c r="L150" s="446">
        <f t="shared" si="33"/>
        <v>0</v>
      </c>
      <c r="M150" s="446">
        <v>0</v>
      </c>
      <c r="N150" s="446">
        <f>J150</f>
        <v>0</v>
      </c>
      <c r="O150" s="446">
        <f>N150</f>
        <v>0</v>
      </c>
      <c r="P150" s="446">
        <f t="shared" si="31"/>
        <v>8686500</v>
      </c>
      <c r="Q150" s="359"/>
      <c r="R150" s="146"/>
      <c r="S150" s="146"/>
      <c r="T150" s="146"/>
      <c r="U150" s="146"/>
    </row>
    <row r="151" spans="1:21" s="147" customFormat="1" ht="48" customHeight="1">
      <c r="A151" s="144" t="s">
        <v>565</v>
      </c>
      <c r="B151" s="144" t="s">
        <v>301</v>
      </c>
      <c r="C151" s="144"/>
      <c r="D151" s="145" t="s">
        <v>701</v>
      </c>
      <c r="E151" s="446">
        <f>E152+E153</f>
        <v>310465400</v>
      </c>
      <c r="F151" s="446">
        <f t="shared" si="35"/>
        <v>310465400</v>
      </c>
      <c r="G151" s="446">
        <f t="shared" ref="G151:O151" si="56">G152+G153</f>
        <v>0</v>
      </c>
      <c r="H151" s="446">
        <f t="shared" si="56"/>
        <v>0</v>
      </c>
      <c r="I151" s="446">
        <f t="shared" si="56"/>
        <v>0</v>
      </c>
      <c r="J151" s="446">
        <f t="shared" si="56"/>
        <v>0</v>
      </c>
      <c r="K151" s="446">
        <v>0</v>
      </c>
      <c r="L151" s="446">
        <f t="shared" si="33"/>
        <v>0</v>
      </c>
      <c r="M151" s="446">
        <f t="shared" si="56"/>
        <v>0</v>
      </c>
      <c r="N151" s="446">
        <f t="shared" si="56"/>
        <v>0</v>
      </c>
      <c r="O151" s="446">
        <f t="shared" si="56"/>
        <v>0</v>
      </c>
      <c r="P151" s="446">
        <f t="shared" si="31"/>
        <v>310465400</v>
      </c>
      <c r="Q151" s="359"/>
      <c r="R151" s="146"/>
      <c r="S151" s="146"/>
      <c r="T151" s="146"/>
      <c r="U151" s="146"/>
    </row>
    <row r="152" spans="1:21" s="154" customFormat="1" ht="33" customHeight="1">
      <c r="A152" s="447" t="s">
        <v>440</v>
      </c>
      <c r="B152" s="447" t="s">
        <v>371</v>
      </c>
      <c r="C152" s="447" t="s">
        <v>157</v>
      </c>
      <c r="D152" s="448" t="s">
        <v>178</v>
      </c>
      <c r="E152" s="449">
        <f>'Додаток 7'!H94</f>
        <v>105000000</v>
      </c>
      <c r="F152" s="449">
        <f t="shared" si="35"/>
        <v>105000000</v>
      </c>
      <c r="G152" s="449">
        <v>0</v>
      </c>
      <c r="H152" s="449">
        <v>0</v>
      </c>
      <c r="I152" s="449">
        <v>0</v>
      </c>
      <c r="J152" s="449">
        <v>0</v>
      </c>
      <c r="K152" s="449">
        <v>0</v>
      </c>
      <c r="L152" s="449">
        <f t="shared" si="33"/>
        <v>0</v>
      </c>
      <c r="M152" s="449">
        <v>0</v>
      </c>
      <c r="N152" s="449">
        <v>0</v>
      </c>
      <c r="O152" s="449">
        <v>0</v>
      </c>
      <c r="P152" s="449">
        <f t="shared" ref="P152:P212" si="57">J152+E152</f>
        <v>105000000</v>
      </c>
      <c r="Q152" s="554"/>
      <c r="R152" s="153"/>
      <c r="S152" s="153"/>
      <c r="T152" s="153"/>
      <c r="U152" s="153"/>
    </row>
    <row r="153" spans="1:21" s="154" customFormat="1" ht="30" customHeight="1">
      <c r="A153" s="447" t="s">
        <v>441</v>
      </c>
      <c r="B153" s="447" t="s">
        <v>372</v>
      </c>
      <c r="C153" s="447" t="s">
        <v>157</v>
      </c>
      <c r="D153" s="448" t="s">
        <v>179</v>
      </c>
      <c r="E153" s="449">
        <f>'Додаток 7'!H95</f>
        <v>205465400</v>
      </c>
      <c r="F153" s="449">
        <f t="shared" si="35"/>
        <v>205465400</v>
      </c>
      <c r="G153" s="449">
        <v>0</v>
      </c>
      <c r="H153" s="449">
        <v>0</v>
      </c>
      <c r="I153" s="449">
        <v>0</v>
      </c>
      <c r="J153" s="449">
        <v>0</v>
      </c>
      <c r="K153" s="449">
        <v>0</v>
      </c>
      <c r="L153" s="449">
        <f t="shared" si="33"/>
        <v>0</v>
      </c>
      <c r="M153" s="449">
        <v>0</v>
      </c>
      <c r="N153" s="449">
        <v>0</v>
      </c>
      <c r="O153" s="449">
        <v>0</v>
      </c>
      <c r="P153" s="449">
        <f t="shared" si="57"/>
        <v>205465400</v>
      </c>
      <c r="Q153" s="554"/>
      <c r="R153" s="153"/>
      <c r="S153" s="153"/>
      <c r="T153" s="153"/>
      <c r="U153" s="153"/>
    </row>
    <row r="154" spans="1:21" s="147" customFormat="1" ht="16.5">
      <c r="A154" s="144" t="s">
        <v>503</v>
      </c>
      <c r="B154" s="144" t="s">
        <v>361</v>
      </c>
      <c r="C154" s="144" t="s">
        <v>31</v>
      </c>
      <c r="D154" s="167" t="s">
        <v>273</v>
      </c>
      <c r="E154" s="446">
        <v>0</v>
      </c>
      <c r="F154" s="446">
        <f t="shared" si="35"/>
        <v>0</v>
      </c>
      <c r="G154" s="446">
        <v>0</v>
      </c>
      <c r="H154" s="446">
        <v>0</v>
      </c>
      <c r="I154" s="446">
        <v>0</v>
      </c>
      <c r="J154" s="446">
        <f>'Додаток 6'!I14+'Додаток 6'!I15</f>
        <v>128421600</v>
      </c>
      <c r="K154" s="446">
        <f>J154</f>
        <v>128421600</v>
      </c>
      <c r="L154" s="446">
        <v>0</v>
      </c>
      <c r="M154" s="446">
        <v>0</v>
      </c>
      <c r="N154" s="446">
        <v>0</v>
      </c>
      <c r="O154" s="446">
        <f>K154</f>
        <v>128421600</v>
      </c>
      <c r="P154" s="446">
        <f t="shared" si="57"/>
        <v>128421600</v>
      </c>
      <c r="Q154" s="359"/>
      <c r="R154" s="146"/>
      <c r="S154" s="146"/>
      <c r="T154" s="146"/>
      <c r="U154" s="146"/>
    </row>
    <row r="155" spans="1:21" s="147" customFormat="1" ht="19.5" customHeight="1">
      <c r="A155" s="159" t="s">
        <v>442</v>
      </c>
      <c r="B155" s="159"/>
      <c r="C155" s="159"/>
      <c r="D155" s="369" t="s">
        <v>445</v>
      </c>
      <c r="E155" s="161">
        <f>E157+E158+E161</f>
        <v>41893600</v>
      </c>
      <c r="F155" s="161">
        <f t="shared" ref="F155:P155" si="58">F157+F158+F161</f>
        <v>41893600</v>
      </c>
      <c r="G155" s="161">
        <f t="shared" si="58"/>
        <v>5353100</v>
      </c>
      <c r="H155" s="161">
        <f t="shared" si="58"/>
        <v>68700</v>
      </c>
      <c r="I155" s="161">
        <f t="shared" si="58"/>
        <v>0</v>
      </c>
      <c r="J155" s="161">
        <f t="shared" si="58"/>
        <v>0</v>
      </c>
      <c r="K155" s="161">
        <f t="shared" si="58"/>
        <v>0</v>
      </c>
      <c r="L155" s="161">
        <f t="shared" si="58"/>
        <v>0</v>
      </c>
      <c r="M155" s="161">
        <f t="shared" si="58"/>
        <v>0</v>
      </c>
      <c r="N155" s="161">
        <f t="shared" si="58"/>
        <v>0</v>
      </c>
      <c r="O155" s="161">
        <f t="shared" si="58"/>
        <v>0</v>
      </c>
      <c r="P155" s="161">
        <f t="shared" si="58"/>
        <v>41893600</v>
      </c>
      <c r="Q155" s="359"/>
      <c r="R155" s="146"/>
      <c r="S155" s="146"/>
      <c r="T155" s="146"/>
      <c r="U155" s="146"/>
    </row>
    <row r="156" spans="1:21" s="147" customFormat="1" ht="18.75" customHeight="1">
      <c r="A156" s="159" t="s">
        <v>443</v>
      </c>
      <c r="B156" s="159"/>
      <c r="C156" s="159"/>
      <c r="D156" s="370" t="s">
        <v>445</v>
      </c>
      <c r="E156" s="161"/>
      <c r="F156" s="161"/>
      <c r="G156" s="161"/>
      <c r="H156" s="161"/>
      <c r="I156" s="161"/>
      <c r="J156" s="161"/>
      <c r="K156" s="161"/>
      <c r="L156" s="161"/>
      <c r="M156" s="161"/>
      <c r="N156" s="161"/>
      <c r="O156" s="161"/>
      <c r="P156" s="161"/>
      <c r="Q156" s="359"/>
      <c r="R156" s="146"/>
      <c r="S156" s="146"/>
      <c r="T156" s="146"/>
      <c r="U156" s="146"/>
    </row>
    <row r="157" spans="1:21" s="147" customFormat="1" ht="18.75" customHeight="1">
      <c r="A157" s="144" t="s">
        <v>444</v>
      </c>
      <c r="B157" s="144" t="s">
        <v>280</v>
      </c>
      <c r="C157" s="144" t="s">
        <v>25</v>
      </c>
      <c r="D157" s="145" t="s">
        <v>446</v>
      </c>
      <c r="E157" s="446">
        <v>7014800</v>
      </c>
      <c r="F157" s="446">
        <f t="shared" si="35"/>
        <v>7014800</v>
      </c>
      <c r="G157" s="446">
        <v>5353100</v>
      </c>
      <c r="H157" s="446">
        <v>68700</v>
      </c>
      <c r="I157" s="446">
        <v>0</v>
      </c>
      <c r="J157" s="446">
        <v>0</v>
      </c>
      <c r="K157" s="446">
        <v>0</v>
      </c>
      <c r="L157" s="446">
        <f t="shared" si="33"/>
        <v>0</v>
      </c>
      <c r="M157" s="446">
        <v>0</v>
      </c>
      <c r="N157" s="446">
        <f>J157</f>
        <v>0</v>
      </c>
      <c r="O157" s="446">
        <f>N157</f>
        <v>0</v>
      </c>
      <c r="P157" s="446">
        <f t="shared" si="57"/>
        <v>7014800</v>
      </c>
      <c r="Q157" s="359"/>
      <c r="R157" s="146"/>
      <c r="S157" s="146"/>
      <c r="T157" s="146"/>
      <c r="U157" s="146"/>
    </row>
    <row r="158" spans="1:21" s="166" customFormat="1" ht="33" customHeight="1">
      <c r="A158" s="144" t="s">
        <v>695</v>
      </c>
      <c r="B158" s="144" t="s">
        <v>175</v>
      </c>
      <c r="C158" s="144"/>
      <c r="D158" s="145" t="s">
        <v>369</v>
      </c>
      <c r="E158" s="446">
        <f>E159+E160</f>
        <v>34778800</v>
      </c>
      <c r="F158" s="446">
        <f t="shared" ref="F158:P158" si="59">F159+F160</f>
        <v>34778800</v>
      </c>
      <c r="G158" s="446">
        <f t="shared" si="59"/>
        <v>0</v>
      </c>
      <c r="H158" s="446">
        <f t="shared" si="59"/>
        <v>0</v>
      </c>
      <c r="I158" s="446">
        <f t="shared" si="59"/>
        <v>0</v>
      </c>
      <c r="J158" s="446">
        <f t="shared" si="59"/>
        <v>0</v>
      </c>
      <c r="K158" s="446">
        <f t="shared" si="59"/>
        <v>0</v>
      </c>
      <c r="L158" s="446">
        <f t="shared" si="59"/>
        <v>0</v>
      </c>
      <c r="M158" s="446">
        <f t="shared" si="59"/>
        <v>0</v>
      </c>
      <c r="N158" s="446">
        <f t="shared" si="59"/>
        <v>0</v>
      </c>
      <c r="O158" s="446">
        <f t="shared" si="59"/>
        <v>0</v>
      </c>
      <c r="P158" s="446">
        <f t="shared" si="59"/>
        <v>34778800</v>
      </c>
      <c r="Q158" s="555"/>
      <c r="R158" s="165"/>
      <c r="S158" s="165"/>
      <c r="T158" s="151"/>
      <c r="U158" s="165"/>
    </row>
    <row r="159" spans="1:21" s="152" customFormat="1" ht="31.5" customHeight="1">
      <c r="A159" s="447" t="s">
        <v>696</v>
      </c>
      <c r="B159" s="447" t="s">
        <v>353</v>
      </c>
      <c r="C159" s="447" t="s">
        <v>177</v>
      </c>
      <c r="D159" s="448" t="s">
        <v>354</v>
      </c>
      <c r="E159" s="449">
        <f>'Додаток 7'!H53</f>
        <v>778800</v>
      </c>
      <c r="F159" s="449">
        <f t="shared" si="35"/>
        <v>778800</v>
      </c>
      <c r="G159" s="449">
        <v>0</v>
      </c>
      <c r="H159" s="449">
        <v>0</v>
      </c>
      <c r="I159" s="449">
        <v>0</v>
      </c>
      <c r="J159" s="449">
        <v>0</v>
      </c>
      <c r="K159" s="449">
        <v>0</v>
      </c>
      <c r="L159" s="449">
        <f t="shared" ref="L159" si="60">J159-O159</f>
        <v>0</v>
      </c>
      <c r="M159" s="449">
        <v>0</v>
      </c>
      <c r="N159" s="449">
        <v>0</v>
      </c>
      <c r="O159" s="449">
        <v>0</v>
      </c>
      <c r="P159" s="449">
        <f t="shared" si="57"/>
        <v>778800</v>
      </c>
      <c r="Q159" s="556"/>
      <c r="R159" s="150"/>
      <c r="S159" s="150"/>
      <c r="T159" s="181"/>
      <c r="U159" s="150"/>
    </row>
    <row r="160" spans="1:21" s="152" customFormat="1" ht="20.25" customHeight="1">
      <c r="A160" s="447" t="s">
        <v>751</v>
      </c>
      <c r="B160" s="447" t="s">
        <v>752</v>
      </c>
      <c r="C160" s="447" t="s">
        <v>177</v>
      </c>
      <c r="D160" s="448" t="s">
        <v>750</v>
      </c>
      <c r="E160" s="449">
        <f>'Додаток 7'!H54</f>
        <v>34000000</v>
      </c>
      <c r="F160" s="449">
        <f t="shared" ref="F160" si="61">E160-I160</f>
        <v>34000000</v>
      </c>
      <c r="G160" s="449">
        <v>0</v>
      </c>
      <c r="H160" s="449">
        <v>0</v>
      </c>
      <c r="I160" s="449">
        <v>0</v>
      </c>
      <c r="J160" s="449">
        <v>0</v>
      </c>
      <c r="K160" s="449">
        <v>0</v>
      </c>
      <c r="L160" s="449">
        <f t="shared" ref="L160" si="62">J160-O160</f>
        <v>0</v>
      </c>
      <c r="M160" s="449">
        <v>0</v>
      </c>
      <c r="N160" s="449">
        <v>0</v>
      </c>
      <c r="O160" s="449">
        <v>0</v>
      </c>
      <c r="P160" s="449">
        <f t="shared" si="57"/>
        <v>34000000</v>
      </c>
      <c r="Q160" s="556"/>
      <c r="R160" s="150"/>
      <c r="S160" s="150"/>
      <c r="T160" s="181"/>
      <c r="U160" s="150"/>
    </row>
    <row r="161" spans="1:21" s="147" customFormat="1" ht="16.5" customHeight="1">
      <c r="A161" s="144" t="s">
        <v>570</v>
      </c>
      <c r="B161" s="144" t="s">
        <v>547</v>
      </c>
      <c r="C161" s="144" t="s">
        <v>548</v>
      </c>
      <c r="D161" s="145" t="s">
        <v>549</v>
      </c>
      <c r="E161" s="446">
        <f>'Додаток 7'!H55</f>
        <v>100000</v>
      </c>
      <c r="F161" s="446">
        <f t="shared" si="35"/>
        <v>100000</v>
      </c>
      <c r="G161" s="446">
        <v>0</v>
      </c>
      <c r="H161" s="446">
        <v>0</v>
      </c>
      <c r="I161" s="446">
        <v>0</v>
      </c>
      <c r="J161" s="446">
        <v>0</v>
      </c>
      <c r="K161" s="446">
        <v>0</v>
      </c>
      <c r="L161" s="446">
        <f t="shared" si="33"/>
        <v>0</v>
      </c>
      <c r="M161" s="446">
        <v>0</v>
      </c>
      <c r="N161" s="446">
        <v>0</v>
      </c>
      <c r="O161" s="446">
        <v>0</v>
      </c>
      <c r="P161" s="446">
        <f t="shared" si="57"/>
        <v>100000</v>
      </c>
      <c r="Q161" s="359"/>
      <c r="R161" s="146"/>
      <c r="S161" s="146"/>
      <c r="T161" s="146"/>
      <c r="U161" s="146"/>
    </row>
    <row r="162" spans="1:21" s="147" customFormat="1" ht="18" customHeight="1">
      <c r="A162" s="159" t="s">
        <v>404</v>
      </c>
      <c r="B162" s="159"/>
      <c r="C162" s="159"/>
      <c r="D162" s="160" t="s">
        <v>116</v>
      </c>
      <c r="E162" s="161">
        <f>E164+E165+E166</f>
        <v>401703600</v>
      </c>
      <c r="F162" s="161">
        <f t="shared" ref="F162:F222" si="63">E162-I162</f>
        <v>401703600</v>
      </c>
      <c r="G162" s="161">
        <f>G164+G165+G166</f>
        <v>246230500</v>
      </c>
      <c r="H162" s="161">
        <f t="shared" ref="H162:O162" si="64">H164+H165+H166</f>
        <v>31366300</v>
      </c>
      <c r="I162" s="161">
        <f t="shared" si="64"/>
        <v>0</v>
      </c>
      <c r="J162" s="161">
        <f t="shared" si="64"/>
        <v>31116200</v>
      </c>
      <c r="K162" s="161">
        <f t="shared" si="64"/>
        <v>0</v>
      </c>
      <c r="L162" s="161">
        <f t="shared" si="64"/>
        <v>29129400</v>
      </c>
      <c r="M162" s="161">
        <f t="shared" si="64"/>
        <v>6506100</v>
      </c>
      <c r="N162" s="161">
        <f t="shared" si="64"/>
        <v>2187900</v>
      </c>
      <c r="O162" s="161">
        <f t="shared" si="64"/>
        <v>1986800</v>
      </c>
      <c r="P162" s="161">
        <f t="shared" si="57"/>
        <v>432819800</v>
      </c>
      <c r="Q162" s="359"/>
      <c r="R162" s="146"/>
      <c r="S162" s="146"/>
      <c r="T162" s="146"/>
      <c r="U162" s="146"/>
    </row>
    <row r="163" spans="1:21" s="147" customFormat="1" ht="16.5">
      <c r="A163" s="159" t="s">
        <v>405</v>
      </c>
      <c r="B163" s="159"/>
      <c r="C163" s="159"/>
      <c r="D163" s="162" t="s">
        <v>116</v>
      </c>
      <c r="E163" s="161"/>
      <c r="F163" s="161"/>
      <c r="G163" s="161"/>
      <c r="H163" s="161"/>
      <c r="I163" s="161"/>
      <c r="J163" s="161"/>
      <c r="K163" s="161"/>
      <c r="L163" s="161"/>
      <c r="M163" s="161"/>
      <c r="N163" s="161"/>
      <c r="O163" s="161"/>
      <c r="P163" s="161"/>
      <c r="Q163" s="359"/>
      <c r="R163" s="146"/>
      <c r="S163" s="146"/>
      <c r="T163" s="146"/>
      <c r="U163" s="146"/>
    </row>
    <row r="164" spans="1:21" s="147" customFormat="1" ht="16.5">
      <c r="A164" s="144" t="s">
        <v>406</v>
      </c>
      <c r="B164" s="144" t="s">
        <v>280</v>
      </c>
      <c r="C164" s="144" t="s">
        <v>25</v>
      </c>
      <c r="D164" s="167" t="s">
        <v>210</v>
      </c>
      <c r="E164" s="446">
        <v>3262200</v>
      </c>
      <c r="F164" s="446">
        <f t="shared" si="63"/>
        <v>3262200</v>
      </c>
      <c r="G164" s="446">
        <v>2289500</v>
      </c>
      <c r="H164" s="446">
        <v>0</v>
      </c>
      <c r="I164" s="446">
        <v>0</v>
      </c>
      <c r="J164" s="446">
        <v>0</v>
      </c>
      <c r="K164" s="446">
        <v>0</v>
      </c>
      <c r="L164" s="446">
        <f t="shared" si="33"/>
        <v>0</v>
      </c>
      <c r="M164" s="446">
        <v>0</v>
      </c>
      <c r="N164" s="446">
        <f>J164</f>
        <v>0</v>
      </c>
      <c r="O164" s="446">
        <f>N164</f>
        <v>0</v>
      </c>
      <c r="P164" s="446">
        <f t="shared" si="57"/>
        <v>3262200</v>
      </c>
      <c r="Q164" s="359"/>
      <c r="R164" s="146"/>
      <c r="S164" s="146"/>
      <c r="T164" s="146"/>
      <c r="U164" s="146"/>
    </row>
    <row r="165" spans="1:21" s="147" customFormat="1" ht="30">
      <c r="A165" s="144" t="s">
        <v>1084</v>
      </c>
      <c r="B165" s="144" t="s">
        <v>157</v>
      </c>
      <c r="C165" s="144" t="s">
        <v>149</v>
      </c>
      <c r="D165" s="145" t="s">
        <v>1085</v>
      </c>
      <c r="E165" s="446">
        <v>3095000</v>
      </c>
      <c r="F165" s="446">
        <f t="shared" si="63"/>
        <v>3095000</v>
      </c>
      <c r="G165" s="446">
        <v>2451000</v>
      </c>
      <c r="H165" s="446">
        <v>78300</v>
      </c>
      <c r="I165" s="446">
        <v>0</v>
      </c>
      <c r="J165" s="446">
        <v>0</v>
      </c>
      <c r="K165" s="446">
        <v>0</v>
      </c>
      <c r="L165" s="446">
        <f t="shared" ref="L165" si="65">J165-O165</f>
        <v>0</v>
      </c>
      <c r="M165" s="446">
        <v>0</v>
      </c>
      <c r="N165" s="446">
        <f>J165</f>
        <v>0</v>
      </c>
      <c r="O165" s="446">
        <f>N165</f>
        <v>0</v>
      </c>
      <c r="P165" s="446">
        <f t="shared" si="57"/>
        <v>3095000</v>
      </c>
      <c r="Q165" s="359"/>
      <c r="R165" s="146"/>
      <c r="S165" s="146"/>
      <c r="T165" s="146"/>
      <c r="U165" s="146"/>
    </row>
    <row r="166" spans="1:21" s="147" customFormat="1" ht="30">
      <c r="A166" s="144" t="s">
        <v>741</v>
      </c>
      <c r="B166" s="144" t="s">
        <v>145</v>
      </c>
      <c r="C166" s="144"/>
      <c r="D166" s="145" t="s">
        <v>797</v>
      </c>
      <c r="E166" s="446">
        <v>395346400</v>
      </c>
      <c r="F166" s="446">
        <f t="shared" si="63"/>
        <v>395346400</v>
      </c>
      <c r="G166" s="446">
        <v>241490000</v>
      </c>
      <c r="H166" s="446">
        <v>31288000</v>
      </c>
      <c r="I166" s="446">
        <v>0</v>
      </c>
      <c r="J166" s="446">
        <v>31116200</v>
      </c>
      <c r="K166" s="446">
        <v>0</v>
      </c>
      <c r="L166" s="446">
        <f t="shared" si="33"/>
        <v>29129400</v>
      </c>
      <c r="M166" s="446">
        <v>6506100</v>
      </c>
      <c r="N166" s="446">
        <v>2187900</v>
      </c>
      <c r="O166" s="446">
        <v>1986800</v>
      </c>
      <c r="P166" s="446">
        <f t="shared" si="57"/>
        <v>426462600</v>
      </c>
      <c r="Q166" s="359"/>
      <c r="R166" s="146"/>
      <c r="S166" s="146"/>
      <c r="T166" s="146"/>
      <c r="U166" s="146"/>
    </row>
    <row r="167" spans="1:21" s="154" customFormat="1" ht="45">
      <c r="A167" s="447" t="s">
        <v>1078</v>
      </c>
      <c r="B167" s="447" t="s">
        <v>1081</v>
      </c>
      <c r="C167" s="447" t="s">
        <v>151</v>
      </c>
      <c r="D167" s="448" t="s">
        <v>1087</v>
      </c>
      <c r="E167" s="449">
        <f>E166-E168</f>
        <v>347888400</v>
      </c>
      <c r="F167" s="449">
        <f t="shared" ref="F167:P167" si="66">F166-F168</f>
        <v>347888400</v>
      </c>
      <c r="G167" s="449">
        <f t="shared" si="66"/>
        <v>202590000</v>
      </c>
      <c r="H167" s="449">
        <f t="shared" si="66"/>
        <v>31288000</v>
      </c>
      <c r="I167" s="449">
        <f t="shared" si="66"/>
        <v>0</v>
      </c>
      <c r="J167" s="449">
        <f t="shared" si="66"/>
        <v>31116200</v>
      </c>
      <c r="K167" s="449">
        <f t="shared" si="66"/>
        <v>0</v>
      </c>
      <c r="L167" s="449">
        <f t="shared" si="66"/>
        <v>29129400</v>
      </c>
      <c r="M167" s="449">
        <f t="shared" si="66"/>
        <v>6506100</v>
      </c>
      <c r="N167" s="449">
        <f t="shared" si="66"/>
        <v>2187900</v>
      </c>
      <c r="O167" s="449">
        <f t="shared" si="66"/>
        <v>1986800</v>
      </c>
      <c r="P167" s="449">
        <f t="shared" si="66"/>
        <v>379004600</v>
      </c>
      <c r="Q167" s="554"/>
      <c r="R167" s="153"/>
      <c r="S167" s="153"/>
      <c r="T167" s="153"/>
      <c r="U167" s="153"/>
    </row>
    <row r="168" spans="1:21" s="154" customFormat="1" ht="45">
      <c r="A168" s="447" t="s">
        <v>1079</v>
      </c>
      <c r="B168" s="447" t="s">
        <v>1082</v>
      </c>
      <c r="C168" s="447" t="s">
        <v>151</v>
      </c>
      <c r="D168" s="448" t="s">
        <v>1083</v>
      </c>
      <c r="E168" s="449">
        <v>47458000</v>
      </c>
      <c r="F168" s="449">
        <f t="shared" ref="F168" si="67">E168-I168</f>
        <v>47458000</v>
      </c>
      <c r="G168" s="449">
        <v>38900000</v>
      </c>
      <c r="H168" s="449">
        <v>0</v>
      </c>
      <c r="I168" s="449">
        <v>0</v>
      </c>
      <c r="J168" s="449">
        <v>0</v>
      </c>
      <c r="K168" s="449">
        <v>0</v>
      </c>
      <c r="L168" s="449">
        <f t="shared" ref="L168" si="68">J168-O168</f>
        <v>0</v>
      </c>
      <c r="M168" s="449">
        <v>0</v>
      </c>
      <c r="N168" s="449">
        <v>0</v>
      </c>
      <c r="O168" s="449">
        <v>0</v>
      </c>
      <c r="P168" s="449">
        <f t="shared" ref="P168" si="69">J168+E168</f>
        <v>47458000</v>
      </c>
      <c r="Q168" s="554"/>
      <c r="R168" s="153"/>
      <c r="S168" s="153"/>
      <c r="T168" s="153"/>
      <c r="U168" s="153"/>
    </row>
    <row r="169" spans="1:21" s="152" customFormat="1" ht="30">
      <c r="A169" s="447"/>
      <c r="B169" s="447"/>
      <c r="C169" s="447"/>
      <c r="D169" s="448" t="s">
        <v>118</v>
      </c>
      <c r="E169" s="449">
        <v>47458000</v>
      </c>
      <c r="F169" s="449">
        <f t="shared" si="63"/>
        <v>47458000</v>
      </c>
      <c r="G169" s="449">
        <v>38900000</v>
      </c>
      <c r="H169" s="449">
        <v>0</v>
      </c>
      <c r="I169" s="449">
        <v>0</v>
      </c>
      <c r="J169" s="449">
        <v>0</v>
      </c>
      <c r="K169" s="449">
        <v>0</v>
      </c>
      <c r="L169" s="449">
        <f t="shared" ref="L169:L232" si="70">J169-O169</f>
        <v>0</v>
      </c>
      <c r="M169" s="449">
        <v>0</v>
      </c>
      <c r="N169" s="449">
        <v>0</v>
      </c>
      <c r="O169" s="449">
        <v>0</v>
      </c>
      <c r="P169" s="449">
        <f t="shared" si="57"/>
        <v>47458000</v>
      </c>
      <c r="Q169" s="556"/>
      <c r="R169" s="150"/>
      <c r="S169" s="150"/>
      <c r="T169" s="181"/>
      <c r="U169" s="150"/>
    </row>
    <row r="170" spans="1:21" s="147" customFormat="1" ht="16.5">
      <c r="A170" s="159" t="s">
        <v>385</v>
      </c>
      <c r="B170" s="144" t="s">
        <v>1080</v>
      </c>
      <c r="C170" s="159"/>
      <c r="D170" s="160" t="s">
        <v>117</v>
      </c>
      <c r="E170" s="161">
        <f t="shared" ref="E170:P170" si="71">E172+E173+E174+E178+E179+E180+E186+E188+E176+E185+E183</f>
        <v>3691861600</v>
      </c>
      <c r="F170" s="161">
        <f t="shared" si="71"/>
        <v>3691861600</v>
      </c>
      <c r="G170" s="161">
        <f t="shared" si="71"/>
        <v>2499391500</v>
      </c>
      <c r="H170" s="161">
        <f t="shared" si="71"/>
        <v>235905800</v>
      </c>
      <c r="I170" s="161">
        <f t="shared" si="71"/>
        <v>0</v>
      </c>
      <c r="J170" s="161">
        <f t="shared" si="71"/>
        <v>84766700</v>
      </c>
      <c r="K170" s="161">
        <f t="shared" si="71"/>
        <v>0</v>
      </c>
      <c r="L170" s="161">
        <f t="shared" si="71"/>
        <v>83966700</v>
      </c>
      <c r="M170" s="161">
        <f t="shared" si="71"/>
        <v>11178200</v>
      </c>
      <c r="N170" s="161">
        <f t="shared" si="71"/>
        <v>951100</v>
      </c>
      <c r="O170" s="161">
        <f t="shared" si="71"/>
        <v>800000</v>
      </c>
      <c r="P170" s="161">
        <f t="shared" si="71"/>
        <v>3776628300</v>
      </c>
      <c r="Q170" s="359"/>
      <c r="R170" s="146"/>
      <c r="S170" s="146"/>
      <c r="T170" s="146"/>
      <c r="U170" s="146"/>
    </row>
    <row r="171" spans="1:21" s="147" customFormat="1" ht="16.5">
      <c r="A171" s="159" t="s">
        <v>386</v>
      </c>
      <c r="B171" s="144" t="s">
        <v>1080</v>
      </c>
      <c r="C171" s="159"/>
      <c r="D171" s="162" t="s">
        <v>117</v>
      </c>
      <c r="E171" s="161"/>
      <c r="F171" s="161"/>
      <c r="G171" s="161"/>
      <c r="H171" s="161"/>
      <c r="I171" s="161"/>
      <c r="J171" s="161"/>
      <c r="K171" s="161"/>
      <c r="L171" s="161"/>
      <c r="M171" s="161"/>
      <c r="N171" s="161"/>
      <c r="O171" s="161"/>
      <c r="P171" s="161"/>
      <c r="Q171" s="359"/>
      <c r="R171" s="146"/>
      <c r="S171" s="146"/>
      <c r="T171" s="146"/>
      <c r="U171" s="146"/>
    </row>
    <row r="172" spans="1:21" s="147" customFormat="1" ht="16.5">
      <c r="A172" s="144" t="s">
        <v>387</v>
      </c>
      <c r="B172" s="144" t="s">
        <v>280</v>
      </c>
      <c r="C172" s="144" t="s">
        <v>25</v>
      </c>
      <c r="D172" s="145" t="s">
        <v>211</v>
      </c>
      <c r="E172" s="446">
        <v>13548400</v>
      </c>
      <c r="F172" s="446">
        <f t="shared" si="63"/>
        <v>13548400</v>
      </c>
      <c r="G172" s="446">
        <v>10158100</v>
      </c>
      <c r="H172" s="446">
        <v>403900</v>
      </c>
      <c r="I172" s="446">
        <v>0</v>
      </c>
      <c r="J172" s="446">
        <v>0</v>
      </c>
      <c r="K172" s="446">
        <v>0</v>
      </c>
      <c r="L172" s="446">
        <f>J172-O172</f>
        <v>0</v>
      </c>
      <c r="M172" s="446">
        <v>0</v>
      </c>
      <c r="N172" s="446">
        <v>0</v>
      </c>
      <c r="O172" s="446">
        <v>0</v>
      </c>
      <c r="P172" s="446">
        <f t="shared" si="57"/>
        <v>13548400</v>
      </c>
      <c r="Q172" s="359"/>
      <c r="R172" s="146"/>
      <c r="S172" s="146"/>
      <c r="T172" s="146"/>
      <c r="U172" s="146"/>
    </row>
    <row r="173" spans="1:21" s="147" customFormat="1" ht="16.5">
      <c r="A173" s="144" t="s">
        <v>397</v>
      </c>
      <c r="B173" s="144" t="s">
        <v>141</v>
      </c>
      <c r="C173" s="144" t="s">
        <v>147</v>
      </c>
      <c r="D173" s="145" t="s">
        <v>288</v>
      </c>
      <c r="E173" s="446">
        <f>1064836100-1298900</f>
        <v>1063537200</v>
      </c>
      <c r="F173" s="446">
        <f t="shared" si="63"/>
        <v>1063537200</v>
      </c>
      <c r="G173" s="446">
        <v>672167900</v>
      </c>
      <c r="H173" s="446">
        <v>79944800</v>
      </c>
      <c r="I173" s="446">
        <v>0</v>
      </c>
      <c r="J173" s="446">
        <v>62172200</v>
      </c>
      <c r="K173" s="446">
        <v>0</v>
      </c>
      <c r="L173" s="446">
        <f t="shared" si="70"/>
        <v>62172200</v>
      </c>
      <c r="M173" s="446">
        <v>0</v>
      </c>
      <c r="N173" s="446">
        <v>0</v>
      </c>
      <c r="O173" s="446">
        <v>0</v>
      </c>
      <c r="P173" s="446">
        <f t="shared" si="57"/>
        <v>1125709400</v>
      </c>
      <c r="Q173" s="359"/>
      <c r="R173" s="146"/>
      <c r="S173" s="146"/>
      <c r="T173" s="146"/>
      <c r="U173" s="146"/>
    </row>
    <row r="174" spans="1:21" s="147" customFormat="1" ht="38.25" customHeight="1">
      <c r="A174" s="144" t="s">
        <v>398</v>
      </c>
      <c r="B174" s="144" t="s">
        <v>142</v>
      </c>
      <c r="C174" s="144"/>
      <c r="D174" s="145" t="s">
        <v>1106</v>
      </c>
      <c r="E174" s="446">
        <f>E175</f>
        <v>979750900</v>
      </c>
      <c r="F174" s="446">
        <f t="shared" ref="F174:P174" si="72">F175</f>
        <v>979750900</v>
      </c>
      <c r="G174" s="446">
        <f t="shared" si="72"/>
        <v>502524700</v>
      </c>
      <c r="H174" s="446">
        <f t="shared" si="72"/>
        <v>144515300</v>
      </c>
      <c r="I174" s="446">
        <f t="shared" si="72"/>
        <v>0</v>
      </c>
      <c r="J174" s="446">
        <f t="shared" si="72"/>
        <v>18818100</v>
      </c>
      <c r="K174" s="446">
        <f t="shared" si="72"/>
        <v>0</v>
      </c>
      <c r="L174" s="446">
        <f t="shared" si="72"/>
        <v>18068100</v>
      </c>
      <c r="M174" s="446">
        <f t="shared" si="72"/>
        <v>9820000</v>
      </c>
      <c r="N174" s="446">
        <f t="shared" si="72"/>
        <v>211800</v>
      </c>
      <c r="O174" s="446">
        <f t="shared" si="72"/>
        <v>750000</v>
      </c>
      <c r="P174" s="446">
        <f t="shared" si="72"/>
        <v>998569000</v>
      </c>
      <c r="Q174" s="359"/>
      <c r="R174" s="146"/>
      <c r="S174" s="146"/>
      <c r="T174" s="146"/>
      <c r="U174" s="146"/>
    </row>
    <row r="175" spans="1:21" s="154" customFormat="1" ht="36" customHeight="1">
      <c r="A175" s="447" t="s">
        <v>1103</v>
      </c>
      <c r="B175" s="447" t="s">
        <v>1104</v>
      </c>
      <c r="C175" s="447" t="s">
        <v>148</v>
      </c>
      <c r="D175" s="448" t="s">
        <v>1110</v>
      </c>
      <c r="E175" s="449">
        <v>979750900</v>
      </c>
      <c r="F175" s="449">
        <v>979750900</v>
      </c>
      <c r="G175" s="449">
        <v>502524700</v>
      </c>
      <c r="H175" s="449">
        <v>144515300</v>
      </c>
      <c r="I175" s="449">
        <v>0</v>
      </c>
      <c r="J175" s="449">
        <v>18818100</v>
      </c>
      <c r="K175" s="449">
        <v>0</v>
      </c>
      <c r="L175" s="449">
        <v>18068100</v>
      </c>
      <c r="M175" s="449">
        <v>9820000</v>
      </c>
      <c r="N175" s="449">
        <v>211800</v>
      </c>
      <c r="O175" s="449">
        <v>750000</v>
      </c>
      <c r="P175" s="449">
        <v>998569000</v>
      </c>
      <c r="Q175" s="554"/>
      <c r="R175" s="153"/>
      <c r="S175" s="153"/>
      <c r="T175" s="153"/>
      <c r="U175" s="153"/>
    </row>
    <row r="176" spans="1:21" s="147" customFormat="1" ht="30">
      <c r="A176" s="144" t="s">
        <v>1107</v>
      </c>
      <c r="B176" s="144" t="s">
        <v>143</v>
      </c>
      <c r="C176" s="144"/>
      <c r="D176" s="145" t="s">
        <v>1131</v>
      </c>
      <c r="E176" s="446">
        <f>E177</f>
        <v>1415907500</v>
      </c>
      <c r="F176" s="446">
        <f t="shared" ref="F176:P176" si="73">F177</f>
        <v>1415907500</v>
      </c>
      <c r="G176" s="446">
        <f t="shared" si="73"/>
        <v>1160601000</v>
      </c>
      <c r="H176" s="446">
        <f t="shared" si="73"/>
        <v>0</v>
      </c>
      <c r="I176" s="446">
        <f t="shared" si="73"/>
        <v>0</v>
      </c>
      <c r="J176" s="446">
        <f t="shared" si="73"/>
        <v>0</v>
      </c>
      <c r="K176" s="446">
        <f t="shared" si="73"/>
        <v>0</v>
      </c>
      <c r="L176" s="446">
        <f t="shared" si="73"/>
        <v>0</v>
      </c>
      <c r="M176" s="446">
        <f t="shared" si="73"/>
        <v>0</v>
      </c>
      <c r="N176" s="446">
        <f t="shared" si="73"/>
        <v>0</v>
      </c>
      <c r="O176" s="446">
        <f t="shared" si="73"/>
        <v>0</v>
      </c>
      <c r="P176" s="446">
        <f t="shared" si="73"/>
        <v>1415907500</v>
      </c>
      <c r="Q176" s="359"/>
      <c r="R176" s="146"/>
      <c r="S176" s="146"/>
      <c r="T176" s="146"/>
      <c r="U176" s="146"/>
    </row>
    <row r="177" spans="1:22" s="152" customFormat="1" ht="30">
      <c r="A177" s="447" t="s">
        <v>1108</v>
      </c>
      <c r="B177" s="447" t="s">
        <v>1109</v>
      </c>
      <c r="C177" s="447" t="s">
        <v>148</v>
      </c>
      <c r="D177" s="448" t="s">
        <v>1105</v>
      </c>
      <c r="E177" s="449">
        <v>1415907500</v>
      </c>
      <c r="F177" s="449">
        <f t="shared" si="63"/>
        <v>1415907500</v>
      </c>
      <c r="G177" s="449">
        <v>1160601000</v>
      </c>
      <c r="H177" s="449">
        <v>0</v>
      </c>
      <c r="I177" s="449">
        <v>0</v>
      </c>
      <c r="J177" s="449">
        <v>0</v>
      </c>
      <c r="K177" s="449">
        <v>0</v>
      </c>
      <c r="L177" s="449">
        <f t="shared" si="70"/>
        <v>0</v>
      </c>
      <c r="M177" s="449">
        <v>0</v>
      </c>
      <c r="N177" s="449">
        <v>0</v>
      </c>
      <c r="O177" s="449">
        <v>0</v>
      </c>
      <c r="P177" s="449">
        <f t="shared" si="57"/>
        <v>1415907500</v>
      </c>
      <c r="Q177" s="556"/>
      <c r="R177" s="150"/>
      <c r="S177" s="150"/>
      <c r="T177" s="181"/>
      <c r="U177" s="150"/>
    </row>
    <row r="178" spans="1:22" s="147" customFormat="1" ht="33" customHeight="1">
      <c r="A178" s="144" t="s">
        <v>1086</v>
      </c>
      <c r="B178" s="144" t="s">
        <v>157</v>
      </c>
      <c r="C178" s="144" t="s">
        <v>149</v>
      </c>
      <c r="D178" s="145" t="s">
        <v>1122</v>
      </c>
      <c r="E178" s="446">
        <f>151047700-418400</f>
        <v>150629300</v>
      </c>
      <c r="F178" s="446">
        <f t="shared" si="63"/>
        <v>150629300</v>
      </c>
      <c r="G178" s="446">
        <v>106300500</v>
      </c>
      <c r="H178" s="446">
        <v>10126200</v>
      </c>
      <c r="I178" s="446">
        <v>0</v>
      </c>
      <c r="J178" s="446">
        <v>3775200</v>
      </c>
      <c r="K178" s="446">
        <v>0</v>
      </c>
      <c r="L178" s="446">
        <f t="shared" si="70"/>
        <v>3725200</v>
      </c>
      <c r="M178" s="446">
        <v>1358200</v>
      </c>
      <c r="N178" s="446">
        <v>739300</v>
      </c>
      <c r="O178" s="446">
        <v>50000</v>
      </c>
      <c r="P178" s="446">
        <f t="shared" si="57"/>
        <v>154404500</v>
      </c>
      <c r="Q178" s="359"/>
      <c r="R178" s="146"/>
      <c r="S178" s="146"/>
      <c r="T178" s="146"/>
      <c r="U178" s="146"/>
    </row>
    <row r="179" spans="1:22" s="147" customFormat="1" ht="16.5">
      <c r="A179" s="144" t="s">
        <v>1100</v>
      </c>
      <c r="B179" s="144" t="s">
        <v>1101</v>
      </c>
      <c r="C179" s="144" t="s">
        <v>150</v>
      </c>
      <c r="D179" s="145" t="s">
        <v>1102</v>
      </c>
      <c r="E179" s="446">
        <f>1470000-105000</f>
        <v>1365000</v>
      </c>
      <c r="F179" s="446">
        <f t="shared" si="63"/>
        <v>1365000</v>
      </c>
      <c r="G179" s="446">
        <v>1200000</v>
      </c>
      <c r="H179" s="446">
        <v>0</v>
      </c>
      <c r="I179" s="446">
        <v>0</v>
      </c>
      <c r="J179" s="446">
        <v>0</v>
      </c>
      <c r="K179" s="446">
        <v>0</v>
      </c>
      <c r="L179" s="446">
        <f t="shared" si="70"/>
        <v>0</v>
      </c>
      <c r="M179" s="446">
        <v>0</v>
      </c>
      <c r="N179" s="446">
        <v>0</v>
      </c>
      <c r="O179" s="446">
        <v>0</v>
      </c>
      <c r="P179" s="446">
        <f t="shared" si="57"/>
        <v>1365000</v>
      </c>
      <c r="Q179" s="359"/>
      <c r="R179" s="146"/>
      <c r="S179" s="146"/>
      <c r="T179" s="146"/>
      <c r="U179" s="146"/>
    </row>
    <row r="180" spans="1:22" s="147" customFormat="1" ht="18.75" customHeight="1">
      <c r="A180" s="144" t="s">
        <v>1112</v>
      </c>
      <c r="B180" s="144" t="s">
        <v>1113</v>
      </c>
      <c r="C180" s="144"/>
      <c r="D180" s="145" t="s">
        <v>384</v>
      </c>
      <c r="E180" s="446">
        <f>E181+E182</f>
        <v>48252600</v>
      </c>
      <c r="F180" s="446">
        <f t="shared" ref="F180:P180" si="74">F181+F182</f>
        <v>48252600</v>
      </c>
      <c r="G180" s="446">
        <f t="shared" si="74"/>
        <v>35654500</v>
      </c>
      <c r="H180" s="446">
        <f t="shared" si="74"/>
        <v>632100</v>
      </c>
      <c r="I180" s="446">
        <f t="shared" si="74"/>
        <v>0</v>
      </c>
      <c r="J180" s="446">
        <f t="shared" si="74"/>
        <v>1200</v>
      </c>
      <c r="K180" s="446">
        <f t="shared" si="74"/>
        <v>0</v>
      </c>
      <c r="L180" s="446">
        <f t="shared" si="74"/>
        <v>1200</v>
      </c>
      <c r="M180" s="446">
        <f t="shared" si="74"/>
        <v>0</v>
      </c>
      <c r="N180" s="446">
        <f t="shared" si="74"/>
        <v>0</v>
      </c>
      <c r="O180" s="446">
        <f t="shared" si="74"/>
        <v>0</v>
      </c>
      <c r="P180" s="446">
        <f t="shared" si="74"/>
        <v>48253800</v>
      </c>
      <c r="Q180" s="359"/>
      <c r="R180" s="146"/>
      <c r="S180" s="146"/>
      <c r="T180" s="146"/>
      <c r="U180" s="146"/>
    </row>
    <row r="181" spans="1:22" s="154" customFormat="1" ht="16.5">
      <c r="A181" s="447" t="s">
        <v>1114</v>
      </c>
      <c r="B181" s="447" t="s">
        <v>1115</v>
      </c>
      <c r="C181" s="447" t="s">
        <v>150</v>
      </c>
      <c r="D181" s="448" t="s">
        <v>602</v>
      </c>
      <c r="E181" s="449">
        <v>47223400</v>
      </c>
      <c r="F181" s="449">
        <f t="shared" si="63"/>
        <v>47223400</v>
      </c>
      <c r="G181" s="449">
        <v>35654500</v>
      </c>
      <c r="H181" s="449">
        <v>632100</v>
      </c>
      <c r="I181" s="449">
        <v>0</v>
      </c>
      <c r="J181" s="449">
        <v>1200</v>
      </c>
      <c r="K181" s="449">
        <v>0</v>
      </c>
      <c r="L181" s="449">
        <f t="shared" si="70"/>
        <v>1200</v>
      </c>
      <c r="M181" s="449">
        <v>0</v>
      </c>
      <c r="N181" s="449">
        <v>0</v>
      </c>
      <c r="O181" s="449">
        <v>0</v>
      </c>
      <c r="P181" s="449">
        <f t="shared" si="57"/>
        <v>47224600</v>
      </c>
      <c r="Q181" s="554"/>
      <c r="R181" s="153"/>
      <c r="S181" s="153"/>
      <c r="T181" s="153"/>
      <c r="U181" s="153"/>
    </row>
    <row r="182" spans="1:22" s="154" customFormat="1" ht="19.5" customHeight="1">
      <c r="A182" s="447" t="s">
        <v>1099</v>
      </c>
      <c r="B182" s="447" t="s">
        <v>1091</v>
      </c>
      <c r="C182" s="447" t="s">
        <v>150</v>
      </c>
      <c r="D182" s="448" t="s">
        <v>603</v>
      </c>
      <c r="E182" s="449">
        <f>21905200-20876000</f>
        <v>1029200</v>
      </c>
      <c r="F182" s="449">
        <f t="shared" si="63"/>
        <v>1029200</v>
      </c>
      <c r="G182" s="449">
        <v>0</v>
      </c>
      <c r="H182" s="449">
        <v>0</v>
      </c>
      <c r="I182" s="449">
        <v>0</v>
      </c>
      <c r="J182" s="449">
        <v>0</v>
      </c>
      <c r="K182" s="449">
        <v>0</v>
      </c>
      <c r="L182" s="449">
        <f t="shared" si="70"/>
        <v>0</v>
      </c>
      <c r="M182" s="449">
        <v>0</v>
      </c>
      <c r="N182" s="449">
        <v>0</v>
      </c>
      <c r="O182" s="449">
        <v>0</v>
      </c>
      <c r="P182" s="449">
        <f t="shared" si="57"/>
        <v>1029200</v>
      </c>
      <c r="Q182" s="554"/>
      <c r="R182" s="153"/>
      <c r="S182" s="153"/>
      <c r="T182" s="153"/>
      <c r="U182" s="153"/>
    </row>
    <row r="183" spans="1:22" s="154" customFormat="1" ht="18.75" customHeight="1">
      <c r="A183" s="144" t="s">
        <v>399</v>
      </c>
      <c r="B183" s="144" t="s">
        <v>189</v>
      </c>
      <c r="C183" s="144"/>
      <c r="D183" s="145" t="s">
        <v>1118</v>
      </c>
      <c r="E183" s="446">
        <f>E184</f>
        <v>4065000</v>
      </c>
      <c r="F183" s="446">
        <f t="shared" ref="F183:F184" si="75">E183-I183</f>
        <v>4065000</v>
      </c>
      <c r="G183" s="446">
        <v>0</v>
      </c>
      <c r="H183" s="446">
        <v>0</v>
      </c>
      <c r="I183" s="446">
        <v>0</v>
      </c>
      <c r="J183" s="446">
        <v>0</v>
      </c>
      <c r="K183" s="446">
        <v>0</v>
      </c>
      <c r="L183" s="446">
        <f>K183-O183</f>
        <v>0</v>
      </c>
      <c r="M183" s="446">
        <v>0</v>
      </c>
      <c r="N183" s="446">
        <v>0</v>
      </c>
      <c r="O183" s="446">
        <v>0</v>
      </c>
      <c r="P183" s="446">
        <f t="shared" ref="P183:P184" si="76">J183+E183</f>
        <v>4065000</v>
      </c>
      <c r="Q183" s="554"/>
      <c r="R183" s="153"/>
      <c r="S183" s="153"/>
      <c r="T183" s="153"/>
      <c r="U183" s="153"/>
    </row>
    <row r="184" spans="1:22" s="154" customFormat="1" ht="30">
      <c r="A184" s="447" t="s">
        <v>1119</v>
      </c>
      <c r="B184" s="447" t="s">
        <v>1120</v>
      </c>
      <c r="C184" s="447" t="s">
        <v>150</v>
      </c>
      <c r="D184" s="448" t="s">
        <v>1121</v>
      </c>
      <c r="E184" s="449">
        <v>4065000</v>
      </c>
      <c r="F184" s="449">
        <f t="shared" si="75"/>
        <v>4065000</v>
      </c>
      <c r="G184" s="449">
        <v>2723100</v>
      </c>
      <c r="H184" s="449">
        <v>151400</v>
      </c>
      <c r="I184" s="449">
        <v>0</v>
      </c>
      <c r="J184" s="449">
        <v>0</v>
      </c>
      <c r="K184" s="449">
        <v>0</v>
      </c>
      <c r="L184" s="449">
        <v>0</v>
      </c>
      <c r="M184" s="449">
        <v>0</v>
      </c>
      <c r="N184" s="449">
        <v>0</v>
      </c>
      <c r="O184" s="449">
        <v>0</v>
      </c>
      <c r="P184" s="449">
        <f t="shared" si="76"/>
        <v>4065000</v>
      </c>
      <c r="Q184" s="554"/>
      <c r="R184" s="153"/>
      <c r="S184" s="153"/>
      <c r="T184" s="153"/>
      <c r="U184" s="153"/>
    </row>
    <row r="185" spans="1:22" s="147" customFormat="1" ht="30">
      <c r="A185" s="144" t="s">
        <v>400</v>
      </c>
      <c r="B185" s="144" t="s">
        <v>321</v>
      </c>
      <c r="C185" s="144" t="s">
        <v>150</v>
      </c>
      <c r="D185" s="145" t="s">
        <v>1111</v>
      </c>
      <c r="E185" s="446">
        <v>14204200</v>
      </c>
      <c r="F185" s="446">
        <f>E185-I185</f>
        <v>14204200</v>
      </c>
      <c r="G185" s="446">
        <v>10784800</v>
      </c>
      <c r="H185" s="446">
        <v>283500</v>
      </c>
      <c r="I185" s="446">
        <v>0</v>
      </c>
      <c r="J185" s="446">
        <v>0</v>
      </c>
      <c r="K185" s="446">
        <v>0</v>
      </c>
      <c r="L185" s="446">
        <v>0</v>
      </c>
      <c r="M185" s="446">
        <v>0</v>
      </c>
      <c r="N185" s="446">
        <v>0</v>
      </c>
      <c r="O185" s="446">
        <v>0</v>
      </c>
      <c r="P185" s="446">
        <f>J185+E185</f>
        <v>14204200</v>
      </c>
      <c r="Q185" s="359"/>
      <c r="R185" s="146"/>
      <c r="S185" s="146"/>
      <c r="T185" s="146"/>
      <c r="U185" s="146"/>
    </row>
    <row r="186" spans="1:22" s="152" customFormat="1" ht="15">
      <c r="A186" s="144" t="s">
        <v>1116</v>
      </c>
      <c r="B186" s="144" t="s">
        <v>319</v>
      </c>
      <c r="C186" s="144"/>
      <c r="D186" s="145" t="s">
        <v>320</v>
      </c>
      <c r="E186" s="446">
        <f>E187</f>
        <v>172900</v>
      </c>
      <c r="F186" s="446">
        <f t="shared" ref="F186:P186" si="77">F187</f>
        <v>172900</v>
      </c>
      <c r="G186" s="446">
        <f t="shared" si="77"/>
        <v>0</v>
      </c>
      <c r="H186" s="446">
        <f t="shared" si="77"/>
        <v>0</v>
      </c>
      <c r="I186" s="446">
        <f t="shared" si="77"/>
        <v>0</v>
      </c>
      <c r="J186" s="446">
        <f t="shared" si="77"/>
        <v>0</v>
      </c>
      <c r="K186" s="446">
        <f t="shared" si="77"/>
        <v>0</v>
      </c>
      <c r="L186" s="446">
        <f t="shared" si="77"/>
        <v>0</v>
      </c>
      <c r="M186" s="446">
        <f t="shared" si="77"/>
        <v>0</v>
      </c>
      <c r="N186" s="446">
        <f t="shared" si="77"/>
        <v>0</v>
      </c>
      <c r="O186" s="446">
        <f t="shared" si="77"/>
        <v>0</v>
      </c>
      <c r="P186" s="446">
        <f t="shared" si="77"/>
        <v>172900</v>
      </c>
      <c r="Q186" s="556"/>
      <c r="R186" s="150"/>
      <c r="S186" s="150"/>
      <c r="T186" s="151"/>
      <c r="U186" s="150"/>
    </row>
    <row r="187" spans="1:22" s="152" customFormat="1" ht="30">
      <c r="A187" s="447" t="s">
        <v>1117</v>
      </c>
      <c r="B187" s="447" t="s">
        <v>223</v>
      </c>
      <c r="C187" s="447" t="s">
        <v>144</v>
      </c>
      <c r="D187" s="448" t="s">
        <v>222</v>
      </c>
      <c r="E187" s="449">
        <v>172900</v>
      </c>
      <c r="F187" s="449">
        <f t="shared" ref="F187" si="78">E187-I187</f>
        <v>172900</v>
      </c>
      <c r="G187" s="449">
        <v>0</v>
      </c>
      <c r="H187" s="449">
        <v>0</v>
      </c>
      <c r="I187" s="449">
        <v>0</v>
      </c>
      <c r="J187" s="449">
        <v>0</v>
      </c>
      <c r="K187" s="449">
        <v>0</v>
      </c>
      <c r="L187" s="449">
        <f>K187-O187</f>
        <v>0</v>
      </c>
      <c r="M187" s="449">
        <v>0</v>
      </c>
      <c r="N187" s="449">
        <v>0</v>
      </c>
      <c r="O187" s="449">
        <v>0</v>
      </c>
      <c r="P187" s="449">
        <f t="shared" ref="P187" si="79">J187+E187</f>
        <v>172900</v>
      </c>
      <c r="Q187" s="556"/>
      <c r="R187" s="150"/>
      <c r="S187" s="150"/>
      <c r="T187" s="181"/>
      <c r="U187" s="150"/>
    </row>
    <row r="188" spans="1:22" s="147" customFormat="1" ht="18" customHeight="1">
      <c r="A188" s="144" t="s">
        <v>489</v>
      </c>
      <c r="B188" s="144" t="s">
        <v>381</v>
      </c>
      <c r="C188" s="144" t="s">
        <v>186</v>
      </c>
      <c r="D188" s="145" t="s">
        <v>382</v>
      </c>
      <c r="E188" s="446">
        <f>'Додаток 7'!H123</f>
        <v>428600</v>
      </c>
      <c r="F188" s="446">
        <f t="shared" si="63"/>
        <v>428600</v>
      </c>
      <c r="G188" s="446">
        <v>0</v>
      </c>
      <c r="H188" s="446">
        <v>0</v>
      </c>
      <c r="I188" s="446">
        <v>0</v>
      </c>
      <c r="J188" s="446">
        <v>0</v>
      </c>
      <c r="K188" s="446">
        <v>0</v>
      </c>
      <c r="L188" s="446">
        <f t="shared" si="70"/>
        <v>0</v>
      </c>
      <c r="M188" s="446">
        <v>0</v>
      </c>
      <c r="N188" s="446">
        <v>0</v>
      </c>
      <c r="O188" s="446">
        <v>0</v>
      </c>
      <c r="P188" s="446">
        <f t="shared" si="57"/>
        <v>428600</v>
      </c>
      <c r="Q188" s="359"/>
      <c r="R188" s="146"/>
      <c r="S188" s="146"/>
      <c r="T188" s="146"/>
      <c r="U188" s="146"/>
    </row>
    <row r="189" spans="1:22" s="147" customFormat="1" ht="16.5">
      <c r="A189" s="159" t="s">
        <v>569</v>
      </c>
      <c r="B189" s="144" t="s">
        <v>1080</v>
      </c>
      <c r="C189" s="159"/>
      <c r="D189" s="160" t="s">
        <v>119</v>
      </c>
      <c r="E189" s="161">
        <f>E191+E192+E193+E194+E195+E196+E198+E200</f>
        <v>179112200</v>
      </c>
      <c r="F189" s="161">
        <f t="shared" ref="F189:P189" si="80">F191+F192+F193+F194+F195+F196+F198+F200</f>
        <v>179112200</v>
      </c>
      <c r="G189" s="161">
        <f t="shared" si="80"/>
        <v>3966000</v>
      </c>
      <c r="H189" s="161">
        <f t="shared" si="80"/>
        <v>147800</v>
      </c>
      <c r="I189" s="161">
        <f t="shared" si="80"/>
        <v>0</v>
      </c>
      <c r="J189" s="161">
        <f t="shared" si="80"/>
        <v>5318200</v>
      </c>
      <c r="K189" s="161">
        <f t="shared" si="80"/>
        <v>5318200</v>
      </c>
      <c r="L189" s="161">
        <f t="shared" si="80"/>
        <v>0</v>
      </c>
      <c r="M189" s="161">
        <f t="shared" si="80"/>
        <v>0</v>
      </c>
      <c r="N189" s="161">
        <f t="shared" si="80"/>
        <v>0</v>
      </c>
      <c r="O189" s="161">
        <f t="shared" si="80"/>
        <v>5318200</v>
      </c>
      <c r="P189" s="161">
        <f t="shared" si="80"/>
        <v>184430400</v>
      </c>
      <c r="Q189" s="359"/>
      <c r="R189" s="146"/>
      <c r="S189" s="146"/>
      <c r="T189" s="146"/>
      <c r="U189" s="146"/>
    </row>
    <row r="190" spans="1:22" s="147" customFormat="1" ht="16.5">
      <c r="A190" s="159" t="s">
        <v>322</v>
      </c>
      <c r="B190" s="144" t="s">
        <v>1080</v>
      </c>
      <c r="C190" s="159"/>
      <c r="D190" s="162" t="s">
        <v>119</v>
      </c>
      <c r="E190" s="161"/>
      <c r="F190" s="161"/>
      <c r="G190" s="161"/>
      <c r="H190" s="161"/>
      <c r="I190" s="161"/>
      <c r="J190" s="161"/>
      <c r="K190" s="161"/>
      <c r="L190" s="161"/>
      <c r="M190" s="161"/>
      <c r="N190" s="161"/>
      <c r="O190" s="161"/>
      <c r="P190" s="161"/>
      <c r="Q190" s="359"/>
      <c r="R190" s="146"/>
      <c r="S190" s="146"/>
      <c r="T190" s="146"/>
      <c r="U190" s="146"/>
    </row>
    <row r="191" spans="1:22" s="157" customFormat="1" ht="19.5" customHeight="1">
      <c r="A191" s="144" t="s">
        <v>323</v>
      </c>
      <c r="B191" s="144" t="s">
        <v>280</v>
      </c>
      <c r="C191" s="144" t="s">
        <v>25</v>
      </c>
      <c r="D191" s="167" t="s">
        <v>212</v>
      </c>
      <c r="E191" s="446">
        <v>5185300</v>
      </c>
      <c r="F191" s="446">
        <f t="shared" si="63"/>
        <v>5185300</v>
      </c>
      <c r="G191" s="446">
        <v>3966000</v>
      </c>
      <c r="H191" s="446">
        <v>147800</v>
      </c>
      <c r="I191" s="446">
        <v>0</v>
      </c>
      <c r="J191" s="446">
        <v>0</v>
      </c>
      <c r="K191" s="446"/>
      <c r="L191" s="446">
        <f t="shared" si="70"/>
        <v>0</v>
      </c>
      <c r="M191" s="446">
        <v>0</v>
      </c>
      <c r="N191" s="446">
        <f>J191</f>
        <v>0</v>
      </c>
      <c r="O191" s="446">
        <f>N191</f>
        <v>0</v>
      </c>
      <c r="P191" s="446">
        <f t="shared" si="57"/>
        <v>5185300</v>
      </c>
      <c r="Q191" s="584"/>
      <c r="R191" s="183"/>
      <c r="S191" s="183"/>
      <c r="T191" s="183"/>
      <c r="U191" s="183"/>
    </row>
    <row r="192" spans="1:22" s="157" customFormat="1" ht="18" customHeight="1">
      <c r="A192" s="144" t="s">
        <v>324</v>
      </c>
      <c r="B192" s="144" t="s">
        <v>146</v>
      </c>
      <c r="C192" s="185" t="s">
        <v>152</v>
      </c>
      <c r="D192" s="199" t="s">
        <v>225</v>
      </c>
      <c r="E192" s="371">
        <v>98169900</v>
      </c>
      <c r="F192" s="371">
        <f t="shared" si="63"/>
        <v>98169900</v>
      </c>
      <c r="G192" s="446">
        <v>0</v>
      </c>
      <c r="H192" s="446">
        <v>0</v>
      </c>
      <c r="I192" s="446">
        <v>0</v>
      </c>
      <c r="J192" s="446"/>
      <c r="K192" s="446">
        <f t="shared" ref="K192" si="81">J192-N192</f>
        <v>0</v>
      </c>
      <c r="L192" s="446">
        <v>0</v>
      </c>
      <c r="M192" s="446">
        <v>0</v>
      </c>
      <c r="N192" s="446"/>
      <c r="O192" s="446">
        <v>0</v>
      </c>
      <c r="P192" s="371">
        <f t="shared" si="57"/>
        <v>98169900</v>
      </c>
      <c r="Q192" s="168"/>
      <c r="R192" s="183"/>
      <c r="S192" s="183"/>
      <c r="T192" s="183"/>
      <c r="U192" s="183"/>
      <c r="V192" s="183"/>
    </row>
    <row r="193" spans="1:16383" s="157" customFormat="1" ht="30">
      <c r="A193" s="144" t="s">
        <v>326</v>
      </c>
      <c r="B193" s="144" t="s">
        <v>325</v>
      </c>
      <c r="C193" s="185" t="s">
        <v>153</v>
      </c>
      <c r="D193" s="199" t="s">
        <v>226</v>
      </c>
      <c r="E193" s="371">
        <v>2470200</v>
      </c>
      <c r="F193" s="371">
        <f t="shared" si="63"/>
        <v>2470200</v>
      </c>
      <c r="G193" s="446">
        <v>0</v>
      </c>
      <c r="H193" s="446">
        <v>0</v>
      </c>
      <c r="I193" s="446">
        <v>0</v>
      </c>
      <c r="J193" s="446">
        <v>0</v>
      </c>
      <c r="K193" s="446">
        <f t="shared" ref="K193:K194" si="82">J193-N193</f>
        <v>0</v>
      </c>
      <c r="L193" s="446">
        <v>0</v>
      </c>
      <c r="M193" s="446">
        <v>0</v>
      </c>
      <c r="N193" s="446">
        <v>0</v>
      </c>
      <c r="O193" s="446">
        <v>0</v>
      </c>
      <c r="P193" s="371">
        <f t="shared" si="57"/>
        <v>2470200</v>
      </c>
      <c r="Q193" s="168"/>
      <c r="R193" s="183"/>
      <c r="S193" s="183"/>
      <c r="T193" s="183"/>
      <c r="U193" s="183"/>
      <c r="V193" s="183"/>
    </row>
    <row r="194" spans="1:16383" s="157" customFormat="1" ht="30">
      <c r="A194" s="144" t="s">
        <v>327</v>
      </c>
      <c r="B194" s="144" t="s">
        <v>328</v>
      </c>
      <c r="C194" s="185" t="s">
        <v>154</v>
      </c>
      <c r="D194" s="199" t="s">
        <v>631</v>
      </c>
      <c r="E194" s="371">
        <v>36269100</v>
      </c>
      <c r="F194" s="371">
        <f t="shared" si="63"/>
        <v>36269100</v>
      </c>
      <c r="G194" s="446">
        <v>0</v>
      </c>
      <c r="H194" s="446">
        <v>0</v>
      </c>
      <c r="I194" s="446">
        <v>0</v>
      </c>
      <c r="J194" s="446">
        <v>0</v>
      </c>
      <c r="K194" s="446">
        <f t="shared" si="82"/>
        <v>0</v>
      </c>
      <c r="L194" s="446">
        <v>0</v>
      </c>
      <c r="M194" s="446">
        <v>0</v>
      </c>
      <c r="N194" s="446">
        <v>0</v>
      </c>
      <c r="O194" s="446">
        <v>0</v>
      </c>
      <c r="P194" s="371">
        <f t="shared" si="57"/>
        <v>36269100</v>
      </c>
      <c r="Q194" s="168"/>
      <c r="R194" s="183"/>
      <c r="S194" s="183"/>
      <c r="T194" s="183"/>
      <c r="U194" s="183"/>
      <c r="V194" s="183"/>
    </row>
    <row r="195" spans="1:16383" s="157" customFormat="1" ht="18.75" customHeight="1">
      <c r="A195" s="144" t="s">
        <v>331</v>
      </c>
      <c r="B195" s="144" t="s">
        <v>332</v>
      </c>
      <c r="C195" s="185" t="s">
        <v>155</v>
      </c>
      <c r="D195" s="199" t="s">
        <v>532</v>
      </c>
      <c r="E195" s="371">
        <v>26500000</v>
      </c>
      <c r="F195" s="371">
        <f t="shared" si="63"/>
        <v>26500000</v>
      </c>
      <c r="G195" s="446">
        <v>0</v>
      </c>
      <c r="H195" s="446">
        <v>0</v>
      </c>
      <c r="I195" s="446">
        <v>0</v>
      </c>
      <c r="J195" s="446"/>
      <c r="K195" s="446">
        <v>0</v>
      </c>
      <c r="L195" s="446">
        <f>J195-O195</f>
        <v>0</v>
      </c>
      <c r="M195" s="446">
        <v>0</v>
      </c>
      <c r="N195" s="446">
        <v>0</v>
      </c>
      <c r="O195" s="446">
        <f>O196</f>
        <v>0</v>
      </c>
      <c r="P195" s="371">
        <f t="shared" si="57"/>
        <v>26500000</v>
      </c>
      <c r="Q195" s="168"/>
      <c r="R195" s="183"/>
      <c r="S195" s="183"/>
      <c r="T195" s="183"/>
      <c r="U195" s="183"/>
      <c r="V195" s="183"/>
    </row>
    <row r="196" spans="1:16383" s="157" customFormat="1" ht="17.25" customHeight="1">
      <c r="A196" s="144" t="s">
        <v>329</v>
      </c>
      <c r="B196" s="144" t="s">
        <v>330</v>
      </c>
      <c r="C196" s="144"/>
      <c r="D196" s="145" t="s">
        <v>333</v>
      </c>
      <c r="E196" s="446">
        <f>E197</f>
        <v>2517700</v>
      </c>
      <c r="F196" s="446">
        <f t="shared" ref="F196:P196" si="83">F197</f>
        <v>2517700</v>
      </c>
      <c r="G196" s="446">
        <f t="shared" si="83"/>
        <v>0</v>
      </c>
      <c r="H196" s="446">
        <f t="shared" si="83"/>
        <v>0</v>
      </c>
      <c r="I196" s="446">
        <f t="shared" si="83"/>
        <v>0</v>
      </c>
      <c r="J196" s="446">
        <f t="shared" si="83"/>
        <v>0</v>
      </c>
      <c r="K196" s="446">
        <f t="shared" si="83"/>
        <v>0</v>
      </c>
      <c r="L196" s="446">
        <f t="shared" si="83"/>
        <v>0</v>
      </c>
      <c r="M196" s="446">
        <f t="shared" si="83"/>
        <v>0</v>
      </c>
      <c r="N196" s="446">
        <f t="shared" si="83"/>
        <v>0</v>
      </c>
      <c r="O196" s="446">
        <f t="shared" si="83"/>
        <v>0</v>
      </c>
      <c r="P196" s="446">
        <f t="shared" si="83"/>
        <v>2517700</v>
      </c>
      <c r="Q196" s="584"/>
      <c r="R196" s="183"/>
      <c r="S196" s="183"/>
      <c r="T196" s="183"/>
      <c r="U196" s="183"/>
    </row>
    <row r="197" spans="1:16383" s="577" customFormat="1" ht="15">
      <c r="A197" s="447" t="s">
        <v>633</v>
      </c>
      <c r="B197" s="447" t="s">
        <v>634</v>
      </c>
      <c r="C197" s="372" t="s">
        <v>156</v>
      </c>
      <c r="D197" s="373" t="s">
        <v>635</v>
      </c>
      <c r="E197" s="374">
        <v>2517700</v>
      </c>
      <c r="F197" s="374">
        <f t="shared" si="63"/>
        <v>2517700</v>
      </c>
      <c r="G197" s="449">
        <v>0</v>
      </c>
      <c r="H197" s="449">
        <v>0</v>
      </c>
      <c r="I197" s="449">
        <v>0</v>
      </c>
      <c r="J197" s="449">
        <v>0</v>
      </c>
      <c r="K197" s="449">
        <v>0</v>
      </c>
      <c r="L197" s="449">
        <v>0</v>
      </c>
      <c r="M197" s="449">
        <v>0</v>
      </c>
      <c r="N197" s="449">
        <v>0</v>
      </c>
      <c r="O197" s="449">
        <v>0</v>
      </c>
      <c r="P197" s="374">
        <f t="shared" si="57"/>
        <v>2517700</v>
      </c>
      <c r="Q197" s="585"/>
      <c r="R197" s="586"/>
      <c r="S197" s="586"/>
      <c r="T197" s="587"/>
      <c r="U197" s="181"/>
      <c r="V197" s="587"/>
      <c r="W197" s="588"/>
    </row>
    <row r="198" spans="1:16383" s="157" customFormat="1" ht="17.25" customHeight="1">
      <c r="A198" s="144" t="s">
        <v>732</v>
      </c>
      <c r="B198" s="144" t="s">
        <v>733</v>
      </c>
      <c r="C198" s="144"/>
      <c r="D198" s="145" t="s">
        <v>734</v>
      </c>
      <c r="E198" s="446">
        <f>E199</f>
        <v>8000000</v>
      </c>
      <c r="F198" s="446">
        <f t="shared" si="63"/>
        <v>8000000</v>
      </c>
      <c r="G198" s="446">
        <f t="shared" ref="G198:O198" si="84">G199</f>
        <v>0</v>
      </c>
      <c r="H198" s="446">
        <f t="shared" si="84"/>
        <v>0</v>
      </c>
      <c r="I198" s="446">
        <f t="shared" si="84"/>
        <v>0</v>
      </c>
      <c r="J198" s="446">
        <f t="shared" si="84"/>
        <v>0</v>
      </c>
      <c r="K198" s="446">
        <f t="shared" si="84"/>
        <v>0</v>
      </c>
      <c r="L198" s="449">
        <f t="shared" si="70"/>
        <v>0</v>
      </c>
      <c r="M198" s="446">
        <f t="shared" si="84"/>
        <v>0</v>
      </c>
      <c r="N198" s="446">
        <f t="shared" si="84"/>
        <v>0</v>
      </c>
      <c r="O198" s="446">
        <f t="shared" si="84"/>
        <v>0</v>
      </c>
      <c r="P198" s="446">
        <f t="shared" si="57"/>
        <v>8000000</v>
      </c>
      <c r="Q198" s="584"/>
      <c r="R198" s="183"/>
      <c r="S198" s="183"/>
      <c r="T198" s="183"/>
      <c r="U198" s="183"/>
    </row>
    <row r="199" spans="1:16383" s="591" customFormat="1" ht="30">
      <c r="A199" s="447" t="s">
        <v>726</v>
      </c>
      <c r="B199" s="447" t="s">
        <v>727</v>
      </c>
      <c r="C199" s="447" t="s">
        <v>156</v>
      </c>
      <c r="D199" s="448" t="s">
        <v>728</v>
      </c>
      <c r="E199" s="449">
        <v>8000000</v>
      </c>
      <c r="F199" s="449">
        <f t="shared" si="63"/>
        <v>8000000</v>
      </c>
      <c r="G199" s="449">
        <v>0</v>
      </c>
      <c r="H199" s="449">
        <v>0</v>
      </c>
      <c r="I199" s="449">
        <v>0</v>
      </c>
      <c r="J199" s="449">
        <v>0</v>
      </c>
      <c r="K199" s="449">
        <v>0</v>
      </c>
      <c r="L199" s="449">
        <f t="shared" si="70"/>
        <v>0</v>
      </c>
      <c r="M199" s="449">
        <v>0</v>
      </c>
      <c r="N199" s="449">
        <v>0</v>
      </c>
      <c r="O199" s="449">
        <v>0</v>
      </c>
      <c r="P199" s="449">
        <f t="shared" si="57"/>
        <v>8000000</v>
      </c>
      <c r="Q199" s="589"/>
      <c r="R199" s="590"/>
      <c r="S199" s="590"/>
      <c r="T199" s="590"/>
      <c r="U199" s="590"/>
    </row>
    <row r="200" spans="1:16383" s="166" customFormat="1" ht="21" customHeight="1">
      <c r="A200" s="144" t="s">
        <v>1070</v>
      </c>
      <c r="B200" s="144" t="s">
        <v>361</v>
      </c>
      <c r="C200" s="144" t="s">
        <v>31</v>
      </c>
      <c r="D200" s="167" t="s">
        <v>273</v>
      </c>
      <c r="E200" s="446">
        <v>0</v>
      </c>
      <c r="F200" s="446">
        <f t="shared" si="63"/>
        <v>0</v>
      </c>
      <c r="G200" s="446">
        <v>0</v>
      </c>
      <c r="H200" s="446">
        <v>0</v>
      </c>
      <c r="I200" s="446">
        <v>0</v>
      </c>
      <c r="J200" s="446">
        <f>'Додаток 6'!I30+'Додаток 6'!I31+'Додаток 6'!I32</f>
        <v>5318200</v>
      </c>
      <c r="K200" s="446">
        <f>J200</f>
        <v>5318200</v>
      </c>
      <c r="L200" s="446">
        <v>0</v>
      </c>
      <c r="M200" s="446">
        <v>0</v>
      </c>
      <c r="N200" s="446">
        <v>0</v>
      </c>
      <c r="O200" s="446">
        <f>K200</f>
        <v>5318200</v>
      </c>
      <c r="P200" s="446">
        <f t="shared" si="57"/>
        <v>5318200</v>
      </c>
      <c r="Q200" s="555"/>
      <c r="R200" s="165"/>
      <c r="S200" s="165"/>
      <c r="T200" s="151"/>
      <c r="U200" s="165"/>
    </row>
    <row r="201" spans="1:16383" s="591" customFormat="1" ht="21.75" customHeight="1">
      <c r="A201" s="159" t="s">
        <v>274</v>
      </c>
      <c r="B201" s="144" t="s">
        <v>1080</v>
      </c>
      <c r="C201" s="159"/>
      <c r="D201" s="160" t="s">
        <v>737</v>
      </c>
      <c r="E201" s="161">
        <f>E203+E204+E206+E208</f>
        <v>116286600</v>
      </c>
      <c r="F201" s="161">
        <f t="shared" si="63"/>
        <v>116286600</v>
      </c>
      <c r="G201" s="161">
        <f>G203+G204+G206+G208</f>
        <v>79148300</v>
      </c>
      <c r="H201" s="161">
        <f t="shared" ref="H201:O201" si="85">H203+H204+H206+H208</f>
        <v>1625700</v>
      </c>
      <c r="I201" s="161">
        <f t="shared" si="85"/>
        <v>0</v>
      </c>
      <c r="J201" s="161">
        <f t="shared" si="85"/>
        <v>514600</v>
      </c>
      <c r="K201" s="161">
        <f t="shared" si="85"/>
        <v>0</v>
      </c>
      <c r="L201" s="161">
        <f t="shared" si="85"/>
        <v>514600</v>
      </c>
      <c r="M201" s="161">
        <f t="shared" si="85"/>
        <v>229400</v>
      </c>
      <c r="N201" s="161">
        <f t="shared" si="85"/>
        <v>0</v>
      </c>
      <c r="O201" s="161">
        <f t="shared" si="85"/>
        <v>0</v>
      </c>
      <c r="P201" s="161">
        <f t="shared" si="57"/>
        <v>116801200</v>
      </c>
      <c r="Q201" s="589"/>
      <c r="R201" s="590"/>
      <c r="S201" s="590"/>
      <c r="T201" s="590"/>
      <c r="U201" s="590"/>
    </row>
    <row r="202" spans="1:16383" s="591" customFormat="1" ht="15.75">
      <c r="A202" s="159" t="s">
        <v>275</v>
      </c>
      <c r="B202" s="144" t="s">
        <v>1080</v>
      </c>
      <c r="C202" s="159"/>
      <c r="D202" s="162" t="s">
        <v>737</v>
      </c>
      <c r="E202" s="449"/>
      <c r="F202" s="449"/>
      <c r="G202" s="449"/>
      <c r="H202" s="449"/>
      <c r="I202" s="449"/>
      <c r="J202" s="449"/>
      <c r="K202" s="449"/>
      <c r="L202" s="449">
        <f t="shared" si="70"/>
        <v>0</v>
      </c>
      <c r="M202" s="449"/>
      <c r="N202" s="449"/>
      <c r="O202" s="449"/>
      <c r="P202" s="449"/>
      <c r="Q202" s="589"/>
      <c r="R202" s="590"/>
      <c r="S202" s="590"/>
      <c r="T202" s="590"/>
      <c r="U202" s="590"/>
    </row>
    <row r="203" spans="1:16383" s="591" customFormat="1" ht="15">
      <c r="A203" s="144" t="s">
        <v>286</v>
      </c>
      <c r="B203" s="144" t="s">
        <v>280</v>
      </c>
      <c r="C203" s="144" t="s">
        <v>25</v>
      </c>
      <c r="D203" s="145" t="s">
        <v>738</v>
      </c>
      <c r="E203" s="446">
        <v>4747700</v>
      </c>
      <c r="F203" s="446">
        <f t="shared" si="63"/>
        <v>4747700</v>
      </c>
      <c r="G203" s="446">
        <v>3622200</v>
      </c>
      <c r="H203" s="446">
        <v>0</v>
      </c>
      <c r="I203" s="446">
        <v>0</v>
      </c>
      <c r="J203" s="446">
        <v>0</v>
      </c>
      <c r="K203" s="446">
        <v>0</v>
      </c>
      <c r="L203" s="449">
        <f t="shared" si="70"/>
        <v>0</v>
      </c>
      <c r="M203" s="446">
        <v>0</v>
      </c>
      <c r="N203" s="446">
        <f>J203</f>
        <v>0</v>
      </c>
      <c r="O203" s="446">
        <f>N203</f>
        <v>0</v>
      </c>
      <c r="P203" s="446">
        <f t="shared" si="57"/>
        <v>4747700</v>
      </c>
      <c r="Q203" s="589"/>
      <c r="R203" s="590"/>
      <c r="S203" s="590"/>
      <c r="T203" s="590"/>
      <c r="U203" s="590"/>
    </row>
    <row r="204" spans="1:16383" s="166" customFormat="1" ht="16.5" customHeight="1">
      <c r="A204" s="144" t="s">
        <v>572</v>
      </c>
      <c r="B204" s="144" t="s">
        <v>348</v>
      </c>
      <c r="C204" s="144"/>
      <c r="D204" s="167" t="s">
        <v>349</v>
      </c>
      <c r="E204" s="446">
        <f>E205</f>
        <v>93026800</v>
      </c>
      <c r="F204" s="446">
        <f t="shared" si="63"/>
        <v>93026800</v>
      </c>
      <c r="G204" s="446">
        <f t="shared" ref="G204:O204" si="86">G205</f>
        <v>68320000</v>
      </c>
      <c r="H204" s="446">
        <f t="shared" si="86"/>
        <v>1585200</v>
      </c>
      <c r="I204" s="446">
        <f t="shared" si="86"/>
        <v>0</v>
      </c>
      <c r="J204" s="446">
        <f t="shared" si="86"/>
        <v>514600</v>
      </c>
      <c r="K204" s="446">
        <f t="shared" si="86"/>
        <v>0</v>
      </c>
      <c r="L204" s="449">
        <f t="shared" si="70"/>
        <v>514600</v>
      </c>
      <c r="M204" s="446">
        <f t="shared" si="86"/>
        <v>229400</v>
      </c>
      <c r="N204" s="446">
        <f t="shared" si="86"/>
        <v>0</v>
      </c>
      <c r="O204" s="446">
        <f t="shared" si="86"/>
        <v>0</v>
      </c>
      <c r="P204" s="446">
        <f t="shared" si="57"/>
        <v>93541400</v>
      </c>
      <c r="Q204" s="555"/>
      <c r="R204" s="165"/>
      <c r="S204" s="165"/>
      <c r="T204" s="151"/>
      <c r="U204" s="165"/>
    </row>
    <row r="205" spans="1:16383" s="154" customFormat="1" ht="32.25" customHeight="1">
      <c r="A205" s="447" t="s">
        <v>370</v>
      </c>
      <c r="B205" s="447" t="s">
        <v>347</v>
      </c>
      <c r="C205" s="447" t="s">
        <v>174</v>
      </c>
      <c r="D205" s="448" t="s">
        <v>224</v>
      </c>
      <c r="E205" s="449">
        <v>93026800</v>
      </c>
      <c r="F205" s="449">
        <f t="shared" si="63"/>
        <v>93026800</v>
      </c>
      <c r="G205" s="449">
        <v>68320000</v>
      </c>
      <c r="H205" s="449">
        <v>1585200</v>
      </c>
      <c r="I205" s="449">
        <v>0</v>
      </c>
      <c r="J205" s="449">
        <v>514600</v>
      </c>
      <c r="K205" s="449">
        <v>0</v>
      </c>
      <c r="L205" s="449">
        <f t="shared" si="70"/>
        <v>514600</v>
      </c>
      <c r="M205" s="449">
        <v>229400</v>
      </c>
      <c r="N205" s="449">
        <v>0</v>
      </c>
      <c r="O205" s="449">
        <v>0</v>
      </c>
      <c r="P205" s="449">
        <f t="shared" si="57"/>
        <v>93541400</v>
      </c>
      <c r="Q205" s="554"/>
      <c r="R205" s="153"/>
      <c r="S205" s="153"/>
      <c r="T205" s="153"/>
      <c r="U205" s="153"/>
    </row>
    <row r="206" spans="1:16383" s="157" customFormat="1" ht="18" customHeight="1">
      <c r="A206" s="144" t="s">
        <v>391</v>
      </c>
      <c r="B206" s="144" t="s">
        <v>392</v>
      </c>
      <c r="D206" s="375" t="s">
        <v>703</v>
      </c>
      <c r="E206" s="446">
        <f>E207</f>
        <v>3721400</v>
      </c>
      <c r="F206" s="446">
        <f t="shared" si="63"/>
        <v>3721400</v>
      </c>
      <c r="G206" s="446">
        <f t="shared" ref="G206:O206" si="87">G207</f>
        <v>0</v>
      </c>
      <c r="H206" s="446">
        <f t="shared" si="87"/>
        <v>0</v>
      </c>
      <c r="I206" s="446">
        <f t="shared" si="87"/>
        <v>0</v>
      </c>
      <c r="J206" s="446">
        <f t="shared" si="87"/>
        <v>0</v>
      </c>
      <c r="K206" s="446">
        <f t="shared" si="87"/>
        <v>0</v>
      </c>
      <c r="L206" s="449">
        <f t="shared" si="70"/>
        <v>0</v>
      </c>
      <c r="M206" s="446">
        <f t="shared" si="87"/>
        <v>0</v>
      </c>
      <c r="N206" s="446">
        <f t="shared" si="87"/>
        <v>0</v>
      </c>
      <c r="O206" s="446">
        <f t="shared" si="87"/>
        <v>0</v>
      </c>
      <c r="P206" s="446">
        <f t="shared" si="57"/>
        <v>3721400</v>
      </c>
      <c r="Q206" s="592"/>
      <c r="R206" s="593"/>
      <c r="S206" s="594"/>
      <c r="T206" s="595"/>
      <c r="U206" s="595"/>
      <c r="V206" s="596"/>
      <c r="W206" s="446"/>
      <c r="X206" s="446"/>
      <c r="Y206" s="446"/>
      <c r="Z206" s="597"/>
      <c r="AA206" s="446"/>
      <c r="AB206" s="446"/>
      <c r="AC206" s="446"/>
      <c r="AD206" s="446"/>
      <c r="AE206" s="597"/>
      <c r="AF206" s="144"/>
      <c r="AG206" s="144"/>
      <c r="AH206" s="144"/>
      <c r="AI206" s="145"/>
      <c r="AJ206" s="597"/>
      <c r="AK206" s="597"/>
      <c r="AL206" s="597"/>
      <c r="AM206" s="446"/>
      <c r="AN206" s="446"/>
      <c r="AO206" s="446"/>
      <c r="AP206" s="597"/>
      <c r="AQ206" s="446"/>
      <c r="AR206" s="446"/>
      <c r="AS206" s="446"/>
      <c r="AT206" s="446"/>
      <c r="AU206" s="597"/>
      <c r="AV206" s="144"/>
      <c r="AW206" s="144"/>
      <c r="AX206" s="144"/>
      <c r="AY206" s="145"/>
      <c r="AZ206" s="597"/>
      <c r="BA206" s="597"/>
      <c r="BB206" s="597"/>
      <c r="BC206" s="446"/>
      <c r="BD206" s="446"/>
      <c r="BE206" s="446"/>
      <c r="BF206" s="597"/>
      <c r="BG206" s="446"/>
      <c r="BH206" s="446"/>
      <c r="BI206" s="446"/>
      <c r="BJ206" s="446"/>
      <c r="BK206" s="597"/>
      <c r="BL206" s="144"/>
      <c r="BM206" s="144"/>
      <c r="BN206" s="144"/>
      <c r="BO206" s="145"/>
      <c r="BP206" s="597"/>
      <c r="BQ206" s="597"/>
      <c r="BR206" s="597"/>
      <c r="BS206" s="446"/>
      <c r="BT206" s="446"/>
      <c r="BU206" s="446"/>
      <c r="BV206" s="597"/>
      <c r="BW206" s="446"/>
      <c r="BX206" s="446"/>
      <c r="BY206" s="446"/>
      <c r="BZ206" s="446"/>
      <c r="CA206" s="597"/>
      <c r="CB206" s="144"/>
      <c r="CC206" s="144"/>
      <c r="CD206" s="144"/>
      <c r="CE206" s="145"/>
      <c r="CF206" s="597"/>
      <c r="CG206" s="597"/>
      <c r="CH206" s="597"/>
      <c r="CI206" s="446"/>
      <c r="CJ206" s="446"/>
      <c r="CK206" s="446"/>
      <c r="CL206" s="597"/>
      <c r="CM206" s="446"/>
      <c r="CN206" s="446"/>
      <c r="CO206" s="446"/>
      <c r="CP206" s="446"/>
      <c r="CQ206" s="597"/>
      <c r="CR206" s="144"/>
      <c r="CS206" s="144"/>
      <c r="CT206" s="144"/>
      <c r="CU206" s="145"/>
      <c r="CV206" s="597"/>
      <c r="CW206" s="597"/>
      <c r="CX206" s="597"/>
      <c r="CY206" s="446"/>
      <c r="CZ206" s="446"/>
      <c r="DA206" s="446"/>
      <c r="DB206" s="597"/>
      <c r="DC206" s="446"/>
      <c r="DD206" s="446"/>
      <c r="DE206" s="446"/>
      <c r="DF206" s="446"/>
      <c r="DG206" s="597"/>
      <c r="DH206" s="144"/>
      <c r="DI206" s="144"/>
      <c r="DJ206" s="144"/>
      <c r="DK206" s="145"/>
      <c r="DL206" s="597"/>
      <c r="DM206" s="597"/>
      <c r="DN206" s="597"/>
      <c r="DO206" s="446"/>
      <c r="DP206" s="446"/>
      <c r="DQ206" s="446"/>
      <c r="DR206" s="597"/>
      <c r="DS206" s="446"/>
      <c r="DT206" s="446"/>
      <c r="DU206" s="446"/>
      <c r="DV206" s="446"/>
      <c r="DW206" s="597"/>
      <c r="DX206" s="144"/>
      <c r="DY206" s="144"/>
      <c r="DZ206" s="144"/>
      <c r="EA206" s="145"/>
      <c r="EB206" s="597"/>
      <c r="EC206" s="597"/>
      <c r="ED206" s="597"/>
      <c r="EE206" s="446"/>
      <c r="EF206" s="446"/>
      <c r="EG206" s="446"/>
      <c r="EH206" s="597"/>
      <c r="EI206" s="446"/>
      <c r="EJ206" s="446"/>
      <c r="EK206" s="446"/>
      <c r="EL206" s="446"/>
      <c r="EM206" s="597"/>
      <c r="EN206" s="144"/>
      <c r="EO206" s="144"/>
      <c r="EP206" s="144"/>
      <c r="EQ206" s="145"/>
      <c r="ER206" s="597"/>
      <c r="ES206" s="597"/>
      <c r="ET206" s="597"/>
      <c r="EU206" s="446"/>
      <c r="EV206" s="446"/>
      <c r="EW206" s="446"/>
      <c r="EX206" s="597"/>
      <c r="EY206" s="446"/>
      <c r="EZ206" s="446"/>
      <c r="FA206" s="446"/>
      <c r="FB206" s="446"/>
      <c r="FC206" s="597"/>
      <c r="FD206" s="144"/>
      <c r="FE206" s="144"/>
      <c r="FF206" s="144"/>
      <c r="FG206" s="145"/>
      <c r="FH206" s="597"/>
      <c r="FI206" s="597"/>
      <c r="FJ206" s="597"/>
      <c r="FK206" s="446"/>
      <c r="FL206" s="446"/>
      <c r="FM206" s="446"/>
      <c r="FN206" s="597"/>
      <c r="FO206" s="446"/>
      <c r="FP206" s="446"/>
      <c r="FQ206" s="446"/>
      <c r="FR206" s="446"/>
      <c r="FS206" s="597"/>
      <c r="FT206" s="144"/>
      <c r="FU206" s="144"/>
      <c r="FV206" s="144"/>
      <c r="FW206" s="145"/>
      <c r="FX206" s="597"/>
      <c r="FY206" s="597"/>
      <c r="FZ206" s="597"/>
      <c r="GA206" s="446"/>
      <c r="GB206" s="446"/>
      <c r="GC206" s="446"/>
      <c r="GD206" s="597"/>
      <c r="GE206" s="446"/>
      <c r="GF206" s="446"/>
      <c r="GG206" s="446"/>
      <c r="GH206" s="446"/>
      <c r="GI206" s="597"/>
      <c r="GJ206" s="144"/>
      <c r="GK206" s="144"/>
      <c r="GL206" s="144"/>
      <c r="GM206" s="145"/>
      <c r="GN206" s="597"/>
      <c r="GO206" s="597"/>
      <c r="GP206" s="597"/>
      <c r="GQ206" s="446"/>
      <c r="GR206" s="446"/>
      <c r="GS206" s="446"/>
      <c r="GT206" s="597"/>
      <c r="GU206" s="446"/>
      <c r="GV206" s="446"/>
      <c r="GW206" s="446"/>
      <c r="GX206" s="446"/>
      <c r="GY206" s="597"/>
      <c r="GZ206" s="144"/>
      <c r="HA206" s="144"/>
      <c r="HB206" s="144"/>
      <c r="HC206" s="145"/>
      <c r="HD206" s="597"/>
      <c r="HE206" s="597"/>
      <c r="HF206" s="597"/>
      <c r="HG206" s="446"/>
      <c r="HH206" s="446"/>
      <c r="HI206" s="446"/>
      <c r="HJ206" s="597"/>
      <c r="HK206" s="446"/>
      <c r="HL206" s="446"/>
      <c r="HM206" s="446"/>
      <c r="HN206" s="446"/>
      <c r="HO206" s="597"/>
      <c r="HP206" s="144"/>
      <c r="HQ206" s="144"/>
      <c r="HR206" s="144"/>
      <c r="HS206" s="145"/>
      <c r="HT206" s="597"/>
      <c r="HU206" s="597"/>
      <c r="HV206" s="597"/>
      <c r="HW206" s="446"/>
      <c r="HX206" s="446"/>
      <c r="HY206" s="446"/>
      <c r="HZ206" s="597"/>
      <c r="IA206" s="446"/>
      <c r="IB206" s="446"/>
      <c r="IC206" s="446"/>
      <c r="ID206" s="446"/>
      <c r="IE206" s="597"/>
      <c r="IF206" s="144"/>
      <c r="IG206" s="144"/>
      <c r="IH206" s="144"/>
      <c r="II206" s="145"/>
      <c r="IJ206" s="597"/>
      <c r="IK206" s="597"/>
      <c r="IL206" s="597"/>
      <c r="IM206" s="446"/>
      <c r="IN206" s="446"/>
      <c r="IO206" s="446"/>
      <c r="IP206" s="597"/>
      <c r="IQ206" s="446"/>
      <c r="IR206" s="446"/>
      <c r="IS206" s="446"/>
      <c r="IT206" s="446"/>
      <c r="IU206" s="597"/>
      <c r="IV206" s="144"/>
      <c r="IW206" s="144"/>
      <c r="IX206" s="144"/>
      <c r="IY206" s="145"/>
      <c r="IZ206" s="597"/>
      <c r="JA206" s="597"/>
      <c r="JB206" s="597"/>
      <c r="JC206" s="446"/>
      <c r="JD206" s="446"/>
      <c r="JE206" s="446"/>
      <c r="JF206" s="597"/>
      <c r="JG206" s="446"/>
      <c r="JH206" s="446"/>
      <c r="JI206" s="446"/>
      <c r="JJ206" s="446"/>
      <c r="JK206" s="597"/>
      <c r="JL206" s="144"/>
      <c r="JM206" s="144"/>
      <c r="JN206" s="144"/>
      <c r="JO206" s="145"/>
      <c r="JP206" s="597"/>
      <c r="JQ206" s="597"/>
      <c r="JR206" s="597"/>
      <c r="JS206" s="446"/>
      <c r="JT206" s="446"/>
      <c r="JU206" s="446"/>
      <c r="JV206" s="597"/>
      <c r="JW206" s="446"/>
      <c r="JX206" s="446"/>
      <c r="JY206" s="446"/>
      <c r="JZ206" s="446"/>
      <c r="KA206" s="597"/>
      <c r="KB206" s="144"/>
      <c r="KC206" s="144"/>
      <c r="KD206" s="144"/>
      <c r="KE206" s="145"/>
      <c r="KF206" s="597"/>
      <c r="KG206" s="597"/>
      <c r="KH206" s="597"/>
      <c r="KI206" s="446"/>
      <c r="KJ206" s="446"/>
      <c r="KK206" s="446"/>
      <c r="KL206" s="597"/>
      <c r="KM206" s="446"/>
      <c r="KN206" s="446"/>
      <c r="KO206" s="446"/>
      <c r="KP206" s="446"/>
      <c r="KQ206" s="597"/>
      <c r="KR206" s="144"/>
      <c r="KS206" s="144"/>
      <c r="KT206" s="144"/>
      <c r="KU206" s="145"/>
      <c r="KV206" s="597"/>
      <c r="KW206" s="597"/>
      <c r="KX206" s="597"/>
      <c r="KY206" s="446"/>
      <c r="KZ206" s="446"/>
      <c r="LA206" s="446"/>
      <c r="LB206" s="597"/>
      <c r="LC206" s="446"/>
      <c r="LD206" s="446"/>
      <c r="LE206" s="446"/>
      <c r="LF206" s="446"/>
      <c r="LG206" s="597"/>
      <c r="LH206" s="144"/>
      <c r="LI206" s="144"/>
      <c r="LJ206" s="144"/>
      <c r="LK206" s="145"/>
      <c r="LL206" s="597"/>
      <c r="LM206" s="597"/>
      <c r="LN206" s="597"/>
      <c r="LO206" s="446"/>
      <c r="LP206" s="446"/>
      <c r="LQ206" s="446"/>
      <c r="LR206" s="597"/>
      <c r="LS206" s="446"/>
      <c r="LT206" s="446"/>
      <c r="LU206" s="446"/>
      <c r="LV206" s="446"/>
      <c r="LW206" s="597"/>
      <c r="LX206" s="144"/>
      <c r="LY206" s="144"/>
      <c r="LZ206" s="144"/>
      <c r="MA206" s="145"/>
      <c r="MB206" s="597"/>
      <c r="MC206" s="597"/>
      <c r="MD206" s="597"/>
      <c r="ME206" s="446"/>
      <c r="MF206" s="446"/>
      <c r="MG206" s="446"/>
      <c r="MH206" s="597"/>
      <c r="MI206" s="446"/>
      <c r="MJ206" s="446"/>
      <c r="MK206" s="446"/>
      <c r="ML206" s="446"/>
      <c r="MM206" s="597"/>
      <c r="MN206" s="144"/>
      <c r="MO206" s="144"/>
      <c r="MP206" s="144"/>
      <c r="MQ206" s="145"/>
      <c r="MR206" s="597"/>
      <c r="MS206" s="597"/>
      <c r="MT206" s="597"/>
      <c r="MU206" s="446"/>
      <c r="MV206" s="446"/>
      <c r="MW206" s="446"/>
      <c r="MX206" s="597"/>
      <c r="MY206" s="446"/>
      <c r="MZ206" s="446"/>
      <c r="NA206" s="446"/>
      <c r="NB206" s="446"/>
      <c r="NC206" s="597"/>
      <c r="ND206" s="144"/>
      <c r="NE206" s="144"/>
      <c r="NF206" s="144"/>
      <c r="NG206" s="145"/>
      <c r="NH206" s="597"/>
      <c r="NI206" s="597"/>
      <c r="NJ206" s="597"/>
      <c r="NK206" s="446"/>
      <c r="NL206" s="446"/>
      <c r="NM206" s="446"/>
      <c r="NN206" s="597"/>
      <c r="NO206" s="446"/>
      <c r="NP206" s="446"/>
      <c r="NQ206" s="446"/>
      <c r="NR206" s="446"/>
      <c r="NS206" s="597"/>
      <c r="NT206" s="144"/>
      <c r="NU206" s="144"/>
      <c r="NV206" s="144"/>
      <c r="NW206" s="145"/>
      <c r="NX206" s="597"/>
      <c r="NY206" s="597"/>
      <c r="NZ206" s="597"/>
      <c r="OA206" s="446"/>
      <c r="OB206" s="446"/>
      <c r="OC206" s="446"/>
      <c r="OD206" s="597"/>
      <c r="OE206" s="446"/>
      <c r="OF206" s="446"/>
      <c r="OG206" s="446"/>
      <c r="OH206" s="446"/>
      <c r="OI206" s="597"/>
      <c r="OJ206" s="144"/>
      <c r="OK206" s="144"/>
      <c r="OL206" s="144"/>
      <c r="OM206" s="145"/>
      <c r="ON206" s="597"/>
      <c r="OO206" s="597"/>
      <c r="OP206" s="597"/>
      <c r="OQ206" s="446"/>
      <c r="OR206" s="446"/>
      <c r="OS206" s="446"/>
      <c r="OT206" s="597"/>
      <c r="OU206" s="446"/>
      <c r="OV206" s="446"/>
      <c r="OW206" s="446"/>
      <c r="OX206" s="446"/>
      <c r="OY206" s="597"/>
      <c r="OZ206" s="144"/>
      <c r="PA206" s="144"/>
      <c r="PB206" s="144"/>
      <c r="PC206" s="145"/>
      <c r="PD206" s="597"/>
      <c r="PE206" s="597"/>
      <c r="PF206" s="597"/>
      <c r="PG206" s="446"/>
      <c r="PH206" s="446"/>
      <c r="PI206" s="446"/>
      <c r="PJ206" s="597"/>
      <c r="PK206" s="446"/>
      <c r="PL206" s="446"/>
      <c r="PM206" s="446"/>
      <c r="PN206" s="446"/>
      <c r="PO206" s="597"/>
      <c r="PP206" s="144"/>
      <c r="PQ206" s="144"/>
      <c r="PR206" s="144"/>
      <c r="PS206" s="145"/>
      <c r="PT206" s="597"/>
      <c r="PU206" s="597"/>
      <c r="PV206" s="597"/>
      <c r="PW206" s="446"/>
      <c r="PX206" s="446"/>
      <c r="PY206" s="446"/>
      <c r="PZ206" s="597"/>
      <c r="QA206" s="446"/>
      <c r="QB206" s="446"/>
      <c r="QC206" s="446"/>
      <c r="QD206" s="446"/>
      <c r="QE206" s="597"/>
      <c r="QF206" s="144"/>
      <c r="QG206" s="144"/>
      <c r="QH206" s="144"/>
      <c r="QI206" s="145"/>
      <c r="QJ206" s="597"/>
      <c r="QK206" s="597"/>
      <c r="QL206" s="597"/>
      <c r="QM206" s="446"/>
      <c r="QN206" s="446"/>
      <c r="QO206" s="446"/>
      <c r="QP206" s="597"/>
      <c r="QQ206" s="446"/>
      <c r="QR206" s="446"/>
      <c r="QS206" s="446"/>
      <c r="QT206" s="446"/>
      <c r="QU206" s="597"/>
      <c r="QV206" s="144"/>
      <c r="QW206" s="144"/>
      <c r="QX206" s="144"/>
      <c r="QY206" s="145"/>
      <c r="QZ206" s="597"/>
      <c r="RA206" s="597"/>
      <c r="RB206" s="597"/>
      <c r="RC206" s="446"/>
      <c r="RD206" s="446"/>
      <c r="RE206" s="446"/>
      <c r="RF206" s="597"/>
      <c r="RG206" s="446"/>
      <c r="RH206" s="446"/>
      <c r="RI206" s="446"/>
      <c r="RJ206" s="446"/>
      <c r="RK206" s="597"/>
      <c r="RL206" s="144"/>
      <c r="RM206" s="144"/>
      <c r="RN206" s="144"/>
      <c r="RO206" s="145"/>
      <c r="RP206" s="597"/>
      <c r="RQ206" s="597"/>
      <c r="RR206" s="597"/>
      <c r="RS206" s="446"/>
      <c r="RT206" s="446"/>
      <c r="RU206" s="446"/>
      <c r="RV206" s="597"/>
      <c r="RW206" s="446"/>
      <c r="RX206" s="446"/>
      <c r="RY206" s="446"/>
      <c r="RZ206" s="446"/>
      <c r="SA206" s="597"/>
      <c r="SB206" s="144"/>
      <c r="SC206" s="144"/>
      <c r="SD206" s="144"/>
      <c r="SE206" s="145"/>
      <c r="SF206" s="597"/>
      <c r="SG206" s="597"/>
      <c r="SH206" s="597"/>
      <c r="SI206" s="446"/>
      <c r="SJ206" s="446"/>
      <c r="SK206" s="446"/>
      <c r="SL206" s="597"/>
      <c r="SM206" s="446"/>
      <c r="SN206" s="446"/>
      <c r="SO206" s="446"/>
      <c r="SP206" s="446"/>
      <c r="SQ206" s="597"/>
      <c r="SR206" s="144"/>
      <c r="SS206" s="144"/>
      <c r="ST206" s="144"/>
      <c r="SU206" s="145"/>
      <c r="SV206" s="597"/>
      <c r="SW206" s="597"/>
      <c r="SX206" s="597"/>
      <c r="SY206" s="446"/>
      <c r="SZ206" s="446"/>
      <c r="TA206" s="446"/>
      <c r="TB206" s="597"/>
      <c r="TC206" s="446"/>
      <c r="TD206" s="446"/>
      <c r="TE206" s="446"/>
      <c r="TF206" s="446"/>
      <c r="TG206" s="597"/>
      <c r="TH206" s="144"/>
      <c r="TI206" s="144"/>
      <c r="TJ206" s="144"/>
      <c r="TK206" s="145"/>
      <c r="TL206" s="597"/>
      <c r="TM206" s="597"/>
      <c r="TN206" s="597"/>
      <c r="TO206" s="446"/>
      <c r="TP206" s="446"/>
      <c r="TQ206" s="446"/>
      <c r="TR206" s="597"/>
      <c r="TS206" s="446"/>
      <c r="TT206" s="446"/>
      <c r="TU206" s="446"/>
      <c r="TV206" s="446"/>
      <c r="TW206" s="597"/>
      <c r="TX206" s="144"/>
      <c r="TY206" s="144"/>
      <c r="TZ206" s="144"/>
      <c r="UA206" s="145"/>
      <c r="UB206" s="597"/>
      <c r="UC206" s="597"/>
      <c r="UD206" s="597"/>
      <c r="UE206" s="446"/>
      <c r="UF206" s="446"/>
      <c r="UG206" s="446"/>
      <c r="UH206" s="597"/>
      <c r="UI206" s="446"/>
      <c r="UJ206" s="446"/>
      <c r="UK206" s="446"/>
      <c r="UL206" s="446"/>
      <c r="UM206" s="597"/>
      <c r="UN206" s="144"/>
      <c r="UO206" s="144"/>
      <c r="UP206" s="144"/>
      <c r="UQ206" s="145"/>
      <c r="UR206" s="597"/>
      <c r="US206" s="597"/>
      <c r="UT206" s="597"/>
      <c r="UU206" s="446"/>
      <c r="UV206" s="446"/>
      <c r="UW206" s="446"/>
      <c r="UX206" s="597"/>
      <c r="UY206" s="446"/>
      <c r="UZ206" s="446"/>
      <c r="VA206" s="446"/>
      <c r="VB206" s="446"/>
      <c r="VC206" s="597"/>
      <c r="VD206" s="144"/>
      <c r="VE206" s="144"/>
      <c r="VF206" s="144"/>
      <c r="VG206" s="145"/>
      <c r="VH206" s="597"/>
      <c r="VI206" s="597"/>
      <c r="VJ206" s="597"/>
      <c r="VK206" s="446"/>
      <c r="VL206" s="446"/>
      <c r="VM206" s="446"/>
      <c r="VN206" s="597"/>
      <c r="VO206" s="446"/>
      <c r="VP206" s="446"/>
      <c r="VQ206" s="446"/>
      <c r="VR206" s="446"/>
      <c r="VS206" s="597"/>
      <c r="VT206" s="144"/>
      <c r="VU206" s="144"/>
      <c r="VV206" s="144"/>
      <c r="VW206" s="145"/>
      <c r="VX206" s="597"/>
      <c r="VY206" s="597"/>
      <c r="VZ206" s="597"/>
      <c r="WA206" s="446"/>
      <c r="WB206" s="446"/>
      <c r="WC206" s="446"/>
      <c r="WD206" s="597"/>
      <c r="WE206" s="446"/>
      <c r="WF206" s="446"/>
      <c r="WG206" s="446"/>
      <c r="WH206" s="446"/>
      <c r="WI206" s="597"/>
      <c r="WJ206" s="144"/>
      <c r="WK206" s="144"/>
      <c r="WL206" s="144"/>
      <c r="WM206" s="145"/>
      <c r="WN206" s="597"/>
      <c r="WO206" s="597"/>
      <c r="WP206" s="597"/>
      <c r="WQ206" s="446"/>
      <c r="WR206" s="446"/>
      <c r="WS206" s="446"/>
      <c r="WT206" s="597"/>
      <c r="WU206" s="446"/>
      <c r="WV206" s="446"/>
      <c r="WW206" s="446"/>
      <c r="WX206" s="446"/>
      <c r="WY206" s="597"/>
      <c r="WZ206" s="144"/>
      <c r="XA206" s="144"/>
      <c r="XB206" s="144"/>
      <c r="XC206" s="145"/>
      <c r="XD206" s="597"/>
      <c r="XE206" s="597"/>
      <c r="XF206" s="597"/>
      <c r="XG206" s="446"/>
      <c r="XH206" s="446"/>
      <c r="XI206" s="446"/>
      <c r="XJ206" s="597"/>
      <c r="XK206" s="446"/>
      <c r="XL206" s="446"/>
      <c r="XM206" s="446"/>
      <c r="XN206" s="446"/>
      <c r="XO206" s="597"/>
      <c r="XP206" s="144"/>
      <c r="XQ206" s="144"/>
      <c r="XR206" s="144"/>
      <c r="XS206" s="145"/>
      <c r="XT206" s="597"/>
      <c r="XU206" s="597"/>
      <c r="XV206" s="597"/>
      <c r="XW206" s="446"/>
      <c r="XX206" s="446"/>
      <c r="XY206" s="446"/>
      <c r="XZ206" s="597"/>
      <c r="YA206" s="446"/>
      <c r="YB206" s="446"/>
      <c r="YC206" s="446"/>
      <c r="YD206" s="446"/>
      <c r="YE206" s="597"/>
      <c r="YF206" s="144"/>
      <c r="YG206" s="144"/>
      <c r="YH206" s="144"/>
      <c r="YI206" s="145"/>
      <c r="YJ206" s="597"/>
      <c r="YK206" s="597"/>
      <c r="YL206" s="597"/>
      <c r="YM206" s="446"/>
      <c r="YN206" s="446"/>
      <c r="YO206" s="446"/>
      <c r="YP206" s="597"/>
      <c r="YQ206" s="446"/>
      <c r="YR206" s="446"/>
      <c r="YS206" s="446"/>
      <c r="YT206" s="446"/>
      <c r="YU206" s="597"/>
      <c r="YV206" s="144"/>
      <c r="YW206" s="144"/>
      <c r="YX206" s="144"/>
      <c r="YY206" s="145"/>
      <c r="YZ206" s="597"/>
      <c r="ZA206" s="597"/>
      <c r="ZB206" s="597"/>
      <c r="ZC206" s="446"/>
      <c r="ZD206" s="446"/>
      <c r="ZE206" s="446"/>
      <c r="ZF206" s="597"/>
      <c r="ZG206" s="446"/>
      <c r="ZH206" s="446"/>
      <c r="ZI206" s="446"/>
      <c r="ZJ206" s="446"/>
      <c r="ZK206" s="597"/>
      <c r="ZL206" s="144"/>
      <c r="ZM206" s="144"/>
      <c r="ZN206" s="144"/>
      <c r="ZO206" s="145"/>
      <c r="ZP206" s="597"/>
      <c r="ZQ206" s="597"/>
      <c r="ZR206" s="597"/>
      <c r="ZS206" s="446"/>
      <c r="ZT206" s="446"/>
      <c r="ZU206" s="446"/>
      <c r="ZV206" s="597"/>
      <c r="ZW206" s="446"/>
      <c r="ZX206" s="446"/>
      <c r="ZY206" s="446"/>
      <c r="ZZ206" s="446"/>
      <c r="AAA206" s="597"/>
      <c r="AAB206" s="144"/>
      <c r="AAC206" s="144"/>
      <c r="AAD206" s="144"/>
      <c r="AAE206" s="145"/>
      <c r="AAF206" s="597"/>
      <c r="AAG206" s="597"/>
      <c r="AAH206" s="597"/>
      <c r="AAI206" s="446"/>
      <c r="AAJ206" s="446"/>
      <c r="AAK206" s="446"/>
      <c r="AAL206" s="597"/>
      <c r="AAM206" s="446"/>
      <c r="AAN206" s="446"/>
      <c r="AAO206" s="446"/>
      <c r="AAP206" s="446"/>
      <c r="AAQ206" s="597"/>
      <c r="AAR206" s="144"/>
      <c r="AAS206" s="144"/>
      <c r="AAT206" s="144"/>
      <c r="AAU206" s="145"/>
      <c r="AAV206" s="597"/>
      <c r="AAW206" s="597"/>
      <c r="AAX206" s="597"/>
      <c r="AAY206" s="446"/>
      <c r="AAZ206" s="446"/>
      <c r="ABA206" s="446"/>
      <c r="ABB206" s="597"/>
      <c r="ABC206" s="446"/>
      <c r="ABD206" s="446"/>
      <c r="ABE206" s="446"/>
      <c r="ABF206" s="446"/>
      <c r="ABG206" s="597"/>
      <c r="ABH206" s="144"/>
      <c r="ABI206" s="144"/>
      <c r="ABJ206" s="144"/>
      <c r="ABK206" s="145"/>
      <c r="ABL206" s="597"/>
      <c r="ABM206" s="597"/>
      <c r="ABN206" s="597"/>
      <c r="ABO206" s="446"/>
      <c r="ABP206" s="446"/>
      <c r="ABQ206" s="446"/>
      <c r="ABR206" s="597"/>
      <c r="ABS206" s="446"/>
      <c r="ABT206" s="446"/>
      <c r="ABU206" s="446"/>
      <c r="ABV206" s="446"/>
      <c r="ABW206" s="597"/>
      <c r="ABX206" s="144"/>
      <c r="ABY206" s="144"/>
      <c r="ABZ206" s="144"/>
      <c r="ACA206" s="145"/>
      <c r="ACB206" s="597"/>
      <c r="ACC206" s="597"/>
      <c r="ACD206" s="597"/>
      <c r="ACE206" s="446"/>
      <c r="ACF206" s="446"/>
      <c r="ACG206" s="446"/>
      <c r="ACH206" s="597"/>
      <c r="ACI206" s="446"/>
      <c r="ACJ206" s="446"/>
      <c r="ACK206" s="446"/>
      <c r="ACL206" s="446"/>
      <c r="ACM206" s="597"/>
      <c r="ACN206" s="144"/>
      <c r="ACO206" s="144"/>
      <c r="ACP206" s="144"/>
      <c r="ACQ206" s="145"/>
      <c r="ACR206" s="597"/>
      <c r="ACS206" s="597"/>
      <c r="ACT206" s="597"/>
      <c r="ACU206" s="446"/>
      <c r="ACV206" s="446"/>
      <c r="ACW206" s="446"/>
      <c r="ACX206" s="597"/>
      <c r="ACY206" s="446"/>
      <c r="ACZ206" s="446"/>
      <c r="ADA206" s="446"/>
      <c r="ADB206" s="446"/>
      <c r="ADC206" s="597"/>
      <c r="ADD206" s="144"/>
      <c r="ADE206" s="144"/>
      <c r="ADF206" s="144"/>
      <c r="ADG206" s="145"/>
      <c r="ADH206" s="597"/>
      <c r="ADI206" s="597"/>
      <c r="ADJ206" s="597"/>
      <c r="ADK206" s="446"/>
      <c r="ADL206" s="446"/>
      <c r="ADM206" s="446"/>
      <c r="ADN206" s="597"/>
      <c r="ADO206" s="446"/>
      <c r="ADP206" s="446"/>
      <c r="ADQ206" s="446"/>
      <c r="ADR206" s="446"/>
      <c r="ADS206" s="597"/>
      <c r="ADT206" s="144"/>
      <c r="ADU206" s="144"/>
      <c r="ADV206" s="144"/>
      <c r="ADW206" s="145"/>
      <c r="ADX206" s="597"/>
      <c r="ADY206" s="597"/>
      <c r="ADZ206" s="597"/>
      <c r="AEA206" s="446"/>
      <c r="AEB206" s="446"/>
      <c r="AEC206" s="446"/>
      <c r="AED206" s="597"/>
      <c r="AEE206" s="446"/>
      <c r="AEF206" s="446"/>
      <c r="AEG206" s="446"/>
      <c r="AEH206" s="446"/>
      <c r="AEI206" s="597"/>
      <c r="AEJ206" s="144"/>
      <c r="AEK206" s="144"/>
      <c r="AEL206" s="144"/>
      <c r="AEM206" s="145"/>
      <c r="AEN206" s="597"/>
      <c r="AEO206" s="597"/>
      <c r="AEP206" s="597"/>
      <c r="AEQ206" s="446"/>
      <c r="AER206" s="446"/>
      <c r="AES206" s="446"/>
      <c r="AET206" s="597"/>
      <c r="AEU206" s="446"/>
      <c r="AEV206" s="446"/>
      <c r="AEW206" s="446"/>
      <c r="AEX206" s="446"/>
      <c r="AEY206" s="597"/>
      <c r="AEZ206" s="144"/>
      <c r="AFA206" s="144"/>
      <c r="AFB206" s="144"/>
      <c r="AFC206" s="145"/>
      <c r="AFD206" s="597"/>
      <c r="AFE206" s="597"/>
      <c r="AFF206" s="597"/>
      <c r="AFG206" s="446"/>
      <c r="AFH206" s="446"/>
      <c r="AFI206" s="446"/>
      <c r="AFJ206" s="597"/>
      <c r="AFK206" s="446"/>
      <c r="AFL206" s="446"/>
      <c r="AFM206" s="446"/>
      <c r="AFN206" s="446"/>
      <c r="AFO206" s="597"/>
      <c r="AFP206" s="144"/>
      <c r="AFQ206" s="144"/>
      <c r="AFR206" s="144"/>
      <c r="AFS206" s="145"/>
      <c r="AFT206" s="597"/>
      <c r="AFU206" s="597"/>
      <c r="AFV206" s="597"/>
      <c r="AFW206" s="446"/>
      <c r="AFX206" s="446"/>
      <c r="AFY206" s="446"/>
      <c r="AFZ206" s="597"/>
      <c r="AGA206" s="446"/>
      <c r="AGB206" s="446"/>
      <c r="AGC206" s="446"/>
      <c r="AGD206" s="446"/>
      <c r="AGE206" s="597"/>
      <c r="AGF206" s="144"/>
      <c r="AGG206" s="144"/>
      <c r="AGH206" s="144"/>
      <c r="AGI206" s="145"/>
      <c r="AGJ206" s="597"/>
      <c r="AGK206" s="597"/>
      <c r="AGL206" s="597"/>
      <c r="AGM206" s="446"/>
      <c r="AGN206" s="446"/>
      <c r="AGO206" s="446"/>
      <c r="AGP206" s="597"/>
      <c r="AGQ206" s="446"/>
      <c r="AGR206" s="446"/>
      <c r="AGS206" s="446"/>
      <c r="AGT206" s="446"/>
      <c r="AGU206" s="597"/>
      <c r="AGV206" s="144"/>
      <c r="AGW206" s="144"/>
      <c r="AGX206" s="144"/>
      <c r="AGY206" s="145"/>
      <c r="AGZ206" s="597"/>
      <c r="AHA206" s="597"/>
      <c r="AHB206" s="597"/>
      <c r="AHC206" s="446"/>
      <c r="AHD206" s="446"/>
      <c r="AHE206" s="446"/>
      <c r="AHF206" s="597"/>
      <c r="AHG206" s="446"/>
      <c r="AHH206" s="446"/>
      <c r="AHI206" s="446"/>
      <c r="AHJ206" s="446"/>
      <c r="AHK206" s="597"/>
      <c r="AHL206" s="144"/>
      <c r="AHM206" s="144"/>
      <c r="AHN206" s="144"/>
      <c r="AHO206" s="145"/>
      <c r="AHP206" s="597"/>
      <c r="AHQ206" s="597"/>
      <c r="AHR206" s="597"/>
      <c r="AHS206" s="446"/>
      <c r="AHT206" s="446"/>
      <c r="AHU206" s="446"/>
      <c r="AHV206" s="597"/>
      <c r="AHW206" s="446"/>
      <c r="AHX206" s="446"/>
      <c r="AHY206" s="446"/>
      <c r="AHZ206" s="446"/>
      <c r="AIA206" s="597"/>
      <c r="AIB206" s="144"/>
      <c r="AIC206" s="144"/>
      <c r="AID206" s="144"/>
      <c r="AIE206" s="145"/>
      <c r="AIF206" s="597"/>
      <c r="AIG206" s="597"/>
      <c r="AIH206" s="597"/>
      <c r="AII206" s="446"/>
      <c r="AIJ206" s="446"/>
      <c r="AIK206" s="446"/>
      <c r="AIL206" s="597"/>
      <c r="AIM206" s="446"/>
      <c r="AIN206" s="446"/>
      <c r="AIO206" s="446"/>
      <c r="AIP206" s="446"/>
      <c r="AIQ206" s="597"/>
      <c r="AIR206" s="144"/>
      <c r="AIS206" s="144"/>
      <c r="AIT206" s="144"/>
      <c r="AIU206" s="145"/>
      <c r="AIV206" s="597"/>
      <c r="AIW206" s="597"/>
      <c r="AIX206" s="597"/>
      <c r="AIY206" s="446"/>
      <c r="AIZ206" s="446"/>
      <c r="AJA206" s="446"/>
      <c r="AJB206" s="597"/>
      <c r="AJC206" s="446"/>
      <c r="AJD206" s="446"/>
      <c r="AJE206" s="446"/>
      <c r="AJF206" s="446"/>
      <c r="AJG206" s="597"/>
      <c r="AJH206" s="144"/>
      <c r="AJI206" s="144"/>
      <c r="AJJ206" s="144"/>
      <c r="AJK206" s="145"/>
      <c r="AJL206" s="597"/>
      <c r="AJM206" s="597"/>
      <c r="AJN206" s="597"/>
      <c r="AJO206" s="446"/>
      <c r="AJP206" s="446"/>
      <c r="AJQ206" s="446"/>
      <c r="AJR206" s="597"/>
      <c r="AJS206" s="446"/>
      <c r="AJT206" s="446"/>
      <c r="AJU206" s="446"/>
      <c r="AJV206" s="446"/>
      <c r="AJW206" s="597"/>
      <c r="AJX206" s="144"/>
      <c r="AJY206" s="144"/>
      <c r="AJZ206" s="144"/>
      <c r="AKA206" s="145"/>
      <c r="AKB206" s="597"/>
      <c r="AKC206" s="597"/>
      <c r="AKD206" s="597"/>
      <c r="AKE206" s="446"/>
      <c r="AKF206" s="446"/>
      <c r="AKG206" s="446"/>
      <c r="AKH206" s="597"/>
      <c r="AKI206" s="446"/>
      <c r="AKJ206" s="446"/>
      <c r="AKK206" s="446"/>
      <c r="AKL206" s="446"/>
      <c r="AKM206" s="597"/>
      <c r="AKN206" s="144"/>
      <c r="AKO206" s="144"/>
      <c r="AKP206" s="144"/>
      <c r="AKQ206" s="145"/>
      <c r="AKR206" s="597"/>
      <c r="AKS206" s="597"/>
      <c r="AKT206" s="597"/>
      <c r="AKU206" s="446"/>
      <c r="AKV206" s="446"/>
      <c r="AKW206" s="446"/>
      <c r="AKX206" s="597"/>
      <c r="AKY206" s="446"/>
      <c r="AKZ206" s="446"/>
      <c r="ALA206" s="446"/>
      <c r="ALB206" s="446"/>
      <c r="ALC206" s="597"/>
      <c r="ALD206" s="144"/>
      <c r="ALE206" s="144"/>
      <c r="ALF206" s="144"/>
      <c r="ALG206" s="145"/>
      <c r="ALH206" s="597"/>
      <c r="ALI206" s="597"/>
      <c r="ALJ206" s="597"/>
      <c r="ALK206" s="446"/>
      <c r="ALL206" s="446"/>
      <c r="ALM206" s="446"/>
      <c r="ALN206" s="597"/>
      <c r="ALO206" s="446"/>
      <c r="ALP206" s="446"/>
      <c r="ALQ206" s="446"/>
      <c r="ALR206" s="446"/>
      <c r="ALS206" s="597"/>
      <c r="ALT206" s="144"/>
      <c r="ALU206" s="144"/>
      <c r="ALV206" s="144"/>
      <c r="ALW206" s="145"/>
      <c r="ALX206" s="597"/>
      <c r="ALY206" s="597"/>
      <c r="ALZ206" s="597"/>
      <c r="AMA206" s="446"/>
      <c r="AMB206" s="446"/>
      <c r="AMC206" s="446"/>
      <c r="AMD206" s="597"/>
      <c r="AME206" s="446"/>
      <c r="AMF206" s="446"/>
      <c r="AMG206" s="446"/>
      <c r="AMH206" s="446"/>
      <c r="AMI206" s="597"/>
      <c r="AMJ206" s="144"/>
      <c r="AMK206" s="144"/>
      <c r="AML206" s="144"/>
      <c r="AMM206" s="145"/>
      <c r="AMN206" s="597"/>
      <c r="AMO206" s="597"/>
      <c r="AMP206" s="597"/>
      <c r="AMQ206" s="446"/>
      <c r="AMR206" s="446"/>
      <c r="AMS206" s="446"/>
      <c r="AMT206" s="597"/>
      <c r="AMU206" s="446"/>
      <c r="AMV206" s="446"/>
      <c r="AMW206" s="446"/>
      <c r="AMX206" s="446"/>
      <c r="AMY206" s="597"/>
      <c r="AMZ206" s="144"/>
      <c r="ANA206" s="144"/>
      <c r="ANB206" s="144"/>
      <c r="ANC206" s="145"/>
      <c r="AND206" s="597"/>
      <c r="ANE206" s="597"/>
      <c r="ANF206" s="597"/>
      <c r="ANG206" s="446"/>
      <c r="ANH206" s="446"/>
      <c r="ANI206" s="446"/>
      <c r="ANJ206" s="597"/>
      <c r="ANK206" s="446"/>
      <c r="ANL206" s="446"/>
      <c r="ANM206" s="446"/>
      <c r="ANN206" s="446"/>
      <c r="ANO206" s="597"/>
      <c r="ANP206" s="144"/>
      <c r="ANQ206" s="144"/>
      <c r="ANR206" s="144"/>
      <c r="ANS206" s="145"/>
      <c r="ANT206" s="597"/>
      <c r="ANU206" s="597"/>
      <c r="ANV206" s="597"/>
      <c r="ANW206" s="446"/>
      <c r="ANX206" s="446"/>
      <c r="ANY206" s="446"/>
      <c r="ANZ206" s="597"/>
      <c r="AOA206" s="446"/>
      <c r="AOB206" s="446"/>
      <c r="AOC206" s="446"/>
      <c r="AOD206" s="446"/>
      <c r="AOE206" s="597"/>
      <c r="AOF206" s="144"/>
      <c r="AOG206" s="144"/>
      <c r="AOH206" s="144"/>
      <c r="AOI206" s="145"/>
      <c r="AOJ206" s="597"/>
      <c r="AOK206" s="597"/>
      <c r="AOL206" s="597"/>
      <c r="AOM206" s="446"/>
      <c r="AON206" s="446"/>
      <c r="AOO206" s="446"/>
      <c r="AOP206" s="597"/>
      <c r="AOQ206" s="446"/>
      <c r="AOR206" s="446"/>
      <c r="AOS206" s="446"/>
      <c r="AOT206" s="446"/>
      <c r="AOU206" s="597"/>
      <c r="AOV206" s="144"/>
      <c r="AOW206" s="144"/>
      <c r="AOX206" s="144"/>
      <c r="AOY206" s="145"/>
      <c r="AOZ206" s="597"/>
      <c r="APA206" s="597"/>
      <c r="APB206" s="597"/>
      <c r="APC206" s="446"/>
      <c r="APD206" s="446"/>
      <c r="APE206" s="446"/>
      <c r="APF206" s="597"/>
      <c r="APG206" s="446"/>
      <c r="APH206" s="446"/>
      <c r="API206" s="446"/>
      <c r="APJ206" s="446"/>
      <c r="APK206" s="597"/>
      <c r="APL206" s="144"/>
      <c r="APM206" s="144"/>
      <c r="APN206" s="144"/>
      <c r="APO206" s="145"/>
      <c r="APP206" s="597"/>
      <c r="APQ206" s="597"/>
      <c r="APR206" s="597"/>
      <c r="APS206" s="446"/>
      <c r="APT206" s="446"/>
      <c r="APU206" s="446"/>
      <c r="APV206" s="597"/>
      <c r="APW206" s="446"/>
      <c r="APX206" s="446"/>
      <c r="APY206" s="446"/>
      <c r="APZ206" s="446"/>
      <c r="AQA206" s="597"/>
      <c r="AQB206" s="144"/>
      <c r="AQC206" s="144"/>
      <c r="AQD206" s="144"/>
      <c r="AQE206" s="145"/>
      <c r="AQF206" s="597"/>
      <c r="AQG206" s="597"/>
      <c r="AQH206" s="597"/>
      <c r="AQI206" s="446"/>
      <c r="AQJ206" s="446"/>
      <c r="AQK206" s="446"/>
      <c r="AQL206" s="597"/>
      <c r="AQM206" s="446"/>
      <c r="AQN206" s="446"/>
      <c r="AQO206" s="446"/>
      <c r="AQP206" s="446"/>
      <c r="AQQ206" s="597"/>
      <c r="AQR206" s="144"/>
      <c r="AQS206" s="144"/>
      <c r="AQT206" s="144"/>
      <c r="AQU206" s="145"/>
      <c r="AQV206" s="597"/>
      <c r="AQW206" s="597"/>
      <c r="AQX206" s="597"/>
      <c r="AQY206" s="446"/>
      <c r="AQZ206" s="446"/>
      <c r="ARA206" s="446"/>
      <c r="ARB206" s="597"/>
      <c r="ARC206" s="446"/>
      <c r="ARD206" s="446"/>
      <c r="ARE206" s="446"/>
      <c r="ARF206" s="446"/>
      <c r="ARG206" s="597"/>
      <c r="ARH206" s="144"/>
      <c r="ARI206" s="144"/>
      <c r="ARJ206" s="144"/>
      <c r="ARK206" s="145"/>
      <c r="ARL206" s="597"/>
      <c r="ARM206" s="597"/>
      <c r="ARN206" s="597"/>
      <c r="ARO206" s="446"/>
      <c r="ARP206" s="446"/>
      <c r="ARQ206" s="446"/>
      <c r="ARR206" s="597"/>
      <c r="ARS206" s="446"/>
      <c r="ART206" s="446"/>
      <c r="ARU206" s="446"/>
      <c r="ARV206" s="446"/>
      <c r="ARW206" s="597"/>
      <c r="ARX206" s="144"/>
      <c r="ARY206" s="144"/>
      <c r="ARZ206" s="144"/>
      <c r="ASA206" s="145"/>
      <c r="ASB206" s="597"/>
      <c r="ASC206" s="597"/>
      <c r="ASD206" s="597"/>
      <c r="ASE206" s="446"/>
      <c r="ASF206" s="446"/>
      <c r="ASG206" s="446"/>
      <c r="ASH206" s="597"/>
      <c r="ASI206" s="446"/>
      <c r="ASJ206" s="446"/>
      <c r="ASK206" s="446"/>
      <c r="ASL206" s="446"/>
      <c r="ASM206" s="597"/>
      <c r="ASN206" s="144"/>
      <c r="ASO206" s="144"/>
      <c r="ASP206" s="144"/>
      <c r="ASQ206" s="145"/>
      <c r="ASR206" s="597"/>
      <c r="ASS206" s="597"/>
      <c r="AST206" s="597"/>
      <c r="ASU206" s="446"/>
      <c r="ASV206" s="446"/>
      <c r="ASW206" s="446"/>
      <c r="ASX206" s="597"/>
      <c r="ASY206" s="446"/>
      <c r="ASZ206" s="446"/>
      <c r="ATA206" s="446"/>
      <c r="ATB206" s="446"/>
      <c r="ATC206" s="597"/>
      <c r="ATD206" s="144"/>
      <c r="ATE206" s="144"/>
      <c r="ATF206" s="144"/>
      <c r="ATG206" s="145"/>
      <c r="ATH206" s="597"/>
      <c r="ATI206" s="597"/>
      <c r="ATJ206" s="597"/>
      <c r="ATK206" s="446"/>
      <c r="ATL206" s="446"/>
      <c r="ATM206" s="446"/>
      <c r="ATN206" s="597"/>
      <c r="ATO206" s="446"/>
      <c r="ATP206" s="446"/>
      <c r="ATQ206" s="446"/>
      <c r="ATR206" s="446"/>
      <c r="ATS206" s="597"/>
      <c r="ATT206" s="144"/>
      <c r="ATU206" s="144"/>
      <c r="ATV206" s="144"/>
      <c r="ATW206" s="145"/>
      <c r="ATX206" s="597"/>
      <c r="ATY206" s="597"/>
      <c r="ATZ206" s="597"/>
      <c r="AUA206" s="446"/>
      <c r="AUB206" s="446"/>
      <c r="AUC206" s="446"/>
      <c r="AUD206" s="597"/>
      <c r="AUE206" s="446"/>
      <c r="AUF206" s="446"/>
      <c r="AUG206" s="446"/>
      <c r="AUH206" s="446"/>
      <c r="AUI206" s="597"/>
      <c r="AUJ206" s="144"/>
      <c r="AUK206" s="144"/>
      <c r="AUL206" s="144"/>
      <c r="AUM206" s="145"/>
      <c r="AUN206" s="597"/>
      <c r="AUO206" s="597"/>
      <c r="AUP206" s="597"/>
      <c r="AUQ206" s="446"/>
      <c r="AUR206" s="446"/>
      <c r="AUS206" s="446"/>
      <c r="AUT206" s="597"/>
      <c r="AUU206" s="446"/>
      <c r="AUV206" s="446"/>
      <c r="AUW206" s="446"/>
      <c r="AUX206" s="446"/>
      <c r="AUY206" s="597"/>
      <c r="AUZ206" s="144"/>
      <c r="AVA206" s="144"/>
      <c r="AVB206" s="144"/>
      <c r="AVC206" s="145"/>
      <c r="AVD206" s="597"/>
      <c r="AVE206" s="597"/>
      <c r="AVF206" s="597"/>
      <c r="AVG206" s="446"/>
      <c r="AVH206" s="446"/>
      <c r="AVI206" s="446"/>
      <c r="AVJ206" s="597"/>
      <c r="AVK206" s="446"/>
      <c r="AVL206" s="446"/>
      <c r="AVM206" s="446"/>
      <c r="AVN206" s="446"/>
      <c r="AVO206" s="597"/>
      <c r="AVP206" s="144"/>
      <c r="AVQ206" s="144"/>
      <c r="AVR206" s="144"/>
      <c r="AVS206" s="145"/>
      <c r="AVT206" s="597"/>
      <c r="AVU206" s="597"/>
      <c r="AVV206" s="597"/>
      <c r="AVW206" s="446"/>
      <c r="AVX206" s="446"/>
      <c r="AVY206" s="446"/>
      <c r="AVZ206" s="597"/>
      <c r="AWA206" s="446"/>
      <c r="AWB206" s="446"/>
      <c r="AWC206" s="446"/>
      <c r="AWD206" s="446"/>
      <c r="AWE206" s="597"/>
      <c r="AWF206" s="144"/>
      <c r="AWG206" s="144"/>
      <c r="AWH206" s="144"/>
      <c r="AWI206" s="145"/>
      <c r="AWJ206" s="597"/>
      <c r="AWK206" s="597"/>
      <c r="AWL206" s="597"/>
      <c r="AWM206" s="446"/>
      <c r="AWN206" s="446"/>
      <c r="AWO206" s="446"/>
      <c r="AWP206" s="597"/>
      <c r="AWQ206" s="446"/>
      <c r="AWR206" s="446"/>
      <c r="AWS206" s="446"/>
      <c r="AWT206" s="446"/>
      <c r="AWU206" s="597"/>
      <c r="AWV206" s="144"/>
      <c r="AWW206" s="144"/>
      <c r="AWX206" s="144"/>
      <c r="AWY206" s="145"/>
      <c r="AWZ206" s="597"/>
      <c r="AXA206" s="597"/>
      <c r="AXB206" s="597"/>
      <c r="AXC206" s="446"/>
      <c r="AXD206" s="446"/>
      <c r="AXE206" s="446"/>
      <c r="AXF206" s="597"/>
      <c r="AXG206" s="446"/>
      <c r="AXH206" s="446"/>
      <c r="AXI206" s="446"/>
      <c r="AXJ206" s="446"/>
      <c r="AXK206" s="597"/>
      <c r="AXL206" s="144"/>
      <c r="AXM206" s="144"/>
      <c r="AXN206" s="144"/>
      <c r="AXO206" s="145"/>
      <c r="AXP206" s="597"/>
      <c r="AXQ206" s="597"/>
      <c r="AXR206" s="597"/>
      <c r="AXS206" s="446"/>
      <c r="AXT206" s="446"/>
      <c r="AXU206" s="446"/>
      <c r="AXV206" s="597"/>
      <c r="AXW206" s="446"/>
      <c r="AXX206" s="446"/>
      <c r="AXY206" s="446"/>
      <c r="AXZ206" s="446"/>
      <c r="AYA206" s="597"/>
      <c r="AYB206" s="144"/>
      <c r="AYC206" s="144"/>
      <c r="AYD206" s="144"/>
      <c r="AYE206" s="145"/>
      <c r="AYF206" s="597"/>
      <c r="AYG206" s="597"/>
      <c r="AYH206" s="597"/>
      <c r="AYI206" s="446"/>
      <c r="AYJ206" s="446"/>
      <c r="AYK206" s="446"/>
      <c r="AYL206" s="597"/>
      <c r="AYM206" s="446"/>
      <c r="AYN206" s="446"/>
      <c r="AYO206" s="446"/>
      <c r="AYP206" s="446"/>
      <c r="AYQ206" s="597"/>
      <c r="AYR206" s="144"/>
      <c r="AYS206" s="144"/>
      <c r="AYT206" s="144"/>
      <c r="AYU206" s="145"/>
      <c r="AYV206" s="597"/>
      <c r="AYW206" s="597"/>
      <c r="AYX206" s="597"/>
      <c r="AYY206" s="446"/>
      <c r="AYZ206" s="446"/>
      <c r="AZA206" s="446"/>
      <c r="AZB206" s="597"/>
      <c r="AZC206" s="446"/>
      <c r="AZD206" s="446"/>
      <c r="AZE206" s="446"/>
      <c r="AZF206" s="446"/>
      <c r="AZG206" s="597"/>
      <c r="AZH206" s="144"/>
      <c r="AZI206" s="144"/>
      <c r="AZJ206" s="144"/>
      <c r="AZK206" s="145"/>
      <c r="AZL206" s="597"/>
      <c r="AZM206" s="597"/>
      <c r="AZN206" s="597"/>
      <c r="AZO206" s="446"/>
      <c r="AZP206" s="446"/>
      <c r="AZQ206" s="446"/>
      <c r="AZR206" s="597"/>
      <c r="AZS206" s="446"/>
      <c r="AZT206" s="446"/>
      <c r="AZU206" s="446"/>
      <c r="AZV206" s="446"/>
      <c r="AZW206" s="597"/>
      <c r="AZX206" s="144"/>
      <c r="AZY206" s="144"/>
      <c r="AZZ206" s="144"/>
      <c r="BAA206" s="145"/>
      <c r="BAB206" s="597"/>
      <c r="BAC206" s="597"/>
      <c r="BAD206" s="597"/>
      <c r="BAE206" s="446"/>
      <c r="BAF206" s="446"/>
      <c r="BAG206" s="446"/>
      <c r="BAH206" s="597"/>
      <c r="BAI206" s="446"/>
      <c r="BAJ206" s="446"/>
      <c r="BAK206" s="446"/>
      <c r="BAL206" s="446"/>
      <c r="BAM206" s="597"/>
      <c r="BAN206" s="144"/>
      <c r="BAO206" s="144"/>
      <c r="BAP206" s="144"/>
      <c r="BAQ206" s="145"/>
      <c r="BAR206" s="597"/>
      <c r="BAS206" s="597"/>
      <c r="BAT206" s="597"/>
      <c r="BAU206" s="446"/>
      <c r="BAV206" s="446"/>
      <c r="BAW206" s="446"/>
      <c r="BAX206" s="597"/>
      <c r="BAY206" s="446"/>
      <c r="BAZ206" s="446"/>
      <c r="BBA206" s="446"/>
      <c r="BBB206" s="446"/>
      <c r="BBC206" s="597"/>
      <c r="BBD206" s="144"/>
      <c r="BBE206" s="144"/>
      <c r="BBF206" s="144"/>
      <c r="BBG206" s="145"/>
      <c r="BBH206" s="597"/>
      <c r="BBI206" s="597"/>
      <c r="BBJ206" s="597"/>
      <c r="BBK206" s="446"/>
      <c r="BBL206" s="446"/>
      <c r="BBM206" s="446"/>
      <c r="BBN206" s="597"/>
      <c r="BBO206" s="446"/>
      <c r="BBP206" s="446"/>
      <c r="BBQ206" s="446"/>
      <c r="BBR206" s="446"/>
      <c r="BBS206" s="597"/>
      <c r="BBT206" s="144"/>
      <c r="BBU206" s="144"/>
      <c r="BBV206" s="144"/>
      <c r="BBW206" s="145"/>
      <c r="BBX206" s="597"/>
      <c r="BBY206" s="597"/>
      <c r="BBZ206" s="597"/>
      <c r="BCA206" s="446"/>
      <c r="BCB206" s="446"/>
      <c r="BCC206" s="446"/>
      <c r="BCD206" s="597"/>
      <c r="BCE206" s="446"/>
      <c r="BCF206" s="446"/>
      <c r="BCG206" s="446"/>
      <c r="BCH206" s="446"/>
      <c r="BCI206" s="597"/>
      <c r="BCJ206" s="144"/>
      <c r="BCK206" s="144"/>
      <c r="BCL206" s="144"/>
      <c r="BCM206" s="145"/>
      <c r="BCN206" s="597"/>
      <c r="BCO206" s="597"/>
      <c r="BCP206" s="597"/>
      <c r="BCQ206" s="446"/>
      <c r="BCR206" s="446"/>
      <c r="BCS206" s="446"/>
      <c r="BCT206" s="597"/>
      <c r="BCU206" s="446"/>
      <c r="BCV206" s="446"/>
      <c r="BCW206" s="446"/>
      <c r="BCX206" s="446"/>
      <c r="BCY206" s="597"/>
      <c r="BCZ206" s="144"/>
      <c r="BDA206" s="144"/>
      <c r="BDB206" s="144"/>
      <c r="BDC206" s="145"/>
      <c r="BDD206" s="597"/>
      <c r="BDE206" s="597"/>
      <c r="BDF206" s="597"/>
      <c r="BDG206" s="446"/>
      <c r="BDH206" s="446"/>
      <c r="BDI206" s="446"/>
      <c r="BDJ206" s="597"/>
      <c r="BDK206" s="446"/>
      <c r="BDL206" s="446"/>
      <c r="BDM206" s="446"/>
      <c r="BDN206" s="446"/>
      <c r="BDO206" s="597"/>
      <c r="BDP206" s="144"/>
      <c r="BDQ206" s="144"/>
      <c r="BDR206" s="144"/>
      <c r="BDS206" s="145"/>
      <c r="BDT206" s="597"/>
      <c r="BDU206" s="597"/>
      <c r="BDV206" s="597"/>
      <c r="BDW206" s="446"/>
      <c r="BDX206" s="446"/>
      <c r="BDY206" s="446"/>
      <c r="BDZ206" s="597"/>
      <c r="BEA206" s="446"/>
      <c r="BEB206" s="446"/>
      <c r="BEC206" s="446"/>
      <c r="BED206" s="446"/>
      <c r="BEE206" s="597"/>
      <c r="BEF206" s="144"/>
      <c r="BEG206" s="144"/>
      <c r="BEH206" s="144"/>
      <c r="BEI206" s="145"/>
      <c r="BEJ206" s="597"/>
      <c r="BEK206" s="597"/>
      <c r="BEL206" s="597"/>
      <c r="BEM206" s="446"/>
      <c r="BEN206" s="446"/>
      <c r="BEO206" s="446"/>
      <c r="BEP206" s="597"/>
      <c r="BEQ206" s="446"/>
      <c r="BER206" s="446"/>
      <c r="BES206" s="446"/>
      <c r="BET206" s="446"/>
      <c r="BEU206" s="597"/>
      <c r="BEV206" s="144"/>
      <c r="BEW206" s="144"/>
      <c r="BEX206" s="144"/>
      <c r="BEY206" s="145"/>
      <c r="BEZ206" s="597"/>
      <c r="BFA206" s="597"/>
      <c r="BFB206" s="597"/>
      <c r="BFC206" s="446"/>
      <c r="BFD206" s="446"/>
      <c r="BFE206" s="446"/>
      <c r="BFF206" s="597"/>
      <c r="BFG206" s="446"/>
      <c r="BFH206" s="446"/>
      <c r="BFI206" s="446"/>
      <c r="BFJ206" s="446"/>
      <c r="BFK206" s="597"/>
      <c r="BFL206" s="144"/>
      <c r="BFM206" s="144"/>
      <c r="BFN206" s="144"/>
      <c r="BFO206" s="145"/>
      <c r="BFP206" s="597"/>
      <c r="BFQ206" s="597"/>
      <c r="BFR206" s="597"/>
      <c r="BFS206" s="446"/>
      <c r="BFT206" s="446"/>
      <c r="BFU206" s="446"/>
      <c r="BFV206" s="597"/>
      <c r="BFW206" s="446"/>
      <c r="BFX206" s="446"/>
      <c r="BFY206" s="446"/>
      <c r="BFZ206" s="446"/>
      <c r="BGA206" s="597"/>
      <c r="BGB206" s="144"/>
      <c r="BGC206" s="144"/>
      <c r="BGD206" s="144"/>
      <c r="BGE206" s="145"/>
      <c r="BGF206" s="597"/>
      <c r="BGG206" s="597"/>
      <c r="BGH206" s="597"/>
      <c r="BGI206" s="446"/>
      <c r="BGJ206" s="446"/>
      <c r="BGK206" s="446"/>
      <c r="BGL206" s="597"/>
      <c r="BGM206" s="446"/>
      <c r="BGN206" s="446"/>
      <c r="BGO206" s="446"/>
      <c r="BGP206" s="446"/>
      <c r="BGQ206" s="597"/>
      <c r="BGR206" s="144"/>
      <c r="BGS206" s="144"/>
      <c r="BGT206" s="144"/>
      <c r="BGU206" s="145"/>
      <c r="BGV206" s="597"/>
      <c r="BGW206" s="597"/>
      <c r="BGX206" s="597"/>
      <c r="BGY206" s="446"/>
      <c r="BGZ206" s="446"/>
      <c r="BHA206" s="446"/>
      <c r="BHB206" s="597"/>
      <c r="BHC206" s="446"/>
      <c r="BHD206" s="446"/>
      <c r="BHE206" s="446"/>
      <c r="BHF206" s="446"/>
      <c r="BHG206" s="597"/>
      <c r="BHH206" s="144"/>
      <c r="BHI206" s="144"/>
      <c r="BHJ206" s="144"/>
      <c r="BHK206" s="145"/>
      <c r="BHL206" s="597"/>
      <c r="BHM206" s="597"/>
      <c r="BHN206" s="597"/>
      <c r="BHO206" s="446"/>
      <c r="BHP206" s="446"/>
      <c r="BHQ206" s="446"/>
      <c r="BHR206" s="597"/>
      <c r="BHS206" s="446"/>
      <c r="BHT206" s="446"/>
      <c r="BHU206" s="446"/>
      <c r="BHV206" s="446"/>
      <c r="BHW206" s="597"/>
      <c r="BHX206" s="144"/>
      <c r="BHY206" s="144"/>
      <c r="BHZ206" s="144"/>
      <c r="BIA206" s="145"/>
      <c r="BIB206" s="597"/>
      <c r="BIC206" s="597"/>
      <c r="BID206" s="597"/>
      <c r="BIE206" s="446"/>
      <c r="BIF206" s="446"/>
      <c r="BIG206" s="446"/>
      <c r="BIH206" s="597"/>
      <c r="BII206" s="446"/>
      <c r="BIJ206" s="446"/>
      <c r="BIK206" s="446"/>
      <c r="BIL206" s="446"/>
      <c r="BIM206" s="597"/>
      <c r="BIN206" s="144"/>
      <c r="BIO206" s="144"/>
      <c r="BIP206" s="144"/>
      <c r="BIQ206" s="145"/>
      <c r="BIR206" s="597"/>
      <c r="BIS206" s="597"/>
      <c r="BIT206" s="597"/>
      <c r="BIU206" s="446"/>
      <c r="BIV206" s="446"/>
      <c r="BIW206" s="446"/>
      <c r="BIX206" s="597"/>
      <c r="BIY206" s="446"/>
      <c r="BIZ206" s="446"/>
      <c r="BJA206" s="446"/>
      <c r="BJB206" s="446"/>
      <c r="BJC206" s="597"/>
      <c r="BJD206" s="144"/>
      <c r="BJE206" s="144"/>
      <c r="BJF206" s="144"/>
      <c r="BJG206" s="145"/>
      <c r="BJH206" s="597"/>
      <c r="BJI206" s="597"/>
      <c r="BJJ206" s="597"/>
      <c r="BJK206" s="446"/>
      <c r="BJL206" s="446"/>
      <c r="BJM206" s="446"/>
      <c r="BJN206" s="597"/>
      <c r="BJO206" s="446"/>
      <c r="BJP206" s="446"/>
      <c r="BJQ206" s="446"/>
      <c r="BJR206" s="446"/>
      <c r="BJS206" s="597"/>
      <c r="BJT206" s="144"/>
      <c r="BJU206" s="144"/>
      <c r="BJV206" s="144"/>
      <c r="BJW206" s="145"/>
      <c r="BJX206" s="597"/>
      <c r="BJY206" s="597"/>
      <c r="BJZ206" s="597"/>
      <c r="BKA206" s="446"/>
      <c r="BKB206" s="446"/>
      <c r="BKC206" s="446"/>
      <c r="BKD206" s="597"/>
      <c r="BKE206" s="446"/>
      <c r="BKF206" s="446"/>
      <c r="BKG206" s="446"/>
      <c r="BKH206" s="446"/>
      <c r="BKI206" s="597"/>
      <c r="BKJ206" s="144"/>
      <c r="BKK206" s="144"/>
      <c r="BKL206" s="144"/>
      <c r="BKM206" s="145"/>
      <c r="BKN206" s="597"/>
      <c r="BKO206" s="597"/>
      <c r="BKP206" s="597"/>
      <c r="BKQ206" s="446"/>
      <c r="BKR206" s="446"/>
      <c r="BKS206" s="446"/>
      <c r="BKT206" s="597"/>
      <c r="BKU206" s="446"/>
      <c r="BKV206" s="446"/>
      <c r="BKW206" s="446"/>
      <c r="BKX206" s="446"/>
      <c r="BKY206" s="597"/>
      <c r="BKZ206" s="144"/>
      <c r="BLA206" s="144"/>
      <c r="BLB206" s="144"/>
      <c r="BLC206" s="145"/>
      <c r="BLD206" s="597"/>
      <c r="BLE206" s="597"/>
      <c r="BLF206" s="597"/>
      <c r="BLG206" s="446"/>
      <c r="BLH206" s="446"/>
      <c r="BLI206" s="446"/>
      <c r="BLJ206" s="597"/>
      <c r="BLK206" s="446"/>
      <c r="BLL206" s="446"/>
      <c r="BLM206" s="446"/>
      <c r="BLN206" s="446"/>
      <c r="BLO206" s="597"/>
      <c r="BLP206" s="144"/>
      <c r="BLQ206" s="144"/>
      <c r="BLR206" s="144"/>
      <c r="BLS206" s="145"/>
      <c r="BLT206" s="597"/>
      <c r="BLU206" s="597"/>
      <c r="BLV206" s="597"/>
      <c r="BLW206" s="446"/>
      <c r="BLX206" s="446"/>
      <c r="BLY206" s="446"/>
      <c r="BLZ206" s="597"/>
      <c r="BMA206" s="446"/>
      <c r="BMB206" s="446"/>
      <c r="BMC206" s="446"/>
      <c r="BMD206" s="446"/>
      <c r="BME206" s="597"/>
      <c r="BMF206" s="144"/>
      <c r="BMG206" s="144"/>
      <c r="BMH206" s="144"/>
      <c r="BMI206" s="145"/>
      <c r="BMJ206" s="597"/>
      <c r="BMK206" s="597"/>
      <c r="BML206" s="597"/>
      <c r="BMM206" s="446"/>
      <c r="BMN206" s="446"/>
      <c r="BMO206" s="446"/>
      <c r="BMP206" s="597"/>
      <c r="BMQ206" s="446"/>
      <c r="BMR206" s="446"/>
      <c r="BMS206" s="446"/>
      <c r="BMT206" s="446"/>
      <c r="BMU206" s="597"/>
      <c r="BMV206" s="144"/>
      <c r="BMW206" s="144"/>
      <c r="BMX206" s="144"/>
      <c r="BMY206" s="145"/>
      <c r="BMZ206" s="597"/>
      <c r="BNA206" s="597"/>
      <c r="BNB206" s="597"/>
      <c r="BNC206" s="446"/>
      <c r="BND206" s="446"/>
      <c r="BNE206" s="446"/>
      <c r="BNF206" s="597"/>
      <c r="BNG206" s="446"/>
      <c r="BNH206" s="446"/>
      <c r="BNI206" s="446"/>
      <c r="BNJ206" s="446"/>
      <c r="BNK206" s="597"/>
      <c r="BNL206" s="144"/>
      <c r="BNM206" s="144"/>
      <c r="BNN206" s="144"/>
      <c r="BNO206" s="145"/>
      <c r="BNP206" s="597"/>
      <c r="BNQ206" s="597"/>
      <c r="BNR206" s="597"/>
      <c r="BNS206" s="446"/>
      <c r="BNT206" s="446"/>
      <c r="BNU206" s="446"/>
      <c r="BNV206" s="597"/>
      <c r="BNW206" s="446"/>
      <c r="BNX206" s="446"/>
      <c r="BNY206" s="446"/>
      <c r="BNZ206" s="446"/>
      <c r="BOA206" s="597"/>
      <c r="BOB206" s="144"/>
      <c r="BOC206" s="144"/>
      <c r="BOD206" s="144"/>
      <c r="BOE206" s="145"/>
      <c r="BOF206" s="597"/>
      <c r="BOG206" s="597"/>
      <c r="BOH206" s="597"/>
      <c r="BOI206" s="446"/>
      <c r="BOJ206" s="446"/>
      <c r="BOK206" s="446"/>
      <c r="BOL206" s="597"/>
      <c r="BOM206" s="446"/>
      <c r="BON206" s="446"/>
      <c r="BOO206" s="446"/>
      <c r="BOP206" s="446"/>
      <c r="BOQ206" s="597"/>
      <c r="BOR206" s="144"/>
      <c r="BOS206" s="144"/>
      <c r="BOT206" s="144"/>
      <c r="BOU206" s="145"/>
      <c r="BOV206" s="597"/>
      <c r="BOW206" s="597"/>
      <c r="BOX206" s="597"/>
      <c r="BOY206" s="446"/>
      <c r="BOZ206" s="446"/>
      <c r="BPA206" s="446"/>
      <c r="BPB206" s="597"/>
      <c r="BPC206" s="446"/>
      <c r="BPD206" s="446"/>
      <c r="BPE206" s="446"/>
      <c r="BPF206" s="446"/>
      <c r="BPG206" s="597"/>
      <c r="BPH206" s="144"/>
      <c r="BPI206" s="144"/>
      <c r="BPJ206" s="144"/>
      <c r="BPK206" s="145"/>
      <c r="BPL206" s="597"/>
      <c r="BPM206" s="597"/>
      <c r="BPN206" s="597"/>
      <c r="BPO206" s="446"/>
      <c r="BPP206" s="446"/>
      <c r="BPQ206" s="446"/>
      <c r="BPR206" s="597"/>
      <c r="BPS206" s="446"/>
      <c r="BPT206" s="446"/>
      <c r="BPU206" s="446"/>
      <c r="BPV206" s="446"/>
      <c r="BPW206" s="597"/>
      <c r="BPX206" s="144"/>
      <c r="BPY206" s="144"/>
      <c r="BPZ206" s="144"/>
      <c r="BQA206" s="145"/>
      <c r="BQB206" s="597"/>
      <c r="BQC206" s="597"/>
      <c r="BQD206" s="597"/>
      <c r="BQE206" s="446"/>
      <c r="BQF206" s="446"/>
      <c r="BQG206" s="446"/>
      <c r="BQH206" s="597"/>
      <c r="BQI206" s="446"/>
      <c r="BQJ206" s="446"/>
      <c r="BQK206" s="446"/>
      <c r="BQL206" s="446"/>
      <c r="BQM206" s="597"/>
      <c r="BQN206" s="144"/>
      <c r="BQO206" s="144"/>
      <c r="BQP206" s="144"/>
      <c r="BQQ206" s="145"/>
      <c r="BQR206" s="597"/>
      <c r="BQS206" s="597"/>
      <c r="BQT206" s="597"/>
      <c r="BQU206" s="446"/>
      <c r="BQV206" s="446"/>
      <c r="BQW206" s="446"/>
      <c r="BQX206" s="597"/>
      <c r="BQY206" s="446"/>
      <c r="BQZ206" s="446"/>
      <c r="BRA206" s="446"/>
      <c r="BRB206" s="446"/>
      <c r="BRC206" s="597"/>
      <c r="BRD206" s="144"/>
      <c r="BRE206" s="144"/>
      <c r="BRF206" s="144"/>
      <c r="BRG206" s="145"/>
      <c r="BRH206" s="597"/>
      <c r="BRI206" s="597"/>
      <c r="BRJ206" s="597"/>
      <c r="BRK206" s="446"/>
      <c r="BRL206" s="446"/>
      <c r="BRM206" s="446"/>
      <c r="BRN206" s="597"/>
      <c r="BRO206" s="446"/>
      <c r="BRP206" s="446"/>
      <c r="BRQ206" s="446"/>
      <c r="BRR206" s="446"/>
      <c r="BRS206" s="597"/>
      <c r="BRT206" s="144"/>
      <c r="BRU206" s="144"/>
      <c r="BRV206" s="144"/>
      <c r="BRW206" s="145"/>
      <c r="BRX206" s="597"/>
      <c r="BRY206" s="597"/>
      <c r="BRZ206" s="597"/>
      <c r="BSA206" s="446"/>
      <c r="BSB206" s="446"/>
      <c r="BSC206" s="446"/>
      <c r="BSD206" s="597"/>
      <c r="BSE206" s="446"/>
      <c r="BSF206" s="446"/>
      <c r="BSG206" s="446"/>
      <c r="BSH206" s="446"/>
      <c r="BSI206" s="597"/>
      <c r="BSJ206" s="144"/>
      <c r="BSK206" s="144"/>
      <c r="BSL206" s="144"/>
      <c r="BSM206" s="145"/>
      <c r="BSN206" s="597"/>
      <c r="BSO206" s="597"/>
      <c r="BSP206" s="597"/>
      <c r="BSQ206" s="446"/>
      <c r="BSR206" s="446"/>
      <c r="BSS206" s="446"/>
      <c r="BST206" s="597"/>
      <c r="BSU206" s="446"/>
      <c r="BSV206" s="446"/>
      <c r="BSW206" s="446"/>
      <c r="BSX206" s="446"/>
      <c r="BSY206" s="597"/>
      <c r="BSZ206" s="144"/>
      <c r="BTA206" s="144"/>
      <c r="BTB206" s="144"/>
      <c r="BTC206" s="145"/>
      <c r="BTD206" s="597"/>
      <c r="BTE206" s="597"/>
      <c r="BTF206" s="597"/>
      <c r="BTG206" s="446"/>
      <c r="BTH206" s="446"/>
      <c r="BTI206" s="446"/>
      <c r="BTJ206" s="597"/>
      <c r="BTK206" s="446"/>
      <c r="BTL206" s="446"/>
      <c r="BTM206" s="446"/>
      <c r="BTN206" s="446"/>
      <c r="BTO206" s="597"/>
      <c r="BTP206" s="144"/>
      <c r="BTQ206" s="144"/>
      <c r="BTR206" s="144"/>
      <c r="BTS206" s="145"/>
      <c r="BTT206" s="597"/>
      <c r="BTU206" s="597"/>
      <c r="BTV206" s="597"/>
      <c r="BTW206" s="446"/>
      <c r="BTX206" s="446"/>
      <c r="BTY206" s="446"/>
      <c r="BTZ206" s="597"/>
      <c r="BUA206" s="446"/>
      <c r="BUB206" s="446"/>
      <c r="BUC206" s="446"/>
      <c r="BUD206" s="446"/>
      <c r="BUE206" s="597"/>
      <c r="BUF206" s="144"/>
      <c r="BUG206" s="144"/>
      <c r="BUH206" s="144"/>
      <c r="BUI206" s="145"/>
      <c r="BUJ206" s="597"/>
      <c r="BUK206" s="597"/>
      <c r="BUL206" s="597"/>
      <c r="BUM206" s="446"/>
      <c r="BUN206" s="446"/>
      <c r="BUO206" s="446"/>
      <c r="BUP206" s="597"/>
      <c r="BUQ206" s="446"/>
      <c r="BUR206" s="446"/>
      <c r="BUS206" s="446"/>
      <c r="BUT206" s="446"/>
      <c r="BUU206" s="597"/>
      <c r="BUV206" s="144"/>
      <c r="BUW206" s="144"/>
      <c r="BUX206" s="144"/>
      <c r="BUY206" s="145"/>
      <c r="BUZ206" s="597"/>
      <c r="BVA206" s="597"/>
      <c r="BVB206" s="597"/>
      <c r="BVC206" s="446"/>
      <c r="BVD206" s="446"/>
      <c r="BVE206" s="446"/>
      <c r="BVF206" s="597"/>
      <c r="BVG206" s="446"/>
      <c r="BVH206" s="446"/>
      <c r="BVI206" s="446"/>
      <c r="BVJ206" s="446"/>
      <c r="BVK206" s="597"/>
      <c r="BVL206" s="144"/>
      <c r="BVM206" s="144"/>
      <c r="BVN206" s="144"/>
      <c r="BVO206" s="145"/>
      <c r="BVP206" s="597"/>
      <c r="BVQ206" s="597"/>
      <c r="BVR206" s="597"/>
      <c r="BVS206" s="446"/>
      <c r="BVT206" s="446"/>
      <c r="BVU206" s="446"/>
      <c r="BVV206" s="597"/>
      <c r="BVW206" s="446"/>
      <c r="BVX206" s="446"/>
      <c r="BVY206" s="446"/>
      <c r="BVZ206" s="446"/>
      <c r="BWA206" s="597"/>
      <c r="BWB206" s="144"/>
      <c r="BWC206" s="144"/>
      <c r="BWD206" s="144"/>
      <c r="BWE206" s="145"/>
      <c r="BWF206" s="597"/>
      <c r="BWG206" s="597"/>
      <c r="BWH206" s="597"/>
      <c r="BWI206" s="446"/>
      <c r="BWJ206" s="446"/>
      <c r="BWK206" s="446"/>
      <c r="BWL206" s="597"/>
      <c r="BWM206" s="446"/>
      <c r="BWN206" s="446"/>
      <c r="BWO206" s="446"/>
      <c r="BWP206" s="446"/>
      <c r="BWQ206" s="597"/>
      <c r="BWR206" s="144"/>
      <c r="BWS206" s="144"/>
      <c r="BWT206" s="144"/>
      <c r="BWU206" s="145"/>
      <c r="BWV206" s="597"/>
      <c r="BWW206" s="597"/>
      <c r="BWX206" s="597"/>
      <c r="BWY206" s="446"/>
      <c r="BWZ206" s="446"/>
      <c r="BXA206" s="446"/>
      <c r="BXB206" s="597"/>
      <c r="BXC206" s="446"/>
      <c r="BXD206" s="446"/>
      <c r="BXE206" s="446"/>
      <c r="BXF206" s="446"/>
      <c r="BXG206" s="597"/>
      <c r="BXH206" s="144"/>
      <c r="BXI206" s="144"/>
      <c r="BXJ206" s="144"/>
      <c r="BXK206" s="145"/>
      <c r="BXL206" s="597"/>
      <c r="BXM206" s="597"/>
      <c r="BXN206" s="597"/>
      <c r="BXO206" s="446"/>
      <c r="BXP206" s="446"/>
      <c r="BXQ206" s="446"/>
      <c r="BXR206" s="597"/>
      <c r="BXS206" s="446"/>
      <c r="BXT206" s="446"/>
      <c r="BXU206" s="446"/>
      <c r="BXV206" s="446"/>
      <c r="BXW206" s="597"/>
      <c r="BXX206" s="144"/>
      <c r="BXY206" s="144"/>
      <c r="BXZ206" s="144"/>
      <c r="BYA206" s="145"/>
      <c r="BYB206" s="597"/>
      <c r="BYC206" s="597"/>
      <c r="BYD206" s="597"/>
      <c r="BYE206" s="446"/>
      <c r="BYF206" s="446"/>
      <c r="BYG206" s="446"/>
      <c r="BYH206" s="597"/>
      <c r="BYI206" s="446"/>
      <c r="BYJ206" s="446"/>
      <c r="BYK206" s="446"/>
      <c r="BYL206" s="446"/>
      <c r="BYM206" s="597"/>
      <c r="BYN206" s="144"/>
      <c r="BYO206" s="144"/>
      <c r="BYP206" s="144"/>
      <c r="BYQ206" s="145"/>
      <c r="BYR206" s="597"/>
      <c r="BYS206" s="597"/>
      <c r="BYT206" s="597"/>
      <c r="BYU206" s="446"/>
      <c r="BYV206" s="446"/>
      <c r="BYW206" s="446"/>
      <c r="BYX206" s="597"/>
      <c r="BYY206" s="446"/>
      <c r="BYZ206" s="446"/>
      <c r="BZA206" s="446"/>
      <c r="BZB206" s="446"/>
      <c r="BZC206" s="597"/>
      <c r="BZD206" s="144"/>
      <c r="BZE206" s="144"/>
      <c r="BZF206" s="144"/>
      <c r="BZG206" s="145"/>
      <c r="BZH206" s="597"/>
      <c r="BZI206" s="597"/>
      <c r="BZJ206" s="597"/>
      <c r="BZK206" s="446"/>
      <c r="BZL206" s="446"/>
      <c r="BZM206" s="446"/>
      <c r="BZN206" s="597"/>
      <c r="BZO206" s="446"/>
      <c r="BZP206" s="446"/>
      <c r="BZQ206" s="446"/>
      <c r="BZR206" s="446"/>
      <c r="BZS206" s="597"/>
      <c r="BZT206" s="144"/>
      <c r="BZU206" s="144"/>
      <c r="BZV206" s="144"/>
      <c r="BZW206" s="145"/>
      <c r="BZX206" s="597"/>
      <c r="BZY206" s="597"/>
      <c r="BZZ206" s="597"/>
      <c r="CAA206" s="446"/>
      <c r="CAB206" s="446"/>
      <c r="CAC206" s="446"/>
      <c r="CAD206" s="597"/>
      <c r="CAE206" s="446"/>
      <c r="CAF206" s="446"/>
      <c r="CAG206" s="446"/>
      <c r="CAH206" s="446"/>
      <c r="CAI206" s="597"/>
      <c r="CAJ206" s="144"/>
      <c r="CAK206" s="144"/>
      <c r="CAL206" s="144"/>
      <c r="CAM206" s="145"/>
      <c r="CAN206" s="597"/>
      <c r="CAO206" s="597"/>
      <c r="CAP206" s="597"/>
      <c r="CAQ206" s="446"/>
      <c r="CAR206" s="446"/>
      <c r="CAS206" s="446"/>
      <c r="CAT206" s="597"/>
      <c r="CAU206" s="446"/>
      <c r="CAV206" s="446"/>
      <c r="CAW206" s="446"/>
      <c r="CAX206" s="446"/>
      <c r="CAY206" s="597"/>
      <c r="CAZ206" s="144"/>
      <c r="CBA206" s="144"/>
      <c r="CBB206" s="144"/>
      <c r="CBC206" s="145"/>
      <c r="CBD206" s="597"/>
      <c r="CBE206" s="597"/>
      <c r="CBF206" s="597"/>
      <c r="CBG206" s="446"/>
      <c r="CBH206" s="446"/>
      <c r="CBI206" s="446"/>
      <c r="CBJ206" s="597"/>
      <c r="CBK206" s="446"/>
      <c r="CBL206" s="446"/>
      <c r="CBM206" s="446"/>
      <c r="CBN206" s="446"/>
      <c r="CBO206" s="597"/>
      <c r="CBP206" s="144"/>
      <c r="CBQ206" s="144"/>
      <c r="CBR206" s="144"/>
      <c r="CBS206" s="145"/>
      <c r="CBT206" s="597"/>
      <c r="CBU206" s="597"/>
      <c r="CBV206" s="597"/>
      <c r="CBW206" s="446"/>
      <c r="CBX206" s="446"/>
      <c r="CBY206" s="446"/>
      <c r="CBZ206" s="597"/>
      <c r="CCA206" s="446"/>
      <c r="CCB206" s="446"/>
      <c r="CCC206" s="446"/>
      <c r="CCD206" s="446"/>
      <c r="CCE206" s="597"/>
      <c r="CCF206" s="144"/>
      <c r="CCG206" s="144"/>
      <c r="CCH206" s="144"/>
      <c r="CCI206" s="145"/>
      <c r="CCJ206" s="597"/>
      <c r="CCK206" s="597"/>
      <c r="CCL206" s="597"/>
      <c r="CCM206" s="446"/>
      <c r="CCN206" s="446"/>
      <c r="CCO206" s="446"/>
      <c r="CCP206" s="597"/>
      <c r="CCQ206" s="446"/>
      <c r="CCR206" s="446"/>
      <c r="CCS206" s="446"/>
      <c r="CCT206" s="446"/>
      <c r="CCU206" s="597"/>
      <c r="CCV206" s="144"/>
      <c r="CCW206" s="144"/>
      <c r="CCX206" s="144"/>
      <c r="CCY206" s="145"/>
      <c r="CCZ206" s="597"/>
      <c r="CDA206" s="597"/>
      <c r="CDB206" s="597"/>
      <c r="CDC206" s="446"/>
      <c r="CDD206" s="446"/>
      <c r="CDE206" s="446"/>
      <c r="CDF206" s="597"/>
      <c r="CDG206" s="446"/>
      <c r="CDH206" s="446"/>
      <c r="CDI206" s="446"/>
      <c r="CDJ206" s="446"/>
      <c r="CDK206" s="597"/>
      <c r="CDL206" s="144"/>
      <c r="CDM206" s="144"/>
      <c r="CDN206" s="144"/>
      <c r="CDO206" s="145"/>
      <c r="CDP206" s="597"/>
      <c r="CDQ206" s="597"/>
      <c r="CDR206" s="597"/>
      <c r="CDS206" s="446"/>
      <c r="CDT206" s="446"/>
      <c r="CDU206" s="446"/>
      <c r="CDV206" s="597"/>
      <c r="CDW206" s="446"/>
      <c r="CDX206" s="446"/>
      <c r="CDY206" s="446"/>
      <c r="CDZ206" s="446"/>
      <c r="CEA206" s="597"/>
      <c r="CEB206" s="144"/>
      <c r="CEC206" s="144"/>
      <c r="CED206" s="144"/>
      <c r="CEE206" s="145"/>
      <c r="CEF206" s="597"/>
      <c r="CEG206" s="597"/>
      <c r="CEH206" s="597"/>
      <c r="CEI206" s="446"/>
      <c r="CEJ206" s="446"/>
      <c r="CEK206" s="446"/>
      <c r="CEL206" s="597"/>
      <c r="CEM206" s="446"/>
      <c r="CEN206" s="446"/>
      <c r="CEO206" s="446"/>
      <c r="CEP206" s="446"/>
      <c r="CEQ206" s="597"/>
      <c r="CER206" s="144"/>
      <c r="CES206" s="144"/>
      <c r="CET206" s="144"/>
      <c r="CEU206" s="145"/>
      <c r="CEV206" s="597"/>
      <c r="CEW206" s="597"/>
      <c r="CEX206" s="597"/>
      <c r="CEY206" s="446"/>
      <c r="CEZ206" s="446"/>
      <c r="CFA206" s="446"/>
      <c r="CFB206" s="597"/>
      <c r="CFC206" s="446"/>
      <c r="CFD206" s="446"/>
      <c r="CFE206" s="446"/>
      <c r="CFF206" s="446"/>
      <c r="CFG206" s="597"/>
      <c r="CFH206" s="144"/>
      <c r="CFI206" s="144"/>
      <c r="CFJ206" s="144"/>
      <c r="CFK206" s="145"/>
      <c r="CFL206" s="597"/>
      <c r="CFM206" s="597"/>
      <c r="CFN206" s="597"/>
      <c r="CFO206" s="446"/>
      <c r="CFP206" s="446"/>
      <c r="CFQ206" s="446"/>
      <c r="CFR206" s="597"/>
      <c r="CFS206" s="446"/>
      <c r="CFT206" s="446"/>
      <c r="CFU206" s="446"/>
      <c r="CFV206" s="446"/>
      <c r="CFW206" s="597"/>
      <c r="CFX206" s="144"/>
      <c r="CFY206" s="144"/>
      <c r="CFZ206" s="144"/>
      <c r="CGA206" s="145"/>
      <c r="CGB206" s="597"/>
      <c r="CGC206" s="597"/>
      <c r="CGD206" s="597"/>
      <c r="CGE206" s="446"/>
      <c r="CGF206" s="446"/>
      <c r="CGG206" s="446"/>
      <c r="CGH206" s="597"/>
      <c r="CGI206" s="446"/>
      <c r="CGJ206" s="446"/>
      <c r="CGK206" s="446"/>
      <c r="CGL206" s="446"/>
      <c r="CGM206" s="597"/>
      <c r="CGN206" s="144"/>
      <c r="CGO206" s="144"/>
      <c r="CGP206" s="144"/>
      <c r="CGQ206" s="145"/>
      <c r="CGR206" s="597"/>
      <c r="CGS206" s="597"/>
      <c r="CGT206" s="597"/>
      <c r="CGU206" s="446"/>
      <c r="CGV206" s="446"/>
      <c r="CGW206" s="446"/>
      <c r="CGX206" s="597"/>
      <c r="CGY206" s="446"/>
      <c r="CGZ206" s="446"/>
      <c r="CHA206" s="446"/>
      <c r="CHB206" s="446"/>
      <c r="CHC206" s="597"/>
      <c r="CHD206" s="144"/>
      <c r="CHE206" s="144"/>
      <c r="CHF206" s="144"/>
      <c r="CHG206" s="145"/>
      <c r="CHH206" s="597"/>
      <c r="CHI206" s="597"/>
      <c r="CHJ206" s="597"/>
      <c r="CHK206" s="446"/>
      <c r="CHL206" s="446"/>
      <c r="CHM206" s="446"/>
      <c r="CHN206" s="597"/>
      <c r="CHO206" s="446"/>
      <c r="CHP206" s="446"/>
      <c r="CHQ206" s="446"/>
      <c r="CHR206" s="446"/>
      <c r="CHS206" s="597"/>
      <c r="CHT206" s="144"/>
      <c r="CHU206" s="144"/>
      <c r="CHV206" s="144"/>
      <c r="CHW206" s="145"/>
      <c r="CHX206" s="597"/>
      <c r="CHY206" s="597"/>
      <c r="CHZ206" s="597"/>
      <c r="CIA206" s="446"/>
      <c r="CIB206" s="446"/>
      <c r="CIC206" s="446"/>
      <c r="CID206" s="597"/>
      <c r="CIE206" s="446"/>
      <c r="CIF206" s="446"/>
      <c r="CIG206" s="446"/>
      <c r="CIH206" s="446"/>
      <c r="CII206" s="597"/>
      <c r="CIJ206" s="144"/>
      <c r="CIK206" s="144"/>
      <c r="CIL206" s="144"/>
      <c r="CIM206" s="145"/>
      <c r="CIN206" s="597"/>
      <c r="CIO206" s="597"/>
      <c r="CIP206" s="597"/>
      <c r="CIQ206" s="446"/>
      <c r="CIR206" s="446"/>
      <c r="CIS206" s="446"/>
      <c r="CIT206" s="597"/>
      <c r="CIU206" s="446"/>
      <c r="CIV206" s="446"/>
      <c r="CIW206" s="446"/>
      <c r="CIX206" s="446"/>
      <c r="CIY206" s="597"/>
      <c r="CIZ206" s="144"/>
      <c r="CJA206" s="144"/>
      <c r="CJB206" s="144"/>
      <c r="CJC206" s="145"/>
      <c r="CJD206" s="597"/>
      <c r="CJE206" s="597"/>
      <c r="CJF206" s="597"/>
      <c r="CJG206" s="446"/>
      <c r="CJH206" s="446"/>
      <c r="CJI206" s="446"/>
      <c r="CJJ206" s="597"/>
      <c r="CJK206" s="446"/>
      <c r="CJL206" s="446"/>
      <c r="CJM206" s="446"/>
      <c r="CJN206" s="446"/>
      <c r="CJO206" s="597"/>
      <c r="CJP206" s="144"/>
      <c r="CJQ206" s="144"/>
      <c r="CJR206" s="144"/>
      <c r="CJS206" s="145"/>
      <c r="CJT206" s="597"/>
      <c r="CJU206" s="597"/>
      <c r="CJV206" s="597"/>
      <c r="CJW206" s="446"/>
      <c r="CJX206" s="446"/>
      <c r="CJY206" s="446"/>
      <c r="CJZ206" s="597"/>
      <c r="CKA206" s="446"/>
      <c r="CKB206" s="446"/>
      <c r="CKC206" s="446"/>
      <c r="CKD206" s="446"/>
      <c r="CKE206" s="597"/>
      <c r="CKF206" s="144"/>
      <c r="CKG206" s="144"/>
      <c r="CKH206" s="144"/>
      <c r="CKI206" s="145"/>
      <c r="CKJ206" s="597"/>
      <c r="CKK206" s="597"/>
      <c r="CKL206" s="597"/>
      <c r="CKM206" s="446"/>
      <c r="CKN206" s="446"/>
      <c r="CKO206" s="446"/>
      <c r="CKP206" s="597"/>
      <c r="CKQ206" s="446"/>
      <c r="CKR206" s="446"/>
      <c r="CKS206" s="446"/>
      <c r="CKT206" s="446"/>
      <c r="CKU206" s="597"/>
      <c r="CKV206" s="144"/>
      <c r="CKW206" s="144"/>
      <c r="CKX206" s="144"/>
      <c r="CKY206" s="145"/>
      <c r="CKZ206" s="597"/>
      <c r="CLA206" s="597"/>
      <c r="CLB206" s="597"/>
      <c r="CLC206" s="446"/>
      <c r="CLD206" s="446"/>
      <c r="CLE206" s="446"/>
      <c r="CLF206" s="597"/>
      <c r="CLG206" s="446"/>
      <c r="CLH206" s="446"/>
      <c r="CLI206" s="446"/>
      <c r="CLJ206" s="446"/>
      <c r="CLK206" s="597"/>
      <c r="CLL206" s="144"/>
      <c r="CLM206" s="144"/>
      <c r="CLN206" s="144"/>
      <c r="CLO206" s="145"/>
      <c r="CLP206" s="597"/>
      <c r="CLQ206" s="597"/>
      <c r="CLR206" s="597"/>
      <c r="CLS206" s="446"/>
      <c r="CLT206" s="446"/>
      <c r="CLU206" s="446"/>
      <c r="CLV206" s="597"/>
      <c r="CLW206" s="446"/>
      <c r="CLX206" s="446"/>
      <c r="CLY206" s="446"/>
      <c r="CLZ206" s="446"/>
      <c r="CMA206" s="597"/>
      <c r="CMB206" s="144"/>
      <c r="CMC206" s="144"/>
      <c r="CMD206" s="144"/>
      <c r="CME206" s="145"/>
      <c r="CMF206" s="597"/>
      <c r="CMG206" s="597"/>
      <c r="CMH206" s="597"/>
      <c r="CMI206" s="446"/>
      <c r="CMJ206" s="446"/>
      <c r="CMK206" s="446"/>
      <c r="CML206" s="597"/>
      <c r="CMM206" s="446"/>
      <c r="CMN206" s="446"/>
      <c r="CMO206" s="446"/>
      <c r="CMP206" s="446"/>
      <c r="CMQ206" s="597"/>
      <c r="CMR206" s="144"/>
      <c r="CMS206" s="144"/>
      <c r="CMT206" s="144"/>
      <c r="CMU206" s="145"/>
      <c r="CMV206" s="597"/>
      <c r="CMW206" s="597"/>
      <c r="CMX206" s="597"/>
      <c r="CMY206" s="446"/>
      <c r="CMZ206" s="446"/>
      <c r="CNA206" s="446"/>
      <c r="CNB206" s="597"/>
      <c r="CNC206" s="446"/>
      <c r="CND206" s="446"/>
      <c r="CNE206" s="446"/>
      <c r="CNF206" s="446"/>
      <c r="CNG206" s="597"/>
      <c r="CNH206" s="144"/>
      <c r="CNI206" s="144"/>
      <c r="CNJ206" s="144"/>
      <c r="CNK206" s="145"/>
      <c r="CNL206" s="597"/>
      <c r="CNM206" s="597"/>
      <c r="CNN206" s="597"/>
      <c r="CNO206" s="446"/>
      <c r="CNP206" s="446"/>
      <c r="CNQ206" s="446"/>
      <c r="CNR206" s="597"/>
      <c r="CNS206" s="446"/>
      <c r="CNT206" s="446"/>
      <c r="CNU206" s="446"/>
      <c r="CNV206" s="446"/>
      <c r="CNW206" s="597"/>
      <c r="CNX206" s="144"/>
      <c r="CNY206" s="144"/>
      <c r="CNZ206" s="144"/>
      <c r="COA206" s="145"/>
      <c r="COB206" s="597"/>
      <c r="COC206" s="597"/>
      <c r="COD206" s="597"/>
      <c r="COE206" s="446"/>
      <c r="COF206" s="446"/>
      <c r="COG206" s="446"/>
      <c r="COH206" s="597"/>
      <c r="COI206" s="446"/>
      <c r="COJ206" s="446"/>
      <c r="COK206" s="446"/>
      <c r="COL206" s="446"/>
      <c r="COM206" s="597"/>
      <c r="CON206" s="144"/>
      <c r="COO206" s="144"/>
      <c r="COP206" s="144"/>
      <c r="COQ206" s="145"/>
      <c r="COR206" s="597"/>
      <c r="COS206" s="597"/>
      <c r="COT206" s="597"/>
      <c r="COU206" s="446"/>
      <c r="COV206" s="446"/>
      <c r="COW206" s="446"/>
      <c r="COX206" s="597"/>
      <c r="COY206" s="446"/>
      <c r="COZ206" s="446"/>
      <c r="CPA206" s="446"/>
      <c r="CPB206" s="446"/>
      <c r="CPC206" s="597"/>
      <c r="CPD206" s="144"/>
      <c r="CPE206" s="144"/>
      <c r="CPF206" s="144"/>
      <c r="CPG206" s="145"/>
      <c r="CPH206" s="597"/>
      <c r="CPI206" s="597"/>
      <c r="CPJ206" s="597"/>
      <c r="CPK206" s="446"/>
      <c r="CPL206" s="446"/>
      <c r="CPM206" s="446"/>
      <c r="CPN206" s="597"/>
      <c r="CPO206" s="446"/>
      <c r="CPP206" s="446"/>
      <c r="CPQ206" s="446"/>
      <c r="CPR206" s="446"/>
      <c r="CPS206" s="597"/>
      <c r="CPT206" s="144"/>
      <c r="CPU206" s="144"/>
      <c r="CPV206" s="144"/>
      <c r="CPW206" s="145"/>
      <c r="CPX206" s="597"/>
      <c r="CPY206" s="597"/>
      <c r="CPZ206" s="597"/>
      <c r="CQA206" s="446"/>
      <c r="CQB206" s="446"/>
      <c r="CQC206" s="446"/>
      <c r="CQD206" s="597"/>
      <c r="CQE206" s="446"/>
      <c r="CQF206" s="446"/>
      <c r="CQG206" s="446"/>
      <c r="CQH206" s="446"/>
      <c r="CQI206" s="597"/>
      <c r="CQJ206" s="144"/>
      <c r="CQK206" s="144"/>
      <c r="CQL206" s="144"/>
      <c r="CQM206" s="145"/>
      <c r="CQN206" s="597"/>
      <c r="CQO206" s="597"/>
      <c r="CQP206" s="597"/>
      <c r="CQQ206" s="446"/>
      <c r="CQR206" s="446"/>
      <c r="CQS206" s="446"/>
      <c r="CQT206" s="597"/>
      <c r="CQU206" s="446"/>
      <c r="CQV206" s="446"/>
      <c r="CQW206" s="446"/>
      <c r="CQX206" s="446"/>
      <c r="CQY206" s="597"/>
      <c r="CQZ206" s="144"/>
      <c r="CRA206" s="144"/>
      <c r="CRB206" s="144"/>
      <c r="CRC206" s="145"/>
      <c r="CRD206" s="597"/>
      <c r="CRE206" s="597"/>
      <c r="CRF206" s="597"/>
      <c r="CRG206" s="446"/>
      <c r="CRH206" s="446"/>
      <c r="CRI206" s="446"/>
      <c r="CRJ206" s="597"/>
      <c r="CRK206" s="446"/>
      <c r="CRL206" s="446"/>
      <c r="CRM206" s="446"/>
      <c r="CRN206" s="446"/>
      <c r="CRO206" s="597"/>
      <c r="CRP206" s="144"/>
      <c r="CRQ206" s="144"/>
      <c r="CRR206" s="144"/>
      <c r="CRS206" s="145"/>
      <c r="CRT206" s="597"/>
      <c r="CRU206" s="597"/>
      <c r="CRV206" s="597"/>
      <c r="CRW206" s="446"/>
      <c r="CRX206" s="446"/>
      <c r="CRY206" s="446"/>
      <c r="CRZ206" s="597"/>
      <c r="CSA206" s="446"/>
      <c r="CSB206" s="446"/>
      <c r="CSC206" s="446"/>
      <c r="CSD206" s="446"/>
      <c r="CSE206" s="597"/>
      <c r="CSF206" s="144"/>
      <c r="CSG206" s="144"/>
      <c r="CSH206" s="144"/>
      <c r="CSI206" s="145"/>
      <c r="CSJ206" s="597"/>
      <c r="CSK206" s="597"/>
      <c r="CSL206" s="597"/>
      <c r="CSM206" s="446"/>
      <c r="CSN206" s="446"/>
      <c r="CSO206" s="446"/>
      <c r="CSP206" s="597"/>
      <c r="CSQ206" s="446"/>
      <c r="CSR206" s="446"/>
      <c r="CSS206" s="446"/>
      <c r="CST206" s="446"/>
      <c r="CSU206" s="597"/>
      <c r="CSV206" s="144"/>
      <c r="CSW206" s="144"/>
      <c r="CSX206" s="144"/>
      <c r="CSY206" s="145"/>
      <c r="CSZ206" s="597"/>
      <c r="CTA206" s="597"/>
      <c r="CTB206" s="597"/>
      <c r="CTC206" s="446"/>
      <c r="CTD206" s="446"/>
      <c r="CTE206" s="446"/>
      <c r="CTF206" s="597"/>
      <c r="CTG206" s="446"/>
      <c r="CTH206" s="446"/>
      <c r="CTI206" s="446"/>
      <c r="CTJ206" s="446"/>
      <c r="CTK206" s="597"/>
      <c r="CTL206" s="144"/>
      <c r="CTM206" s="144"/>
      <c r="CTN206" s="144"/>
      <c r="CTO206" s="145"/>
      <c r="CTP206" s="597"/>
      <c r="CTQ206" s="597"/>
      <c r="CTR206" s="597"/>
      <c r="CTS206" s="446"/>
      <c r="CTT206" s="446"/>
      <c r="CTU206" s="446"/>
      <c r="CTV206" s="597"/>
      <c r="CTW206" s="446"/>
      <c r="CTX206" s="446"/>
      <c r="CTY206" s="446"/>
      <c r="CTZ206" s="446"/>
      <c r="CUA206" s="597"/>
      <c r="CUB206" s="144"/>
      <c r="CUC206" s="144"/>
      <c r="CUD206" s="144"/>
      <c r="CUE206" s="145"/>
      <c r="CUF206" s="597"/>
      <c r="CUG206" s="597"/>
      <c r="CUH206" s="597"/>
      <c r="CUI206" s="446"/>
      <c r="CUJ206" s="446"/>
      <c r="CUK206" s="446"/>
      <c r="CUL206" s="597"/>
      <c r="CUM206" s="446"/>
      <c r="CUN206" s="446"/>
      <c r="CUO206" s="446"/>
      <c r="CUP206" s="446"/>
      <c r="CUQ206" s="597"/>
      <c r="CUR206" s="144"/>
      <c r="CUS206" s="144"/>
      <c r="CUT206" s="144"/>
      <c r="CUU206" s="145"/>
      <c r="CUV206" s="597"/>
      <c r="CUW206" s="597"/>
      <c r="CUX206" s="597"/>
      <c r="CUY206" s="446"/>
      <c r="CUZ206" s="446"/>
      <c r="CVA206" s="446"/>
      <c r="CVB206" s="597"/>
      <c r="CVC206" s="446"/>
      <c r="CVD206" s="446"/>
      <c r="CVE206" s="446"/>
      <c r="CVF206" s="446"/>
      <c r="CVG206" s="597"/>
      <c r="CVH206" s="144"/>
      <c r="CVI206" s="144"/>
      <c r="CVJ206" s="144"/>
      <c r="CVK206" s="145"/>
      <c r="CVL206" s="597"/>
      <c r="CVM206" s="597"/>
      <c r="CVN206" s="597"/>
      <c r="CVO206" s="446"/>
      <c r="CVP206" s="446"/>
      <c r="CVQ206" s="446"/>
      <c r="CVR206" s="597"/>
      <c r="CVS206" s="446"/>
      <c r="CVT206" s="446"/>
      <c r="CVU206" s="446"/>
      <c r="CVV206" s="446"/>
      <c r="CVW206" s="597"/>
      <c r="CVX206" s="144"/>
      <c r="CVY206" s="144"/>
      <c r="CVZ206" s="144"/>
      <c r="CWA206" s="145"/>
      <c r="CWB206" s="597"/>
      <c r="CWC206" s="597"/>
      <c r="CWD206" s="597"/>
      <c r="CWE206" s="446"/>
      <c r="CWF206" s="446"/>
      <c r="CWG206" s="446"/>
      <c r="CWH206" s="597"/>
      <c r="CWI206" s="446"/>
      <c r="CWJ206" s="446"/>
      <c r="CWK206" s="446"/>
      <c r="CWL206" s="446"/>
      <c r="CWM206" s="597"/>
      <c r="CWN206" s="144"/>
      <c r="CWO206" s="144"/>
      <c r="CWP206" s="144"/>
      <c r="CWQ206" s="145"/>
      <c r="CWR206" s="597"/>
      <c r="CWS206" s="597"/>
      <c r="CWT206" s="597"/>
      <c r="CWU206" s="446"/>
      <c r="CWV206" s="446"/>
      <c r="CWW206" s="446"/>
      <c r="CWX206" s="597"/>
      <c r="CWY206" s="446"/>
      <c r="CWZ206" s="446"/>
      <c r="CXA206" s="446"/>
      <c r="CXB206" s="446"/>
      <c r="CXC206" s="597"/>
      <c r="CXD206" s="144"/>
      <c r="CXE206" s="144"/>
      <c r="CXF206" s="144"/>
      <c r="CXG206" s="145"/>
      <c r="CXH206" s="597"/>
      <c r="CXI206" s="597"/>
      <c r="CXJ206" s="597"/>
      <c r="CXK206" s="446"/>
      <c r="CXL206" s="446"/>
      <c r="CXM206" s="446"/>
      <c r="CXN206" s="597"/>
      <c r="CXO206" s="446"/>
      <c r="CXP206" s="446"/>
      <c r="CXQ206" s="446"/>
      <c r="CXR206" s="446"/>
      <c r="CXS206" s="597"/>
      <c r="CXT206" s="144"/>
      <c r="CXU206" s="144"/>
      <c r="CXV206" s="144"/>
      <c r="CXW206" s="145"/>
      <c r="CXX206" s="597"/>
      <c r="CXY206" s="597"/>
      <c r="CXZ206" s="597"/>
      <c r="CYA206" s="446"/>
      <c r="CYB206" s="446"/>
      <c r="CYC206" s="446"/>
      <c r="CYD206" s="597"/>
      <c r="CYE206" s="446"/>
      <c r="CYF206" s="446"/>
      <c r="CYG206" s="446"/>
      <c r="CYH206" s="446"/>
      <c r="CYI206" s="597"/>
      <c r="CYJ206" s="144"/>
      <c r="CYK206" s="144"/>
      <c r="CYL206" s="144"/>
      <c r="CYM206" s="145"/>
      <c r="CYN206" s="597"/>
      <c r="CYO206" s="597"/>
      <c r="CYP206" s="597"/>
      <c r="CYQ206" s="446"/>
      <c r="CYR206" s="446"/>
      <c r="CYS206" s="446"/>
      <c r="CYT206" s="597"/>
      <c r="CYU206" s="446"/>
      <c r="CYV206" s="446"/>
      <c r="CYW206" s="446"/>
      <c r="CYX206" s="446"/>
      <c r="CYY206" s="597"/>
      <c r="CYZ206" s="144"/>
      <c r="CZA206" s="144"/>
      <c r="CZB206" s="144"/>
      <c r="CZC206" s="145"/>
      <c r="CZD206" s="597"/>
      <c r="CZE206" s="597"/>
      <c r="CZF206" s="597"/>
      <c r="CZG206" s="446"/>
      <c r="CZH206" s="446"/>
      <c r="CZI206" s="446"/>
      <c r="CZJ206" s="597"/>
      <c r="CZK206" s="446"/>
      <c r="CZL206" s="446"/>
      <c r="CZM206" s="446"/>
      <c r="CZN206" s="446"/>
      <c r="CZO206" s="597"/>
      <c r="CZP206" s="144"/>
      <c r="CZQ206" s="144"/>
      <c r="CZR206" s="144"/>
      <c r="CZS206" s="145"/>
      <c r="CZT206" s="597"/>
      <c r="CZU206" s="597"/>
      <c r="CZV206" s="597"/>
      <c r="CZW206" s="446"/>
      <c r="CZX206" s="446"/>
      <c r="CZY206" s="446"/>
      <c r="CZZ206" s="597"/>
      <c r="DAA206" s="446"/>
      <c r="DAB206" s="446"/>
      <c r="DAC206" s="446"/>
      <c r="DAD206" s="446"/>
      <c r="DAE206" s="597"/>
      <c r="DAF206" s="144"/>
      <c r="DAG206" s="144"/>
      <c r="DAH206" s="144"/>
      <c r="DAI206" s="145"/>
      <c r="DAJ206" s="597"/>
      <c r="DAK206" s="597"/>
      <c r="DAL206" s="597"/>
      <c r="DAM206" s="446"/>
      <c r="DAN206" s="446"/>
      <c r="DAO206" s="446"/>
      <c r="DAP206" s="597"/>
      <c r="DAQ206" s="446"/>
      <c r="DAR206" s="446"/>
      <c r="DAS206" s="446"/>
      <c r="DAT206" s="446"/>
      <c r="DAU206" s="597"/>
      <c r="DAV206" s="144"/>
      <c r="DAW206" s="144"/>
      <c r="DAX206" s="144"/>
      <c r="DAY206" s="145"/>
      <c r="DAZ206" s="597"/>
      <c r="DBA206" s="597"/>
      <c r="DBB206" s="597"/>
      <c r="DBC206" s="446"/>
      <c r="DBD206" s="446"/>
      <c r="DBE206" s="446"/>
      <c r="DBF206" s="597"/>
      <c r="DBG206" s="446"/>
      <c r="DBH206" s="446"/>
      <c r="DBI206" s="446"/>
      <c r="DBJ206" s="446"/>
      <c r="DBK206" s="597"/>
      <c r="DBL206" s="144"/>
      <c r="DBM206" s="144"/>
      <c r="DBN206" s="144"/>
      <c r="DBO206" s="145"/>
      <c r="DBP206" s="597"/>
      <c r="DBQ206" s="597"/>
      <c r="DBR206" s="597"/>
      <c r="DBS206" s="446"/>
      <c r="DBT206" s="446"/>
      <c r="DBU206" s="446"/>
      <c r="DBV206" s="597"/>
      <c r="DBW206" s="446"/>
      <c r="DBX206" s="446"/>
      <c r="DBY206" s="446"/>
      <c r="DBZ206" s="446"/>
      <c r="DCA206" s="597"/>
      <c r="DCB206" s="144"/>
      <c r="DCC206" s="144"/>
      <c r="DCD206" s="144"/>
      <c r="DCE206" s="145"/>
      <c r="DCF206" s="597"/>
      <c r="DCG206" s="597"/>
      <c r="DCH206" s="597"/>
      <c r="DCI206" s="446"/>
      <c r="DCJ206" s="446"/>
      <c r="DCK206" s="446"/>
      <c r="DCL206" s="597"/>
      <c r="DCM206" s="446"/>
      <c r="DCN206" s="446"/>
      <c r="DCO206" s="446"/>
      <c r="DCP206" s="446"/>
      <c r="DCQ206" s="597"/>
      <c r="DCR206" s="144"/>
      <c r="DCS206" s="144"/>
      <c r="DCT206" s="144"/>
      <c r="DCU206" s="145"/>
      <c r="DCV206" s="597"/>
      <c r="DCW206" s="597"/>
      <c r="DCX206" s="597"/>
      <c r="DCY206" s="446"/>
      <c r="DCZ206" s="446"/>
      <c r="DDA206" s="446"/>
      <c r="DDB206" s="597"/>
      <c r="DDC206" s="446"/>
      <c r="DDD206" s="446"/>
      <c r="DDE206" s="446"/>
      <c r="DDF206" s="446"/>
      <c r="DDG206" s="597"/>
      <c r="DDH206" s="144"/>
      <c r="DDI206" s="144"/>
      <c r="DDJ206" s="144"/>
      <c r="DDK206" s="145"/>
      <c r="DDL206" s="597"/>
      <c r="DDM206" s="597"/>
      <c r="DDN206" s="597"/>
      <c r="DDO206" s="446"/>
      <c r="DDP206" s="446"/>
      <c r="DDQ206" s="446"/>
      <c r="DDR206" s="597"/>
      <c r="DDS206" s="446"/>
      <c r="DDT206" s="446"/>
      <c r="DDU206" s="446"/>
      <c r="DDV206" s="446"/>
      <c r="DDW206" s="597"/>
      <c r="DDX206" s="144"/>
      <c r="DDY206" s="144"/>
      <c r="DDZ206" s="144"/>
      <c r="DEA206" s="145"/>
      <c r="DEB206" s="597"/>
      <c r="DEC206" s="597"/>
      <c r="DED206" s="597"/>
      <c r="DEE206" s="446"/>
      <c r="DEF206" s="446"/>
      <c r="DEG206" s="446"/>
      <c r="DEH206" s="597"/>
      <c r="DEI206" s="446"/>
      <c r="DEJ206" s="446"/>
      <c r="DEK206" s="446"/>
      <c r="DEL206" s="446"/>
      <c r="DEM206" s="597"/>
      <c r="DEN206" s="144"/>
      <c r="DEO206" s="144"/>
      <c r="DEP206" s="144"/>
      <c r="DEQ206" s="145"/>
      <c r="DER206" s="597"/>
      <c r="DES206" s="597"/>
      <c r="DET206" s="597"/>
      <c r="DEU206" s="446"/>
      <c r="DEV206" s="446"/>
      <c r="DEW206" s="446"/>
      <c r="DEX206" s="597"/>
      <c r="DEY206" s="446"/>
      <c r="DEZ206" s="446"/>
      <c r="DFA206" s="446"/>
      <c r="DFB206" s="446"/>
      <c r="DFC206" s="597"/>
      <c r="DFD206" s="144"/>
      <c r="DFE206" s="144"/>
      <c r="DFF206" s="144"/>
      <c r="DFG206" s="145"/>
      <c r="DFH206" s="597"/>
      <c r="DFI206" s="597"/>
      <c r="DFJ206" s="597"/>
      <c r="DFK206" s="446"/>
      <c r="DFL206" s="446"/>
      <c r="DFM206" s="446"/>
      <c r="DFN206" s="597"/>
      <c r="DFO206" s="446"/>
      <c r="DFP206" s="446"/>
      <c r="DFQ206" s="446"/>
      <c r="DFR206" s="446"/>
      <c r="DFS206" s="597"/>
      <c r="DFT206" s="144"/>
      <c r="DFU206" s="144"/>
      <c r="DFV206" s="144"/>
      <c r="DFW206" s="145"/>
      <c r="DFX206" s="597"/>
      <c r="DFY206" s="597"/>
      <c r="DFZ206" s="597"/>
      <c r="DGA206" s="446"/>
      <c r="DGB206" s="446"/>
      <c r="DGC206" s="446"/>
      <c r="DGD206" s="597"/>
      <c r="DGE206" s="446"/>
      <c r="DGF206" s="446"/>
      <c r="DGG206" s="446"/>
      <c r="DGH206" s="446"/>
      <c r="DGI206" s="597"/>
      <c r="DGJ206" s="144"/>
      <c r="DGK206" s="144"/>
      <c r="DGL206" s="144"/>
      <c r="DGM206" s="145"/>
      <c r="DGN206" s="597"/>
      <c r="DGO206" s="597"/>
      <c r="DGP206" s="597"/>
      <c r="DGQ206" s="446"/>
      <c r="DGR206" s="446"/>
      <c r="DGS206" s="446"/>
      <c r="DGT206" s="597"/>
      <c r="DGU206" s="446"/>
      <c r="DGV206" s="446"/>
      <c r="DGW206" s="446"/>
      <c r="DGX206" s="446"/>
      <c r="DGY206" s="597"/>
      <c r="DGZ206" s="144"/>
      <c r="DHA206" s="144"/>
      <c r="DHB206" s="144"/>
      <c r="DHC206" s="145"/>
      <c r="DHD206" s="597"/>
      <c r="DHE206" s="597"/>
      <c r="DHF206" s="597"/>
      <c r="DHG206" s="446"/>
      <c r="DHH206" s="446"/>
      <c r="DHI206" s="446"/>
      <c r="DHJ206" s="597"/>
      <c r="DHK206" s="446"/>
      <c r="DHL206" s="446"/>
      <c r="DHM206" s="446"/>
      <c r="DHN206" s="446"/>
      <c r="DHO206" s="597"/>
      <c r="DHP206" s="144"/>
      <c r="DHQ206" s="144"/>
      <c r="DHR206" s="144"/>
      <c r="DHS206" s="145"/>
      <c r="DHT206" s="597"/>
      <c r="DHU206" s="597"/>
      <c r="DHV206" s="597"/>
      <c r="DHW206" s="446"/>
      <c r="DHX206" s="446"/>
      <c r="DHY206" s="446"/>
      <c r="DHZ206" s="597"/>
      <c r="DIA206" s="446"/>
      <c r="DIB206" s="446"/>
      <c r="DIC206" s="446"/>
      <c r="DID206" s="446"/>
      <c r="DIE206" s="597"/>
      <c r="DIF206" s="144"/>
      <c r="DIG206" s="144"/>
      <c r="DIH206" s="144"/>
      <c r="DII206" s="145"/>
      <c r="DIJ206" s="597"/>
      <c r="DIK206" s="597"/>
      <c r="DIL206" s="597"/>
      <c r="DIM206" s="446"/>
      <c r="DIN206" s="446"/>
      <c r="DIO206" s="446"/>
      <c r="DIP206" s="597"/>
      <c r="DIQ206" s="446"/>
      <c r="DIR206" s="446"/>
      <c r="DIS206" s="446"/>
      <c r="DIT206" s="446"/>
      <c r="DIU206" s="597"/>
      <c r="DIV206" s="144"/>
      <c r="DIW206" s="144"/>
      <c r="DIX206" s="144"/>
      <c r="DIY206" s="145"/>
      <c r="DIZ206" s="597"/>
      <c r="DJA206" s="597"/>
      <c r="DJB206" s="597"/>
      <c r="DJC206" s="446"/>
      <c r="DJD206" s="446"/>
      <c r="DJE206" s="446"/>
      <c r="DJF206" s="597"/>
      <c r="DJG206" s="446"/>
      <c r="DJH206" s="446"/>
      <c r="DJI206" s="446"/>
      <c r="DJJ206" s="446"/>
      <c r="DJK206" s="597"/>
      <c r="DJL206" s="144"/>
      <c r="DJM206" s="144"/>
      <c r="DJN206" s="144"/>
      <c r="DJO206" s="145"/>
      <c r="DJP206" s="597"/>
      <c r="DJQ206" s="597"/>
      <c r="DJR206" s="597"/>
      <c r="DJS206" s="446"/>
      <c r="DJT206" s="446"/>
      <c r="DJU206" s="446"/>
      <c r="DJV206" s="597"/>
      <c r="DJW206" s="446"/>
      <c r="DJX206" s="446"/>
      <c r="DJY206" s="446"/>
      <c r="DJZ206" s="446"/>
      <c r="DKA206" s="597"/>
      <c r="DKB206" s="144"/>
      <c r="DKC206" s="144"/>
      <c r="DKD206" s="144"/>
      <c r="DKE206" s="145"/>
      <c r="DKF206" s="597"/>
      <c r="DKG206" s="597"/>
      <c r="DKH206" s="597"/>
      <c r="DKI206" s="446"/>
      <c r="DKJ206" s="446"/>
      <c r="DKK206" s="446"/>
      <c r="DKL206" s="597"/>
      <c r="DKM206" s="446"/>
      <c r="DKN206" s="446"/>
      <c r="DKO206" s="446"/>
      <c r="DKP206" s="446"/>
      <c r="DKQ206" s="597"/>
      <c r="DKR206" s="144"/>
      <c r="DKS206" s="144"/>
      <c r="DKT206" s="144"/>
      <c r="DKU206" s="145"/>
      <c r="DKV206" s="597"/>
      <c r="DKW206" s="597"/>
      <c r="DKX206" s="597"/>
      <c r="DKY206" s="446"/>
      <c r="DKZ206" s="446"/>
      <c r="DLA206" s="446"/>
      <c r="DLB206" s="597"/>
      <c r="DLC206" s="446"/>
      <c r="DLD206" s="446"/>
      <c r="DLE206" s="446"/>
      <c r="DLF206" s="446"/>
      <c r="DLG206" s="597"/>
      <c r="DLH206" s="144"/>
      <c r="DLI206" s="144"/>
      <c r="DLJ206" s="144"/>
      <c r="DLK206" s="145"/>
      <c r="DLL206" s="597"/>
      <c r="DLM206" s="597"/>
      <c r="DLN206" s="597"/>
      <c r="DLO206" s="446"/>
      <c r="DLP206" s="446"/>
      <c r="DLQ206" s="446"/>
      <c r="DLR206" s="597"/>
      <c r="DLS206" s="446"/>
      <c r="DLT206" s="446"/>
      <c r="DLU206" s="446"/>
      <c r="DLV206" s="446"/>
      <c r="DLW206" s="597"/>
      <c r="DLX206" s="144"/>
      <c r="DLY206" s="144"/>
      <c r="DLZ206" s="144"/>
      <c r="DMA206" s="145"/>
      <c r="DMB206" s="597"/>
      <c r="DMC206" s="597"/>
      <c r="DMD206" s="597"/>
      <c r="DME206" s="446"/>
      <c r="DMF206" s="446"/>
      <c r="DMG206" s="446"/>
      <c r="DMH206" s="597"/>
      <c r="DMI206" s="446"/>
      <c r="DMJ206" s="446"/>
      <c r="DMK206" s="446"/>
      <c r="DML206" s="446"/>
      <c r="DMM206" s="597"/>
      <c r="DMN206" s="144"/>
      <c r="DMO206" s="144"/>
      <c r="DMP206" s="144"/>
      <c r="DMQ206" s="145"/>
      <c r="DMR206" s="597"/>
      <c r="DMS206" s="597"/>
      <c r="DMT206" s="597"/>
      <c r="DMU206" s="446"/>
      <c r="DMV206" s="446"/>
      <c r="DMW206" s="446"/>
      <c r="DMX206" s="597"/>
      <c r="DMY206" s="446"/>
      <c r="DMZ206" s="446"/>
      <c r="DNA206" s="446"/>
      <c r="DNB206" s="446"/>
      <c r="DNC206" s="597"/>
      <c r="DND206" s="144"/>
      <c r="DNE206" s="144"/>
      <c r="DNF206" s="144"/>
      <c r="DNG206" s="145"/>
      <c r="DNH206" s="597"/>
      <c r="DNI206" s="597"/>
      <c r="DNJ206" s="597"/>
      <c r="DNK206" s="446"/>
      <c r="DNL206" s="446"/>
      <c r="DNM206" s="446"/>
      <c r="DNN206" s="597"/>
      <c r="DNO206" s="446"/>
      <c r="DNP206" s="446"/>
      <c r="DNQ206" s="446"/>
      <c r="DNR206" s="446"/>
      <c r="DNS206" s="597"/>
      <c r="DNT206" s="144"/>
      <c r="DNU206" s="144"/>
      <c r="DNV206" s="144"/>
      <c r="DNW206" s="145"/>
      <c r="DNX206" s="597"/>
      <c r="DNY206" s="597"/>
      <c r="DNZ206" s="597"/>
      <c r="DOA206" s="446"/>
      <c r="DOB206" s="446"/>
      <c r="DOC206" s="446"/>
      <c r="DOD206" s="597"/>
      <c r="DOE206" s="446"/>
      <c r="DOF206" s="446"/>
      <c r="DOG206" s="446"/>
      <c r="DOH206" s="446"/>
      <c r="DOI206" s="597"/>
      <c r="DOJ206" s="144"/>
      <c r="DOK206" s="144"/>
      <c r="DOL206" s="144"/>
      <c r="DOM206" s="145"/>
      <c r="DON206" s="597"/>
      <c r="DOO206" s="597"/>
      <c r="DOP206" s="597"/>
      <c r="DOQ206" s="446"/>
      <c r="DOR206" s="446"/>
      <c r="DOS206" s="446"/>
      <c r="DOT206" s="597"/>
      <c r="DOU206" s="446"/>
      <c r="DOV206" s="446"/>
      <c r="DOW206" s="446"/>
      <c r="DOX206" s="446"/>
      <c r="DOY206" s="597"/>
      <c r="DOZ206" s="144"/>
      <c r="DPA206" s="144"/>
      <c r="DPB206" s="144"/>
      <c r="DPC206" s="145"/>
      <c r="DPD206" s="597"/>
      <c r="DPE206" s="597"/>
      <c r="DPF206" s="597"/>
      <c r="DPG206" s="446"/>
      <c r="DPH206" s="446"/>
      <c r="DPI206" s="446"/>
      <c r="DPJ206" s="597"/>
      <c r="DPK206" s="446"/>
      <c r="DPL206" s="446"/>
      <c r="DPM206" s="446"/>
      <c r="DPN206" s="446"/>
      <c r="DPO206" s="597"/>
      <c r="DPP206" s="144"/>
      <c r="DPQ206" s="144"/>
      <c r="DPR206" s="144"/>
      <c r="DPS206" s="145"/>
      <c r="DPT206" s="597"/>
      <c r="DPU206" s="597"/>
      <c r="DPV206" s="597"/>
      <c r="DPW206" s="446"/>
      <c r="DPX206" s="446"/>
      <c r="DPY206" s="446"/>
      <c r="DPZ206" s="597"/>
      <c r="DQA206" s="446"/>
      <c r="DQB206" s="446"/>
      <c r="DQC206" s="446"/>
      <c r="DQD206" s="446"/>
      <c r="DQE206" s="597"/>
      <c r="DQF206" s="144"/>
      <c r="DQG206" s="144"/>
      <c r="DQH206" s="144"/>
      <c r="DQI206" s="145"/>
      <c r="DQJ206" s="597"/>
      <c r="DQK206" s="597"/>
      <c r="DQL206" s="597"/>
      <c r="DQM206" s="446"/>
      <c r="DQN206" s="446"/>
      <c r="DQO206" s="446"/>
      <c r="DQP206" s="597"/>
      <c r="DQQ206" s="446"/>
      <c r="DQR206" s="446"/>
      <c r="DQS206" s="446"/>
      <c r="DQT206" s="446"/>
      <c r="DQU206" s="597"/>
      <c r="DQV206" s="144"/>
      <c r="DQW206" s="144"/>
      <c r="DQX206" s="144"/>
      <c r="DQY206" s="145"/>
      <c r="DQZ206" s="597"/>
      <c r="DRA206" s="597"/>
      <c r="DRB206" s="597"/>
      <c r="DRC206" s="446"/>
      <c r="DRD206" s="446"/>
      <c r="DRE206" s="446"/>
      <c r="DRF206" s="597"/>
      <c r="DRG206" s="446"/>
      <c r="DRH206" s="446"/>
      <c r="DRI206" s="446"/>
      <c r="DRJ206" s="446"/>
      <c r="DRK206" s="597"/>
      <c r="DRL206" s="144"/>
      <c r="DRM206" s="144"/>
      <c r="DRN206" s="144"/>
      <c r="DRO206" s="145"/>
      <c r="DRP206" s="597"/>
      <c r="DRQ206" s="597"/>
      <c r="DRR206" s="597"/>
      <c r="DRS206" s="446"/>
      <c r="DRT206" s="446"/>
      <c r="DRU206" s="446"/>
      <c r="DRV206" s="597"/>
      <c r="DRW206" s="446"/>
      <c r="DRX206" s="446"/>
      <c r="DRY206" s="446"/>
      <c r="DRZ206" s="446"/>
      <c r="DSA206" s="597"/>
      <c r="DSB206" s="144"/>
      <c r="DSC206" s="144"/>
      <c r="DSD206" s="144"/>
      <c r="DSE206" s="145"/>
      <c r="DSF206" s="597"/>
      <c r="DSG206" s="597"/>
      <c r="DSH206" s="597"/>
      <c r="DSI206" s="446"/>
      <c r="DSJ206" s="446"/>
      <c r="DSK206" s="446"/>
      <c r="DSL206" s="597"/>
      <c r="DSM206" s="446"/>
      <c r="DSN206" s="446"/>
      <c r="DSO206" s="446"/>
      <c r="DSP206" s="446"/>
      <c r="DSQ206" s="597"/>
      <c r="DSR206" s="144"/>
      <c r="DSS206" s="144"/>
      <c r="DST206" s="144"/>
      <c r="DSU206" s="145"/>
      <c r="DSV206" s="597"/>
      <c r="DSW206" s="597"/>
      <c r="DSX206" s="597"/>
      <c r="DSY206" s="446"/>
      <c r="DSZ206" s="446"/>
      <c r="DTA206" s="446"/>
      <c r="DTB206" s="597"/>
      <c r="DTC206" s="446"/>
      <c r="DTD206" s="446"/>
      <c r="DTE206" s="446"/>
      <c r="DTF206" s="446"/>
      <c r="DTG206" s="597"/>
      <c r="DTH206" s="144"/>
      <c r="DTI206" s="144"/>
      <c r="DTJ206" s="144"/>
      <c r="DTK206" s="145"/>
      <c r="DTL206" s="597"/>
      <c r="DTM206" s="597"/>
      <c r="DTN206" s="597"/>
      <c r="DTO206" s="446"/>
      <c r="DTP206" s="446"/>
      <c r="DTQ206" s="446"/>
      <c r="DTR206" s="597"/>
      <c r="DTS206" s="446"/>
      <c r="DTT206" s="446"/>
      <c r="DTU206" s="446"/>
      <c r="DTV206" s="446"/>
      <c r="DTW206" s="597"/>
      <c r="DTX206" s="144"/>
      <c r="DTY206" s="144"/>
      <c r="DTZ206" s="144"/>
      <c r="DUA206" s="145"/>
      <c r="DUB206" s="597"/>
      <c r="DUC206" s="597"/>
      <c r="DUD206" s="597"/>
      <c r="DUE206" s="446"/>
      <c r="DUF206" s="446"/>
      <c r="DUG206" s="446"/>
      <c r="DUH206" s="597"/>
      <c r="DUI206" s="446"/>
      <c r="DUJ206" s="446"/>
      <c r="DUK206" s="446"/>
      <c r="DUL206" s="446"/>
      <c r="DUM206" s="597"/>
      <c r="DUN206" s="144"/>
      <c r="DUO206" s="144"/>
      <c r="DUP206" s="144"/>
      <c r="DUQ206" s="145"/>
      <c r="DUR206" s="597"/>
      <c r="DUS206" s="597"/>
      <c r="DUT206" s="597"/>
      <c r="DUU206" s="446"/>
      <c r="DUV206" s="446"/>
      <c r="DUW206" s="446"/>
      <c r="DUX206" s="597"/>
      <c r="DUY206" s="446"/>
      <c r="DUZ206" s="446"/>
      <c r="DVA206" s="446"/>
      <c r="DVB206" s="446"/>
      <c r="DVC206" s="597"/>
      <c r="DVD206" s="144"/>
      <c r="DVE206" s="144"/>
      <c r="DVF206" s="144"/>
      <c r="DVG206" s="145"/>
      <c r="DVH206" s="597"/>
      <c r="DVI206" s="597"/>
      <c r="DVJ206" s="597"/>
      <c r="DVK206" s="446"/>
      <c r="DVL206" s="446"/>
      <c r="DVM206" s="446"/>
      <c r="DVN206" s="597"/>
      <c r="DVO206" s="446"/>
      <c r="DVP206" s="446"/>
      <c r="DVQ206" s="446"/>
      <c r="DVR206" s="446"/>
      <c r="DVS206" s="597"/>
      <c r="DVT206" s="144"/>
      <c r="DVU206" s="144"/>
      <c r="DVV206" s="144"/>
      <c r="DVW206" s="145"/>
      <c r="DVX206" s="597"/>
      <c r="DVY206" s="597"/>
      <c r="DVZ206" s="597"/>
      <c r="DWA206" s="446"/>
      <c r="DWB206" s="446"/>
      <c r="DWC206" s="446"/>
      <c r="DWD206" s="597"/>
      <c r="DWE206" s="446"/>
      <c r="DWF206" s="446"/>
      <c r="DWG206" s="446"/>
      <c r="DWH206" s="446"/>
      <c r="DWI206" s="597"/>
      <c r="DWJ206" s="144"/>
      <c r="DWK206" s="144"/>
      <c r="DWL206" s="144"/>
      <c r="DWM206" s="145"/>
      <c r="DWN206" s="597"/>
      <c r="DWO206" s="597"/>
      <c r="DWP206" s="597"/>
      <c r="DWQ206" s="446"/>
      <c r="DWR206" s="446"/>
      <c r="DWS206" s="446"/>
      <c r="DWT206" s="597"/>
      <c r="DWU206" s="446"/>
      <c r="DWV206" s="446"/>
      <c r="DWW206" s="446"/>
      <c r="DWX206" s="446"/>
      <c r="DWY206" s="597"/>
      <c r="DWZ206" s="144"/>
      <c r="DXA206" s="144"/>
      <c r="DXB206" s="144"/>
      <c r="DXC206" s="145"/>
      <c r="DXD206" s="597"/>
      <c r="DXE206" s="597"/>
      <c r="DXF206" s="597"/>
      <c r="DXG206" s="446"/>
      <c r="DXH206" s="446"/>
      <c r="DXI206" s="446"/>
      <c r="DXJ206" s="597"/>
      <c r="DXK206" s="446"/>
      <c r="DXL206" s="446"/>
      <c r="DXM206" s="446"/>
      <c r="DXN206" s="446"/>
      <c r="DXO206" s="597"/>
      <c r="DXP206" s="144"/>
      <c r="DXQ206" s="144"/>
      <c r="DXR206" s="144"/>
      <c r="DXS206" s="145"/>
      <c r="DXT206" s="597"/>
      <c r="DXU206" s="597"/>
      <c r="DXV206" s="597"/>
      <c r="DXW206" s="446"/>
      <c r="DXX206" s="446"/>
      <c r="DXY206" s="446"/>
      <c r="DXZ206" s="597"/>
      <c r="DYA206" s="446"/>
      <c r="DYB206" s="446"/>
      <c r="DYC206" s="446"/>
      <c r="DYD206" s="446"/>
      <c r="DYE206" s="597"/>
      <c r="DYF206" s="144"/>
      <c r="DYG206" s="144"/>
      <c r="DYH206" s="144"/>
      <c r="DYI206" s="145"/>
      <c r="DYJ206" s="597"/>
      <c r="DYK206" s="597"/>
      <c r="DYL206" s="597"/>
      <c r="DYM206" s="446"/>
      <c r="DYN206" s="446"/>
      <c r="DYO206" s="446"/>
      <c r="DYP206" s="597"/>
      <c r="DYQ206" s="446"/>
      <c r="DYR206" s="446"/>
      <c r="DYS206" s="446"/>
      <c r="DYT206" s="446"/>
      <c r="DYU206" s="597"/>
      <c r="DYV206" s="144"/>
      <c r="DYW206" s="144"/>
      <c r="DYX206" s="144"/>
      <c r="DYY206" s="145"/>
      <c r="DYZ206" s="597"/>
      <c r="DZA206" s="597"/>
      <c r="DZB206" s="597"/>
      <c r="DZC206" s="446"/>
      <c r="DZD206" s="446"/>
      <c r="DZE206" s="446"/>
      <c r="DZF206" s="597"/>
      <c r="DZG206" s="446"/>
      <c r="DZH206" s="446"/>
      <c r="DZI206" s="446"/>
      <c r="DZJ206" s="446"/>
      <c r="DZK206" s="597"/>
      <c r="DZL206" s="144"/>
      <c r="DZM206" s="144"/>
      <c r="DZN206" s="144"/>
      <c r="DZO206" s="145"/>
      <c r="DZP206" s="597"/>
      <c r="DZQ206" s="597"/>
      <c r="DZR206" s="597"/>
      <c r="DZS206" s="446"/>
      <c r="DZT206" s="446"/>
      <c r="DZU206" s="446"/>
      <c r="DZV206" s="597"/>
      <c r="DZW206" s="446"/>
      <c r="DZX206" s="446"/>
      <c r="DZY206" s="446"/>
      <c r="DZZ206" s="446"/>
      <c r="EAA206" s="597"/>
      <c r="EAB206" s="144"/>
      <c r="EAC206" s="144"/>
      <c r="EAD206" s="144"/>
      <c r="EAE206" s="145"/>
      <c r="EAF206" s="597"/>
      <c r="EAG206" s="597"/>
      <c r="EAH206" s="597"/>
      <c r="EAI206" s="446"/>
      <c r="EAJ206" s="446"/>
      <c r="EAK206" s="446"/>
      <c r="EAL206" s="597"/>
      <c r="EAM206" s="446"/>
      <c r="EAN206" s="446"/>
      <c r="EAO206" s="446"/>
      <c r="EAP206" s="446"/>
      <c r="EAQ206" s="597"/>
      <c r="EAR206" s="144"/>
      <c r="EAS206" s="144"/>
      <c r="EAT206" s="144"/>
      <c r="EAU206" s="145"/>
      <c r="EAV206" s="597"/>
      <c r="EAW206" s="597"/>
      <c r="EAX206" s="597"/>
      <c r="EAY206" s="446"/>
      <c r="EAZ206" s="446"/>
      <c r="EBA206" s="446"/>
      <c r="EBB206" s="597"/>
      <c r="EBC206" s="446"/>
      <c r="EBD206" s="446"/>
      <c r="EBE206" s="446"/>
      <c r="EBF206" s="446"/>
      <c r="EBG206" s="597"/>
      <c r="EBH206" s="144"/>
      <c r="EBI206" s="144"/>
      <c r="EBJ206" s="144"/>
      <c r="EBK206" s="145"/>
      <c r="EBL206" s="597"/>
      <c r="EBM206" s="597"/>
      <c r="EBN206" s="597"/>
      <c r="EBO206" s="446"/>
      <c r="EBP206" s="446"/>
      <c r="EBQ206" s="446"/>
      <c r="EBR206" s="597"/>
      <c r="EBS206" s="446"/>
      <c r="EBT206" s="446"/>
      <c r="EBU206" s="446"/>
      <c r="EBV206" s="446"/>
      <c r="EBW206" s="597"/>
      <c r="EBX206" s="144"/>
      <c r="EBY206" s="144"/>
      <c r="EBZ206" s="144"/>
      <c r="ECA206" s="145"/>
      <c r="ECB206" s="597"/>
      <c r="ECC206" s="597"/>
      <c r="ECD206" s="597"/>
      <c r="ECE206" s="446"/>
      <c r="ECF206" s="446"/>
      <c r="ECG206" s="446"/>
      <c r="ECH206" s="597"/>
      <c r="ECI206" s="446"/>
      <c r="ECJ206" s="446"/>
      <c r="ECK206" s="446"/>
      <c r="ECL206" s="446"/>
      <c r="ECM206" s="597"/>
      <c r="ECN206" s="144"/>
      <c r="ECO206" s="144"/>
      <c r="ECP206" s="144"/>
      <c r="ECQ206" s="145"/>
      <c r="ECR206" s="597"/>
      <c r="ECS206" s="597"/>
      <c r="ECT206" s="597"/>
      <c r="ECU206" s="446"/>
      <c r="ECV206" s="446"/>
      <c r="ECW206" s="446"/>
      <c r="ECX206" s="597"/>
      <c r="ECY206" s="446"/>
      <c r="ECZ206" s="446"/>
      <c r="EDA206" s="446"/>
      <c r="EDB206" s="446"/>
      <c r="EDC206" s="597"/>
      <c r="EDD206" s="144"/>
      <c r="EDE206" s="144"/>
      <c r="EDF206" s="144"/>
      <c r="EDG206" s="145"/>
      <c r="EDH206" s="597"/>
      <c r="EDI206" s="597"/>
      <c r="EDJ206" s="597"/>
      <c r="EDK206" s="446"/>
      <c r="EDL206" s="446"/>
      <c r="EDM206" s="446"/>
      <c r="EDN206" s="597"/>
      <c r="EDO206" s="446"/>
      <c r="EDP206" s="446"/>
      <c r="EDQ206" s="446"/>
      <c r="EDR206" s="446"/>
      <c r="EDS206" s="597"/>
      <c r="EDT206" s="144"/>
      <c r="EDU206" s="144"/>
      <c r="EDV206" s="144"/>
      <c r="EDW206" s="145"/>
      <c r="EDX206" s="597"/>
      <c r="EDY206" s="597"/>
      <c r="EDZ206" s="597"/>
      <c r="EEA206" s="446"/>
      <c r="EEB206" s="446"/>
      <c r="EEC206" s="446"/>
      <c r="EED206" s="597"/>
      <c r="EEE206" s="446"/>
      <c r="EEF206" s="446"/>
      <c r="EEG206" s="446"/>
      <c r="EEH206" s="446"/>
      <c r="EEI206" s="597"/>
      <c r="EEJ206" s="144"/>
      <c r="EEK206" s="144"/>
      <c r="EEL206" s="144"/>
      <c r="EEM206" s="145"/>
      <c r="EEN206" s="597"/>
      <c r="EEO206" s="597"/>
      <c r="EEP206" s="597"/>
      <c r="EEQ206" s="446"/>
      <c r="EER206" s="446"/>
      <c r="EES206" s="446"/>
      <c r="EET206" s="597"/>
      <c r="EEU206" s="446"/>
      <c r="EEV206" s="446"/>
      <c r="EEW206" s="446"/>
      <c r="EEX206" s="446"/>
      <c r="EEY206" s="597"/>
      <c r="EEZ206" s="144"/>
      <c r="EFA206" s="144"/>
      <c r="EFB206" s="144"/>
      <c r="EFC206" s="145"/>
      <c r="EFD206" s="597"/>
      <c r="EFE206" s="597"/>
      <c r="EFF206" s="597"/>
      <c r="EFG206" s="446"/>
      <c r="EFH206" s="446"/>
      <c r="EFI206" s="446"/>
      <c r="EFJ206" s="597"/>
      <c r="EFK206" s="446"/>
      <c r="EFL206" s="446"/>
      <c r="EFM206" s="446"/>
      <c r="EFN206" s="446"/>
      <c r="EFO206" s="597"/>
      <c r="EFP206" s="144"/>
      <c r="EFQ206" s="144"/>
      <c r="EFR206" s="144"/>
      <c r="EFS206" s="145"/>
      <c r="EFT206" s="597"/>
      <c r="EFU206" s="597"/>
      <c r="EFV206" s="597"/>
      <c r="EFW206" s="446"/>
      <c r="EFX206" s="446"/>
      <c r="EFY206" s="446"/>
      <c r="EFZ206" s="597"/>
      <c r="EGA206" s="446"/>
      <c r="EGB206" s="446"/>
      <c r="EGC206" s="446"/>
      <c r="EGD206" s="446"/>
      <c r="EGE206" s="597"/>
      <c r="EGF206" s="144"/>
      <c r="EGG206" s="144"/>
      <c r="EGH206" s="144"/>
      <c r="EGI206" s="145"/>
      <c r="EGJ206" s="597"/>
      <c r="EGK206" s="597"/>
      <c r="EGL206" s="597"/>
      <c r="EGM206" s="446"/>
      <c r="EGN206" s="446"/>
      <c r="EGO206" s="446"/>
      <c r="EGP206" s="597"/>
      <c r="EGQ206" s="446"/>
      <c r="EGR206" s="446"/>
      <c r="EGS206" s="446"/>
      <c r="EGT206" s="446"/>
      <c r="EGU206" s="597"/>
      <c r="EGV206" s="144"/>
      <c r="EGW206" s="144"/>
      <c r="EGX206" s="144"/>
      <c r="EGY206" s="145"/>
      <c r="EGZ206" s="597"/>
      <c r="EHA206" s="597"/>
      <c r="EHB206" s="597"/>
      <c r="EHC206" s="446"/>
      <c r="EHD206" s="446"/>
      <c r="EHE206" s="446"/>
      <c r="EHF206" s="597"/>
      <c r="EHG206" s="446"/>
      <c r="EHH206" s="446"/>
      <c r="EHI206" s="446"/>
      <c r="EHJ206" s="446"/>
      <c r="EHK206" s="597"/>
      <c r="EHL206" s="144"/>
      <c r="EHM206" s="144"/>
      <c r="EHN206" s="144"/>
      <c r="EHO206" s="145"/>
      <c r="EHP206" s="597"/>
      <c r="EHQ206" s="597"/>
      <c r="EHR206" s="597"/>
      <c r="EHS206" s="446"/>
      <c r="EHT206" s="446"/>
      <c r="EHU206" s="446"/>
      <c r="EHV206" s="597"/>
      <c r="EHW206" s="446"/>
      <c r="EHX206" s="446"/>
      <c r="EHY206" s="446"/>
      <c r="EHZ206" s="446"/>
      <c r="EIA206" s="597"/>
      <c r="EIB206" s="144"/>
      <c r="EIC206" s="144"/>
      <c r="EID206" s="144"/>
      <c r="EIE206" s="145"/>
      <c r="EIF206" s="597"/>
      <c r="EIG206" s="597"/>
      <c r="EIH206" s="597"/>
      <c r="EII206" s="446"/>
      <c r="EIJ206" s="446"/>
      <c r="EIK206" s="446"/>
      <c r="EIL206" s="597"/>
      <c r="EIM206" s="446"/>
      <c r="EIN206" s="446"/>
      <c r="EIO206" s="446"/>
      <c r="EIP206" s="446"/>
      <c r="EIQ206" s="597"/>
      <c r="EIR206" s="144"/>
      <c r="EIS206" s="144"/>
      <c r="EIT206" s="144"/>
      <c r="EIU206" s="145"/>
      <c r="EIV206" s="597"/>
      <c r="EIW206" s="597"/>
      <c r="EIX206" s="597"/>
      <c r="EIY206" s="446"/>
      <c r="EIZ206" s="446"/>
      <c r="EJA206" s="446"/>
      <c r="EJB206" s="597"/>
      <c r="EJC206" s="446"/>
      <c r="EJD206" s="446"/>
      <c r="EJE206" s="446"/>
      <c r="EJF206" s="446"/>
      <c r="EJG206" s="597"/>
      <c r="EJH206" s="144"/>
      <c r="EJI206" s="144"/>
      <c r="EJJ206" s="144"/>
      <c r="EJK206" s="145"/>
      <c r="EJL206" s="597"/>
      <c r="EJM206" s="597"/>
      <c r="EJN206" s="597"/>
      <c r="EJO206" s="446"/>
      <c r="EJP206" s="446"/>
      <c r="EJQ206" s="446"/>
      <c r="EJR206" s="597"/>
      <c r="EJS206" s="446"/>
      <c r="EJT206" s="446"/>
      <c r="EJU206" s="446"/>
      <c r="EJV206" s="446"/>
      <c r="EJW206" s="597"/>
      <c r="EJX206" s="144"/>
      <c r="EJY206" s="144"/>
      <c r="EJZ206" s="144"/>
      <c r="EKA206" s="145"/>
      <c r="EKB206" s="597"/>
      <c r="EKC206" s="597"/>
      <c r="EKD206" s="597"/>
      <c r="EKE206" s="446"/>
      <c r="EKF206" s="446"/>
      <c r="EKG206" s="446"/>
      <c r="EKH206" s="597"/>
      <c r="EKI206" s="446"/>
      <c r="EKJ206" s="446"/>
      <c r="EKK206" s="446"/>
      <c r="EKL206" s="446"/>
      <c r="EKM206" s="597"/>
      <c r="EKN206" s="144"/>
      <c r="EKO206" s="144"/>
      <c r="EKP206" s="144"/>
      <c r="EKQ206" s="145"/>
      <c r="EKR206" s="597"/>
      <c r="EKS206" s="597"/>
      <c r="EKT206" s="597"/>
      <c r="EKU206" s="446"/>
      <c r="EKV206" s="446"/>
      <c r="EKW206" s="446"/>
      <c r="EKX206" s="597"/>
      <c r="EKY206" s="446"/>
      <c r="EKZ206" s="446"/>
      <c r="ELA206" s="446"/>
      <c r="ELB206" s="446"/>
      <c r="ELC206" s="597"/>
      <c r="ELD206" s="144"/>
      <c r="ELE206" s="144"/>
      <c r="ELF206" s="144"/>
      <c r="ELG206" s="145"/>
      <c r="ELH206" s="597"/>
      <c r="ELI206" s="597"/>
      <c r="ELJ206" s="597"/>
      <c r="ELK206" s="446"/>
      <c r="ELL206" s="446"/>
      <c r="ELM206" s="446"/>
      <c r="ELN206" s="597"/>
      <c r="ELO206" s="446"/>
      <c r="ELP206" s="446"/>
      <c r="ELQ206" s="446"/>
      <c r="ELR206" s="446"/>
      <c r="ELS206" s="597"/>
      <c r="ELT206" s="144"/>
      <c r="ELU206" s="144"/>
      <c r="ELV206" s="144"/>
      <c r="ELW206" s="145"/>
      <c r="ELX206" s="597"/>
      <c r="ELY206" s="597"/>
      <c r="ELZ206" s="597"/>
      <c r="EMA206" s="446"/>
      <c r="EMB206" s="446"/>
      <c r="EMC206" s="446"/>
      <c r="EMD206" s="597"/>
      <c r="EME206" s="446"/>
      <c r="EMF206" s="446"/>
      <c r="EMG206" s="446"/>
      <c r="EMH206" s="446"/>
      <c r="EMI206" s="597"/>
      <c r="EMJ206" s="144"/>
      <c r="EMK206" s="144"/>
      <c r="EML206" s="144"/>
      <c r="EMM206" s="145"/>
      <c r="EMN206" s="597"/>
      <c r="EMO206" s="597"/>
      <c r="EMP206" s="597"/>
      <c r="EMQ206" s="446"/>
      <c r="EMR206" s="446"/>
      <c r="EMS206" s="446"/>
      <c r="EMT206" s="597"/>
      <c r="EMU206" s="446"/>
      <c r="EMV206" s="446"/>
      <c r="EMW206" s="446"/>
      <c r="EMX206" s="446"/>
      <c r="EMY206" s="597"/>
      <c r="EMZ206" s="144"/>
      <c r="ENA206" s="144"/>
      <c r="ENB206" s="144"/>
      <c r="ENC206" s="145"/>
      <c r="END206" s="597"/>
      <c r="ENE206" s="597"/>
      <c r="ENF206" s="597"/>
      <c r="ENG206" s="446"/>
      <c r="ENH206" s="446"/>
      <c r="ENI206" s="446"/>
      <c r="ENJ206" s="597"/>
      <c r="ENK206" s="446"/>
      <c r="ENL206" s="446"/>
      <c r="ENM206" s="446"/>
      <c r="ENN206" s="446"/>
      <c r="ENO206" s="597"/>
      <c r="ENP206" s="144"/>
      <c r="ENQ206" s="144"/>
      <c r="ENR206" s="144"/>
      <c r="ENS206" s="145"/>
      <c r="ENT206" s="597"/>
      <c r="ENU206" s="597"/>
      <c r="ENV206" s="597"/>
      <c r="ENW206" s="446"/>
      <c r="ENX206" s="446"/>
      <c r="ENY206" s="446"/>
      <c r="ENZ206" s="597"/>
      <c r="EOA206" s="446"/>
      <c r="EOB206" s="446"/>
      <c r="EOC206" s="446"/>
      <c r="EOD206" s="446"/>
      <c r="EOE206" s="597"/>
      <c r="EOF206" s="144"/>
      <c r="EOG206" s="144"/>
      <c r="EOH206" s="144"/>
      <c r="EOI206" s="145"/>
      <c r="EOJ206" s="597"/>
      <c r="EOK206" s="597"/>
      <c r="EOL206" s="597"/>
      <c r="EOM206" s="446"/>
      <c r="EON206" s="446"/>
      <c r="EOO206" s="446"/>
      <c r="EOP206" s="597"/>
      <c r="EOQ206" s="446"/>
      <c r="EOR206" s="446"/>
      <c r="EOS206" s="446"/>
      <c r="EOT206" s="446"/>
      <c r="EOU206" s="597"/>
      <c r="EOV206" s="144"/>
      <c r="EOW206" s="144"/>
      <c r="EOX206" s="144"/>
      <c r="EOY206" s="145"/>
      <c r="EOZ206" s="597"/>
      <c r="EPA206" s="597"/>
      <c r="EPB206" s="597"/>
      <c r="EPC206" s="446"/>
      <c r="EPD206" s="446"/>
      <c r="EPE206" s="446"/>
      <c r="EPF206" s="597"/>
      <c r="EPG206" s="446"/>
      <c r="EPH206" s="446"/>
      <c r="EPI206" s="446"/>
      <c r="EPJ206" s="446"/>
      <c r="EPK206" s="597"/>
      <c r="EPL206" s="144"/>
      <c r="EPM206" s="144"/>
      <c r="EPN206" s="144"/>
      <c r="EPO206" s="145"/>
      <c r="EPP206" s="597"/>
      <c r="EPQ206" s="597"/>
      <c r="EPR206" s="597"/>
      <c r="EPS206" s="446"/>
      <c r="EPT206" s="446"/>
      <c r="EPU206" s="446"/>
      <c r="EPV206" s="597"/>
      <c r="EPW206" s="446"/>
      <c r="EPX206" s="446"/>
      <c r="EPY206" s="446"/>
      <c r="EPZ206" s="446"/>
      <c r="EQA206" s="597"/>
      <c r="EQB206" s="144"/>
      <c r="EQC206" s="144"/>
      <c r="EQD206" s="144"/>
      <c r="EQE206" s="145"/>
      <c r="EQF206" s="597"/>
      <c r="EQG206" s="597"/>
      <c r="EQH206" s="597"/>
      <c r="EQI206" s="446"/>
      <c r="EQJ206" s="446"/>
      <c r="EQK206" s="446"/>
      <c r="EQL206" s="597"/>
      <c r="EQM206" s="446"/>
      <c r="EQN206" s="446"/>
      <c r="EQO206" s="446"/>
      <c r="EQP206" s="446"/>
      <c r="EQQ206" s="597"/>
      <c r="EQR206" s="144"/>
      <c r="EQS206" s="144"/>
      <c r="EQT206" s="144"/>
      <c r="EQU206" s="145"/>
      <c r="EQV206" s="597"/>
      <c r="EQW206" s="597"/>
      <c r="EQX206" s="597"/>
      <c r="EQY206" s="446"/>
      <c r="EQZ206" s="446"/>
      <c r="ERA206" s="446"/>
      <c r="ERB206" s="597"/>
      <c r="ERC206" s="446"/>
      <c r="ERD206" s="446"/>
      <c r="ERE206" s="446"/>
      <c r="ERF206" s="446"/>
      <c r="ERG206" s="597"/>
      <c r="ERH206" s="144"/>
      <c r="ERI206" s="144"/>
      <c r="ERJ206" s="144"/>
      <c r="ERK206" s="145"/>
      <c r="ERL206" s="597"/>
      <c r="ERM206" s="597"/>
      <c r="ERN206" s="597"/>
      <c r="ERO206" s="446"/>
      <c r="ERP206" s="446"/>
      <c r="ERQ206" s="446"/>
      <c r="ERR206" s="597"/>
      <c r="ERS206" s="446"/>
      <c r="ERT206" s="446"/>
      <c r="ERU206" s="446"/>
      <c r="ERV206" s="446"/>
      <c r="ERW206" s="597"/>
      <c r="ERX206" s="144"/>
      <c r="ERY206" s="144"/>
      <c r="ERZ206" s="144"/>
      <c r="ESA206" s="145"/>
      <c r="ESB206" s="597"/>
      <c r="ESC206" s="597"/>
      <c r="ESD206" s="597"/>
      <c r="ESE206" s="446"/>
      <c r="ESF206" s="446"/>
      <c r="ESG206" s="446"/>
      <c r="ESH206" s="597"/>
      <c r="ESI206" s="446"/>
      <c r="ESJ206" s="446"/>
      <c r="ESK206" s="446"/>
      <c r="ESL206" s="446"/>
      <c r="ESM206" s="597"/>
      <c r="ESN206" s="144"/>
      <c r="ESO206" s="144"/>
      <c r="ESP206" s="144"/>
      <c r="ESQ206" s="145"/>
      <c r="ESR206" s="597"/>
      <c r="ESS206" s="597"/>
      <c r="EST206" s="597"/>
      <c r="ESU206" s="446"/>
      <c r="ESV206" s="446"/>
      <c r="ESW206" s="446"/>
      <c r="ESX206" s="597"/>
      <c r="ESY206" s="446"/>
      <c r="ESZ206" s="446"/>
      <c r="ETA206" s="446"/>
      <c r="ETB206" s="446"/>
      <c r="ETC206" s="597"/>
      <c r="ETD206" s="144"/>
      <c r="ETE206" s="144"/>
      <c r="ETF206" s="144"/>
      <c r="ETG206" s="145"/>
      <c r="ETH206" s="597"/>
      <c r="ETI206" s="597"/>
      <c r="ETJ206" s="597"/>
      <c r="ETK206" s="446"/>
      <c r="ETL206" s="446"/>
      <c r="ETM206" s="446"/>
      <c r="ETN206" s="597"/>
      <c r="ETO206" s="446"/>
      <c r="ETP206" s="446"/>
      <c r="ETQ206" s="446"/>
      <c r="ETR206" s="446"/>
      <c r="ETS206" s="597"/>
      <c r="ETT206" s="144"/>
      <c r="ETU206" s="144"/>
      <c r="ETV206" s="144"/>
      <c r="ETW206" s="145"/>
      <c r="ETX206" s="597"/>
      <c r="ETY206" s="597"/>
      <c r="ETZ206" s="597"/>
      <c r="EUA206" s="446"/>
      <c r="EUB206" s="446"/>
      <c r="EUC206" s="446"/>
      <c r="EUD206" s="597"/>
      <c r="EUE206" s="446"/>
      <c r="EUF206" s="446"/>
      <c r="EUG206" s="446"/>
      <c r="EUH206" s="446"/>
      <c r="EUI206" s="597"/>
      <c r="EUJ206" s="144"/>
      <c r="EUK206" s="144"/>
      <c r="EUL206" s="144"/>
      <c r="EUM206" s="145"/>
      <c r="EUN206" s="597"/>
      <c r="EUO206" s="597"/>
      <c r="EUP206" s="597"/>
      <c r="EUQ206" s="446"/>
      <c r="EUR206" s="446"/>
      <c r="EUS206" s="446"/>
      <c r="EUT206" s="597"/>
      <c r="EUU206" s="446"/>
      <c r="EUV206" s="446"/>
      <c r="EUW206" s="446"/>
      <c r="EUX206" s="446"/>
      <c r="EUY206" s="597"/>
      <c r="EUZ206" s="144"/>
      <c r="EVA206" s="144"/>
      <c r="EVB206" s="144"/>
      <c r="EVC206" s="145"/>
      <c r="EVD206" s="597"/>
      <c r="EVE206" s="597"/>
      <c r="EVF206" s="597"/>
      <c r="EVG206" s="446"/>
      <c r="EVH206" s="446"/>
      <c r="EVI206" s="446"/>
      <c r="EVJ206" s="597"/>
      <c r="EVK206" s="446"/>
      <c r="EVL206" s="446"/>
      <c r="EVM206" s="446"/>
      <c r="EVN206" s="446"/>
      <c r="EVO206" s="597"/>
      <c r="EVP206" s="144"/>
      <c r="EVQ206" s="144"/>
      <c r="EVR206" s="144"/>
      <c r="EVS206" s="145"/>
      <c r="EVT206" s="597"/>
      <c r="EVU206" s="597"/>
      <c r="EVV206" s="597"/>
      <c r="EVW206" s="446"/>
      <c r="EVX206" s="446"/>
      <c r="EVY206" s="446"/>
      <c r="EVZ206" s="597"/>
      <c r="EWA206" s="446"/>
      <c r="EWB206" s="446"/>
      <c r="EWC206" s="446"/>
      <c r="EWD206" s="446"/>
      <c r="EWE206" s="597"/>
      <c r="EWF206" s="144"/>
      <c r="EWG206" s="144"/>
      <c r="EWH206" s="144"/>
      <c r="EWI206" s="145"/>
      <c r="EWJ206" s="597"/>
      <c r="EWK206" s="597"/>
      <c r="EWL206" s="597"/>
      <c r="EWM206" s="446"/>
      <c r="EWN206" s="446"/>
      <c r="EWO206" s="446"/>
      <c r="EWP206" s="597"/>
      <c r="EWQ206" s="446"/>
      <c r="EWR206" s="446"/>
      <c r="EWS206" s="446"/>
      <c r="EWT206" s="446"/>
      <c r="EWU206" s="597"/>
      <c r="EWV206" s="144"/>
      <c r="EWW206" s="144"/>
      <c r="EWX206" s="144"/>
      <c r="EWY206" s="145"/>
      <c r="EWZ206" s="597"/>
      <c r="EXA206" s="597"/>
      <c r="EXB206" s="597"/>
      <c r="EXC206" s="446"/>
      <c r="EXD206" s="446"/>
      <c r="EXE206" s="446"/>
      <c r="EXF206" s="597"/>
      <c r="EXG206" s="446"/>
      <c r="EXH206" s="446"/>
      <c r="EXI206" s="446"/>
      <c r="EXJ206" s="446"/>
      <c r="EXK206" s="597"/>
      <c r="EXL206" s="144"/>
      <c r="EXM206" s="144"/>
      <c r="EXN206" s="144"/>
      <c r="EXO206" s="145"/>
      <c r="EXP206" s="597"/>
      <c r="EXQ206" s="597"/>
      <c r="EXR206" s="597"/>
      <c r="EXS206" s="446"/>
      <c r="EXT206" s="446"/>
      <c r="EXU206" s="446"/>
      <c r="EXV206" s="597"/>
      <c r="EXW206" s="446"/>
      <c r="EXX206" s="446"/>
      <c r="EXY206" s="446"/>
      <c r="EXZ206" s="446"/>
      <c r="EYA206" s="597"/>
      <c r="EYB206" s="144"/>
      <c r="EYC206" s="144"/>
      <c r="EYD206" s="144"/>
      <c r="EYE206" s="145"/>
      <c r="EYF206" s="597"/>
      <c r="EYG206" s="597"/>
      <c r="EYH206" s="597"/>
      <c r="EYI206" s="446"/>
      <c r="EYJ206" s="446"/>
      <c r="EYK206" s="446"/>
      <c r="EYL206" s="597"/>
      <c r="EYM206" s="446"/>
      <c r="EYN206" s="446"/>
      <c r="EYO206" s="446"/>
      <c r="EYP206" s="446"/>
      <c r="EYQ206" s="597"/>
      <c r="EYR206" s="144"/>
      <c r="EYS206" s="144"/>
      <c r="EYT206" s="144"/>
      <c r="EYU206" s="145"/>
      <c r="EYV206" s="597"/>
      <c r="EYW206" s="597"/>
      <c r="EYX206" s="597"/>
      <c r="EYY206" s="446"/>
      <c r="EYZ206" s="446"/>
      <c r="EZA206" s="446"/>
      <c r="EZB206" s="597"/>
      <c r="EZC206" s="446"/>
      <c r="EZD206" s="446"/>
      <c r="EZE206" s="446"/>
      <c r="EZF206" s="446"/>
      <c r="EZG206" s="597"/>
      <c r="EZH206" s="144"/>
      <c r="EZI206" s="144"/>
      <c r="EZJ206" s="144"/>
      <c r="EZK206" s="145"/>
      <c r="EZL206" s="597"/>
      <c r="EZM206" s="597"/>
      <c r="EZN206" s="597"/>
      <c r="EZO206" s="446"/>
      <c r="EZP206" s="446"/>
      <c r="EZQ206" s="446"/>
      <c r="EZR206" s="597"/>
      <c r="EZS206" s="446"/>
      <c r="EZT206" s="446"/>
      <c r="EZU206" s="446"/>
      <c r="EZV206" s="446"/>
      <c r="EZW206" s="597"/>
      <c r="EZX206" s="144"/>
      <c r="EZY206" s="144"/>
      <c r="EZZ206" s="144"/>
      <c r="FAA206" s="145"/>
      <c r="FAB206" s="597"/>
      <c r="FAC206" s="597"/>
      <c r="FAD206" s="597"/>
      <c r="FAE206" s="446"/>
      <c r="FAF206" s="446"/>
      <c r="FAG206" s="446"/>
      <c r="FAH206" s="597"/>
      <c r="FAI206" s="446"/>
      <c r="FAJ206" s="446"/>
      <c r="FAK206" s="446"/>
      <c r="FAL206" s="446"/>
      <c r="FAM206" s="597"/>
      <c r="FAN206" s="144"/>
      <c r="FAO206" s="144"/>
      <c r="FAP206" s="144"/>
      <c r="FAQ206" s="145"/>
      <c r="FAR206" s="597"/>
      <c r="FAS206" s="597"/>
      <c r="FAT206" s="597"/>
      <c r="FAU206" s="446"/>
      <c r="FAV206" s="446"/>
      <c r="FAW206" s="446"/>
      <c r="FAX206" s="597"/>
      <c r="FAY206" s="446"/>
      <c r="FAZ206" s="446"/>
      <c r="FBA206" s="446"/>
      <c r="FBB206" s="446"/>
      <c r="FBC206" s="597"/>
      <c r="FBD206" s="144"/>
      <c r="FBE206" s="144"/>
      <c r="FBF206" s="144"/>
      <c r="FBG206" s="145"/>
      <c r="FBH206" s="597"/>
      <c r="FBI206" s="597"/>
      <c r="FBJ206" s="597"/>
      <c r="FBK206" s="446"/>
      <c r="FBL206" s="446"/>
      <c r="FBM206" s="446"/>
      <c r="FBN206" s="597"/>
      <c r="FBO206" s="446"/>
      <c r="FBP206" s="446"/>
      <c r="FBQ206" s="446"/>
      <c r="FBR206" s="446"/>
      <c r="FBS206" s="597"/>
      <c r="FBT206" s="144"/>
      <c r="FBU206" s="144"/>
      <c r="FBV206" s="144"/>
      <c r="FBW206" s="145"/>
      <c r="FBX206" s="597"/>
      <c r="FBY206" s="597"/>
      <c r="FBZ206" s="597"/>
      <c r="FCA206" s="446"/>
      <c r="FCB206" s="446"/>
      <c r="FCC206" s="446"/>
      <c r="FCD206" s="597"/>
      <c r="FCE206" s="446"/>
      <c r="FCF206" s="446"/>
      <c r="FCG206" s="446"/>
      <c r="FCH206" s="446"/>
      <c r="FCI206" s="597"/>
      <c r="FCJ206" s="144"/>
      <c r="FCK206" s="144"/>
      <c r="FCL206" s="144"/>
      <c r="FCM206" s="145"/>
      <c r="FCN206" s="597"/>
      <c r="FCO206" s="597"/>
      <c r="FCP206" s="597"/>
      <c r="FCQ206" s="446"/>
      <c r="FCR206" s="446"/>
      <c r="FCS206" s="446"/>
      <c r="FCT206" s="597"/>
      <c r="FCU206" s="446"/>
      <c r="FCV206" s="446"/>
      <c r="FCW206" s="446"/>
      <c r="FCX206" s="446"/>
      <c r="FCY206" s="597"/>
      <c r="FCZ206" s="144"/>
      <c r="FDA206" s="144"/>
      <c r="FDB206" s="144"/>
      <c r="FDC206" s="145"/>
      <c r="FDD206" s="597"/>
      <c r="FDE206" s="597"/>
      <c r="FDF206" s="597"/>
      <c r="FDG206" s="446"/>
      <c r="FDH206" s="446"/>
      <c r="FDI206" s="446"/>
      <c r="FDJ206" s="597"/>
      <c r="FDK206" s="446"/>
      <c r="FDL206" s="446"/>
      <c r="FDM206" s="446"/>
      <c r="FDN206" s="446"/>
      <c r="FDO206" s="597"/>
      <c r="FDP206" s="144"/>
      <c r="FDQ206" s="144"/>
      <c r="FDR206" s="144"/>
      <c r="FDS206" s="145"/>
      <c r="FDT206" s="597"/>
      <c r="FDU206" s="597"/>
      <c r="FDV206" s="597"/>
      <c r="FDW206" s="446"/>
      <c r="FDX206" s="446"/>
      <c r="FDY206" s="446"/>
      <c r="FDZ206" s="597"/>
      <c r="FEA206" s="446"/>
      <c r="FEB206" s="446"/>
      <c r="FEC206" s="446"/>
      <c r="FED206" s="446"/>
      <c r="FEE206" s="597"/>
      <c r="FEF206" s="144"/>
      <c r="FEG206" s="144"/>
      <c r="FEH206" s="144"/>
      <c r="FEI206" s="145"/>
      <c r="FEJ206" s="597"/>
      <c r="FEK206" s="597"/>
      <c r="FEL206" s="597"/>
      <c r="FEM206" s="446"/>
      <c r="FEN206" s="446"/>
      <c r="FEO206" s="446"/>
      <c r="FEP206" s="597"/>
      <c r="FEQ206" s="446"/>
      <c r="FER206" s="446"/>
      <c r="FES206" s="446"/>
      <c r="FET206" s="446"/>
      <c r="FEU206" s="597"/>
      <c r="FEV206" s="144"/>
      <c r="FEW206" s="144"/>
      <c r="FEX206" s="144"/>
      <c r="FEY206" s="145"/>
      <c r="FEZ206" s="597"/>
      <c r="FFA206" s="597"/>
      <c r="FFB206" s="597"/>
      <c r="FFC206" s="446"/>
      <c r="FFD206" s="446"/>
      <c r="FFE206" s="446"/>
      <c r="FFF206" s="597"/>
      <c r="FFG206" s="446"/>
      <c r="FFH206" s="446"/>
      <c r="FFI206" s="446"/>
      <c r="FFJ206" s="446"/>
      <c r="FFK206" s="597"/>
      <c r="FFL206" s="144"/>
      <c r="FFM206" s="144"/>
      <c r="FFN206" s="144"/>
      <c r="FFO206" s="145"/>
      <c r="FFP206" s="597"/>
      <c r="FFQ206" s="597"/>
      <c r="FFR206" s="597"/>
      <c r="FFS206" s="446"/>
      <c r="FFT206" s="446"/>
      <c r="FFU206" s="446"/>
      <c r="FFV206" s="597"/>
      <c r="FFW206" s="446"/>
      <c r="FFX206" s="446"/>
      <c r="FFY206" s="446"/>
      <c r="FFZ206" s="446"/>
      <c r="FGA206" s="597"/>
      <c r="FGB206" s="144"/>
      <c r="FGC206" s="144"/>
      <c r="FGD206" s="144"/>
      <c r="FGE206" s="145"/>
      <c r="FGF206" s="597"/>
      <c r="FGG206" s="597"/>
      <c r="FGH206" s="597"/>
      <c r="FGI206" s="446"/>
      <c r="FGJ206" s="446"/>
      <c r="FGK206" s="446"/>
      <c r="FGL206" s="597"/>
      <c r="FGM206" s="446"/>
      <c r="FGN206" s="446"/>
      <c r="FGO206" s="446"/>
      <c r="FGP206" s="446"/>
      <c r="FGQ206" s="597"/>
      <c r="FGR206" s="144"/>
      <c r="FGS206" s="144"/>
      <c r="FGT206" s="144"/>
      <c r="FGU206" s="145"/>
      <c r="FGV206" s="597"/>
      <c r="FGW206" s="597"/>
      <c r="FGX206" s="597"/>
      <c r="FGY206" s="446"/>
      <c r="FGZ206" s="446"/>
      <c r="FHA206" s="446"/>
      <c r="FHB206" s="597"/>
      <c r="FHC206" s="446"/>
      <c r="FHD206" s="446"/>
      <c r="FHE206" s="446"/>
      <c r="FHF206" s="446"/>
      <c r="FHG206" s="597"/>
      <c r="FHH206" s="144"/>
      <c r="FHI206" s="144"/>
      <c r="FHJ206" s="144"/>
      <c r="FHK206" s="145"/>
      <c r="FHL206" s="597"/>
      <c r="FHM206" s="597"/>
      <c r="FHN206" s="597"/>
      <c r="FHO206" s="446"/>
      <c r="FHP206" s="446"/>
      <c r="FHQ206" s="446"/>
      <c r="FHR206" s="597"/>
      <c r="FHS206" s="446"/>
      <c r="FHT206" s="446"/>
      <c r="FHU206" s="446"/>
      <c r="FHV206" s="446"/>
      <c r="FHW206" s="597"/>
      <c r="FHX206" s="144"/>
      <c r="FHY206" s="144"/>
      <c r="FHZ206" s="144"/>
      <c r="FIA206" s="145"/>
      <c r="FIB206" s="597"/>
      <c r="FIC206" s="597"/>
      <c r="FID206" s="597"/>
      <c r="FIE206" s="446"/>
      <c r="FIF206" s="446"/>
      <c r="FIG206" s="446"/>
      <c r="FIH206" s="597"/>
      <c r="FII206" s="446"/>
      <c r="FIJ206" s="446"/>
      <c r="FIK206" s="446"/>
      <c r="FIL206" s="446"/>
      <c r="FIM206" s="597"/>
      <c r="FIN206" s="144"/>
      <c r="FIO206" s="144"/>
      <c r="FIP206" s="144"/>
      <c r="FIQ206" s="145"/>
      <c r="FIR206" s="597"/>
      <c r="FIS206" s="597"/>
      <c r="FIT206" s="597"/>
      <c r="FIU206" s="446"/>
      <c r="FIV206" s="446"/>
      <c r="FIW206" s="446"/>
      <c r="FIX206" s="597"/>
      <c r="FIY206" s="446"/>
      <c r="FIZ206" s="446"/>
      <c r="FJA206" s="446"/>
      <c r="FJB206" s="446"/>
      <c r="FJC206" s="597"/>
      <c r="FJD206" s="144"/>
      <c r="FJE206" s="144"/>
      <c r="FJF206" s="144"/>
      <c r="FJG206" s="145"/>
      <c r="FJH206" s="597"/>
      <c r="FJI206" s="597"/>
      <c r="FJJ206" s="597"/>
      <c r="FJK206" s="446"/>
      <c r="FJL206" s="446"/>
      <c r="FJM206" s="446"/>
      <c r="FJN206" s="597"/>
      <c r="FJO206" s="446"/>
      <c r="FJP206" s="446"/>
      <c r="FJQ206" s="446"/>
      <c r="FJR206" s="446"/>
      <c r="FJS206" s="597"/>
      <c r="FJT206" s="144"/>
      <c r="FJU206" s="144"/>
      <c r="FJV206" s="144"/>
      <c r="FJW206" s="145"/>
      <c r="FJX206" s="597"/>
      <c r="FJY206" s="597"/>
      <c r="FJZ206" s="597"/>
      <c r="FKA206" s="446"/>
      <c r="FKB206" s="446"/>
      <c r="FKC206" s="446"/>
      <c r="FKD206" s="597"/>
      <c r="FKE206" s="446"/>
      <c r="FKF206" s="446"/>
      <c r="FKG206" s="446"/>
      <c r="FKH206" s="446"/>
      <c r="FKI206" s="597"/>
      <c r="FKJ206" s="144"/>
      <c r="FKK206" s="144"/>
      <c r="FKL206" s="144"/>
      <c r="FKM206" s="145"/>
      <c r="FKN206" s="597"/>
      <c r="FKO206" s="597"/>
      <c r="FKP206" s="597"/>
      <c r="FKQ206" s="446"/>
      <c r="FKR206" s="446"/>
      <c r="FKS206" s="446"/>
      <c r="FKT206" s="597"/>
      <c r="FKU206" s="446"/>
      <c r="FKV206" s="446"/>
      <c r="FKW206" s="446"/>
      <c r="FKX206" s="446"/>
      <c r="FKY206" s="597"/>
      <c r="FKZ206" s="144"/>
      <c r="FLA206" s="144"/>
      <c r="FLB206" s="144"/>
      <c r="FLC206" s="145"/>
      <c r="FLD206" s="597"/>
      <c r="FLE206" s="597"/>
      <c r="FLF206" s="597"/>
      <c r="FLG206" s="446"/>
      <c r="FLH206" s="446"/>
      <c r="FLI206" s="446"/>
      <c r="FLJ206" s="597"/>
      <c r="FLK206" s="446"/>
      <c r="FLL206" s="446"/>
      <c r="FLM206" s="446"/>
      <c r="FLN206" s="446"/>
      <c r="FLO206" s="597"/>
      <c r="FLP206" s="144"/>
      <c r="FLQ206" s="144"/>
      <c r="FLR206" s="144"/>
      <c r="FLS206" s="145"/>
      <c r="FLT206" s="597"/>
      <c r="FLU206" s="597"/>
      <c r="FLV206" s="597"/>
      <c r="FLW206" s="446"/>
      <c r="FLX206" s="446"/>
      <c r="FLY206" s="446"/>
      <c r="FLZ206" s="597"/>
      <c r="FMA206" s="446"/>
      <c r="FMB206" s="446"/>
      <c r="FMC206" s="446"/>
      <c r="FMD206" s="446"/>
      <c r="FME206" s="597"/>
      <c r="FMF206" s="144"/>
      <c r="FMG206" s="144"/>
      <c r="FMH206" s="144"/>
      <c r="FMI206" s="145"/>
      <c r="FMJ206" s="597"/>
      <c r="FMK206" s="597"/>
      <c r="FML206" s="597"/>
      <c r="FMM206" s="446"/>
      <c r="FMN206" s="446"/>
      <c r="FMO206" s="446"/>
      <c r="FMP206" s="597"/>
      <c r="FMQ206" s="446"/>
      <c r="FMR206" s="446"/>
      <c r="FMS206" s="446"/>
      <c r="FMT206" s="446"/>
      <c r="FMU206" s="597"/>
      <c r="FMV206" s="144"/>
      <c r="FMW206" s="144"/>
      <c r="FMX206" s="144"/>
      <c r="FMY206" s="145"/>
      <c r="FMZ206" s="597"/>
      <c r="FNA206" s="597"/>
      <c r="FNB206" s="597"/>
      <c r="FNC206" s="446"/>
      <c r="FND206" s="446"/>
      <c r="FNE206" s="446"/>
      <c r="FNF206" s="597"/>
      <c r="FNG206" s="446"/>
      <c r="FNH206" s="446"/>
      <c r="FNI206" s="446"/>
      <c r="FNJ206" s="446"/>
      <c r="FNK206" s="597"/>
      <c r="FNL206" s="144"/>
      <c r="FNM206" s="144"/>
      <c r="FNN206" s="144"/>
      <c r="FNO206" s="145"/>
      <c r="FNP206" s="597"/>
      <c r="FNQ206" s="597"/>
      <c r="FNR206" s="597"/>
      <c r="FNS206" s="446"/>
      <c r="FNT206" s="446"/>
      <c r="FNU206" s="446"/>
      <c r="FNV206" s="597"/>
      <c r="FNW206" s="446"/>
      <c r="FNX206" s="446"/>
      <c r="FNY206" s="446"/>
      <c r="FNZ206" s="446"/>
      <c r="FOA206" s="597"/>
      <c r="FOB206" s="144"/>
      <c r="FOC206" s="144"/>
      <c r="FOD206" s="144"/>
      <c r="FOE206" s="145"/>
      <c r="FOF206" s="597"/>
      <c r="FOG206" s="597"/>
      <c r="FOH206" s="597"/>
      <c r="FOI206" s="446"/>
      <c r="FOJ206" s="446"/>
      <c r="FOK206" s="446"/>
      <c r="FOL206" s="597"/>
      <c r="FOM206" s="446"/>
      <c r="FON206" s="446"/>
      <c r="FOO206" s="446"/>
      <c r="FOP206" s="446"/>
      <c r="FOQ206" s="597"/>
      <c r="FOR206" s="144"/>
      <c r="FOS206" s="144"/>
      <c r="FOT206" s="144"/>
      <c r="FOU206" s="145"/>
      <c r="FOV206" s="597"/>
      <c r="FOW206" s="597"/>
      <c r="FOX206" s="597"/>
      <c r="FOY206" s="446"/>
      <c r="FOZ206" s="446"/>
      <c r="FPA206" s="446"/>
      <c r="FPB206" s="597"/>
      <c r="FPC206" s="446"/>
      <c r="FPD206" s="446"/>
      <c r="FPE206" s="446"/>
      <c r="FPF206" s="446"/>
      <c r="FPG206" s="597"/>
      <c r="FPH206" s="144"/>
      <c r="FPI206" s="144"/>
      <c r="FPJ206" s="144"/>
      <c r="FPK206" s="145"/>
      <c r="FPL206" s="597"/>
      <c r="FPM206" s="597"/>
      <c r="FPN206" s="597"/>
      <c r="FPO206" s="446"/>
      <c r="FPP206" s="446"/>
      <c r="FPQ206" s="446"/>
      <c r="FPR206" s="597"/>
      <c r="FPS206" s="446"/>
      <c r="FPT206" s="446"/>
      <c r="FPU206" s="446"/>
      <c r="FPV206" s="446"/>
      <c r="FPW206" s="597"/>
      <c r="FPX206" s="144"/>
      <c r="FPY206" s="144"/>
      <c r="FPZ206" s="144"/>
      <c r="FQA206" s="145"/>
      <c r="FQB206" s="597"/>
      <c r="FQC206" s="597"/>
      <c r="FQD206" s="597"/>
      <c r="FQE206" s="446"/>
      <c r="FQF206" s="446"/>
      <c r="FQG206" s="446"/>
      <c r="FQH206" s="597"/>
      <c r="FQI206" s="446"/>
      <c r="FQJ206" s="446"/>
      <c r="FQK206" s="446"/>
      <c r="FQL206" s="446"/>
      <c r="FQM206" s="597"/>
      <c r="FQN206" s="144"/>
      <c r="FQO206" s="144"/>
      <c r="FQP206" s="144"/>
      <c r="FQQ206" s="145"/>
      <c r="FQR206" s="597"/>
      <c r="FQS206" s="597"/>
      <c r="FQT206" s="597"/>
      <c r="FQU206" s="446"/>
      <c r="FQV206" s="446"/>
      <c r="FQW206" s="446"/>
      <c r="FQX206" s="597"/>
      <c r="FQY206" s="446"/>
      <c r="FQZ206" s="446"/>
      <c r="FRA206" s="446"/>
      <c r="FRB206" s="446"/>
      <c r="FRC206" s="597"/>
      <c r="FRD206" s="144"/>
      <c r="FRE206" s="144"/>
      <c r="FRF206" s="144"/>
      <c r="FRG206" s="145"/>
      <c r="FRH206" s="597"/>
      <c r="FRI206" s="597"/>
      <c r="FRJ206" s="597"/>
      <c r="FRK206" s="446"/>
      <c r="FRL206" s="446"/>
      <c r="FRM206" s="446"/>
      <c r="FRN206" s="597"/>
      <c r="FRO206" s="446"/>
      <c r="FRP206" s="446"/>
      <c r="FRQ206" s="446"/>
      <c r="FRR206" s="446"/>
      <c r="FRS206" s="597"/>
      <c r="FRT206" s="144"/>
      <c r="FRU206" s="144"/>
      <c r="FRV206" s="144"/>
      <c r="FRW206" s="145"/>
      <c r="FRX206" s="597"/>
      <c r="FRY206" s="597"/>
      <c r="FRZ206" s="597"/>
      <c r="FSA206" s="446"/>
      <c r="FSB206" s="446"/>
      <c r="FSC206" s="446"/>
      <c r="FSD206" s="597"/>
      <c r="FSE206" s="446"/>
      <c r="FSF206" s="446"/>
      <c r="FSG206" s="446"/>
      <c r="FSH206" s="446"/>
      <c r="FSI206" s="597"/>
      <c r="FSJ206" s="144"/>
      <c r="FSK206" s="144"/>
      <c r="FSL206" s="144"/>
      <c r="FSM206" s="145"/>
      <c r="FSN206" s="597"/>
      <c r="FSO206" s="597"/>
      <c r="FSP206" s="597"/>
      <c r="FSQ206" s="446"/>
      <c r="FSR206" s="446"/>
      <c r="FSS206" s="446"/>
      <c r="FST206" s="597"/>
      <c r="FSU206" s="446"/>
      <c r="FSV206" s="446"/>
      <c r="FSW206" s="446"/>
      <c r="FSX206" s="446"/>
      <c r="FSY206" s="597"/>
      <c r="FSZ206" s="144"/>
      <c r="FTA206" s="144"/>
      <c r="FTB206" s="144"/>
      <c r="FTC206" s="145"/>
      <c r="FTD206" s="597"/>
      <c r="FTE206" s="597"/>
      <c r="FTF206" s="597"/>
      <c r="FTG206" s="446"/>
      <c r="FTH206" s="446"/>
      <c r="FTI206" s="446"/>
      <c r="FTJ206" s="597"/>
      <c r="FTK206" s="446"/>
      <c r="FTL206" s="446"/>
      <c r="FTM206" s="446"/>
      <c r="FTN206" s="446"/>
      <c r="FTO206" s="597"/>
      <c r="FTP206" s="144"/>
      <c r="FTQ206" s="144"/>
      <c r="FTR206" s="144"/>
      <c r="FTS206" s="145"/>
      <c r="FTT206" s="597"/>
      <c r="FTU206" s="597"/>
      <c r="FTV206" s="597"/>
      <c r="FTW206" s="446"/>
      <c r="FTX206" s="446"/>
      <c r="FTY206" s="446"/>
      <c r="FTZ206" s="597"/>
      <c r="FUA206" s="446"/>
      <c r="FUB206" s="446"/>
      <c r="FUC206" s="446"/>
      <c r="FUD206" s="446"/>
      <c r="FUE206" s="597"/>
      <c r="FUF206" s="144"/>
      <c r="FUG206" s="144"/>
      <c r="FUH206" s="144"/>
      <c r="FUI206" s="145"/>
      <c r="FUJ206" s="597"/>
      <c r="FUK206" s="597"/>
      <c r="FUL206" s="597"/>
      <c r="FUM206" s="446"/>
      <c r="FUN206" s="446"/>
      <c r="FUO206" s="446"/>
      <c r="FUP206" s="597"/>
      <c r="FUQ206" s="446"/>
      <c r="FUR206" s="446"/>
      <c r="FUS206" s="446"/>
      <c r="FUT206" s="446"/>
      <c r="FUU206" s="597"/>
      <c r="FUV206" s="144"/>
      <c r="FUW206" s="144"/>
      <c r="FUX206" s="144"/>
      <c r="FUY206" s="145"/>
      <c r="FUZ206" s="597"/>
      <c r="FVA206" s="597"/>
      <c r="FVB206" s="597"/>
      <c r="FVC206" s="446"/>
      <c r="FVD206" s="446"/>
      <c r="FVE206" s="446"/>
      <c r="FVF206" s="597"/>
      <c r="FVG206" s="446"/>
      <c r="FVH206" s="446"/>
      <c r="FVI206" s="446"/>
      <c r="FVJ206" s="446"/>
      <c r="FVK206" s="597"/>
      <c r="FVL206" s="144"/>
      <c r="FVM206" s="144"/>
      <c r="FVN206" s="144"/>
      <c r="FVO206" s="145"/>
      <c r="FVP206" s="597"/>
      <c r="FVQ206" s="597"/>
      <c r="FVR206" s="597"/>
      <c r="FVS206" s="446"/>
      <c r="FVT206" s="446"/>
      <c r="FVU206" s="446"/>
      <c r="FVV206" s="597"/>
      <c r="FVW206" s="446"/>
      <c r="FVX206" s="446"/>
      <c r="FVY206" s="446"/>
      <c r="FVZ206" s="446"/>
      <c r="FWA206" s="597"/>
      <c r="FWB206" s="144"/>
      <c r="FWC206" s="144"/>
      <c r="FWD206" s="144"/>
      <c r="FWE206" s="145"/>
      <c r="FWF206" s="597"/>
      <c r="FWG206" s="597"/>
      <c r="FWH206" s="597"/>
      <c r="FWI206" s="446"/>
      <c r="FWJ206" s="446"/>
      <c r="FWK206" s="446"/>
      <c r="FWL206" s="597"/>
      <c r="FWM206" s="446"/>
      <c r="FWN206" s="446"/>
      <c r="FWO206" s="446"/>
      <c r="FWP206" s="446"/>
      <c r="FWQ206" s="597"/>
      <c r="FWR206" s="144"/>
      <c r="FWS206" s="144"/>
      <c r="FWT206" s="144"/>
      <c r="FWU206" s="145"/>
      <c r="FWV206" s="597"/>
      <c r="FWW206" s="597"/>
      <c r="FWX206" s="597"/>
      <c r="FWY206" s="446"/>
      <c r="FWZ206" s="446"/>
      <c r="FXA206" s="446"/>
      <c r="FXB206" s="597"/>
      <c r="FXC206" s="446"/>
      <c r="FXD206" s="446"/>
      <c r="FXE206" s="446"/>
      <c r="FXF206" s="446"/>
      <c r="FXG206" s="597"/>
      <c r="FXH206" s="144"/>
      <c r="FXI206" s="144"/>
      <c r="FXJ206" s="144"/>
      <c r="FXK206" s="145"/>
      <c r="FXL206" s="597"/>
      <c r="FXM206" s="597"/>
      <c r="FXN206" s="597"/>
      <c r="FXO206" s="446"/>
      <c r="FXP206" s="446"/>
      <c r="FXQ206" s="446"/>
      <c r="FXR206" s="597"/>
      <c r="FXS206" s="446"/>
      <c r="FXT206" s="446"/>
      <c r="FXU206" s="446"/>
      <c r="FXV206" s="446"/>
      <c r="FXW206" s="597"/>
      <c r="FXX206" s="144"/>
      <c r="FXY206" s="144"/>
      <c r="FXZ206" s="144"/>
      <c r="FYA206" s="145"/>
      <c r="FYB206" s="597"/>
      <c r="FYC206" s="597"/>
      <c r="FYD206" s="597"/>
      <c r="FYE206" s="446"/>
      <c r="FYF206" s="446"/>
      <c r="FYG206" s="446"/>
      <c r="FYH206" s="597"/>
      <c r="FYI206" s="446"/>
      <c r="FYJ206" s="446"/>
      <c r="FYK206" s="446"/>
      <c r="FYL206" s="446"/>
      <c r="FYM206" s="597"/>
      <c r="FYN206" s="144"/>
      <c r="FYO206" s="144"/>
      <c r="FYP206" s="144"/>
      <c r="FYQ206" s="145"/>
      <c r="FYR206" s="597"/>
      <c r="FYS206" s="597"/>
      <c r="FYT206" s="597"/>
      <c r="FYU206" s="446"/>
      <c r="FYV206" s="446"/>
      <c r="FYW206" s="446"/>
      <c r="FYX206" s="597"/>
      <c r="FYY206" s="446"/>
      <c r="FYZ206" s="446"/>
      <c r="FZA206" s="446"/>
      <c r="FZB206" s="446"/>
      <c r="FZC206" s="597"/>
      <c r="FZD206" s="144"/>
      <c r="FZE206" s="144"/>
      <c r="FZF206" s="144"/>
      <c r="FZG206" s="145"/>
      <c r="FZH206" s="597"/>
      <c r="FZI206" s="597"/>
      <c r="FZJ206" s="597"/>
      <c r="FZK206" s="446"/>
      <c r="FZL206" s="446"/>
      <c r="FZM206" s="446"/>
      <c r="FZN206" s="597"/>
      <c r="FZO206" s="446"/>
      <c r="FZP206" s="446"/>
      <c r="FZQ206" s="446"/>
      <c r="FZR206" s="446"/>
      <c r="FZS206" s="597"/>
      <c r="FZT206" s="144"/>
      <c r="FZU206" s="144"/>
      <c r="FZV206" s="144"/>
      <c r="FZW206" s="145"/>
      <c r="FZX206" s="597"/>
      <c r="FZY206" s="597"/>
      <c r="FZZ206" s="597"/>
      <c r="GAA206" s="446"/>
      <c r="GAB206" s="446"/>
      <c r="GAC206" s="446"/>
      <c r="GAD206" s="597"/>
      <c r="GAE206" s="446"/>
      <c r="GAF206" s="446"/>
      <c r="GAG206" s="446"/>
      <c r="GAH206" s="446"/>
      <c r="GAI206" s="597"/>
      <c r="GAJ206" s="144"/>
      <c r="GAK206" s="144"/>
      <c r="GAL206" s="144"/>
      <c r="GAM206" s="145"/>
      <c r="GAN206" s="597"/>
      <c r="GAO206" s="597"/>
      <c r="GAP206" s="597"/>
      <c r="GAQ206" s="446"/>
      <c r="GAR206" s="446"/>
      <c r="GAS206" s="446"/>
      <c r="GAT206" s="597"/>
      <c r="GAU206" s="446"/>
      <c r="GAV206" s="446"/>
      <c r="GAW206" s="446"/>
      <c r="GAX206" s="446"/>
      <c r="GAY206" s="597"/>
      <c r="GAZ206" s="144"/>
      <c r="GBA206" s="144"/>
      <c r="GBB206" s="144"/>
      <c r="GBC206" s="145"/>
      <c r="GBD206" s="597"/>
      <c r="GBE206" s="597"/>
      <c r="GBF206" s="597"/>
      <c r="GBG206" s="446"/>
      <c r="GBH206" s="446"/>
      <c r="GBI206" s="446"/>
      <c r="GBJ206" s="597"/>
      <c r="GBK206" s="446"/>
      <c r="GBL206" s="446"/>
      <c r="GBM206" s="446"/>
      <c r="GBN206" s="446"/>
      <c r="GBO206" s="597"/>
      <c r="GBP206" s="144"/>
      <c r="GBQ206" s="144"/>
      <c r="GBR206" s="144"/>
      <c r="GBS206" s="145"/>
      <c r="GBT206" s="597"/>
      <c r="GBU206" s="597"/>
      <c r="GBV206" s="597"/>
      <c r="GBW206" s="446"/>
      <c r="GBX206" s="446"/>
      <c r="GBY206" s="446"/>
      <c r="GBZ206" s="597"/>
      <c r="GCA206" s="446"/>
      <c r="GCB206" s="446"/>
      <c r="GCC206" s="446"/>
      <c r="GCD206" s="446"/>
      <c r="GCE206" s="597"/>
      <c r="GCF206" s="144"/>
      <c r="GCG206" s="144"/>
      <c r="GCH206" s="144"/>
      <c r="GCI206" s="145"/>
      <c r="GCJ206" s="597"/>
      <c r="GCK206" s="597"/>
      <c r="GCL206" s="597"/>
      <c r="GCM206" s="446"/>
      <c r="GCN206" s="446"/>
      <c r="GCO206" s="446"/>
      <c r="GCP206" s="597"/>
      <c r="GCQ206" s="446"/>
      <c r="GCR206" s="446"/>
      <c r="GCS206" s="446"/>
      <c r="GCT206" s="446"/>
      <c r="GCU206" s="597"/>
      <c r="GCV206" s="144"/>
      <c r="GCW206" s="144"/>
      <c r="GCX206" s="144"/>
      <c r="GCY206" s="145"/>
      <c r="GCZ206" s="597"/>
      <c r="GDA206" s="597"/>
      <c r="GDB206" s="597"/>
      <c r="GDC206" s="446"/>
      <c r="GDD206" s="446"/>
      <c r="GDE206" s="446"/>
      <c r="GDF206" s="597"/>
      <c r="GDG206" s="446"/>
      <c r="GDH206" s="446"/>
      <c r="GDI206" s="446"/>
      <c r="GDJ206" s="446"/>
      <c r="GDK206" s="597"/>
      <c r="GDL206" s="144"/>
      <c r="GDM206" s="144"/>
      <c r="GDN206" s="144"/>
      <c r="GDO206" s="145"/>
      <c r="GDP206" s="597"/>
      <c r="GDQ206" s="597"/>
      <c r="GDR206" s="597"/>
      <c r="GDS206" s="446"/>
      <c r="GDT206" s="446"/>
      <c r="GDU206" s="446"/>
      <c r="GDV206" s="597"/>
      <c r="GDW206" s="446"/>
      <c r="GDX206" s="446"/>
      <c r="GDY206" s="446"/>
      <c r="GDZ206" s="446"/>
      <c r="GEA206" s="597"/>
      <c r="GEB206" s="144"/>
      <c r="GEC206" s="144"/>
      <c r="GED206" s="144"/>
      <c r="GEE206" s="145"/>
      <c r="GEF206" s="597"/>
      <c r="GEG206" s="597"/>
      <c r="GEH206" s="597"/>
      <c r="GEI206" s="446"/>
      <c r="GEJ206" s="446"/>
      <c r="GEK206" s="446"/>
      <c r="GEL206" s="597"/>
      <c r="GEM206" s="446"/>
      <c r="GEN206" s="446"/>
      <c r="GEO206" s="446"/>
      <c r="GEP206" s="446"/>
      <c r="GEQ206" s="597"/>
      <c r="GER206" s="144"/>
      <c r="GES206" s="144"/>
      <c r="GET206" s="144"/>
      <c r="GEU206" s="145"/>
      <c r="GEV206" s="597"/>
      <c r="GEW206" s="597"/>
      <c r="GEX206" s="597"/>
      <c r="GEY206" s="446"/>
      <c r="GEZ206" s="446"/>
      <c r="GFA206" s="446"/>
      <c r="GFB206" s="597"/>
      <c r="GFC206" s="446"/>
      <c r="GFD206" s="446"/>
      <c r="GFE206" s="446"/>
      <c r="GFF206" s="446"/>
      <c r="GFG206" s="597"/>
      <c r="GFH206" s="144"/>
      <c r="GFI206" s="144"/>
      <c r="GFJ206" s="144"/>
      <c r="GFK206" s="145"/>
      <c r="GFL206" s="597"/>
      <c r="GFM206" s="597"/>
      <c r="GFN206" s="597"/>
      <c r="GFO206" s="446"/>
      <c r="GFP206" s="446"/>
      <c r="GFQ206" s="446"/>
      <c r="GFR206" s="597"/>
      <c r="GFS206" s="446"/>
      <c r="GFT206" s="446"/>
      <c r="GFU206" s="446"/>
      <c r="GFV206" s="446"/>
      <c r="GFW206" s="597"/>
      <c r="GFX206" s="144"/>
      <c r="GFY206" s="144"/>
      <c r="GFZ206" s="144"/>
      <c r="GGA206" s="145"/>
      <c r="GGB206" s="597"/>
      <c r="GGC206" s="597"/>
      <c r="GGD206" s="597"/>
      <c r="GGE206" s="446"/>
      <c r="GGF206" s="446"/>
      <c r="GGG206" s="446"/>
      <c r="GGH206" s="597"/>
      <c r="GGI206" s="446"/>
      <c r="GGJ206" s="446"/>
      <c r="GGK206" s="446"/>
      <c r="GGL206" s="446"/>
      <c r="GGM206" s="597"/>
      <c r="GGN206" s="144"/>
      <c r="GGO206" s="144"/>
      <c r="GGP206" s="144"/>
      <c r="GGQ206" s="145"/>
      <c r="GGR206" s="597"/>
      <c r="GGS206" s="597"/>
      <c r="GGT206" s="597"/>
      <c r="GGU206" s="446"/>
      <c r="GGV206" s="446"/>
      <c r="GGW206" s="446"/>
      <c r="GGX206" s="597"/>
      <c r="GGY206" s="446"/>
      <c r="GGZ206" s="446"/>
      <c r="GHA206" s="446"/>
      <c r="GHB206" s="446"/>
      <c r="GHC206" s="597"/>
      <c r="GHD206" s="144"/>
      <c r="GHE206" s="144"/>
      <c r="GHF206" s="144"/>
      <c r="GHG206" s="145"/>
      <c r="GHH206" s="597"/>
      <c r="GHI206" s="597"/>
      <c r="GHJ206" s="597"/>
      <c r="GHK206" s="446"/>
      <c r="GHL206" s="446"/>
      <c r="GHM206" s="446"/>
      <c r="GHN206" s="597"/>
      <c r="GHO206" s="446"/>
      <c r="GHP206" s="446"/>
      <c r="GHQ206" s="446"/>
      <c r="GHR206" s="446"/>
      <c r="GHS206" s="597"/>
      <c r="GHT206" s="144"/>
      <c r="GHU206" s="144"/>
      <c r="GHV206" s="144"/>
      <c r="GHW206" s="145"/>
      <c r="GHX206" s="597"/>
      <c r="GHY206" s="597"/>
      <c r="GHZ206" s="597"/>
      <c r="GIA206" s="446"/>
      <c r="GIB206" s="446"/>
      <c r="GIC206" s="446"/>
      <c r="GID206" s="597"/>
      <c r="GIE206" s="446"/>
      <c r="GIF206" s="446"/>
      <c r="GIG206" s="446"/>
      <c r="GIH206" s="446"/>
      <c r="GII206" s="597"/>
      <c r="GIJ206" s="144"/>
      <c r="GIK206" s="144"/>
      <c r="GIL206" s="144"/>
      <c r="GIM206" s="145"/>
      <c r="GIN206" s="597"/>
      <c r="GIO206" s="597"/>
      <c r="GIP206" s="597"/>
      <c r="GIQ206" s="446"/>
      <c r="GIR206" s="446"/>
      <c r="GIS206" s="446"/>
      <c r="GIT206" s="597"/>
      <c r="GIU206" s="446"/>
      <c r="GIV206" s="446"/>
      <c r="GIW206" s="446"/>
      <c r="GIX206" s="446"/>
      <c r="GIY206" s="597"/>
      <c r="GIZ206" s="144"/>
      <c r="GJA206" s="144"/>
      <c r="GJB206" s="144"/>
      <c r="GJC206" s="145"/>
      <c r="GJD206" s="597"/>
      <c r="GJE206" s="597"/>
      <c r="GJF206" s="597"/>
      <c r="GJG206" s="446"/>
      <c r="GJH206" s="446"/>
      <c r="GJI206" s="446"/>
      <c r="GJJ206" s="597"/>
      <c r="GJK206" s="446"/>
      <c r="GJL206" s="446"/>
      <c r="GJM206" s="446"/>
      <c r="GJN206" s="446"/>
      <c r="GJO206" s="597"/>
      <c r="GJP206" s="144"/>
      <c r="GJQ206" s="144"/>
      <c r="GJR206" s="144"/>
      <c r="GJS206" s="145"/>
      <c r="GJT206" s="597"/>
      <c r="GJU206" s="597"/>
      <c r="GJV206" s="597"/>
      <c r="GJW206" s="446"/>
      <c r="GJX206" s="446"/>
      <c r="GJY206" s="446"/>
      <c r="GJZ206" s="597"/>
      <c r="GKA206" s="446"/>
      <c r="GKB206" s="446"/>
      <c r="GKC206" s="446"/>
      <c r="GKD206" s="446"/>
      <c r="GKE206" s="597"/>
      <c r="GKF206" s="144"/>
      <c r="GKG206" s="144"/>
      <c r="GKH206" s="144"/>
      <c r="GKI206" s="145"/>
      <c r="GKJ206" s="597"/>
      <c r="GKK206" s="597"/>
      <c r="GKL206" s="597"/>
      <c r="GKM206" s="446"/>
      <c r="GKN206" s="446"/>
      <c r="GKO206" s="446"/>
      <c r="GKP206" s="597"/>
      <c r="GKQ206" s="446"/>
      <c r="GKR206" s="446"/>
      <c r="GKS206" s="446"/>
      <c r="GKT206" s="446"/>
      <c r="GKU206" s="597"/>
      <c r="GKV206" s="144"/>
      <c r="GKW206" s="144"/>
      <c r="GKX206" s="144"/>
      <c r="GKY206" s="145"/>
      <c r="GKZ206" s="597"/>
      <c r="GLA206" s="597"/>
      <c r="GLB206" s="597"/>
      <c r="GLC206" s="446"/>
      <c r="GLD206" s="446"/>
      <c r="GLE206" s="446"/>
      <c r="GLF206" s="597"/>
      <c r="GLG206" s="446"/>
      <c r="GLH206" s="446"/>
      <c r="GLI206" s="446"/>
      <c r="GLJ206" s="446"/>
      <c r="GLK206" s="597"/>
      <c r="GLL206" s="144"/>
      <c r="GLM206" s="144"/>
      <c r="GLN206" s="144"/>
      <c r="GLO206" s="145"/>
      <c r="GLP206" s="597"/>
      <c r="GLQ206" s="597"/>
      <c r="GLR206" s="597"/>
      <c r="GLS206" s="446"/>
      <c r="GLT206" s="446"/>
      <c r="GLU206" s="446"/>
      <c r="GLV206" s="597"/>
      <c r="GLW206" s="446"/>
      <c r="GLX206" s="446"/>
      <c r="GLY206" s="446"/>
      <c r="GLZ206" s="446"/>
      <c r="GMA206" s="597"/>
      <c r="GMB206" s="144"/>
      <c r="GMC206" s="144"/>
      <c r="GMD206" s="144"/>
      <c r="GME206" s="145"/>
      <c r="GMF206" s="597"/>
      <c r="GMG206" s="597"/>
      <c r="GMH206" s="597"/>
      <c r="GMI206" s="446"/>
      <c r="GMJ206" s="446"/>
      <c r="GMK206" s="446"/>
      <c r="GML206" s="597"/>
      <c r="GMM206" s="446"/>
      <c r="GMN206" s="446"/>
      <c r="GMO206" s="446"/>
      <c r="GMP206" s="446"/>
      <c r="GMQ206" s="597"/>
      <c r="GMR206" s="144"/>
      <c r="GMS206" s="144"/>
      <c r="GMT206" s="144"/>
      <c r="GMU206" s="145"/>
      <c r="GMV206" s="597"/>
      <c r="GMW206" s="597"/>
      <c r="GMX206" s="597"/>
      <c r="GMY206" s="446"/>
      <c r="GMZ206" s="446"/>
      <c r="GNA206" s="446"/>
      <c r="GNB206" s="597"/>
      <c r="GNC206" s="446"/>
      <c r="GND206" s="446"/>
      <c r="GNE206" s="446"/>
      <c r="GNF206" s="446"/>
      <c r="GNG206" s="597"/>
      <c r="GNH206" s="144"/>
      <c r="GNI206" s="144"/>
      <c r="GNJ206" s="144"/>
      <c r="GNK206" s="145"/>
      <c r="GNL206" s="597"/>
      <c r="GNM206" s="597"/>
      <c r="GNN206" s="597"/>
      <c r="GNO206" s="446"/>
      <c r="GNP206" s="446"/>
      <c r="GNQ206" s="446"/>
      <c r="GNR206" s="597"/>
      <c r="GNS206" s="446"/>
      <c r="GNT206" s="446"/>
      <c r="GNU206" s="446"/>
      <c r="GNV206" s="446"/>
      <c r="GNW206" s="597"/>
      <c r="GNX206" s="144"/>
      <c r="GNY206" s="144"/>
      <c r="GNZ206" s="144"/>
      <c r="GOA206" s="145"/>
      <c r="GOB206" s="597"/>
      <c r="GOC206" s="597"/>
      <c r="GOD206" s="597"/>
      <c r="GOE206" s="446"/>
      <c r="GOF206" s="446"/>
      <c r="GOG206" s="446"/>
      <c r="GOH206" s="597"/>
      <c r="GOI206" s="446"/>
      <c r="GOJ206" s="446"/>
      <c r="GOK206" s="446"/>
      <c r="GOL206" s="446"/>
      <c r="GOM206" s="597"/>
      <c r="GON206" s="144"/>
      <c r="GOO206" s="144"/>
      <c r="GOP206" s="144"/>
      <c r="GOQ206" s="145"/>
      <c r="GOR206" s="597"/>
      <c r="GOS206" s="597"/>
      <c r="GOT206" s="597"/>
      <c r="GOU206" s="446"/>
      <c r="GOV206" s="446"/>
      <c r="GOW206" s="446"/>
      <c r="GOX206" s="597"/>
      <c r="GOY206" s="446"/>
      <c r="GOZ206" s="446"/>
      <c r="GPA206" s="446"/>
      <c r="GPB206" s="446"/>
      <c r="GPC206" s="597"/>
      <c r="GPD206" s="144"/>
      <c r="GPE206" s="144"/>
      <c r="GPF206" s="144"/>
      <c r="GPG206" s="145"/>
      <c r="GPH206" s="597"/>
      <c r="GPI206" s="597"/>
      <c r="GPJ206" s="597"/>
      <c r="GPK206" s="446"/>
      <c r="GPL206" s="446"/>
      <c r="GPM206" s="446"/>
      <c r="GPN206" s="597"/>
      <c r="GPO206" s="446"/>
      <c r="GPP206" s="446"/>
      <c r="GPQ206" s="446"/>
      <c r="GPR206" s="446"/>
      <c r="GPS206" s="597"/>
      <c r="GPT206" s="144"/>
      <c r="GPU206" s="144"/>
      <c r="GPV206" s="144"/>
      <c r="GPW206" s="145"/>
      <c r="GPX206" s="597"/>
      <c r="GPY206" s="597"/>
      <c r="GPZ206" s="597"/>
      <c r="GQA206" s="446"/>
      <c r="GQB206" s="446"/>
      <c r="GQC206" s="446"/>
      <c r="GQD206" s="597"/>
      <c r="GQE206" s="446"/>
      <c r="GQF206" s="446"/>
      <c r="GQG206" s="446"/>
      <c r="GQH206" s="446"/>
      <c r="GQI206" s="597"/>
      <c r="GQJ206" s="144"/>
      <c r="GQK206" s="144"/>
      <c r="GQL206" s="144"/>
      <c r="GQM206" s="145"/>
      <c r="GQN206" s="597"/>
      <c r="GQO206" s="597"/>
      <c r="GQP206" s="597"/>
      <c r="GQQ206" s="446"/>
      <c r="GQR206" s="446"/>
      <c r="GQS206" s="446"/>
      <c r="GQT206" s="597"/>
      <c r="GQU206" s="446"/>
      <c r="GQV206" s="446"/>
      <c r="GQW206" s="446"/>
      <c r="GQX206" s="446"/>
      <c r="GQY206" s="597"/>
      <c r="GQZ206" s="144"/>
      <c r="GRA206" s="144"/>
      <c r="GRB206" s="144"/>
      <c r="GRC206" s="145"/>
      <c r="GRD206" s="597"/>
      <c r="GRE206" s="597"/>
      <c r="GRF206" s="597"/>
      <c r="GRG206" s="446"/>
      <c r="GRH206" s="446"/>
      <c r="GRI206" s="446"/>
      <c r="GRJ206" s="597"/>
      <c r="GRK206" s="446"/>
      <c r="GRL206" s="446"/>
      <c r="GRM206" s="446"/>
      <c r="GRN206" s="446"/>
      <c r="GRO206" s="597"/>
      <c r="GRP206" s="144"/>
      <c r="GRQ206" s="144"/>
      <c r="GRR206" s="144"/>
      <c r="GRS206" s="145"/>
      <c r="GRT206" s="597"/>
      <c r="GRU206" s="597"/>
      <c r="GRV206" s="597"/>
      <c r="GRW206" s="446"/>
      <c r="GRX206" s="446"/>
      <c r="GRY206" s="446"/>
      <c r="GRZ206" s="597"/>
      <c r="GSA206" s="446"/>
      <c r="GSB206" s="446"/>
      <c r="GSC206" s="446"/>
      <c r="GSD206" s="446"/>
      <c r="GSE206" s="597"/>
      <c r="GSF206" s="144"/>
      <c r="GSG206" s="144"/>
      <c r="GSH206" s="144"/>
      <c r="GSI206" s="145"/>
      <c r="GSJ206" s="597"/>
      <c r="GSK206" s="597"/>
      <c r="GSL206" s="597"/>
      <c r="GSM206" s="446"/>
      <c r="GSN206" s="446"/>
      <c r="GSO206" s="446"/>
      <c r="GSP206" s="597"/>
      <c r="GSQ206" s="446"/>
      <c r="GSR206" s="446"/>
      <c r="GSS206" s="446"/>
      <c r="GST206" s="446"/>
      <c r="GSU206" s="597"/>
      <c r="GSV206" s="144"/>
      <c r="GSW206" s="144"/>
      <c r="GSX206" s="144"/>
      <c r="GSY206" s="145"/>
      <c r="GSZ206" s="597"/>
      <c r="GTA206" s="597"/>
      <c r="GTB206" s="597"/>
      <c r="GTC206" s="446"/>
      <c r="GTD206" s="446"/>
      <c r="GTE206" s="446"/>
      <c r="GTF206" s="597"/>
      <c r="GTG206" s="446"/>
      <c r="GTH206" s="446"/>
      <c r="GTI206" s="446"/>
      <c r="GTJ206" s="446"/>
      <c r="GTK206" s="597"/>
      <c r="GTL206" s="144"/>
      <c r="GTM206" s="144"/>
      <c r="GTN206" s="144"/>
      <c r="GTO206" s="145"/>
      <c r="GTP206" s="597"/>
      <c r="GTQ206" s="597"/>
      <c r="GTR206" s="597"/>
      <c r="GTS206" s="446"/>
      <c r="GTT206" s="446"/>
      <c r="GTU206" s="446"/>
      <c r="GTV206" s="597"/>
      <c r="GTW206" s="446"/>
      <c r="GTX206" s="446"/>
      <c r="GTY206" s="446"/>
      <c r="GTZ206" s="446"/>
      <c r="GUA206" s="597"/>
      <c r="GUB206" s="144"/>
      <c r="GUC206" s="144"/>
      <c r="GUD206" s="144"/>
      <c r="GUE206" s="145"/>
      <c r="GUF206" s="597"/>
      <c r="GUG206" s="597"/>
      <c r="GUH206" s="597"/>
      <c r="GUI206" s="446"/>
      <c r="GUJ206" s="446"/>
      <c r="GUK206" s="446"/>
      <c r="GUL206" s="597"/>
      <c r="GUM206" s="446"/>
      <c r="GUN206" s="446"/>
      <c r="GUO206" s="446"/>
      <c r="GUP206" s="446"/>
      <c r="GUQ206" s="597"/>
      <c r="GUR206" s="144"/>
      <c r="GUS206" s="144"/>
      <c r="GUT206" s="144"/>
      <c r="GUU206" s="145"/>
      <c r="GUV206" s="597"/>
      <c r="GUW206" s="597"/>
      <c r="GUX206" s="597"/>
      <c r="GUY206" s="446"/>
      <c r="GUZ206" s="446"/>
      <c r="GVA206" s="446"/>
      <c r="GVB206" s="597"/>
      <c r="GVC206" s="446"/>
      <c r="GVD206" s="446"/>
      <c r="GVE206" s="446"/>
      <c r="GVF206" s="446"/>
      <c r="GVG206" s="597"/>
      <c r="GVH206" s="144"/>
      <c r="GVI206" s="144"/>
      <c r="GVJ206" s="144"/>
      <c r="GVK206" s="145"/>
      <c r="GVL206" s="597"/>
      <c r="GVM206" s="597"/>
      <c r="GVN206" s="597"/>
      <c r="GVO206" s="446"/>
      <c r="GVP206" s="446"/>
      <c r="GVQ206" s="446"/>
      <c r="GVR206" s="597"/>
      <c r="GVS206" s="446"/>
      <c r="GVT206" s="446"/>
      <c r="GVU206" s="446"/>
      <c r="GVV206" s="446"/>
      <c r="GVW206" s="597"/>
      <c r="GVX206" s="144"/>
      <c r="GVY206" s="144"/>
      <c r="GVZ206" s="144"/>
      <c r="GWA206" s="145"/>
      <c r="GWB206" s="597"/>
      <c r="GWC206" s="597"/>
      <c r="GWD206" s="597"/>
      <c r="GWE206" s="446"/>
      <c r="GWF206" s="446"/>
      <c r="GWG206" s="446"/>
      <c r="GWH206" s="597"/>
      <c r="GWI206" s="446"/>
      <c r="GWJ206" s="446"/>
      <c r="GWK206" s="446"/>
      <c r="GWL206" s="446"/>
      <c r="GWM206" s="597"/>
      <c r="GWN206" s="144"/>
      <c r="GWO206" s="144"/>
      <c r="GWP206" s="144"/>
      <c r="GWQ206" s="145"/>
      <c r="GWR206" s="597"/>
      <c r="GWS206" s="597"/>
      <c r="GWT206" s="597"/>
      <c r="GWU206" s="446"/>
      <c r="GWV206" s="446"/>
      <c r="GWW206" s="446"/>
      <c r="GWX206" s="597"/>
      <c r="GWY206" s="446"/>
      <c r="GWZ206" s="446"/>
      <c r="GXA206" s="446"/>
      <c r="GXB206" s="446"/>
      <c r="GXC206" s="597"/>
      <c r="GXD206" s="144"/>
      <c r="GXE206" s="144"/>
      <c r="GXF206" s="144"/>
      <c r="GXG206" s="145"/>
      <c r="GXH206" s="597"/>
      <c r="GXI206" s="597"/>
      <c r="GXJ206" s="597"/>
      <c r="GXK206" s="446"/>
      <c r="GXL206" s="446"/>
      <c r="GXM206" s="446"/>
      <c r="GXN206" s="597"/>
      <c r="GXO206" s="446"/>
      <c r="GXP206" s="446"/>
      <c r="GXQ206" s="446"/>
      <c r="GXR206" s="446"/>
      <c r="GXS206" s="597"/>
      <c r="GXT206" s="144"/>
      <c r="GXU206" s="144"/>
      <c r="GXV206" s="144"/>
      <c r="GXW206" s="145"/>
      <c r="GXX206" s="597"/>
      <c r="GXY206" s="597"/>
      <c r="GXZ206" s="597"/>
      <c r="GYA206" s="446"/>
      <c r="GYB206" s="446"/>
      <c r="GYC206" s="446"/>
      <c r="GYD206" s="597"/>
      <c r="GYE206" s="446"/>
      <c r="GYF206" s="446"/>
      <c r="GYG206" s="446"/>
      <c r="GYH206" s="446"/>
      <c r="GYI206" s="597"/>
      <c r="GYJ206" s="144"/>
      <c r="GYK206" s="144"/>
      <c r="GYL206" s="144"/>
      <c r="GYM206" s="145"/>
      <c r="GYN206" s="597"/>
      <c r="GYO206" s="597"/>
      <c r="GYP206" s="597"/>
      <c r="GYQ206" s="446"/>
      <c r="GYR206" s="446"/>
      <c r="GYS206" s="446"/>
      <c r="GYT206" s="597"/>
      <c r="GYU206" s="446"/>
      <c r="GYV206" s="446"/>
      <c r="GYW206" s="446"/>
      <c r="GYX206" s="446"/>
      <c r="GYY206" s="597"/>
      <c r="GYZ206" s="144"/>
      <c r="GZA206" s="144"/>
      <c r="GZB206" s="144"/>
      <c r="GZC206" s="145"/>
      <c r="GZD206" s="597"/>
      <c r="GZE206" s="597"/>
      <c r="GZF206" s="597"/>
      <c r="GZG206" s="446"/>
      <c r="GZH206" s="446"/>
      <c r="GZI206" s="446"/>
      <c r="GZJ206" s="597"/>
      <c r="GZK206" s="446"/>
      <c r="GZL206" s="446"/>
      <c r="GZM206" s="446"/>
      <c r="GZN206" s="446"/>
      <c r="GZO206" s="597"/>
      <c r="GZP206" s="144"/>
      <c r="GZQ206" s="144"/>
      <c r="GZR206" s="144"/>
      <c r="GZS206" s="145"/>
      <c r="GZT206" s="597"/>
      <c r="GZU206" s="597"/>
      <c r="GZV206" s="597"/>
      <c r="GZW206" s="446"/>
      <c r="GZX206" s="446"/>
      <c r="GZY206" s="446"/>
      <c r="GZZ206" s="597"/>
      <c r="HAA206" s="446"/>
      <c r="HAB206" s="446"/>
      <c r="HAC206" s="446"/>
      <c r="HAD206" s="446"/>
      <c r="HAE206" s="597"/>
      <c r="HAF206" s="144"/>
      <c r="HAG206" s="144"/>
      <c r="HAH206" s="144"/>
      <c r="HAI206" s="145"/>
      <c r="HAJ206" s="597"/>
      <c r="HAK206" s="597"/>
      <c r="HAL206" s="597"/>
      <c r="HAM206" s="446"/>
      <c r="HAN206" s="446"/>
      <c r="HAO206" s="446"/>
      <c r="HAP206" s="597"/>
      <c r="HAQ206" s="446"/>
      <c r="HAR206" s="446"/>
      <c r="HAS206" s="446"/>
      <c r="HAT206" s="446"/>
      <c r="HAU206" s="597"/>
      <c r="HAV206" s="144"/>
      <c r="HAW206" s="144"/>
      <c r="HAX206" s="144"/>
      <c r="HAY206" s="145"/>
      <c r="HAZ206" s="597"/>
      <c r="HBA206" s="597"/>
      <c r="HBB206" s="597"/>
      <c r="HBC206" s="446"/>
      <c r="HBD206" s="446"/>
      <c r="HBE206" s="446"/>
      <c r="HBF206" s="597"/>
      <c r="HBG206" s="446"/>
      <c r="HBH206" s="446"/>
      <c r="HBI206" s="446"/>
      <c r="HBJ206" s="446"/>
      <c r="HBK206" s="597"/>
      <c r="HBL206" s="144"/>
      <c r="HBM206" s="144"/>
      <c r="HBN206" s="144"/>
      <c r="HBO206" s="145"/>
      <c r="HBP206" s="597"/>
      <c r="HBQ206" s="597"/>
      <c r="HBR206" s="597"/>
      <c r="HBS206" s="446"/>
      <c r="HBT206" s="446"/>
      <c r="HBU206" s="446"/>
      <c r="HBV206" s="597"/>
      <c r="HBW206" s="446"/>
      <c r="HBX206" s="446"/>
      <c r="HBY206" s="446"/>
      <c r="HBZ206" s="446"/>
      <c r="HCA206" s="597"/>
      <c r="HCB206" s="144"/>
      <c r="HCC206" s="144"/>
      <c r="HCD206" s="144"/>
      <c r="HCE206" s="145"/>
      <c r="HCF206" s="597"/>
      <c r="HCG206" s="597"/>
      <c r="HCH206" s="597"/>
      <c r="HCI206" s="446"/>
      <c r="HCJ206" s="446"/>
      <c r="HCK206" s="446"/>
      <c r="HCL206" s="597"/>
      <c r="HCM206" s="446"/>
      <c r="HCN206" s="446"/>
      <c r="HCO206" s="446"/>
      <c r="HCP206" s="446"/>
      <c r="HCQ206" s="597"/>
      <c r="HCR206" s="144"/>
      <c r="HCS206" s="144"/>
      <c r="HCT206" s="144"/>
      <c r="HCU206" s="145"/>
      <c r="HCV206" s="597"/>
      <c r="HCW206" s="597"/>
      <c r="HCX206" s="597"/>
      <c r="HCY206" s="446"/>
      <c r="HCZ206" s="446"/>
      <c r="HDA206" s="446"/>
      <c r="HDB206" s="597"/>
      <c r="HDC206" s="446"/>
      <c r="HDD206" s="446"/>
      <c r="HDE206" s="446"/>
      <c r="HDF206" s="446"/>
      <c r="HDG206" s="597"/>
      <c r="HDH206" s="144"/>
      <c r="HDI206" s="144"/>
      <c r="HDJ206" s="144"/>
      <c r="HDK206" s="145"/>
      <c r="HDL206" s="597"/>
      <c r="HDM206" s="597"/>
      <c r="HDN206" s="597"/>
      <c r="HDO206" s="446"/>
      <c r="HDP206" s="446"/>
      <c r="HDQ206" s="446"/>
      <c r="HDR206" s="597"/>
      <c r="HDS206" s="446"/>
      <c r="HDT206" s="446"/>
      <c r="HDU206" s="446"/>
      <c r="HDV206" s="446"/>
      <c r="HDW206" s="597"/>
      <c r="HDX206" s="144"/>
      <c r="HDY206" s="144"/>
      <c r="HDZ206" s="144"/>
      <c r="HEA206" s="145"/>
      <c r="HEB206" s="597"/>
      <c r="HEC206" s="597"/>
      <c r="HED206" s="597"/>
      <c r="HEE206" s="446"/>
      <c r="HEF206" s="446"/>
      <c r="HEG206" s="446"/>
      <c r="HEH206" s="597"/>
      <c r="HEI206" s="446"/>
      <c r="HEJ206" s="446"/>
      <c r="HEK206" s="446"/>
      <c r="HEL206" s="446"/>
      <c r="HEM206" s="597"/>
      <c r="HEN206" s="144"/>
      <c r="HEO206" s="144"/>
      <c r="HEP206" s="144"/>
      <c r="HEQ206" s="145"/>
      <c r="HER206" s="597"/>
      <c r="HES206" s="597"/>
      <c r="HET206" s="597"/>
      <c r="HEU206" s="446"/>
      <c r="HEV206" s="446"/>
      <c r="HEW206" s="446"/>
      <c r="HEX206" s="597"/>
      <c r="HEY206" s="446"/>
      <c r="HEZ206" s="446"/>
      <c r="HFA206" s="446"/>
      <c r="HFB206" s="446"/>
      <c r="HFC206" s="597"/>
      <c r="HFD206" s="144"/>
      <c r="HFE206" s="144"/>
      <c r="HFF206" s="144"/>
      <c r="HFG206" s="145"/>
      <c r="HFH206" s="597"/>
      <c r="HFI206" s="597"/>
      <c r="HFJ206" s="597"/>
      <c r="HFK206" s="446"/>
      <c r="HFL206" s="446"/>
      <c r="HFM206" s="446"/>
      <c r="HFN206" s="597"/>
      <c r="HFO206" s="446"/>
      <c r="HFP206" s="446"/>
      <c r="HFQ206" s="446"/>
      <c r="HFR206" s="446"/>
      <c r="HFS206" s="597"/>
      <c r="HFT206" s="144"/>
      <c r="HFU206" s="144"/>
      <c r="HFV206" s="144"/>
      <c r="HFW206" s="145"/>
      <c r="HFX206" s="597"/>
      <c r="HFY206" s="597"/>
      <c r="HFZ206" s="597"/>
      <c r="HGA206" s="446"/>
      <c r="HGB206" s="446"/>
      <c r="HGC206" s="446"/>
      <c r="HGD206" s="597"/>
      <c r="HGE206" s="446"/>
      <c r="HGF206" s="446"/>
      <c r="HGG206" s="446"/>
      <c r="HGH206" s="446"/>
      <c r="HGI206" s="597"/>
      <c r="HGJ206" s="144"/>
      <c r="HGK206" s="144"/>
      <c r="HGL206" s="144"/>
      <c r="HGM206" s="145"/>
      <c r="HGN206" s="597"/>
      <c r="HGO206" s="597"/>
      <c r="HGP206" s="597"/>
      <c r="HGQ206" s="446"/>
      <c r="HGR206" s="446"/>
      <c r="HGS206" s="446"/>
      <c r="HGT206" s="597"/>
      <c r="HGU206" s="446"/>
      <c r="HGV206" s="446"/>
      <c r="HGW206" s="446"/>
      <c r="HGX206" s="446"/>
      <c r="HGY206" s="597"/>
      <c r="HGZ206" s="144"/>
      <c r="HHA206" s="144"/>
      <c r="HHB206" s="144"/>
      <c r="HHC206" s="145"/>
      <c r="HHD206" s="597"/>
      <c r="HHE206" s="597"/>
      <c r="HHF206" s="597"/>
      <c r="HHG206" s="446"/>
      <c r="HHH206" s="446"/>
      <c r="HHI206" s="446"/>
      <c r="HHJ206" s="597"/>
      <c r="HHK206" s="446"/>
      <c r="HHL206" s="446"/>
      <c r="HHM206" s="446"/>
      <c r="HHN206" s="446"/>
      <c r="HHO206" s="597"/>
      <c r="HHP206" s="144"/>
      <c r="HHQ206" s="144"/>
      <c r="HHR206" s="144"/>
      <c r="HHS206" s="145"/>
      <c r="HHT206" s="597"/>
      <c r="HHU206" s="597"/>
      <c r="HHV206" s="597"/>
      <c r="HHW206" s="446"/>
      <c r="HHX206" s="446"/>
      <c r="HHY206" s="446"/>
      <c r="HHZ206" s="597"/>
      <c r="HIA206" s="446"/>
      <c r="HIB206" s="446"/>
      <c r="HIC206" s="446"/>
      <c r="HID206" s="446"/>
      <c r="HIE206" s="597"/>
      <c r="HIF206" s="144"/>
      <c r="HIG206" s="144"/>
      <c r="HIH206" s="144"/>
      <c r="HII206" s="145"/>
      <c r="HIJ206" s="597"/>
      <c r="HIK206" s="597"/>
      <c r="HIL206" s="597"/>
      <c r="HIM206" s="446"/>
      <c r="HIN206" s="446"/>
      <c r="HIO206" s="446"/>
      <c r="HIP206" s="597"/>
      <c r="HIQ206" s="446"/>
      <c r="HIR206" s="446"/>
      <c r="HIS206" s="446"/>
      <c r="HIT206" s="446"/>
      <c r="HIU206" s="597"/>
      <c r="HIV206" s="144"/>
      <c r="HIW206" s="144"/>
      <c r="HIX206" s="144"/>
      <c r="HIY206" s="145"/>
      <c r="HIZ206" s="597"/>
      <c r="HJA206" s="597"/>
      <c r="HJB206" s="597"/>
      <c r="HJC206" s="446"/>
      <c r="HJD206" s="446"/>
      <c r="HJE206" s="446"/>
      <c r="HJF206" s="597"/>
      <c r="HJG206" s="446"/>
      <c r="HJH206" s="446"/>
      <c r="HJI206" s="446"/>
      <c r="HJJ206" s="446"/>
      <c r="HJK206" s="597"/>
      <c r="HJL206" s="144"/>
      <c r="HJM206" s="144"/>
      <c r="HJN206" s="144"/>
      <c r="HJO206" s="145"/>
      <c r="HJP206" s="597"/>
      <c r="HJQ206" s="597"/>
      <c r="HJR206" s="597"/>
      <c r="HJS206" s="446"/>
      <c r="HJT206" s="446"/>
      <c r="HJU206" s="446"/>
      <c r="HJV206" s="597"/>
      <c r="HJW206" s="446"/>
      <c r="HJX206" s="446"/>
      <c r="HJY206" s="446"/>
      <c r="HJZ206" s="446"/>
      <c r="HKA206" s="597"/>
      <c r="HKB206" s="144"/>
      <c r="HKC206" s="144"/>
      <c r="HKD206" s="144"/>
      <c r="HKE206" s="145"/>
      <c r="HKF206" s="597"/>
      <c r="HKG206" s="597"/>
      <c r="HKH206" s="597"/>
      <c r="HKI206" s="446"/>
      <c r="HKJ206" s="446"/>
      <c r="HKK206" s="446"/>
      <c r="HKL206" s="597"/>
      <c r="HKM206" s="446"/>
      <c r="HKN206" s="446"/>
      <c r="HKO206" s="446"/>
      <c r="HKP206" s="446"/>
      <c r="HKQ206" s="597"/>
      <c r="HKR206" s="144"/>
      <c r="HKS206" s="144"/>
      <c r="HKT206" s="144"/>
      <c r="HKU206" s="145"/>
      <c r="HKV206" s="597"/>
      <c r="HKW206" s="597"/>
      <c r="HKX206" s="597"/>
      <c r="HKY206" s="446"/>
      <c r="HKZ206" s="446"/>
      <c r="HLA206" s="446"/>
      <c r="HLB206" s="597"/>
      <c r="HLC206" s="446"/>
      <c r="HLD206" s="446"/>
      <c r="HLE206" s="446"/>
      <c r="HLF206" s="446"/>
      <c r="HLG206" s="597"/>
      <c r="HLH206" s="144"/>
      <c r="HLI206" s="144"/>
      <c r="HLJ206" s="144"/>
      <c r="HLK206" s="145"/>
      <c r="HLL206" s="597"/>
      <c r="HLM206" s="597"/>
      <c r="HLN206" s="597"/>
      <c r="HLO206" s="446"/>
      <c r="HLP206" s="446"/>
      <c r="HLQ206" s="446"/>
      <c r="HLR206" s="597"/>
      <c r="HLS206" s="446"/>
      <c r="HLT206" s="446"/>
      <c r="HLU206" s="446"/>
      <c r="HLV206" s="446"/>
      <c r="HLW206" s="597"/>
      <c r="HLX206" s="144"/>
      <c r="HLY206" s="144"/>
      <c r="HLZ206" s="144"/>
      <c r="HMA206" s="145"/>
      <c r="HMB206" s="597"/>
      <c r="HMC206" s="597"/>
      <c r="HMD206" s="597"/>
      <c r="HME206" s="446"/>
      <c r="HMF206" s="446"/>
      <c r="HMG206" s="446"/>
      <c r="HMH206" s="597"/>
      <c r="HMI206" s="446"/>
      <c r="HMJ206" s="446"/>
      <c r="HMK206" s="446"/>
      <c r="HML206" s="446"/>
      <c r="HMM206" s="597"/>
      <c r="HMN206" s="144"/>
      <c r="HMO206" s="144"/>
      <c r="HMP206" s="144"/>
      <c r="HMQ206" s="145"/>
      <c r="HMR206" s="597"/>
      <c r="HMS206" s="597"/>
      <c r="HMT206" s="597"/>
      <c r="HMU206" s="446"/>
      <c r="HMV206" s="446"/>
      <c r="HMW206" s="446"/>
      <c r="HMX206" s="597"/>
      <c r="HMY206" s="446"/>
      <c r="HMZ206" s="446"/>
      <c r="HNA206" s="446"/>
      <c r="HNB206" s="446"/>
      <c r="HNC206" s="597"/>
      <c r="HND206" s="144"/>
      <c r="HNE206" s="144"/>
      <c r="HNF206" s="144"/>
      <c r="HNG206" s="145"/>
      <c r="HNH206" s="597"/>
      <c r="HNI206" s="597"/>
      <c r="HNJ206" s="597"/>
      <c r="HNK206" s="446"/>
      <c r="HNL206" s="446"/>
      <c r="HNM206" s="446"/>
      <c r="HNN206" s="597"/>
      <c r="HNO206" s="446"/>
      <c r="HNP206" s="446"/>
      <c r="HNQ206" s="446"/>
      <c r="HNR206" s="446"/>
      <c r="HNS206" s="597"/>
      <c r="HNT206" s="144"/>
      <c r="HNU206" s="144"/>
      <c r="HNV206" s="144"/>
      <c r="HNW206" s="145"/>
      <c r="HNX206" s="597"/>
      <c r="HNY206" s="597"/>
      <c r="HNZ206" s="597"/>
      <c r="HOA206" s="446"/>
      <c r="HOB206" s="446"/>
      <c r="HOC206" s="446"/>
      <c r="HOD206" s="597"/>
      <c r="HOE206" s="446"/>
      <c r="HOF206" s="446"/>
      <c r="HOG206" s="446"/>
      <c r="HOH206" s="446"/>
      <c r="HOI206" s="597"/>
      <c r="HOJ206" s="144"/>
      <c r="HOK206" s="144"/>
      <c r="HOL206" s="144"/>
      <c r="HOM206" s="145"/>
      <c r="HON206" s="597"/>
      <c r="HOO206" s="597"/>
      <c r="HOP206" s="597"/>
      <c r="HOQ206" s="446"/>
      <c r="HOR206" s="446"/>
      <c r="HOS206" s="446"/>
      <c r="HOT206" s="597"/>
      <c r="HOU206" s="446"/>
      <c r="HOV206" s="446"/>
      <c r="HOW206" s="446"/>
      <c r="HOX206" s="446"/>
      <c r="HOY206" s="597"/>
      <c r="HOZ206" s="144"/>
      <c r="HPA206" s="144"/>
      <c r="HPB206" s="144"/>
      <c r="HPC206" s="145"/>
      <c r="HPD206" s="597"/>
      <c r="HPE206" s="597"/>
      <c r="HPF206" s="597"/>
      <c r="HPG206" s="446"/>
      <c r="HPH206" s="446"/>
      <c r="HPI206" s="446"/>
      <c r="HPJ206" s="597"/>
      <c r="HPK206" s="446"/>
      <c r="HPL206" s="446"/>
      <c r="HPM206" s="446"/>
      <c r="HPN206" s="446"/>
      <c r="HPO206" s="597"/>
      <c r="HPP206" s="144"/>
      <c r="HPQ206" s="144"/>
      <c r="HPR206" s="144"/>
      <c r="HPS206" s="145"/>
      <c r="HPT206" s="597"/>
      <c r="HPU206" s="597"/>
      <c r="HPV206" s="597"/>
      <c r="HPW206" s="446"/>
      <c r="HPX206" s="446"/>
      <c r="HPY206" s="446"/>
      <c r="HPZ206" s="597"/>
      <c r="HQA206" s="446"/>
      <c r="HQB206" s="446"/>
      <c r="HQC206" s="446"/>
      <c r="HQD206" s="446"/>
      <c r="HQE206" s="597"/>
      <c r="HQF206" s="144"/>
      <c r="HQG206" s="144"/>
      <c r="HQH206" s="144"/>
      <c r="HQI206" s="145"/>
      <c r="HQJ206" s="597"/>
      <c r="HQK206" s="597"/>
      <c r="HQL206" s="597"/>
      <c r="HQM206" s="446"/>
      <c r="HQN206" s="446"/>
      <c r="HQO206" s="446"/>
      <c r="HQP206" s="597"/>
      <c r="HQQ206" s="446"/>
      <c r="HQR206" s="446"/>
      <c r="HQS206" s="446"/>
      <c r="HQT206" s="446"/>
      <c r="HQU206" s="597"/>
      <c r="HQV206" s="144"/>
      <c r="HQW206" s="144"/>
      <c r="HQX206" s="144"/>
      <c r="HQY206" s="145"/>
      <c r="HQZ206" s="597"/>
      <c r="HRA206" s="597"/>
      <c r="HRB206" s="597"/>
      <c r="HRC206" s="446"/>
      <c r="HRD206" s="446"/>
      <c r="HRE206" s="446"/>
      <c r="HRF206" s="597"/>
      <c r="HRG206" s="446"/>
      <c r="HRH206" s="446"/>
      <c r="HRI206" s="446"/>
      <c r="HRJ206" s="446"/>
      <c r="HRK206" s="597"/>
      <c r="HRL206" s="144"/>
      <c r="HRM206" s="144"/>
      <c r="HRN206" s="144"/>
      <c r="HRO206" s="145"/>
      <c r="HRP206" s="597"/>
      <c r="HRQ206" s="597"/>
      <c r="HRR206" s="597"/>
      <c r="HRS206" s="446"/>
      <c r="HRT206" s="446"/>
      <c r="HRU206" s="446"/>
      <c r="HRV206" s="597"/>
      <c r="HRW206" s="446"/>
      <c r="HRX206" s="446"/>
      <c r="HRY206" s="446"/>
      <c r="HRZ206" s="446"/>
      <c r="HSA206" s="597"/>
      <c r="HSB206" s="144"/>
      <c r="HSC206" s="144"/>
      <c r="HSD206" s="144"/>
      <c r="HSE206" s="145"/>
      <c r="HSF206" s="597"/>
      <c r="HSG206" s="597"/>
      <c r="HSH206" s="597"/>
      <c r="HSI206" s="446"/>
      <c r="HSJ206" s="446"/>
      <c r="HSK206" s="446"/>
      <c r="HSL206" s="597"/>
      <c r="HSM206" s="446"/>
      <c r="HSN206" s="446"/>
      <c r="HSO206" s="446"/>
      <c r="HSP206" s="446"/>
      <c r="HSQ206" s="597"/>
      <c r="HSR206" s="144"/>
      <c r="HSS206" s="144"/>
      <c r="HST206" s="144"/>
      <c r="HSU206" s="145"/>
      <c r="HSV206" s="597"/>
      <c r="HSW206" s="597"/>
      <c r="HSX206" s="597"/>
      <c r="HSY206" s="446"/>
      <c r="HSZ206" s="446"/>
      <c r="HTA206" s="446"/>
      <c r="HTB206" s="597"/>
      <c r="HTC206" s="446"/>
      <c r="HTD206" s="446"/>
      <c r="HTE206" s="446"/>
      <c r="HTF206" s="446"/>
      <c r="HTG206" s="597"/>
      <c r="HTH206" s="144"/>
      <c r="HTI206" s="144"/>
      <c r="HTJ206" s="144"/>
      <c r="HTK206" s="145"/>
      <c r="HTL206" s="597"/>
      <c r="HTM206" s="597"/>
      <c r="HTN206" s="597"/>
      <c r="HTO206" s="446"/>
      <c r="HTP206" s="446"/>
      <c r="HTQ206" s="446"/>
      <c r="HTR206" s="597"/>
      <c r="HTS206" s="446"/>
      <c r="HTT206" s="446"/>
      <c r="HTU206" s="446"/>
      <c r="HTV206" s="446"/>
      <c r="HTW206" s="597"/>
      <c r="HTX206" s="144"/>
      <c r="HTY206" s="144"/>
      <c r="HTZ206" s="144"/>
      <c r="HUA206" s="145"/>
      <c r="HUB206" s="597"/>
      <c r="HUC206" s="597"/>
      <c r="HUD206" s="597"/>
      <c r="HUE206" s="446"/>
      <c r="HUF206" s="446"/>
      <c r="HUG206" s="446"/>
      <c r="HUH206" s="597"/>
      <c r="HUI206" s="446"/>
      <c r="HUJ206" s="446"/>
      <c r="HUK206" s="446"/>
      <c r="HUL206" s="446"/>
      <c r="HUM206" s="597"/>
      <c r="HUN206" s="144"/>
      <c r="HUO206" s="144"/>
      <c r="HUP206" s="144"/>
      <c r="HUQ206" s="145"/>
      <c r="HUR206" s="597"/>
      <c r="HUS206" s="597"/>
      <c r="HUT206" s="597"/>
      <c r="HUU206" s="446"/>
      <c r="HUV206" s="446"/>
      <c r="HUW206" s="446"/>
      <c r="HUX206" s="597"/>
      <c r="HUY206" s="446"/>
      <c r="HUZ206" s="446"/>
      <c r="HVA206" s="446"/>
      <c r="HVB206" s="446"/>
      <c r="HVC206" s="597"/>
      <c r="HVD206" s="144"/>
      <c r="HVE206" s="144"/>
      <c r="HVF206" s="144"/>
      <c r="HVG206" s="145"/>
      <c r="HVH206" s="597"/>
      <c r="HVI206" s="597"/>
      <c r="HVJ206" s="597"/>
      <c r="HVK206" s="446"/>
      <c r="HVL206" s="446"/>
      <c r="HVM206" s="446"/>
      <c r="HVN206" s="597"/>
      <c r="HVO206" s="446"/>
      <c r="HVP206" s="446"/>
      <c r="HVQ206" s="446"/>
      <c r="HVR206" s="446"/>
      <c r="HVS206" s="597"/>
      <c r="HVT206" s="144"/>
      <c r="HVU206" s="144"/>
      <c r="HVV206" s="144"/>
      <c r="HVW206" s="145"/>
      <c r="HVX206" s="597"/>
      <c r="HVY206" s="597"/>
      <c r="HVZ206" s="597"/>
      <c r="HWA206" s="446"/>
      <c r="HWB206" s="446"/>
      <c r="HWC206" s="446"/>
      <c r="HWD206" s="597"/>
      <c r="HWE206" s="446"/>
      <c r="HWF206" s="446"/>
      <c r="HWG206" s="446"/>
      <c r="HWH206" s="446"/>
      <c r="HWI206" s="597"/>
      <c r="HWJ206" s="144"/>
      <c r="HWK206" s="144"/>
      <c r="HWL206" s="144"/>
      <c r="HWM206" s="145"/>
      <c r="HWN206" s="597"/>
      <c r="HWO206" s="597"/>
      <c r="HWP206" s="597"/>
      <c r="HWQ206" s="446"/>
      <c r="HWR206" s="446"/>
      <c r="HWS206" s="446"/>
      <c r="HWT206" s="597"/>
      <c r="HWU206" s="446"/>
      <c r="HWV206" s="446"/>
      <c r="HWW206" s="446"/>
      <c r="HWX206" s="446"/>
      <c r="HWY206" s="597"/>
      <c r="HWZ206" s="144"/>
      <c r="HXA206" s="144"/>
      <c r="HXB206" s="144"/>
      <c r="HXC206" s="145"/>
      <c r="HXD206" s="597"/>
      <c r="HXE206" s="597"/>
      <c r="HXF206" s="597"/>
      <c r="HXG206" s="446"/>
      <c r="HXH206" s="446"/>
      <c r="HXI206" s="446"/>
      <c r="HXJ206" s="597"/>
      <c r="HXK206" s="446"/>
      <c r="HXL206" s="446"/>
      <c r="HXM206" s="446"/>
      <c r="HXN206" s="446"/>
      <c r="HXO206" s="597"/>
      <c r="HXP206" s="144"/>
      <c r="HXQ206" s="144"/>
      <c r="HXR206" s="144"/>
      <c r="HXS206" s="145"/>
      <c r="HXT206" s="597"/>
      <c r="HXU206" s="597"/>
      <c r="HXV206" s="597"/>
      <c r="HXW206" s="446"/>
      <c r="HXX206" s="446"/>
      <c r="HXY206" s="446"/>
      <c r="HXZ206" s="597"/>
      <c r="HYA206" s="446"/>
      <c r="HYB206" s="446"/>
      <c r="HYC206" s="446"/>
      <c r="HYD206" s="446"/>
      <c r="HYE206" s="597"/>
      <c r="HYF206" s="144"/>
      <c r="HYG206" s="144"/>
      <c r="HYH206" s="144"/>
      <c r="HYI206" s="145"/>
      <c r="HYJ206" s="597"/>
      <c r="HYK206" s="597"/>
      <c r="HYL206" s="597"/>
      <c r="HYM206" s="446"/>
      <c r="HYN206" s="446"/>
      <c r="HYO206" s="446"/>
      <c r="HYP206" s="597"/>
      <c r="HYQ206" s="446"/>
      <c r="HYR206" s="446"/>
      <c r="HYS206" s="446"/>
      <c r="HYT206" s="446"/>
      <c r="HYU206" s="597"/>
      <c r="HYV206" s="144"/>
      <c r="HYW206" s="144"/>
      <c r="HYX206" s="144"/>
      <c r="HYY206" s="145"/>
      <c r="HYZ206" s="597"/>
      <c r="HZA206" s="597"/>
      <c r="HZB206" s="597"/>
      <c r="HZC206" s="446"/>
      <c r="HZD206" s="446"/>
      <c r="HZE206" s="446"/>
      <c r="HZF206" s="597"/>
      <c r="HZG206" s="446"/>
      <c r="HZH206" s="446"/>
      <c r="HZI206" s="446"/>
      <c r="HZJ206" s="446"/>
      <c r="HZK206" s="597"/>
      <c r="HZL206" s="144"/>
      <c r="HZM206" s="144"/>
      <c r="HZN206" s="144"/>
      <c r="HZO206" s="145"/>
      <c r="HZP206" s="597"/>
      <c r="HZQ206" s="597"/>
      <c r="HZR206" s="597"/>
      <c r="HZS206" s="446"/>
      <c r="HZT206" s="446"/>
      <c r="HZU206" s="446"/>
      <c r="HZV206" s="597"/>
      <c r="HZW206" s="446"/>
      <c r="HZX206" s="446"/>
      <c r="HZY206" s="446"/>
      <c r="HZZ206" s="446"/>
      <c r="IAA206" s="597"/>
      <c r="IAB206" s="144"/>
      <c r="IAC206" s="144"/>
      <c r="IAD206" s="144"/>
      <c r="IAE206" s="145"/>
      <c r="IAF206" s="597"/>
      <c r="IAG206" s="597"/>
      <c r="IAH206" s="597"/>
      <c r="IAI206" s="446"/>
      <c r="IAJ206" s="446"/>
      <c r="IAK206" s="446"/>
      <c r="IAL206" s="597"/>
      <c r="IAM206" s="446"/>
      <c r="IAN206" s="446"/>
      <c r="IAO206" s="446"/>
      <c r="IAP206" s="446"/>
      <c r="IAQ206" s="597"/>
      <c r="IAR206" s="144"/>
      <c r="IAS206" s="144"/>
      <c r="IAT206" s="144"/>
      <c r="IAU206" s="145"/>
      <c r="IAV206" s="597"/>
      <c r="IAW206" s="597"/>
      <c r="IAX206" s="597"/>
      <c r="IAY206" s="446"/>
      <c r="IAZ206" s="446"/>
      <c r="IBA206" s="446"/>
      <c r="IBB206" s="597"/>
      <c r="IBC206" s="446"/>
      <c r="IBD206" s="446"/>
      <c r="IBE206" s="446"/>
      <c r="IBF206" s="446"/>
      <c r="IBG206" s="597"/>
      <c r="IBH206" s="144"/>
      <c r="IBI206" s="144"/>
      <c r="IBJ206" s="144"/>
      <c r="IBK206" s="145"/>
      <c r="IBL206" s="597"/>
      <c r="IBM206" s="597"/>
      <c r="IBN206" s="597"/>
      <c r="IBO206" s="446"/>
      <c r="IBP206" s="446"/>
      <c r="IBQ206" s="446"/>
      <c r="IBR206" s="597"/>
      <c r="IBS206" s="446"/>
      <c r="IBT206" s="446"/>
      <c r="IBU206" s="446"/>
      <c r="IBV206" s="446"/>
      <c r="IBW206" s="597"/>
      <c r="IBX206" s="144"/>
      <c r="IBY206" s="144"/>
      <c r="IBZ206" s="144"/>
      <c r="ICA206" s="145"/>
      <c r="ICB206" s="597"/>
      <c r="ICC206" s="597"/>
      <c r="ICD206" s="597"/>
      <c r="ICE206" s="446"/>
      <c r="ICF206" s="446"/>
      <c r="ICG206" s="446"/>
      <c r="ICH206" s="597"/>
      <c r="ICI206" s="446"/>
      <c r="ICJ206" s="446"/>
      <c r="ICK206" s="446"/>
      <c r="ICL206" s="446"/>
      <c r="ICM206" s="597"/>
      <c r="ICN206" s="144"/>
      <c r="ICO206" s="144"/>
      <c r="ICP206" s="144"/>
      <c r="ICQ206" s="145"/>
      <c r="ICR206" s="597"/>
      <c r="ICS206" s="597"/>
      <c r="ICT206" s="597"/>
      <c r="ICU206" s="446"/>
      <c r="ICV206" s="446"/>
      <c r="ICW206" s="446"/>
      <c r="ICX206" s="597"/>
      <c r="ICY206" s="446"/>
      <c r="ICZ206" s="446"/>
      <c r="IDA206" s="446"/>
      <c r="IDB206" s="446"/>
      <c r="IDC206" s="597"/>
      <c r="IDD206" s="144"/>
      <c r="IDE206" s="144"/>
      <c r="IDF206" s="144"/>
      <c r="IDG206" s="145"/>
      <c r="IDH206" s="597"/>
      <c r="IDI206" s="597"/>
      <c r="IDJ206" s="597"/>
      <c r="IDK206" s="446"/>
      <c r="IDL206" s="446"/>
      <c r="IDM206" s="446"/>
      <c r="IDN206" s="597"/>
      <c r="IDO206" s="446"/>
      <c r="IDP206" s="446"/>
      <c r="IDQ206" s="446"/>
      <c r="IDR206" s="446"/>
      <c r="IDS206" s="597"/>
      <c r="IDT206" s="144"/>
      <c r="IDU206" s="144"/>
      <c r="IDV206" s="144"/>
      <c r="IDW206" s="145"/>
      <c r="IDX206" s="597"/>
      <c r="IDY206" s="597"/>
      <c r="IDZ206" s="597"/>
      <c r="IEA206" s="446"/>
      <c r="IEB206" s="446"/>
      <c r="IEC206" s="446"/>
      <c r="IED206" s="597"/>
      <c r="IEE206" s="446"/>
      <c r="IEF206" s="446"/>
      <c r="IEG206" s="446"/>
      <c r="IEH206" s="446"/>
      <c r="IEI206" s="597"/>
      <c r="IEJ206" s="144"/>
      <c r="IEK206" s="144"/>
      <c r="IEL206" s="144"/>
      <c r="IEM206" s="145"/>
      <c r="IEN206" s="597"/>
      <c r="IEO206" s="597"/>
      <c r="IEP206" s="597"/>
      <c r="IEQ206" s="446"/>
      <c r="IER206" s="446"/>
      <c r="IES206" s="446"/>
      <c r="IET206" s="597"/>
      <c r="IEU206" s="446"/>
      <c r="IEV206" s="446"/>
      <c r="IEW206" s="446"/>
      <c r="IEX206" s="446"/>
      <c r="IEY206" s="597"/>
      <c r="IEZ206" s="144"/>
      <c r="IFA206" s="144"/>
      <c r="IFB206" s="144"/>
      <c r="IFC206" s="145"/>
      <c r="IFD206" s="597"/>
      <c r="IFE206" s="597"/>
      <c r="IFF206" s="597"/>
      <c r="IFG206" s="446"/>
      <c r="IFH206" s="446"/>
      <c r="IFI206" s="446"/>
      <c r="IFJ206" s="597"/>
      <c r="IFK206" s="446"/>
      <c r="IFL206" s="446"/>
      <c r="IFM206" s="446"/>
      <c r="IFN206" s="446"/>
      <c r="IFO206" s="597"/>
      <c r="IFP206" s="144"/>
      <c r="IFQ206" s="144"/>
      <c r="IFR206" s="144"/>
      <c r="IFS206" s="145"/>
      <c r="IFT206" s="597"/>
      <c r="IFU206" s="597"/>
      <c r="IFV206" s="597"/>
      <c r="IFW206" s="446"/>
      <c r="IFX206" s="446"/>
      <c r="IFY206" s="446"/>
      <c r="IFZ206" s="597"/>
      <c r="IGA206" s="446"/>
      <c r="IGB206" s="446"/>
      <c r="IGC206" s="446"/>
      <c r="IGD206" s="446"/>
      <c r="IGE206" s="597"/>
      <c r="IGF206" s="144"/>
      <c r="IGG206" s="144"/>
      <c r="IGH206" s="144"/>
      <c r="IGI206" s="145"/>
      <c r="IGJ206" s="597"/>
      <c r="IGK206" s="597"/>
      <c r="IGL206" s="597"/>
      <c r="IGM206" s="446"/>
      <c r="IGN206" s="446"/>
      <c r="IGO206" s="446"/>
      <c r="IGP206" s="597"/>
      <c r="IGQ206" s="446"/>
      <c r="IGR206" s="446"/>
      <c r="IGS206" s="446"/>
      <c r="IGT206" s="446"/>
      <c r="IGU206" s="597"/>
      <c r="IGV206" s="144"/>
      <c r="IGW206" s="144"/>
      <c r="IGX206" s="144"/>
      <c r="IGY206" s="145"/>
      <c r="IGZ206" s="597"/>
      <c r="IHA206" s="597"/>
      <c r="IHB206" s="597"/>
      <c r="IHC206" s="446"/>
      <c r="IHD206" s="446"/>
      <c r="IHE206" s="446"/>
      <c r="IHF206" s="597"/>
      <c r="IHG206" s="446"/>
      <c r="IHH206" s="446"/>
      <c r="IHI206" s="446"/>
      <c r="IHJ206" s="446"/>
      <c r="IHK206" s="597"/>
      <c r="IHL206" s="144"/>
      <c r="IHM206" s="144"/>
      <c r="IHN206" s="144"/>
      <c r="IHO206" s="145"/>
      <c r="IHP206" s="597"/>
      <c r="IHQ206" s="597"/>
      <c r="IHR206" s="597"/>
      <c r="IHS206" s="446"/>
      <c r="IHT206" s="446"/>
      <c r="IHU206" s="446"/>
      <c r="IHV206" s="597"/>
      <c r="IHW206" s="446"/>
      <c r="IHX206" s="446"/>
      <c r="IHY206" s="446"/>
      <c r="IHZ206" s="446"/>
      <c r="IIA206" s="597"/>
      <c r="IIB206" s="144"/>
      <c r="IIC206" s="144"/>
      <c r="IID206" s="144"/>
      <c r="IIE206" s="145"/>
      <c r="IIF206" s="597"/>
      <c r="IIG206" s="597"/>
      <c r="IIH206" s="597"/>
      <c r="III206" s="446"/>
      <c r="IIJ206" s="446"/>
      <c r="IIK206" s="446"/>
      <c r="IIL206" s="597"/>
      <c r="IIM206" s="446"/>
      <c r="IIN206" s="446"/>
      <c r="IIO206" s="446"/>
      <c r="IIP206" s="446"/>
      <c r="IIQ206" s="597"/>
      <c r="IIR206" s="144"/>
      <c r="IIS206" s="144"/>
      <c r="IIT206" s="144"/>
      <c r="IIU206" s="145"/>
      <c r="IIV206" s="597"/>
      <c r="IIW206" s="597"/>
      <c r="IIX206" s="597"/>
      <c r="IIY206" s="446"/>
      <c r="IIZ206" s="446"/>
      <c r="IJA206" s="446"/>
      <c r="IJB206" s="597"/>
      <c r="IJC206" s="446"/>
      <c r="IJD206" s="446"/>
      <c r="IJE206" s="446"/>
      <c r="IJF206" s="446"/>
      <c r="IJG206" s="597"/>
      <c r="IJH206" s="144"/>
      <c r="IJI206" s="144"/>
      <c r="IJJ206" s="144"/>
      <c r="IJK206" s="145"/>
      <c r="IJL206" s="597"/>
      <c r="IJM206" s="597"/>
      <c r="IJN206" s="597"/>
      <c r="IJO206" s="446"/>
      <c r="IJP206" s="446"/>
      <c r="IJQ206" s="446"/>
      <c r="IJR206" s="597"/>
      <c r="IJS206" s="446"/>
      <c r="IJT206" s="446"/>
      <c r="IJU206" s="446"/>
      <c r="IJV206" s="446"/>
      <c r="IJW206" s="597"/>
      <c r="IJX206" s="144"/>
      <c r="IJY206" s="144"/>
      <c r="IJZ206" s="144"/>
      <c r="IKA206" s="145"/>
      <c r="IKB206" s="597"/>
      <c r="IKC206" s="597"/>
      <c r="IKD206" s="597"/>
      <c r="IKE206" s="446"/>
      <c r="IKF206" s="446"/>
      <c r="IKG206" s="446"/>
      <c r="IKH206" s="597"/>
      <c r="IKI206" s="446"/>
      <c r="IKJ206" s="446"/>
      <c r="IKK206" s="446"/>
      <c r="IKL206" s="446"/>
      <c r="IKM206" s="597"/>
      <c r="IKN206" s="144"/>
      <c r="IKO206" s="144"/>
      <c r="IKP206" s="144"/>
      <c r="IKQ206" s="145"/>
      <c r="IKR206" s="597"/>
      <c r="IKS206" s="597"/>
      <c r="IKT206" s="597"/>
      <c r="IKU206" s="446"/>
      <c r="IKV206" s="446"/>
      <c r="IKW206" s="446"/>
      <c r="IKX206" s="597"/>
      <c r="IKY206" s="446"/>
      <c r="IKZ206" s="446"/>
      <c r="ILA206" s="446"/>
      <c r="ILB206" s="446"/>
      <c r="ILC206" s="597"/>
      <c r="ILD206" s="144"/>
      <c r="ILE206" s="144"/>
      <c r="ILF206" s="144"/>
      <c r="ILG206" s="145"/>
      <c r="ILH206" s="597"/>
      <c r="ILI206" s="597"/>
      <c r="ILJ206" s="597"/>
      <c r="ILK206" s="446"/>
      <c r="ILL206" s="446"/>
      <c r="ILM206" s="446"/>
      <c r="ILN206" s="597"/>
      <c r="ILO206" s="446"/>
      <c r="ILP206" s="446"/>
      <c r="ILQ206" s="446"/>
      <c r="ILR206" s="446"/>
      <c r="ILS206" s="597"/>
      <c r="ILT206" s="144"/>
      <c r="ILU206" s="144"/>
      <c r="ILV206" s="144"/>
      <c r="ILW206" s="145"/>
      <c r="ILX206" s="597"/>
      <c r="ILY206" s="597"/>
      <c r="ILZ206" s="597"/>
      <c r="IMA206" s="446"/>
      <c r="IMB206" s="446"/>
      <c r="IMC206" s="446"/>
      <c r="IMD206" s="597"/>
      <c r="IME206" s="446"/>
      <c r="IMF206" s="446"/>
      <c r="IMG206" s="446"/>
      <c r="IMH206" s="446"/>
      <c r="IMI206" s="597"/>
      <c r="IMJ206" s="144"/>
      <c r="IMK206" s="144"/>
      <c r="IML206" s="144"/>
      <c r="IMM206" s="145"/>
      <c r="IMN206" s="597"/>
      <c r="IMO206" s="597"/>
      <c r="IMP206" s="597"/>
      <c r="IMQ206" s="446"/>
      <c r="IMR206" s="446"/>
      <c r="IMS206" s="446"/>
      <c r="IMT206" s="597"/>
      <c r="IMU206" s="446"/>
      <c r="IMV206" s="446"/>
      <c r="IMW206" s="446"/>
      <c r="IMX206" s="446"/>
      <c r="IMY206" s="597"/>
      <c r="IMZ206" s="144"/>
      <c r="INA206" s="144"/>
      <c r="INB206" s="144"/>
      <c r="INC206" s="145"/>
      <c r="IND206" s="597"/>
      <c r="INE206" s="597"/>
      <c r="INF206" s="597"/>
      <c r="ING206" s="446"/>
      <c r="INH206" s="446"/>
      <c r="INI206" s="446"/>
      <c r="INJ206" s="597"/>
      <c r="INK206" s="446"/>
      <c r="INL206" s="446"/>
      <c r="INM206" s="446"/>
      <c r="INN206" s="446"/>
      <c r="INO206" s="597"/>
      <c r="INP206" s="144"/>
      <c r="INQ206" s="144"/>
      <c r="INR206" s="144"/>
      <c r="INS206" s="145"/>
      <c r="INT206" s="597"/>
      <c r="INU206" s="597"/>
      <c r="INV206" s="597"/>
      <c r="INW206" s="446"/>
      <c r="INX206" s="446"/>
      <c r="INY206" s="446"/>
      <c r="INZ206" s="597"/>
      <c r="IOA206" s="446"/>
      <c r="IOB206" s="446"/>
      <c r="IOC206" s="446"/>
      <c r="IOD206" s="446"/>
      <c r="IOE206" s="597"/>
      <c r="IOF206" s="144"/>
      <c r="IOG206" s="144"/>
      <c r="IOH206" s="144"/>
      <c r="IOI206" s="145"/>
      <c r="IOJ206" s="597"/>
      <c r="IOK206" s="597"/>
      <c r="IOL206" s="597"/>
      <c r="IOM206" s="446"/>
      <c r="ION206" s="446"/>
      <c r="IOO206" s="446"/>
      <c r="IOP206" s="597"/>
      <c r="IOQ206" s="446"/>
      <c r="IOR206" s="446"/>
      <c r="IOS206" s="446"/>
      <c r="IOT206" s="446"/>
      <c r="IOU206" s="597"/>
      <c r="IOV206" s="144"/>
      <c r="IOW206" s="144"/>
      <c r="IOX206" s="144"/>
      <c r="IOY206" s="145"/>
      <c r="IOZ206" s="597"/>
      <c r="IPA206" s="597"/>
      <c r="IPB206" s="597"/>
      <c r="IPC206" s="446"/>
      <c r="IPD206" s="446"/>
      <c r="IPE206" s="446"/>
      <c r="IPF206" s="597"/>
      <c r="IPG206" s="446"/>
      <c r="IPH206" s="446"/>
      <c r="IPI206" s="446"/>
      <c r="IPJ206" s="446"/>
      <c r="IPK206" s="597"/>
      <c r="IPL206" s="144"/>
      <c r="IPM206" s="144"/>
      <c r="IPN206" s="144"/>
      <c r="IPO206" s="145"/>
      <c r="IPP206" s="597"/>
      <c r="IPQ206" s="597"/>
      <c r="IPR206" s="597"/>
      <c r="IPS206" s="446"/>
      <c r="IPT206" s="446"/>
      <c r="IPU206" s="446"/>
      <c r="IPV206" s="597"/>
      <c r="IPW206" s="446"/>
      <c r="IPX206" s="446"/>
      <c r="IPY206" s="446"/>
      <c r="IPZ206" s="446"/>
      <c r="IQA206" s="597"/>
      <c r="IQB206" s="144"/>
      <c r="IQC206" s="144"/>
      <c r="IQD206" s="144"/>
      <c r="IQE206" s="145"/>
      <c r="IQF206" s="597"/>
      <c r="IQG206" s="597"/>
      <c r="IQH206" s="597"/>
      <c r="IQI206" s="446"/>
      <c r="IQJ206" s="446"/>
      <c r="IQK206" s="446"/>
      <c r="IQL206" s="597"/>
      <c r="IQM206" s="446"/>
      <c r="IQN206" s="446"/>
      <c r="IQO206" s="446"/>
      <c r="IQP206" s="446"/>
      <c r="IQQ206" s="597"/>
      <c r="IQR206" s="144"/>
      <c r="IQS206" s="144"/>
      <c r="IQT206" s="144"/>
      <c r="IQU206" s="145"/>
      <c r="IQV206" s="597"/>
      <c r="IQW206" s="597"/>
      <c r="IQX206" s="597"/>
      <c r="IQY206" s="446"/>
      <c r="IQZ206" s="446"/>
      <c r="IRA206" s="446"/>
      <c r="IRB206" s="597"/>
      <c r="IRC206" s="446"/>
      <c r="IRD206" s="446"/>
      <c r="IRE206" s="446"/>
      <c r="IRF206" s="446"/>
      <c r="IRG206" s="597"/>
      <c r="IRH206" s="144"/>
      <c r="IRI206" s="144"/>
      <c r="IRJ206" s="144"/>
      <c r="IRK206" s="145"/>
      <c r="IRL206" s="597"/>
      <c r="IRM206" s="597"/>
      <c r="IRN206" s="597"/>
      <c r="IRO206" s="446"/>
      <c r="IRP206" s="446"/>
      <c r="IRQ206" s="446"/>
      <c r="IRR206" s="597"/>
      <c r="IRS206" s="446"/>
      <c r="IRT206" s="446"/>
      <c r="IRU206" s="446"/>
      <c r="IRV206" s="446"/>
      <c r="IRW206" s="597"/>
      <c r="IRX206" s="144"/>
      <c r="IRY206" s="144"/>
      <c r="IRZ206" s="144"/>
      <c r="ISA206" s="145"/>
      <c r="ISB206" s="597"/>
      <c r="ISC206" s="597"/>
      <c r="ISD206" s="597"/>
      <c r="ISE206" s="446"/>
      <c r="ISF206" s="446"/>
      <c r="ISG206" s="446"/>
      <c r="ISH206" s="597"/>
      <c r="ISI206" s="446"/>
      <c r="ISJ206" s="446"/>
      <c r="ISK206" s="446"/>
      <c r="ISL206" s="446"/>
      <c r="ISM206" s="597"/>
      <c r="ISN206" s="144"/>
      <c r="ISO206" s="144"/>
      <c r="ISP206" s="144"/>
      <c r="ISQ206" s="145"/>
      <c r="ISR206" s="597"/>
      <c r="ISS206" s="597"/>
      <c r="IST206" s="597"/>
      <c r="ISU206" s="446"/>
      <c r="ISV206" s="446"/>
      <c r="ISW206" s="446"/>
      <c r="ISX206" s="597"/>
      <c r="ISY206" s="446"/>
      <c r="ISZ206" s="446"/>
      <c r="ITA206" s="446"/>
      <c r="ITB206" s="446"/>
      <c r="ITC206" s="597"/>
      <c r="ITD206" s="144"/>
      <c r="ITE206" s="144"/>
      <c r="ITF206" s="144"/>
      <c r="ITG206" s="145"/>
      <c r="ITH206" s="597"/>
      <c r="ITI206" s="597"/>
      <c r="ITJ206" s="597"/>
      <c r="ITK206" s="446"/>
      <c r="ITL206" s="446"/>
      <c r="ITM206" s="446"/>
      <c r="ITN206" s="597"/>
      <c r="ITO206" s="446"/>
      <c r="ITP206" s="446"/>
      <c r="ITQ206" s="446"/>
      <c r="ITR206" s="446"/>
      <c r="ITS206" s="597"/>
      <c r="ITT206" s="144"/>
      <c r="ITU206" s="144"/>
      <c r="ITV206" s="144"/>
      <c r="ITW206" s="145"/>
      <c r="ITX206" s="597"/>
      <c r="ITY206" s="597"/>
      <c r="ITZ206" s="597"/>
      <c r="IUA206" s="446"/>
      <c r="IUB206" s="446"/>
      <c r="IUC206" s="446"/>
      <c r="IUD206" s="597"/>
      <c r="IUE206" s="446"/>
      <c r="IUF206" s="446"/>
      <c r="IUG206" s="446"/>
      <c r="IUH206" s="446"/>
      <c r="IUI206" s="597"/>
      <c r="IUJ206" s="144"/>
      <c r="IUK206" s="144"/>
      <c r="IUL206" s="144"/>
      <c r="IUM206" s="145"/>
      <c r="IUN206" s="597"/>
      <c r="IUO206" s="597"/>
      <c r="IUP206" s="597"/>
      <c r="IUQ206" s="446"/>
      <c r="IUR206" s="446"/>
      <c r="IUS206" s="446"/>
      <c r="IUT206" s="597"/>
      <c r="IUU206" s="446"/>
      <c r="IUV206" s="446"/>
      <c r="IUW206" s="446"/>
      <c r="IUX206" s="446"/>
      <c r="IUY206" s="597"/>
      <c r="IUZ206" s="144"/>
      <c r="IVA206" s="144"/>
      <c r="IVB206" s="144"/>
      <c r="IVC206" s="145"/>
      <c r="IVD206" s="597"/>
      <c r="IVE206" s="597"/>
      <c r="IVF206" s="597"/>
      <c r="IVG206" s="446"/>
      <c r="IVH206" s="446"/>
      <c r="IVI206" s="446"/>
      <c r="IVJ206" s="597"/>
      <c r="IVK206" s="446"/>
      <c r="IVL206" s="446"/>
      <c r="IVM206" s="446"/>
      <c r="IVN206" s="446"/>
      <c r="IVO206" s="597"/>
      <c r="IVP206" s="144"/>
      <c r="IVQ206" s="144"/>
      <c r="IVR206" s="144"/>
      <c r="IVS206" s="145"/>
      <c r="IVT206" s="597"/>
      <c r="IVU206" s="597"/>
      <c r="IVV206" s="597"/>
      <c r="IVW206" s="446"/>
      <c r="IVX206" s="446"/>
      <c r="IVY206" s="446"/>
      <c r="IVZ206" s="597"/>
      <c r="IWA206" s="446"/>
      <c r="IWB206" s="446"/>
      <c r="IWC206" s="446"/>
      <c r="IWD206" s="446"/>
      <c r="IWE206" s="597"/>
      <c r="IWF206" s="144"/>
      <c r="IWG206" s="144"/>
      <c r="IWH206" s="144"/>
      <c r="IWI206" s="145"/>
      <c r="IWJ206" s="597"/>
      <c r="IWK206" s="597"/>
      <c r="IWL206" s="597"/>
      <c r="IWM206" s="446"/>
      <c r="IWN206" s="446"/>
      <c r="IWO206" s="446"/>
      <c r="IWP206" s="597"/>
      <c r="IWQ206" s="446"/>
      <c r="IWR206" s="446"/>
      <c r="IWS206" s="446"/>
      <c r="IWT206" s="446"/>
      <c r="IWU206" s="597"/>
      <c r="IWV206" s="144"/>
      <c r="IWW206" s="144"/>
      <c r="IWX206" s="144"/>
      <c r="IWY206" s="145"/>
      <c r="IWZ206" s="597"/>
      <c r="IXA206" s="597"/>
      <c r="IXB206" s="597"/>
      <c r="IXC206" s="446"/>
      <c r="IXD206" s="446"/>
      <c r="IXE206" s="446"/>
      <c r="IXF206" s="597"/>
      <c r="IXG206" s="446"/>
      <c r="IXH206" s="446"/>
      <c r="IXI206" s="446"/>
      <c r="IXJ206" s="446"/>
      <c r="IXK206" s="597"/>
      <c r="IXL206" s="144"/>
      <c r="IXM206" s="144"/>
      <c r="IXN206" s="144"/>
      <c r="IXO206" s="145"/>
      <c r="IXP206" s="597"/>
      <c r="IXQ206" s="597"/>
      <c r="IXR206" s="597"/>
      <c r="IXS206" s="446"/>
      <c r="IXT206" s="446"/>
      <c r="IXU206" s="446"/>
      <c r="IXV206" s="597"/>
      <c r="IXW206" s="446"/>
      <c r="IXX206" s="446"/>
      <c r="IXY206" s="446"/>
      <c r="IXZ206" s="446"/>
      <c r="IYA206" s="597"/>
      <c r="IYB206" s="144"/>
      <c r="IYC206" s="144"/>
      <c r="IYD206" s="144"/>
      <c r="IYE206" s="145"/>
      <c r="IYF206" s="597"/>
      <c r="IYG206" s="597"/>
      <c r="IYH206" s="597"/>
      <c r="IYI206" s="446"/>
      <c r="IYJ206" s="446"/>
      <c r="IYK206" s="446"/>
      <c r="IYL206" s="597"/>
      <c r="IYM206" s="446"/>
      <c r="IYN206" s="446"/>
      <c r="IYO206" s="446"/>
      <c r="IYP206" s="446"/>
      <c r="IYQ206" s="597"/>
      <c r="IYR206" s="144"/>
      <c r="IYS206" s="144"/>
      <c r="IYT206" s="144"/>
      <c r="IYU206" s="145"/>
      <c r="IYV206" s="597"/>
      <c r="IYW206" s="597"/>
      <c r="IYX206" s="597"/>
      <c r="IYY206" s="446"/>
      <c r="IYZ206" s="446"/>
      <c r="IZA206" s="446"/>
      <c r="IZB206" s="597"/>
      <c r="IZC206" s="446"/>
      <c r="IZD206" s="446"/>
      <c r="IZE206" s="446"/>
      <c r="IZF206" s="446"/>
      <c r="IZG206" s="597"/>
      <c r="IZH206" s="144"/>
      <c r="IZI206" s="144"/>
      <c r="IZJ206" s="144"/>
      <c r="IZK206" s="145"/>
      <c r="IZL206" s="597"/>
      <c r="IZM206" s="597"/>
      <c r="IZN206" s="597"/>
      <c r="IZO206" s="446"/>
      <c r="IZP206" s="446"/>
      <c r="IZQ206" s="446"/>
      <c r="IZR206" s="597"/>
      <c r="IZS206" s="446"/>
      <c r="IZT206" s="446"/>
      <c r="IZU206" s="446"/>
      <c r="IZV206" s="446"/>
      <c r="IZW206" s="597"/>
      <c r="IZX206" s="144"/>
      <c r="IZY206" s="144"/>
      <c r="IZZ206" s="144"/>
      <c r="JAA206" s="145"/>
      <c r="JAB206" s="597"/>
      <c r="JAC206" s="597"/>
      <c r="JAD206" s="597"/>
      <c r="JAE206" s="446"/>
      <c r="JAF206" s="446"/>
      <c r="JAG206" s="446"/>
      <c r="JAH206" s="597"/>
      <c r="JAI206" s="446"/>
      <c r="JAJ206" s="446"/>
      <c r="JAK206" s="446"/>
      <c r="JAL206" s="446"/>
      <c r="JAM206" s="597"/>
      <c r="JAN206" s="144"/>
      <c r="JAO206" s="144"/>
      <c r="JAP206" s="144"/>
      <c r="JAQ206" s="145"/>
      <c r="JAR206" s="597"/>
      <c r="JAS206" s="597"/>
      <c r="JAT206" s="597"/>
      <c r="JAU206" s="446"/>
      <c r="JAV206" s="446"/>
      <c r="JAW206" s="446"/>
      <c r="JAX206" s="597"/>
      <c r="JAY206" s="446"/>
      <c r="JAZ206" s="446"/>
      <c r="JBA206" s="446"/>
      <c r="JBB206" s="446"/>
      <c r="JBC206" s="597"/>
      <c r="JBD206" s="144"/>
      <c r="JBE206" s="144"/>
      <c r="JBF206" s="144"/>
      <c r="JBG206" s="145"/>
      <c r="JBH206" s="597"/>
      <c r="JBI206" s="597"/>
      <c r="JBJ206" s="597"/>
      <c r="JBK206" s="446"/>
      <c r="JBL206" s="446"/>
      <c r="JBM206" s="446"/>
      <c r="JBN206" s="597"/>
      <c r="JBO206" s="446"/>
      <c r="JBP206" s="446"/>
      <c r="JBQ206" s="446"/>
      <c r="JBR206" s="446"/>
      <c r="JBS206" s="597"/>
      <c r="JBT206" s="144"/>
      <c r="JBU206" s="144"/>
      <c r="JBV206" s="144"/>
      <c r="JBW206" s="145"/>
      <c r="JBX206" s="597"/>
      <c r="JBY206" s="597"/>
      <c r="JBZ206" s="597"/>
      <c r="JCA206" s="446"/>
      <c r="JCB206" s="446"/>
      <c r="JCC206" s="446"/>
      <c r="JCD206" s="597"/>
      <c r="JCE206" s="446"/>
      <c r="JCF206" s="446"/>
      <c r="JCG206" s="446"/>
      <c r="JCH206" s="446"/>
      <c r="JCI206" s="597"/>
      <c r="JCJ206" s="144"/>
      <c r="JCK206" s="144"/>
      <c r="JCL206" s="144"/>
      <c r="JCM206" s="145"/>
      <c r="JCN206" s="597"/>
      <c r="JCO206" s="597"/>
      <c r="JCP206" s="597"/>
      <c r="JCQ206" s="446"/>
      <c r="JCR206" s="446"/>
      <c r="JCS206" s="446"/>
      <c r="JCT206" s="597"/>
      <c r="JCU206" s="446"/>
      <c r="JCV206" s="446"/>
      <c r="JCW206" s="446"/>
      <c r="JCX206" s="446"/>
      <c r="JCY206" s="597"/>
      <c r="JCZ206" s="144"/>
      <c r="JDA206" s="144"/>
      <c r="JDB206" s="144"/>
      <c r="JDC206" s="145"/>
      <c r="JDD206" s="597"/>
      <c r="JDE206" s="597"/>
      <c r="JDF206" s="597"/>
      <c r="JDG206" s="446"/>
      <c r="JDH206" s="446"/>
      <c r="JDI206" s="446"/>
      <c r="JDJ206" s="597"/>
      <c r="JDK206" s="446"/>
      <c r="JDL206" s="446"/>
      <c r="JDM206" s="446"/>
      <c r="JDN206" s="446"/>
      <c r="JDO206" s="597"/>
      <c r="JDP206" s="144"/>
      <c r="JDQ206" s="144"/>
      <c r="JDR206" s="144"/>
      <c r="JDS206" s="145"/>
      <c r="JDT206" s="597"/>
      <c r="JDU206" s="597"/>
      <c r="JDV206" s="597"/>
      <c r="JDW206" s="446"/>
      <c r="JDX206" s="446"/>
      <c r="JDY206" s="446"/>
      <c r="JDZ206" s="597"/>
      <c r="JEA206" s="446"/>
      <c r="JEB206" s="446"/>
      <c r="JEC206" s="446"/>
      <c r="JED206" s="446"/>
      <c r="JEE206" s="597"/>
      <c r="JEF206" s="144"/>
      <c r="JEG206" s="144"/>
      <c r="JEH206" s="144"/>
      <c r="JEI206" s="145"/>
      <c r="JEJ206" s="597"/>
      <c r="JEK206" s="597"/>
      <c r="JEL206" s="597"/>
      <c r="JEM206" s="446"/>
      <c r="JEN206" s="446"/>
      <c r="JEO206" s="446"/>
      <c r="JEP206" s="597"/>
      <c r="JEQ206" s="446"/>
      <c r="JER206" s="446"/>
      <c r="JES206" s="446"/>
      <c r="JET206" s="446"/>
      <c r="JEU206" s="597"/>
      <c r="JEV206" s="144"/>
      <c r="JEW206" s="144"/>
      <c r="JEX206" s="144"/>
      <c r="JEY206" s="145"/>
      <c r="JEZ206" s="597"/>
      <c r="JFA206" s="597"/>
      <c r="JFB206" s="597"/>
      <c r="JFC206" s="446"/>
      <c r="JFD206" s="446"/>
      <c r="JFE206" s="446"/>
      <c r="JFF206" s="597"/>
      <c r="JFG206" s="446"/>
      <c r="JFH206" s="446"/>
      <c r="JFI206" s="446"/>
      <c r="JFJ206" s="446"/>
      <c r="JFK206" s="597"/>
      <c r="JFL206" s="144"/>
      <c r="JFM206" s="144"/>
      <c r="JFN206" s="144"/>
      <c r="JFO206" s="145"/>
      <c r="JFP206" s="597"/>
      <c r="JFQ206" s="597"/>
      <c r="JFR206" s="597"/>
      <c r="JFS206" s="446"/>
      <c r="JFT206" s="446"/>
      <c r="JFU206" s="446"/>
      <c r="JFV206" s="597"/>
      <c r="JFW206" s="446"/>
      <c r="JFX206" s="446"/>
      <c r="JFY206" s="446"/>
      <c r="JFZ206" s="446"/>
      <c r="JGA206" s="597"/>
      <c r="JGB206" s="144"/>
      <c r="JGC206" s="144"/>
      <c r="JGD206" s="144"/>
      <c r="JGE206" s="145"/>
      <c r="JGF206" s="597"/>
      <c r="JGG206" s="597"/>
      <c r="JGH206" s="597"/>
      <c r="JGI206" s="446"/>
      <c r="JGJ206" s="446"/>
      <c r="JGK206" s="446"/>
      <c r="JGL206" s="597"/>
      <c r="JGM206" s="446"/>
      <c r="JGN206" s="446"/>
      <c r="JGO206" s="446"/>
      <c r="JGP206" s="446"/>
      <c r="JGQ206" s="597"/>
      <c r="JGR206" s="144"/>
      <c r="JGS206" s="144"/>
      <c r="JGT206" s="144"/>
      <c r="JGU206" s="145"/>
      <c r="JGV206" s="597"/>
      <c r="JGW206" s="597"/>
      <c r="JGX206" s="597"/>
      <c r="JGY206" s="446"/>
      <c r="JGZ206" s="446"/>
      <c r="JHA206" s="446"/>
      <c r="JHB206" s="597"/>
      <c r="JHC206" s="446"/>
      <c r="JHD206" s="446"/>
      <c r="JHE206" s="446"/>
      <c r="JHF206" s="446"/>
      <c r="JHG206" s="597"/>
      <c r="JHH206" s="144"/>
      <c r="JHI206" s="144"/>
      <c r="JHJ206" s="144"/>
      <c r="JHK206" s="145"/>
      <c r="JHL206" s="597"/>
      <c r="JHM206" s="597"/>
      <c r="JHN206" s="597"/>
      <c r="JHO206" s="446"/>
      <c r="JHP206" s="446"/>
      <c r="JHQ206" s="446"/>
      <c r="JHR206" s="597"/>
      <c r="JHS206" s="446"/>
      <c r="JHT206" s="446"/>
      <c r="JHU206" s="446"/>
      <c r="JHV206" s="446"/>
      <c r="JHW206" s="597"/>
      <c r="JHX206" s="144"/>
      <c r="JHY206" s="144"/>
      <c r="JHZ206" s="144"/>
      <c r="JIA206" s="145"/>
      <c r="JIB206" s="597"/>
      <c r="JIC206" s="597"/>
      <c r="JID206" s="597"/>
      <c r="JIE206" s="446"/>
      <c r="JIF206" s="446"/>
      <c r="JIG206" s="446"/>
      <c r="JIH206" s="597"/>
      <c r="JII206" s="446"/>
      <c r="JIJ206" s="446"/>
      <c r="JIK206" s="446"/>
      <c r="JIL206" s="446"/>
      <c r="JIM206" s="597"/>
      <c r="JIN206" s="144"/>
      <c r="JIO206" s="144"/>
      <c r="JIP206" s="144"/>
      <c r="JIQ206" s="145"/>
      <c r="JIR206" s="597"/>
      <c r="JIS206" s="597"/>
      <c r="JIT206" s="597"/>
      <c r="JIU206" s="446"/>
      <c r="JIV206" s="446"/>
      <c r="JIW206" s="446"/>
      <c r="JIX206" s="597"/>
      <c r="JIY206" s="446"/>
      <c r="JIZ206" s="446"/>
      <c r="JJA206" s="446"/>
      <c r="JJB206" s="446"/>
      <c r="JJC206" s="597"/>
      <c r="JJD206" s="144"/>
      <c r="JJE206" s="144"/>
      <c r="JJF206" s="144"/>
      <c r="JJG206" s="145"/>
      <c r="JJH206" s="597"/>
      <c r="JJI206" s="597"/>
      <c r="JJJ206" s="597"/>
      <c r="JJK206" s="446"/>
      <c r="JJL206" s="446"/>
      <c r="JJM206" s="446"/>
      <c r="JJN206" s="597"/>
      <c r="JJO206" s="446"/>
      <c r="JJP206" s="446"/>
      <c r="JJQ206" s="446"/>
      <c r="JJR206" s="446"/>
      <c r="JJS206" s="597"/>
      <c r="JJT206" s="144"/>
      <c r="JJU206" s="144"/>
      <c r="JJV206" s="144"/>
      <c r="JJW206" s="145"/>
      <c r="JJX206" s="597"/>
      <c r="JJY206" s="597"/>
      <c r="JJZ206" s="597"/>
      <c r="JKA206" s="446"/>
      <c r="JKB206" s="446"/>
      <c r="JKC206" s="446"/>
      <c r="JKD206" s="597"/>
      <c r="JKE206" s="446"/>
      <c r="JKF206" s="446"/>
      <c r="JKG206" s="446"/>
      <c r="JKH206" s="446"/>
      <c r="JKI206" s="597"/>
      <c r="JKJ206" s="144"/>
      <c r="JKK206" s="144"/>
      <c r="JKL206" s="144"/>
      <c r="JKM206" s="145"/>
      <c r="JKN206" s="597"/>
      <c r="JKO206" s="597"/>
      <c r="JKP206" s="597"/>
      <c r="JKQ206" s="446"/>
      <c r="JKR206" s="446"/>
      <c r="JKS206" s="446"/>
      <c r="JKT206" s="597"/>
      <c r="JKU206" s="446"/>
      <c r="JKV206" s="446"/>
      <c r="JKW206" s="446"/>
      <c r="JKX206" s="446"/>
      <c r="JKY206" s="597"/>
      <c r="JKZ206" s="144"/>
      <c r="JLA206" s="144"/>
      <c r="JLB206" s="144"/>
      <c r="JLC206" s="145"/>
      <c r="JLD206" s="597"/>
      <c r="JLE206" s="597"/>
      <c r="JLF206" s="597"/>
      <c r="JLG206" s="446"/>
      <c r="JLH206" s="446"/>
      <c r="JLI206" s="446"/>
      <c r="JLJ206" s="597"/>
      <c r="JLK206" s="446"/>
      <c r="JLL206" s="446"/>
      <c r="JLM206" s="446"/>
      <c r="JLN206" s="446"/>
      <c r="JLO206" s="597"/>
      <c r="JLP206" s="144"/>
      <c r="JLQ206" s="144"/>
      <c r="JLR206" s="144"/>
      <c r="JLS206" s="145"/>
      <c r="JLT206" s="597"/>
      <c r="JLU206" s="597"/>
      <c r="JLV206" s="597"/>
      <c r="JLW206" s="446"/>
      <c r="JLX206" s="446"/>
      <c r="JLY206" s="446"/>
      <c r="JLZ206" s="597"/>
      <c r="JMA206" s="446"/>
      <c r="JMB206" s="446"/>
      <c r="JMC206" s="446"/>
      <c r="JMD206" s="446"/>
      <c r="JME206" s="597"/>
      <c r="JMF206" s="144"/>
      <c r="JMG206" s="144"/>
      <c r="JMH206" s="144"/>
      <c r="JMI206" s="145"/>
      <c r="JMJ206" s="597"/>
      <c r="JMK206" s="597"/>
      <c r="JML206" s="597"/>
      <c r="JMM206" s="446"/>
      <c r="JMN206" s="446"/>
      <c r="JMO206" s="446"/>
      <c r="JMP206" s="597"/>
      <c r="JMQ206" s="446"/>
      <c r="JMR206" s="446"/>
      <c r="JMS206" s="446"/>
      <c r="JMT206" s="446"/>
      <c r="JMU206" s="597"/>
      <c r="JMV206" s="144"/>
      <c r="JMW206" s="144"/>
      <c r="JMX206" s="144"/>
      <c r="JMY206" s="145"/>
      <c r="JMZ206" s="597"/>
      <c r="JNA206" s="597"/>
      <c r="JNB206" s="597"/>
      <c r="JNC206" s="446"/>
      <c r="JND206" s="446"/>
      <c r="JNE206" s="446"/>
      <c r="JNF206" s="597"/>
      <c r="JNG206" s="446"/>
      <c r="JNH206" s="446"/>
      <c r="JNI206" s="446"/>
      <c r="JNJ206" s="446"/>
      <c r="JNK206" s="597"/>
      <c r="JNL206" s="144"/>
      <c r="JNM206" s="144"/>
      <c r="JNN206" s="144"/>
      <c r="JNO206" s="145"/>
      <c r="JNP206" s="597"/>
      <c r="JNQ206" s="597"/>
      <c r="JNR206" s="597"/>
      <c r="JNS206" s="446"/>
      <c r="JNT206" s="446"/>
      <c r="JNU206" s="446"/>
      <c r="JNV206" s="597"/>
      <c r="JNW206" s="446"/>
      <c r="JNX206" s="446"/>
      <c r="JNY206" s="446"/>
      <c r="JNZ206" s="446"/>
      <c r="JOA206" s="597"/>
      <c r="JOB206" s="144"/>
      <c r="JOC206" s="144"/>
      <c r="JOD206" s="144"/>
      <c r="JOE206" s="145"/>
      <c r="JOF206" s="597"/>
      <c r="JOG206" s="597"/>
      <c r="JOH206" s="597"/>
      <c r="JOI206" s="446"/>
      <c r="JOJ206" s="446"/>
      <c r="JOK206" s="446"/>
      <c r="JOL206" s="597"/>
      <c r="JOM206" s="446"/>
      <c r="JON206" s="446"/>
      <c r="JOO206" s="446"/>
      <c r="JOP206" s="446"/>
      <c r="JOQ206" s="597"/>
      <c r="JOR206" s="144"/>
      <c r="JOS206" s="144"/>
      <c r="JOT206" s="144"/>
      <c r="JOU206" s="145"/>
      <c r="JOV206" s="597"/>
      <c r="JOW206" s="597"/>
      <c r="JOX206" s="597"/>
      <c r="JOY206" s="446"/>
      <c r="JOZ206" s="446"/>
      <c r="JPA206" s="446"/>
      <c r="JPB206" s="597"/>
      <c r="JPC206" s="446"/>
      <c r="JPD206" s="446"/>
      <c r="JPE206" s="446"/>
      <c r="JPF206" s="446"/>
      <c r="JPG206" s="597"/>
      <c r="JPH206" s="144"/>
      <c r="JPI206" s="144"/>
      <c r="JPJ206" s="144"/>
      <c r="JPK206" s="145"/>
      <c r="JPL206" s="597"/>
      <c r="JPM206" s="597"/>
      <c r="JPN206" s="597"/>
      <c r="JPO206" s="446"/>
      <c r="JPP206" s="446"/>
      <c r="JPQ206" s="446"/>
      <c r="JPR206" s="597"/>
      <c r="JPS206" s="446"/>
      <c r="JPT206" s="446"/>
      <c r="JPU206" s="446"/>
      <c r="JPV206" s="446"/>
      <c r="JPW206" s="597"/>
      <c r="JPX206" s="144"/>
      <c r="JPY206" s="144"/>
      <c r="JPZ206" s="144"/>
      <c r="JQA206" s="145"/>
      <c r="JQB206" s="597"/>
      <c r="JQC206" s="597"/>
      <c r="JQD206" s="597"/>
      <c r="JQE206" s="446"/>
      <c r="JQF206" s="446"/>
      <c r="JQG206" s="446"/>
      <c r="JQH206" s="597"/>
      <c r="JQI206" s="446"/>
      <c r="JQJ206" s="446"/>
      <c r="JQK206" s="446"/>
      <c r="JQL206" s="446"/>
      <c r="JQM206" s="597"/>
      <c r="JQN206" s="144"/>
      <c r="JQO206" s="144"/>
      <c r="JQP206" s="144"/>
      <c r="JQQ206" s="145"/>
      <c r="JQR206" s="597"/>
      <c r="JQS206" s="597"/>
      <c r="JQT206" s="597"/>
      <c r="JQU206" s="446"/>
      <c r="JQV206" s="446"/>
      <c r="JQW206" s="446"/>
      <c r="JQX206" s="597"/>
      <c r="JQY206" s="446"/>
      <c r="JQZ206" s="446"/>
      <c r="JRA206" s="446"/>
      <c r="JRB206" s="446"/>
      <c r="JRC206" s="597"/>
      <c r="JRD206" s="144"/>
      <c r="JRE206" s="144"/>
      <c r="JRF206" s="144"/>
      <c r="JRG206" s="145"/>
      <c r="JRH206" s="597"/>
      <c r="JRI206" s="597"/>
      <c r="JRJ206" s="597"/>
      <c r="JRK206" s="446"/>
      <c r="JRL206" s="446"/>
      <c r="JRM206" s="446"/>
      <c r="JRN206" s="597"/>
      <c r="JRO206" s="446"/>
      <c r="JRP206" s="446"/>
      <c r="JRQ206" s="446"/>
      <c r="JRR206" s="446"/>
      <c r="JRS206" s="597"/>
      <c r="JRT206" s="144"/>
      <c r="JRU206" s="144"/>
      <c r="JRV206" s="144"/>
      <c r="JRW206" s="145"/>
      <c r="JRX206" s="597"/>
      <c r="JRY206" s="597"/>
      <c r="JRZ206" s="597"/>
      <c r="JSA206" s="446"/>
      <c r="JSB206" s="446"/>
      <c r="JSC206" s="446"/>
      <c r="JSD206" s="597"/>
      <c r="JSE206" s="446"/>
      <c r="JSF206" s="446"/>
      <c r="JSG206" s="446"/>
      <c r="JSH206" s="446"/>
      <c r="JSI206" s="597"/>
      <c r="JSJ206" s="144"/>
      <c r="JSK206" s="144"/>
      <c r="JSL206" s="144"/>
      <c r="JSM206" s="145"/>
      <c r="JSN206" s="597"/>
      <c r="JSO206" s="597"/>
      <c r="JSP206" s="597"/>
      <c r="JSQ206" s="446"/>
      <c r="JSR206" s="446"/>
      <c r="JSS206" s="446"/>
      <c r="JST206" s="597"/>
      <c r="JSU206" s="446"/>
      <c r="JSV206" s="446"/>
      <c r="JSW206" s="446"/>
      <c r="JSX206" s="446"/>
      <c r="JSY206" s="597"/>
      <c r="JSZ206" s="144"/>
      <c r="JTA206" s="144"/>
      <c r="JTB206" s="144"/>
      <c r="JTC206" s="145"/>
      <c r="JTD206" s="597"/>
      <c r="JTE206" s="597"/>
      <c r="JTF206" s="597"/>
      <c r="JTG206" s="446"/>
      <c r="JTH206" s="446"/>
      <c r="JTI206" s="446"/>
      <c r="JTJ206" s="597"/>
      <c r="JTK206" s="446"/>
      <c r="JTL206" s="446"/>
      <c r="JTM206" s="446"/>
      <c r="JTN206" s="446"/>
      <c r="JTO206" s="597"/>
      <c r="JTP206" s="144"/>
      <c r="JTQ206" s="144"/>
      <c r="JTR206" s="144"/>
      <c r="JTS206" s="145"/>
      <c r="JTT206" s="597"/>
      <c r="JTU206" s="597"/>
      <c r="JTV206" s="597"/>
      <c r="JTW206" s="446"/>
      <c r="JTX206" s="446"/>
      <c r="JTY206" s="446"/>
      <c r="JTZ206" s="597"/>
      <c r="JUA206" s="446"/>
      <c r="JUB206" s="446"/>
      <c r="JUC206" s="446"/>
      <c r="JUD206" s="446"/>
      <c r="JUE206" s="597"/>
      <c r="JUF206" s="144"/>
      <c r="JUG206" s="144"/>
      <c r="JUH206" s="144"/>
      <c r="JUI206" s="145"/>
      <c r="JUJ206" s="597"/>
      <c r="JUK206" s="597"/>
      <c r="JUL206" s="597"/>
      <c r="JUM206" s="446"/>
      <c r="JUN206" s="446"/>
      <c r="JUO206" s="446"/>
      <c r="JUP206" s="597"/>
      <c r="JUQ206" s="446"/>
      <c r="JUR206" s="446"/>
      <c r="JUS206" s="446"/>
      <c r="JUT206" s="446"/>
      <c r="JUU206" s="597"/>
      <c r="JUV206" s="144"/>
      <c r="JUW206" s="144"/>
      <c r="JUX206" s="144"/>
      <c r="JUY206" s="145"/>
      <c r="JUZ206" s="597"/>
      <c r="JVA206" s="597"/>
      <c r="JVB206" s="597"/>
      <c r="JVC206" s="446"/>
      <c r="JVD206" s="446"/>
      <c r="JVE206" s="446"/>
      <c r="JVF206" s="597"/>
      <c r="JVG206" s="446"/>
      <c r="JVH206" s="446"/>
      <c r="JVI206" s="446"/>
      <c r="JVJ206" s="446"/>
      <c r="JVK206" s="597"/>
      <c r="JVL206" s="144"/>
      <c r="JVM206" s="144"/>
      <c r="JVN206" s="144"/>
      <c r="JVO206" s="145"/>
      <c r="JVP206" s="597"/>
      <c r="JVQ206" s="597"/>
      <c r="JVR206" s="597"/>
      <c r="JVS206" s="446"/>
      <c r="JVT206" s="446"/>
      <c r="JVU206" s="446"/>
      <c r="JVV206" s="597"/>
      <c r="JVW206" s="446"/>
      <c r="JVX206" s="446"/>
      <c r="JVY206" s="446"/>
      <c r="JVZ206" s="446"/>
      <c r="JWA206" s="597"/>
      <c r="JWB206" s="144"/>
      <c r="JWC206" s="144"/>
      <c r="JWD206" s="144"/>
      <c r="JWE206" s="145"/>
      <c r="JWF206" s="597"/>
      <c r="JWG206" s="597"/>
      <c r="JWH206" s="597"/>
      <c r="JWI206" s="446"/>
      <c r="JWJ206" s="446"/>
      <c r="JWK206" s="446"/>
      <c r="JWL206" s="597"/>
      <c r="JWM206" s="446"/>
      <c r="JWN206" s="446"/>
      <c r="JWO206" s="446"/>
      <c r="JWP206" s="446"/>
      <c r="JWQ206" s="597"/>
      <c r="JWR206" s="144"/>
      <c r="JWS206" s="144"/>
      <c r="JWT206" s="144"/>
      <c r="JWU206" s="145"/>
      <c r="JWV206" s="597"/>
      <c r="JWW206" s="597"/>
      <c r="JWX206" s="597"/>
      <c r="JWY206" s="446"/>
      <c r="JWZ206" s="446"/>
      <c r="JXA206" s="446"/>
      <c r="JXB206" s="597"/>
      <c r="JXC206" s="446"/>
      <c r="JXD206" s="446"/>
      <c r="JXE206" s="446"/>
      <c r="JXF206" s="446"/>
      <c r="JXG206" s="597"/>
      <c r="JXH206" s="144"/>
      <c r="JXI206" s="144"/>
      <c r="JXJ206" s="144"/>
      <c r="JXK206" s="145"/>
      <c r="JXL206" s="597"/>
      <c r="JXM206" s="597"/>
      <c r="JXN206" s="597"/>
      <c r="JXO206" s="446"/>
      <c r="JXP206" s="446"/>
      <c r="JXQ206" s="446"/>
      <c r="JXR206" s="597"/>
      <c r="JXS206" s="446"/>
      <c r="JXT206" s="446"/>
      <c r="JXU206" s="446"/>
      <c r="JXV206" s="446"/>
      <c r="JXW206" s="597"/>
      <c r="JXX206" s="144"/>
      <c r="JXY206" s="144"/>
      <c r="JXZ206" s="144"/>
      <c r="JYA206" s="145"/>
      <c r="JYB206" s="597"/>
      <c r="JYC206" s="597"/>
      <c r="JYD206" s="597"/>
      <c r="JYE206" s="446"/>
      <c r="JYF206" s="446"/>
      <c r="JYG206" s="446"/>
      <c r="JYH206" s="597"/>
      <c r="JYI206" s="446"/>
      <c r="JYJ206" s="446"/>
      <c r="JYK206" s="446"/>
      <c r="JYL206" s="446"/>
      <c r="JYM206" s="597"/>
      <c r="JYN206" s="144"/>
      <c r="JYO206" s="144"/>
      <c r="JYP206" s="144"/>
      <c r="JYQ206" s="145"/>
      <c r="JYR206" s="597"/>
      <c r="JYS206" s="597"/>
      <c r="JYT206" s="597"/>
      <c r="JYU206" s="446"/>
      <c r="JYV206" s="446"/>
      <c r="JYW206" s="446"/>
      <c r="JYX206" s="597"/>
      <c r="JYY206" s="446"/>
      <c r="JYZ206" s="446"/>
      <c r="JZA206" s="446"/>
      <c r="JZB206" s="446"/>
      <c r="JZC206" s="597"/>
      <c r="JZD206" s="144"/>
      <c r="JZE206" s="144"/>
      <c r="JZF206" s="144"/>
      <c r="JZG206" s="145"/>
      <c r="JZH206" s="597"/>
      <c r="JZI206" s="597"/>
      <c r="JZJ206" s="597"/>
      <c r="JZK206" s="446"/>
      <c r="JZL206" s="446"/>
      <c r="JZM206" s="446"/>
      <c r="JZN206" s="597"/>
      <c r="JZO206" s="446"/>
      <c r="JZP206" s="446"/>
      <c r="JZQ206" s="446"/>
      <c r="JZR206" s="446"/>
      <c r="JZS206" s="597"/>
      <c r="JZT206" s="144"/>
      <c r="JZU206" s="144"/>
      <c r="JZV206" s="144"/>
      <c r="JZW206" s="145"/>
      <c r="JZX206" s="597"/>
      <c r="JZY206" s="597"/>
      <c r="JZZ206" s="597"/>
      <c r="KAA206" s="446"/>
      <c r="KAB206" s="446"/>
      <c r="KAC206" s="446"/>
      <c r="KAD206" s="597"/>
      <c r="KAE206" s="446"/>
      <c r="KAF206" s="446"/>
      <c r="KAG206" s="446"/>
      <c r="KAH206" s="446"/>
      <c r="KAI206" s="597"/>
      <c r="KAJ206" s="144"/>
      <c r="KAK206" s="144"/>
      <c r="KAL206" s="144"/>
      <c r="KAM206" s="145"/>
      <c r="KAN206" s="597"/>
      <c r="KAO206" s="597"/>
      <c r="KAP206" s="597"/>
      <c r="KAQ206" s="446"/>
      <c r="KAR206" s="446"/>
      <c r="KAS206" s="446"/>
      <c r="KAT206" s="597"/>
      <c r="KAU206" s="446"/>
      <c r="KAV206" s="446"/>
      <c r="KAW206" s="446"/>
      <c r="KAX206" s="446"/>
      <c r="KAY206" s="597"/>
      <c r="KAZ206" s="144"/>
      <c r="KBA206" s="144"/>
      <c r="KBB206" s="144"/>
      <c r="KBC206" s="145"/>
      <c r="KBD206" s="597"/>
      <c r="KBE206" s="597"/>
      <c r="KBF206" s="597"/>
      <c r="KBG206" s="446"/>
      <c r="KBH206" s="446"/>
      <c r="KBI206" s="446"/>
      <c r="KBJ206" s="597"/>
      <c r="KBK206" s="446"/>
      <c r="KBL206" s="446"/>
      <c r="KBM206" s="446"/>
      <c r="KBN206" s="446"/>
      <c r="KBO206" s="597"/>
      <c r="KBP206" s="144"/>
      <c r="KBQ206" s="144"/>
      <c r="KBR206" s="144"/>
      <c r="KBS206" s="145"/>
      <c r="KBT206" s="597"/>
      <c r="KBU206" s="597"/>
      <c r="KBV206" s="597"/>
      <c r="KBW206" s="446"/>
      <c r="KBX206" s="446"/>
      <c r="KBY206" s="446"/>
      <c r="KBZ206" s="597"/>
      <c r="KCA206" s="446"/>
      <c r="KCB206" s="446"/>
      <c r="KCC206" s="446"/>
      <c r="KCD206" s="446"/>
      <c r="KCE206" s="597"/>
      <c r="KCF206" s="144"/>
      <c r="KCG206" s="144"/>
      <c r="KCH206" s="144"/>
      <c r="KCI206" s="145"/>
      <c r="KCJ206" s="597"/>
      <c r="KCK206" s="597"/>
      <c r="KCL206" s="597"/>
      <c r="KCM206" s="446"/>
      <c r="KCN206" s="446"/>
      <c r="KCO206" s="446"/>
      <c r="KCP206" s="597"/>
      <c r="KCQ206" s="446"/>
      <c r="KCR206" s="446"/>
      <c r="KCS206" s="446"/>
      <c r="KCT206" s="446"/>
      <c r="KCU206" s="597"/>
      <c r="KCV206" s="144"/>
      <c r="KCW206" s="144"/>
      <c r="KCX206" s="144"/>
      <c r="KCY206" s="145"/>
      <c r="KCZ206" s="597"/>
      <c r="KDA206" s="597"/>
      <c r="KDB206" s="597"/>
      <c r="KDC206" s="446"/>
      <c r="KDD206" s="446"/>
      <c r="KDE206" s="446"/>
      <c r="KDF206" s="597"/>
      <c r="KDG206" s="446"/>
      <c r="KDH206" s="446"/>
      <c r="KDI206" s="446"/>
      <c r="KDJ206" s="446"/>
      <c r="KDK206" s="597"/>
      <c r="KDL206" s="144"/>
      <c r="KDM206" s="144"/>
      <c r="KDN206" s="144"/>
      <c r="KDO206" s="145"/>
      <c r="KDP206" s="597"/>
      <c r="KDQ206" s="597"/>
      <c r="KDR206" s="597"/>
      <c r="KDS206" s="446"/>
      <c r="KDT206" s="446"/>
      <c r="KDU206" s="446"/>
      <c r="KDV206" s="597"/>
      <c r="KDW206" s="446"/>
      <c r="KDX206" s="446"/>
      <c r="KDY206" s="446"/>
      <c r="KDZ206" s="446"/>
      <c r="KEA206" s="597"/>
      <c r="KEB206" s="144"/>
      <c r="KEC206" s="144"/>
      <c r="KED206" s="144"/>
      <c r="KEE206" s="145"/>
      <c r="KEF206" s="597"/>
      <c r="KEG206" s="597"/>
      <c r="KEH206" s="597"/>
      <c r="KEI206" s="446"/>
      <c r="KEJ206" s="446"/>
      <c r="KEK206" s="446"/>
      <c r="KEL206" s="597"/>
      <c r="KEM206" s="446"/>
      <c r="KEN206" s="446"/>
      <c r="KEO206" s="446"/>
      <c r="KEP206" s="446"/>
      <c r="KEQ206" s="597"/>
      <c r="KER206" s="144"/>
      <c r="KES206" s="144"/>
      <c r="KET206" s="144"/>
      <c r="KEU206" s="145"/>
      <c r="KEV206" s="597"/>
      <c r="KEW206" s="597"/>
      <c r="KEX206" s="597"/>
      <c r="KEY206" s="446"/>
      <c r="KEZ206" s="446"/>
      <c r="KFA206" s="446"/>
      <c r="KFB206" s="597"/>
      <c r="KFC206" s="446"/>
      <c r="KFD206" s="446"/>
      <c r="KFE206" s="446"/>
      <c r="KFF206" s="446"/>
      <c r="KFG206" s="597"/>
      <c r="KFH206" s="144"/>
      <c r="KFI206" s="144"/>
      <c r="KFJ206" s="144"/>
      <c r="KFK206" s="145"/>
      <c r="KFL206" s="597"/>
      <c r="KFM206" s="597"/>
      <c r="KFN206" s="597"/>
      <c r="KFO206" s="446"/>
      <c r="KFP206" s="446"/>
      <c r="KFQ206" s="446"/>
      <c r="KFR206" s="597"/>
      <c r="KFS206" s="446"/>
      <c r="KFT206" s="446"/>
      <c r="KFU206" s="446"/>
      <c r="KFV206" s="446"/>
      <c r="KFW206" s="597"/>
      <c r="KFX206" s="144"/>
      <c r="KFY206" s="144"/>
      <c r="KFZ206" s="144"/>
      <c r="KGA206" s="145"/>
      <c r="KGB206" s="597"/>
      <c r="KGC206" s="597"/>
      <c r="KGD206" s="597"/>
      <c r="KGE206" s="446"/>
      <c r="KGF206" s="446"/>
      <c r="KGG206" s="446"/>
      <c r="KGH206" s="597"/>
      <c r="KGI206" s="446"/>
      <c r="KGJ206" s="446"/>
      <c r="KGK206" s="446"/>
      <c r="KGL206" s="446"/>
      <c r="KGM206" s="597"/>
      <c r="KGN206" s="144"/>
      <c r="KGO206" s="144"/>
      <c r="KGP206" s="144"/>
      <c r="KGQ206" s="145"/>
      <c r="KGR206" s="597"/>
      <c r="KGS206" s="597"/>
      <c r="KGT206" s="597"/>
      <c r="KGU206" s="446"/>
      <c r="KGV206" s="446"/>
      <c r="KGW206" s="446"/>
      <c r="KGX206" s="597"/>
      <c r="KGY206" s="446"/>
      <c r="KGZ206" s="446"/>
      <c r="KHA206" s="446"/>
      <c r="KHB206" s="446"/>
      <c r="KHC206" s="597"/>
      <c r="KHD206" s="144"/>
      <c r="KHE206" s="144"/>
      <c r="KHF206" s="144"/>
      <c r="KHG206" s="145"/>
      <c r="KHH206" s="597"/>
      <c r="KHI206" s="597"/>
      <c r="KHJ206" s="597"/>
      <c r="KHK206" s="446"/>
      <c r="KHL206" s="446"/>
      <c r="KHM206" s="446"/>
      <c r="KHN206" s="597"/>
      <c r="KHO206" s="446"/>
      <c r="KHP206" s="446"/>
      <c r="KHQ206" s="446"/>
      <c r="KHR206" s="446"/>
      <c r="KHS206" s="597"/>
      <c r="KHT206" s="144"/>
      <c r="KHU206" s="144"/>
      <c r="KHV206" s="144"/>
      <c r="KHW206" s="145"/>
      <c r="KHX206" s="597"/>
      <c r="KHY206" s="597"/>
      <c r="KHZ206" s="597"/>
      <c r="KIA206" s="446"/>
      <c r="KIB206" s="446"/>
      <c r="KIC206" s="446"/>
      <c r="KID206" s="597"/>
      <c r="KIE206" s="446"/>
      <c r="KIF206" s="446"/>
      <c r="KIG206" s="446"/>
      <c r="KIH206" s="446"/>
      <c r="KII206" s="597"/>
      <c r="KIJ206" s="144"/>
      <c r="KIK206" s="144"/>
      <c r="KIL206" s="144"/>
      <c r="KIM206" s="145"/>
      <c r="KIN206" s="597"/>
      <c r="KIO206" s="597"/>
      <c r="KIP206" s="597"/>
      <c r="KIQ206" s="446"/>
      <c r="KIR206" s="446"/>
      <c r="KIS206" s="446"/>
      <c r="KIT206" s="597"/>
      <c r="KIU206" s="446"/>
      <c r="KIV206" s="446"/>
      <c r="KIW206" s="446"/>
      <c r="KIX206" s="446"/>
      <c r="KIY206" s="597"/>
      <c r="KIZ206" s="144"/>
      <c r="KJA206" s="144"/>
      <c r="KJB206" s="144"/>
      <c r="KJC206" s="145"/>
      <c r="KJD206" s="597"/>
      <c r="KJE206" s="597"/>
      <c r="KJF206" s="597"/>
      <c r="KJG206" s="446"/>
      <c r="KJH206" s="446"/>
      <c r="KJI206" s="446"/>
      <c r="KJJ206" s="597"/>
      <c r="KJK206" s="446"/>
      <c r="KJL206" s="446"/>
      <c r="KJM206" s="446"/>
      <c r="KJN206" s="446"/>
      <c r="KJO206" s="597"/>
      <c r="KJP206" s="144"/>
      <c r="KJQ206" s="144"/>
      <c r="KJR206" s="144"/>
      <c r="KJS206" s="145"/>
      <c r="KJT206" s="597"/>
      <c r="KJU206" s="597"/>
      <c r="KJV206" s="597"/>
      <c r="KJW206" s="446"/>
      <c r="KJX206" s="446"/>
      <c r="KJY206" s="446"/>
      <c r="KJZ206" s="597"/>
      <c r="KKA206" s="446"/>
      <c r="KKB206" s="446"/>
      <c r="KKC206" s="446"/>
      <c r="KKD206" s="446"/>
      <c r="KKE206" s="597"/>
      <c r="KKF206" s="144"/>
      <c r="KKG206" s="144"/>
      <c r="KKH206" s="144"/>
      <c r="KKI206" s="145"/>
      <c r="KKJ206" s="597"/>
      <c r="KKK206" s="597"/>
      <c r="KKL206" s="597"/>
      <c r="KKM206" s="446"/>
      <c r="KKN206" s="446"/>
      <c r="KKO206" s="446"/>
      <c r="KKP206" s="597"/>
      <c r="KKQ206" s="446"/>
      <c r="KKR206" s="446"/>
      <c r="KKS206" s="446"/>
      <c r="KKT206" s="446"/>
      <c r="KKU206" s="597"/>
      <c r="KKV206" s="144"/>
      <c r="KKW206" s="144"/>
      <c r="KKX206" s="144"/>
      <c r="KKY206" s="145"/>
      <c r="KKZ206" s="597"/>
      <c r="KLA206" s="597"/>
      <c r="KLB206" s="597"/>
      <c r="KLC206" s="446"/>
      <c r="KLD206" s="446"/>
      <c r="KLE206" s="446"/>
      <c r="KLF206" s="597"/>
      <c r="KLG206" s="446"/>
      <c r="KLH206" s="446"/>
      <c r="KLI206" s="446"/>
      <c r="KLJ206" s="446"/>
      <c r="KLK206" s="597"/>
      <c r="KLL206" s="144"/>
      <c r="KLM206" s="144"/>
      <c r="KLN206" s="144"/>
      <c r="KLO206" s="145"/>
      <c r="KLP206" s="597"/>
      <c r="KLQ206" s="597"/>
      <c r="KLR206" s="597"/>
      <c r="KLS206" s="446"/>
      <c r="KLT206" s="446"/>
      <c r="KLU206" s="446"/>
      <c r="KLV206" s="597"/>
      <c r="KLW206" s="446"/>
      <c r="KLX206" s="446"/>
      <c r="KLY206" s="446"/>
      <c r="KLZ206" s="446"/>
      <c r="KMA206" s="597"/>
      <c r="KMB206" s="144"/>
      <c r="KMC206" s="144"/>
      <c r="KMD206" s="144"/>
      <c r="KME206" s="145"/>
      <c r="KMF206" s="597"/>
      <c r="KMG206" s="597"/>
      <c r="KMH206" s="597"/>
      <c r="KMI206" s="446"/>
      <c r="KMJ206" s="446"/>
      <c r="KMK206" s="446"/>
      <c r="KML206" s="597"/>
      <c r="KMM206" s="446"/>
      <c r="KMN206" s="446"/>
      <c r="KMO206" s="446"/>
      <c r="KMP206" s="446"/>
      <c r="KMQ206" s="597"/>
      <c r="KMR206" s="144"/>
      <c r="KMS206" s="144"/>
      <c r="KMT206" s="144"/>
      <c r="KMU206" s="145"/>
      <c r="KMV206" s="597"/>
      <c r="KMW206" s="597"/>
      <c r="KMX206" s="597"/>
      <c r="KMY206" s="446"/>
      <c r="KMZ206" s="446"/>
      <c r="KNA206" s="446"/>
      <c r="KNB206" s="597"/>
      <c r="KNC206" s="446"/>
      <c r="KND206" s="446"/>
      <c r="KNE206" s="446"/>
      <c r="KNF206" s="446"/>
      <c r="KNG206" s="597"/>
      <c r="KNH206" s="144"/>
      <c r="KNI206" s="144"/>
      <c r="KNJ206" s="144"/>
      <c r="KNK206" s="145"/>
      <c r="KNL206" s="597"/>
      <c r="KNM206" s="597"/>
      <c r="KNN206" s="597"/>
      <c r="KNO206" s="446"/>
      <c r="KNP206" s="446"/>
      <c r="KNQ206" s="446"/>
      <c r="KNR206" s="597"/>
      <c r="KNS206" s="446"/>
      <c r="KNT206" s="446"/>
      <c r="KNU206" s="446"/>
      <c r="KNV206" s="446"/>
      <c r="KNW206" s="597"/>
      <c r="KNX206" s="144"/>
      <c r="KNY206" s="144"/>
      <c r="KNZ206" s="144"/>
      <c r="KOA206" s="145"/>
      <c r="KOB206" s="597"/>
      <c r="KOC206" s="597"/>
      <c r="KOD206" s="597"/>
      <c r="KOE206" s="446"/>
      <c r="KOF206" s="446"/>
      <c r="KOG206" s="446"/>
      <c r="KOH206" s="597"/>
      <c r="KOI206" s="446"/>
      <c r="KOJ206" s="446"/>
      <c r="KOK206" s="446"/>
      <c r="KOL206" s="446"/>
      <c r="KOM206" s="597"/>
      <c r="KON206" s="144"/>
      <c r="KOO206" s="144"/>
      <c r="KOP206" s="144"/>
      <c r="KOQ206" s="145"/>
      <c r="KOR206" s="597"/>
      <c r="KOS206" s="597"/>
      <c r="KOT206" s="597"/>
      <c r="KOU206" s="446"/>
      <c r="KOV206" s="446"/>
      <c r="KOW206" s="446"/>
      <c r="KOX206" s="597"/>
      <c r="KOY206" s="446"/>
      <c r="KOZ206" s="446"/>
      <c r="KPA206" s="446"/>
      <c r="KPB206" s="446"/>
      <c r="KPC206" s="597"/>
      <c r="KPD206" s="144"/>
      <c r="KPE206" s="144"/>
      <c r="KPF206" s="144"/>
      <c r="KPG206" s="145"/>
      <c r="KPH206" s="597"/>
      <c r="KPI206" s="597"/>
      <c r="KPJ206" s="597"/>
      <c r="KPK206" s="446"/>
      <c r="KPL206" s="446"/>
      <c r="KPM206" s="446"/>
      <c r="KPN206" s="597"/>
      <c r="KPO206" s="446"/>
      <c r="KPP206" s="446"/>
      <c r="KPQ206" s="446"/>
      <c r="KPR206" s="446"/>
      <c r="KPS206" s="597"/>
      <c r="KPT206" s="144"/>
      <c r="KPU206" s="144"/>
      <c r="KPV206" s="144"/>
      <c r="KPW206" s="145"/>
      <c r="KPX206" s="597"/>
      <c r="KPY206" s="597"/>
      <c r="KPZ206" s="597"/>
      <c r="KQA206" s="446"/>
      <c r="KQB206" s="446"/>
      <c r="KQC206" s="446"/>
      <c r="KQD206" s="597"/>
      <c r="KQE206" s="446"/>
      <c r="KQF206" s="446"/>
      <c r="KQG206" s="446"/>
      <c r="KQH206" s="446"/>
      <c r="KQI206" s="597"/>
      <c r="KQJ206" s="144"/>
      <c r="KQK206" s="144"/>
      <c r="KQL206" s="144"/>
      <c r="KQM206" s="145"/>
      <c r="KQN206" s="597"/>
      <c r="KQO206" s="597"/>
      <c r="KQP206" s="597"/>
      <c r="KQQ206" s="446"/>
      <c r="KQR206" s="446"/>
      <c r="KQS206" s="446"/>
      <c r="KQT206" s="597"/>
      <c r="KQU206" s="446"/>
      <c r="KQV206" s="446"/>
      <c r="KQW206" s="446"/>
      <c r="KQX206" s="446"/>
      <c r="KQY206" s="597"/>
      <c r="KQZ206" s="144"/>
      <c r="KRA206" s="144"/>
      <c r="KRB206" s="144"/>
      <c r="KRC206" s="145"/>
      <c r="KRD206" s="597"/>
      <c r="KRE206" s="597"/>
      <c r="KRF206" s="597"/>
      <c r="KRG206" s="446"/>
      <c r="KRH206" s="446"/>
      <c r="KRI206" s="446"/>
      <c r="KRJ206" s="597"/>
      <c r="KRK206" s="446"/>
      <c r="KRL206" s="446"/>
      <c r="KRM206" s="446"/>
      <c r="KRN206" s="446"/>
      <c r="KRO206" s="597"/>
      <c r="KRP206" s="144"/>
      <c r="KRQ206" s="144"/>
      <c r="KRR206" s="144"/>
      <c r="KRS206" s="145"/>
      <c r="KRT206" s="597"/>
      <c r="KRU206" s="597"/>
      <c r="KRV206" s="597"/>
      <c r="KRW206" s="446"/>
      <c r="KRX206" s="446"/>
      <c r="KRY206" s="446"/>
      <c r="KRZ206" s="597"/>
      <c r="KSA206" s="446"/>
      <c r="KSB206" s="446"/>
      <c r="KSC206" s="446"/>
      <c r="KSD206" s="446"/>
      <c r="KSE206" s="597"/>
      <c r="KSF206" s="144"/>
      <c r="KSG206" s="144"/>
      <c r="KSH206" s="144"/>
      <c r="KSI206" s="145"/>
      <c r="KSJ206" s="597"/>
      <c r="KSK206" s="597"/>
      <c r="KSL206" s="597"/>
      <c r="KSM206" s="446"/>
      <c r="KSN206" s="446"/>
      <c r="KSO206" s="446"/>
      <c r="KSP206" s="597"/>
      <c r="KSQ206" s="446"/>
      <c r="KSR206" s="446"/>
      <c r="KSS206" s="446"/>
      <c r="KST206" s="446"/>
      <c r="KSU206" s="597"/>
      <c r="KSV206" s="144"/>
      <c r="KSW206" s="144"/>
      <c r="KSX206" s="144"/>
      <c r="KSY206" s="145"/>
      <c r="KSZ206" s="597"/>
      <c r="KTA206" s="597"/>
      <c r="KTB206" s="597"/>
      <c r="KTC206" s="446"/>
      <c r="KTD206" s="446"/>
      <c r="KTE206" s="446"/>
      <c r="KTF206" s="597"/>
      <c r="KTG206" s="446"/>
      <c r="KTH206" s="446"/>
      <c r="KTI206" s="446"/>
      <c r="KTJ206" s="446"/>
      <c r="KTK206" s="597"/>
      <c r="KTL206" s="144"/>
      <c r="KTM206" s="144"/>
      <c r="KTN206" s="144"/>
      <c r="KTO206" s="145"/>
      <c r="KTP206" s="597"/>
      <c r="KTQ206" s="597"/>
      <c r="KTR206" s="597"/>
      <c r="KTS206" s="446"/>
      <c r="KTT206" s="446"/>
      <c r="KTU206" s="446"/>
      <c r="KTV206" s="597"/>
      <c r="KTW206" s="446"/>
      <c r="KTX206" s="446"/>
      <c r="KTY206" s="446"/>
      <c r="KTZ206" s="446"/>
      <c r="KUA206" s="597"/>
      <c r="KUB206" s="144"/>
      <c r="KUC206" s="144"/>
      <c r="KUD206" s="144"/>
      <c r="KUE206" s="145"/>
      <c r="KUF206" s="597"/>
      <c r="KUG206" s="597"/>
      <c r="KUH206" s="597"/>
      <c r="KUI206" s="446"/>
      <c r="KUJ206" s="446"/>
      <c r="KUK206" s="446"/>
      <c r="KUL206" s="597"/>
      <c r="KUM206" s="446"/>
      <c r="KUN206" s="446"/>
      <c r="KUO206" s="446"/>
      <c r="KUP206" s="446"/>
      <c r="KUQ206" s="597"/>
      <c r="KUR206" s="144"/>
      <c r="KUS206" s="144"/>
      <c r="KUT206" s="144"/>
      <c r="KUU206" s="145"/>
      <c r="KUV206" s="597"/>
      <c r="KUW206" s="597"/>
      <c r="KUX206" s="597"/>
      <c r="KUY206" s="446"/>
      <c r="KUZ206" s="446"/>
      <c r="KVA206" s="446"/>
      <c r="KVB206" s="597"/>
      <c r="KVC206" s="446"/>
      <c r="KVD206" s="446"/>
      <c r="KVE206" s="446"/>
      <c r="KVF206" s="446"/>
      <c r="KVG206" s="597"/>
      <c r="KVH206" s="144"/>
      <c r="KVI206" s="144"/>
      <c r="KVJ206" s="144"/>
      <c r="KVK206" s="145"/>
      <c r="KVL206" s="597"/>
      <c r="KVM206" s="597"/>
      <c r="KVN206" s="597"/>
      <c r="KVO206" s="446"/>
      <c r="KVP206" s="446"/>
      <c r="KVQ206" s="446"/>
      <c r="KVR206" s="597"/>
      <c r="KVS206" s="446"/>
      <c r="KVT206" s="446"/>
      <c r="KVU206" s="446"/>
      <c r="KVV206" s="446"/>
      <c r="KVW206" s="597"/>
      <c r="KVX206" s="144"/>
      <c r="KVY206" s="144"/>
      <c r="KVZ206" s="144"/>
      <c r="KWA206" s="145"/>
      <c r="KWB206" s="597"/>
      <c r="KWC206" s="597"/>
      <c r="KWD206" s="597"/>
      <c r="KWE206" s="446"/>
      <c r="KWF206" s="446"/>
      <c r="KWG206" s="446"/>
      <c r="KWH206" s="597"/>
      <c r="KWI206" s="446"/>
      <c r="KWJ206" s="446"/>
      <c r="KWK206" s="446"/>
      <c r="KWL206" s="446"/>
      <c r="KWM206" s="597"/>
      <c r="KWN206" s="144"/>
      <c r="KWO206" s="144"/>
      <c r="KWP206" s="144"/>
      <c r="KWQ206" s="145"/>
      <c r="KWR206" s="597"/>
      <c r="KWS206" s="597"/>
      <c r="KWT206" s="597"/>
      <c r="KWU206" s="446"/>
      <c r="KWV206" s="446"/>
      <c r="KWW206" s="446"/>
      <c r="KWX206" s="597"/>
      <c r="KWY206" s="446"/>
      <c r="KWZ206" s="446"/>
      <c r="KXA206" s="446"/>
      <c r="KXB206" s="446"/>
      <c r="KXC206" s="597"/>
      <c r="KXD206" s="144"/>
      <c r="KXE206" s="144"/>
      <c r="KXF206" s="144"/>
      <c r="KXG206" s="145"/>
      <c r="KXH206" s="597"/>
      <c r="KXI206" s="597"/>
      <c r="KXJ206" s="597"/>
      <c r="KXK206" s="446"/>
      <c r="KXL206" s="446"/>
      <c r="KXM206" s="446"/>
      <c r="KXN206" s="597"/>
      <c r="KXO206" s="446"/>
      <c r="KXP206" s="446"/>
      <c r="KXQ206" s="446"/>
      <c r="KXR206" s="446"/>
      <c r="KXS206" s="597"/>
      <c r="KXT206" s="144"/>
      <c r="KXU206" s="144"/>
      <c r="KXV206" s="144"/>
      <c r="KXW206" s="145"/>
      <c r="KXX206" s="597"/>
      <c r="KXY206" s="597"/>
      <c r="KXZ206" s="597"/>
      <c r="KYA206" s="446"/>
      <c r="KYB206" s="446"/>
      <c r="KYC206" s="446"/>
      <c r="KYD206" s="597"/>
      <c r="KYE206" s="446"/>
      <c r="KYF206" s="446"/>
      <c r="KYG206" s="446"/>
      <c r="KYH206" s="446"/>
      <c r="KYI206" s="597"/>
      <c r="KYJ206" s="144"/>
      <c r="KYK206" s="144"/>
      <c r="KYL206" s="144"/>
      <c r="KYM206" s="145"/>
      <c r="KYN206" s="597"/>
      <c r="KYO206" s="597"/>
      <c r="KYP206" s="597"/>
      <c r="KYQ206" s="446"/>
      <c r="KYR206" s="446"/>
      <c r="KYS206" s="446"/>
      <c r="KYT206" s="597"/>
      <c r="KYU206" s="446"/>
      <c r="KYV206" s="446"/>
      <c r="KYW206" s="446"/>
      <c r="KYX206" s="446"/>
      <c r="KYY206" s="597"/>
      <c r="KYZ206" s="144"/>
      <c r="KZA206" s="144"/>
      <c r="KZB206" s="144"/>
      <c r="KZC206" s="145"/>
      <c r="KZD206" s="597"/>
      <c r="KZE206" s="597"/>
      <c r="KZF206" s="597"/>
      <c r="KZG206" s="446"/>
      <c r="KZH206" s="446"/>
      <c r="KZI206" s="446"/>
      <c r="KZJ206" s="597"/>
      <c r="KZK206" s="446"/>
      <c r="KZL206" s="446"/>
      <c r="KZM206" s="446"/>
      <c r="KZN206" s="446"/>
      <c r="KZO206" s="597"/>
      <c r="KZP206" s="144"/>
      <c r="KZQ206" s="144"/>
      <c r="KZR206" s="144"/>
      <c r="KZS206" s="145"/>
      <c r="KZT206" s="597"/>
      <c r="KZU206" s="597"/>
      <c r="KZV206" s="597"/>
      <c r="KZW206" s="446"/>
      <c r="KZX206" s="446"/>
      <c r="KZY206" s="446"/>
      <c r="KZZ206" s="597"/>
      <c r="LAA206" s="446"/>
      <c r="LAB206" s="446"/>
      <c r="LAC206" s="446"/>
      <c r="LAD206" s="446"/>
      <c r="LAE206" s="597"/>
      <c r="LAF206" s="144"/>
      <c r="LAG206" s="144"/>
      <c r="LAH206" s="144"/>
      <c r="LAI206" s="145"/>
      <c r="LAJ206" s="597"/>
      <c r="LAK206" s="597"/>
      <c r="LAL206" s="597"/>
      <c r="LAM206" s="446"/>
      <c r="LAN206" s="446"/>
      <c r="LAO206" s="446"/>
      <c r="LAP206" s="597"/>
      <c r="LAQ206" s="446"/>
      <c r="LAR206" s="446"/>
      <c r="LAS206" s="446"/>
      <c r="LAT206" s="446"/>
      <c r="LAU206" s="597"/>
      <c r="LAV206" s="144"/>
      <c r="LAW206" s="144"/>
      <c r="LAX206" s="144"/>
      <c r="LAY206" s="145"/>
      <c r="LAZ206" s="597"/>
      <c r="LBA206" s="597"/>
      <c r="LBB206" s="597"/>
      <c r="LBC206" s="446"/>
      <c r="LBD206" s="446"/>
      <c r="LBE206" s="446"/>
      <c r="LBF206" s="597"/>
      <c r="LBG206" s="446"/>
      <c r="LBH206" s="446"/>
      <c r="LBI206" s="446"/>
      <c r="LBJ206" s="446"/>
      <c r="LBK206" s="597"/>
      <c r="LBL206" s="144"/>
      <c r="LBM206" s="144"/>
      <c r="LBN206" s="144"/>
      <c r="LBO206" s="145"/>
      <c r="LBP206" s="597"/>
      <c r="LBQ206" s="597"/>
      <c r="LBR206" s="597"/>
      <c r="LBS206" s="446"/>
      <c r="LBT206" s="446"/>
      <c r="LBU206" s="446"/>
      <c r="LBV206" s="597"/>
      <c r="LBW206" s="446"/>
      <c r="LBX206" s="446"/>
      <c r="LBY206" s="446"/>
      <c r="LBZ206" s="446"/>
      <c r="LCA206" s="597"/>
      <c r="LCB206" s="144"/>
      <c r="LCC206" s="144"/>
      <c r="LCD206" s="144"/>
      <c r="LCE206" s="145"/>
      <c r="LCF206" s="597"/>
      <c r="LCG206" s="597"/>
      <c r="LCH206" s="597"/>
      <c r="LCI206" s="446"/>
      <c r="LCJ206" s="446"/>
      <c r="LCK206" s="446"/>
      <c r="LCL206" s="597"/>
      <c r="LCM206" s="446"/>
      <c r="LCN206" s="446"/>
      <c r="LCO206" s="446"/>
      <c r="LCP206" s="446"/>
      <c r="LCQ206" s="597"/>
      <c r="LCR206" s="144"/>
      <c r="LCS206" s="144"/>
      <c r="LCT206" s="144"/>
      <c r="LCU206" s="145"/>
      <c r="LCV206" s="597"/>
      <c r="LCW206" s="597"/>
      <c r="LCX206" s="597"/>
      <c r="LCY206" s="446"/>
      <c r="LCZ206" s="446"/>
      <c r="LDA206" s="446"/>
      <c r="LDB206" s="597"/>
      <c r="LDC206" s="446"/>
      <c r="LDD206" s="446"/>
      <c r="LDE206" s="446"/>
      <c r="LDF206" s="446"/>
      <c r="LDG206" s="597"/>
      <c r="LDH206" s="144"/>
      <c r="LDI206" s="144"/>
      <c r="LDJ206" s="144"/>
      <c r="LDK206" s="145"/>
      <c r="LDL206" s="597"/>
      <c r="LDM206" s="597"/>
      <c r="LDN206" s="597"/>
      <c r="LDO206" s="446"/>
      <c r="LDP206" s="446"/>
      <c r="LDQ206" s="446"/>
      <c r="LDR206" s="597"/>
      <c r="LDS206" s="446"/>
      <c r="LDT206" s="446"/>
      <c r="LDU206" s="446"/>
      <c r="LDV206" s="446"/>
      <c r="LDW206" s="597"/>
      <c r="LDX206" s="144"/>
      <c r="LDY206" s="144"/>
      <c r="LDZ206" s="144"/>
      <c r="LEA206" s="145"/>
      <c r="LEB206" s="597"/>
      <c r="LEC206" s="597"/>
      <c r="LED206" s="597"/>
      <c r="LEE206" s="446"/>
      <c r="LEF206" s="446"/>
      <c r="LEG206" s="446"/>
      <c r="LEH206" s="597"/>
      <c r="LEI206" s="446"/>
      <c r="LEJ206" s="446"/>
      <c r="LEK206" s="446"/>
      <c r="LEL206" s="446"/>
      <c r="LEM206" s="597"/>
      <c r="LEN206" s="144"/>
      <c r="LEO206" s="144"/>
      <c r="LEP206" s="144"/>
      <c r="LEQ206" s="145"/>
      <c r="LER206" s="597"/>
      <c r="LES206" s="597"/>
      <c r="LET206" s="597"/>
      <c r="LEU206" s="446"/>
      <c r="LEV206" s="446"/>
      <c r="LEW206" s="446"/>
      <c r="LEX206" s="597"/>
      <c r="LEY206" s="446"/>
      <c r="LEZ206" s="446"/>
      <c r="LFA206" s="446"/>
      <c r="LFB206" s="446"/>
      <c r="LFC206" s="597"/>
      <c r="LFD206" s="144"/>
      <c r="LFE206" s="144"/>
      <c r="LFF206" s="144"/>
      <c r="LFG206" s="145"/>
      <c r="LFH206" s="597"/>
      <c r="LFI206" s="597"/>
      <c r="LFJ206" s="597"/>
      <c r="LFK206" s="446"/>
      <c r="LFL206" s="446"/>
      <c r="LFM206" s="446"/>
      <c r="LFN206" s="597"/>
      <c r="LFO206" s="446"/>
      <c r="LFP206" s="446"/>
      <c r="LFQ206" s="446"/>
      <c r="LFR206" s="446"/>
      <c r="LFS206" s="597"/>
      <c r="LFT206" s="144"/>
      <c r="LFU206" s="144"/>
      <c r="LFV206" s="144"/>
      <c r="LFW206" s="145"/>
      <c r="LFX206" s="597"/>
      <c r="LFY206" s="597"/>
      <c r="LFZ206" s="597"/>
      <c r="LGA206" s="446"/>
      <c r="LGB206" s="446"/>
      <c r="LGC206" s="446"/>
      <c r="LGD206" s="597"/>
      <c r="LGE206" s="446"/>
      <c r="LGF206" s="446"/>
      <c r="LGG206" s="446"/>
      <c r="LGH206" s="446"/>
      <c r="LGI206" s="597"/>
      <c r="LGJ206" s="144"/>
      <c r="LGK206" s="144"/>
      <c r="LGL206" s="144"/>
      <c r="LGM206" s="145"/>
      <c r="LGN206" s="597"/>
      <c r="LGO206" s="597"/>
      <c r="LGP206" s="597"/>
      <c r="LGQ206" s="446"/>
      <c r="LGR206" s="446"/>
      <c r="LGS206" s="446"/>
      <c r="LGT206" s="597"/>
      <c r="LGU206" s="446"/>
      <c r="LGV206" s="446"/>
      <c r="LGW206" s="446"/>
      <c r="LGX206" s="446"/>
      <c r="LGY206" s="597"/>
      <c r="LGZ206" s="144"/>
      <c r="LHA206" s="144"/>
      <c r="LHB206" s="144"/>
      <c r="LHC206" s="145"/>
      <c r="LHD206" s="597"/>
      <c r="LHE206" s="597"/>
      <c r="LHF206" s="597"/>
      <c r="LHG206" s="446"/>
      <c r="LHH206" s="446"/>
      <c r="LHI206" s="446"/>
      <c r="LHJ206" s="597"/>
      <c r="LHK206" s="446"/>
      <c r="LHL206" s="446"/>
      <c r="LHM206" s="446"/>
      <c r="LHN206" s="446"/>
      <c r="LHO206" s="597"/>
      <c r="LHP206" s="144"/>
      <c r="LHQ206" s="144"/>
      <c r="LHR206" s="144"/>
      <c r="LHS206" s="145"/>
      <c r="LHT206" s="597"/>
      <c r="LHU206" s="597"/>
      <c r="LHV206" s="597"/>
      <c r="LHW206" s="446"/>
      <c r="LHX206" s="446"/>
      <c r="LHY206" s="446"/>
      <c r="LHZ206" s="597"/>
      <c r="LIA206" s="446"/>
      <c r="LIB206" s="446"/>
      <c r="LIC206" s="446"/>
      <c r="LID206" s="446"/>
      <c r="LIE206" s="597"/>
      <c r="LIF206" s="144"/>
      <c r="LIG206" s="144"/>
      <c r="LIH206" s="144"/>
      <c r="LII206" s="145"/>
      <c r="LIJ206" s="597"/>
      <c r="LIK206" s="597"/>
      <c r="LIL206" s="597"/>
      <c r="LIM206" s="446"/>
      <c r="LIN206" s="446"/>
      <c r="LIO206" s="446"/>
      <c r="LIP206" s="597"/>
      <c r="LIQ206" s="446"/>
      <c r="LIR206" s="446"/>
      <c r="LIS206" s="446"/>
      <c r="LIT206" s="446"/>
      <c r="LIU206" s="597"/>
      <c r="LIV206" s="144"/>
      <c r="LIW206" s="144"/>
      <c r="LIX206" s="144"/>
      <c r="LIY206" s="145"/>
      <c r="LIZ206" s="597"/>
      <c r="LJA206" s="597"/>
      <c r="LJB206" s="597"/>
      <c r="LJC206" s="446"/>
      <c r="LJD206" s="446"/>
      <c r="LJE206" s="446"/>
      <c r="LJF206" s="597"/>
      <c r="LJG206" s="446"/>
      <c r="LJH206" s="446"/>
      <c r="LJI206" s="446"/>
      <c r="LJJ206" s="446"/>
      <c r="LJK206" s="597"/>
      <c r="LJL206" s="144"/>
      <c r="LJM206" s="144"/>
      <c r="LJN206" s="144"/>
      <c r="LJO206" s="145"/>
      <c r="LJP206" s="597"/>
      <c r="LJQ206" s="597"/>
      <c r="LJR206" s="597"/>
      <c r="LJS206" s="446"/>
      <c r="LJT206" s="446"/>
      <c r="LJU206" s="446"/>
      <c r="LJV206" s="597"/>
      <c r="LJW206" s="446"/>
      <c r="LJX206" s="446"/>
      <c r="LJY206" s="446"/>
      <c r="LJZ206" s="446"/>
      <c r="LKA206" s="597"/>
      <c r="LKB206" s="144"/>
      <c r="LKC206" s="144"/>
      <c r="LKD206" s="144"/>
      <c r="LKE206" s="145"/>
      <c r="LKF206" s="597"/>
      <c r="LKG206" s="597"/>
      <c r="LKH206" s="597"/>
      <c r="LKI206" s="446"/>
      <c r="LKJ206" s="446"/>
      <c r="LKK206" s="446"/>
      <c r="LKL206" s="597"/>
      <c r="LKM206" s="446"/>
      <c r="LKN206" s="446"/>
      <c r="LKO206" s="446"/>
      <c r="LKP206" s="446"/>
      <c r="LKQ206" s="597"/>
      <c r="LKR206" s="144"/>
      <c r="LKS206" s="144"/>
      <c r="LKT206" s="144"/>
      <c r="LKU206" s="145"/>
      <c r="LKV206" s="597"/>
      <c r="LKW206" s="597"/>
      <c r="LKX206" s="597"/>
      <c r="LKY206" s="446"/>
      <c r="LKZ206" s="446"/>
      <c r="LLA206" s="446"/>
      <c r="LLB206" s="597"/>
      <c r="LLC206" s="446"/>
      <c r="LLD206" s="446"/>
      <c r="LLE206" s="446"/>
      <c r="LLF206" s="446"/>
      <c r="LLG206" s="597"/>
      <c r="LLH206" s="144"/>
      <c r="LLI206" s="144"/>
      <c r="LLJ206" s="144"/>
      <c r="LLK206" s="145"/>
      <c r="LLL206" s="597"/>
      <c r="LLM206" s="597"/>
      <c r="LLN206" s="597"/>
      <c r="LLO206" s="446"/>
      <c r="LLP206" s="446"/>
      <c r="LLQ206" s="446"/>
      <c r="LLR206" s="597"/>
      <c r="LLS206" s="446"/>
      <c r="LLT206" s="446"/>
      <c r="LLU206" s="446"/>
      <c r="LLV206" s="446"/>
      <c r="LLW206" s="597"/>
      <c r="LLX206" s="144"/>
      <c r="LLY206" s="144"/>
      <c r="LLZ206" s="144"/>
      <c r="LMA206" s="145"/>
      <c r="LMB206" s="597"/>
      <c r="LMC206" s="597"/>
      <c r="LMD206" s="597"/>
      <c r="LME206" s="446"/>
      <c r="LMF206" s="446"/>
      <c r="LMG206" s="446"/>
      <c r="LMH206" s="597"/>
      <c r="LMI206" s="446"/>
      <c r="LMJ206" s="446"/>
      <c r="LMK206" s="446"/>
      <c r="LML206" s="446"/>
      <c r="LMM206" s="597"/>
      <c r="LMN206" s="144"/>
      <c r="LMO206" s="144"/>
      <c r="LMP206" s="144"/>
      <c r="LMQ206" s="145"/>
      <c r="LMR206" s="597"/>
      <c r="LMS206" s="597"/>
      <c r="LMT206" s="597"/>
      <c r="LMU206" s="446"/>
      <c r="LMV206" s="446"/>
      <c r="LMW206" s="446"/>
      <c r="LMX206" s="597"/>
      <c r="LMY206" s="446"/>
      <c r="LMZ206" s="446"/>
      <c r="LNA206" s="446"/>
      <c r="LNB206" s="446"/>
      <c r="LNC206" s="597"/>
      <c r="LND206" s="144"/>
      <c r="LNE206" s="144"/>
      <c r="LNF206" s="144"/>
      <c r="LNG206" s="145"/>
      <c r="LNH206" s="597"/>
      <c r="LNI206" s="597"/>
      <c r="LNJ206" s="597"/>
      <c r="LNK206" s="446"/>
      <c r="LNL206" s="446"/>
      <c r="LNM206" s="446"/>
      <c r="LNN206" s="597"/>
      <c r="LNO206" s="446"/>
      <c r="LNP206" s="446"/>
      <c r="LNQ206" s="446"/>
      <c r="LNR206" s="446"/>
      <c r="LNS206" s="597"/>
      <c r="LNT206" s="144"/>
      <c r="LNU206" s="144"/>
      <c r="LNV206" s="144"/>
      <c r="LNW206" s="145"/>
      <c r="LNX206" s="597"/>
      <c r="LNY206" s="597"/>
      <c r="LNZ206" s="597"/>
      <c r="LOA206" s="446"/>
      <c r="LOB206" s="446"/>
      <c r="LOC206" s="446"/>
      <c r="LOD206" s="597"/>
      <c r="LOE206" s="446"/>
      <c r="LOF206" s="446"/>
      <c r="LOG206" s="446"/>
      <c r="LOH206" s="446"/>
      <c r="LOI206" s="597"/>
      <c r="LOJ206" s="144"/>
      <c r="LOK206" s="144"/>
      <c r="LOL206" s="144"/>
      <c r="LOM206" s="145"/>
      <c r="LON206" s="597"/>
      <c r="LOO206" s="597"/>
      <c r="LOP206" s="597"/>
      <c r="LOQ206" s="446"/>
      <c r="LOR206" s="446"/>
      <c r="LOS206" s="446"/>
      <c r="LOT206" s="597"/>
      <c r="LOU206" s="446"/>
      <c r="LOV206" s="446"/>
      <c r="LOW206" s="446"/>
      <c r="LOX206" s="446"/>
      <c r="LOY206" s="597"/>
      <c r="LOZ206" s="144"/>
      <c r="LPA206" s="144"/>
      <c r="LPB206" s="144"/>
      <c r="LPC206" s="145"/>
      <c r="LPD206" s="597"/>
      <c r="LPE206" s="597"/>
      <c r="LPF206" s="597"/>
      <c r="LPG206" s="446"/>
      <c r="LPH206" s="446"/>
      <c r="LPI206" s="446"/>
      <c r="LPJ206" s="597"/>
      <c r="LPK206" s="446"/>
      <c r="LPL206" s="446"/>
      <c r="LPM206" s="446"/>
      <c r="LPN206" s="446"/>
      <c r="LPO206" s="597"/>
      <c r="LPP206" s="144"/>
      <c r="LPQ206" s="144"/>
      <c r="LPR206" s="144"/>
      <c r="LPS206" s="145"/>
      <c r="LPT206" s="597"/>
      <c r="LPU206" s="597"/>
      <c r="LPV206" s="597"/>
      <c r="LPW206" s="446"/>
      <c r="LPX206" s="446"/>
      <c r="LPY206" s="446"/>
      <c r="LPZ206" s="597"/>
      <c r="LQA206" s="446"/>
      <c r="LQB206" s="446"/>
      <c r="LQC206" s="446"/>
      <c r="LQD206" s="446"/>
      <c r="LQE206" s="597"/>
      <c r="LQF206" s="144"/>
      <c r="LQG206" s="144"/>
      <c r="LQH206" s="144"/>
      <c r="LQI206" s="145"/>
      <c r="LQJ206" s="597"/>
      <c r="LQK206" s="597"/>
      <c r="LQL206" s="597"/>
      <c r="LQM206" s="446"/>
      <c r="LQN206" s="446"/>
      <c r="LQO206" s="446"/>
      <c r="LQP206" s="597"/>
      <c r="LQQ206" s="446"/>
      <c r="LQR206" s="446"/>
      <c r="LQS206" s="446"/>
      <c r="LQT206" s="446"/>
      <c r="LQU206" s="597"/>
      <c r="LQV206" s="144"/>
      <c r="LQW206" s="144"/>
      <c r="LQX206" s="144"/>
      <c r="LQY206" s="145"/>
      <c r="LQZ206" s="597"/>
      <c r="LRA206" s="597"/>
      <c r="LRB206" s="597"/>
      <c r="LRC206" s="446"/>
      <c r="LRD206" s="446"/>
      <c r="LRE206" s="446"/>
      <c r="LRF206" s="597"/>
      <c r="LRG206" s="446"/>
      <c r="LRH206" s="446"/>
      <c r="LRI206" s="446"/>
      <c r="LRJ206" s="446"/>
      <c r="LRK206" s="597"/>
      <c r="LRL206" s="144"/>
      <c r="LRM206" s="144"/>
      <c r="LRN206" s="144"/>
      <c r="LRO206" s="145"/>
      <c r="LRP206" s="597"/>
      <c r="LRQ206" s="597"/>
      <c r="LRR206" s="597"/>
      <c r="LRS206" s="446"/>
      <c r="LRT206" s="446"/>
      <c r="LRU206" s="446"/>
      <c r="LRV206" s="597"/>
      <c r="LRW206" s="446"/>
      <c r="LRX206" s="446"/>
      <c r="LRY206" s="446"/>
      <c r="LRZ206" s="446"/>
      <c r="LSA206" s="597"/>
      <c r="LSB206" s="144"/>
      <c r="LSC206" s="144"/>
      <c r="LSD206" s="144"/>
      <c r="LSE206" s="145"/>
      <c r="LSF206" s="597"/>
      <c r="LSG206" s="597"/>
      <c r="LSH206" s="597"/>
      <c r="LSI206" s="446"/>
      <c r="LSJ206" s="446"/>
      <c r="LSK206" s="446"/>
      <c r="LSL206" s="597"/>
      <c r="LSM206" s="446"/>
      <c r="LSN206" s="446"/>
      <c r="LSO206" s="446"/>
      <c r="LSP206" s="446"/>
      <c r="LSQ206" s="597"/>
      <c r="LSR206" s="144"/>
      <c r="LSS206" s="144"/>
      <c r="LST206" s="144"/>
      <c r="LSU206" s="145"/>
      <c r="LSV206" s="597"/>
      <c r="LSW206" s="597"/>
      <c r="LSX206" s="597"/>
      <c r="LSY206" s="446"/>
      <c r="LSZ206" s="446"/>
      <c r="LTA206" s="446"/>
      <c r="LTB206" s="597"/>
      <c r="LTC206" s="446"/>
      <c r="LTD206" s="446"/>
      <c r="LTE206" s="446"/>
      <c r="LTF206" s="446"/>
      <c r="LTG206" s="597"/>
      <c r="LTH206" s="144"/>
      <c r="LTI206" s="144"/>
      <c r="LTJ206" s="144"/>
      <c r="LTK206" s="145"/>
      <c r="LTL206" s="597"/>
      <c r="LTM206" s="597"/>
      <c r="LTN206" s="597"/>
      <c r="LTO206" s="446"/>
      <c r="LTP206" s="446"/>
      <c r="LTQ206" s="446"/>
      <c r="LTR206" s="597"/>
      <c r="LTS206" s="446"/>
      <c r="LTT206" s="446"/>
      <c r="LTU206" s="446"/>
      <c r="LTV206" s="446"/>
      <c r="LTW206" s="597"/>
      <c r="LTX206" s="144"/>
      <c r="LTY206" s="144"/>
      <c r="LTZ206" s="144"/>
      <c r="LUA206" s="145"/>
      <c r="LUB206" s="597"/>
      <c r="LUC206" s="597"/>
      <c r="LUD206" s="597"/>
      <c r="LUE206" s="446"/>
      <c r="LUF206" s="446"/>
      <c r="LUG206" s="446"/>
      <c r="LUH206" s="597"/>
      <c r="LUI206" s="446"/>
      <c r="LUJ206" s="446"/>
      <c r="LUK206" s="446"/>
      <c r="LUL206" s="446"/>
      <c r="LUM206" s="597"/>
      <c r="LUN206" s="144"/>
      <c r="LUO206" s="144"/>
      <c r="LUP206" s="144"/>
      <c r="LUQ206" s="145"/>
      <c r="LUR206" s="597"/>
      <c r="LUS206" s="597"/>
      <c r="LUT206" s="597"/>
      <c r="LUU206" s="446"/>
      <c r="LUV206" s="446"/>
      <c r="LUW206" s="446"/>
      <c r="LUX206" s="597"/>
      <c r="LUY206" s="446"/>
      <c r="LUZ206" s="446"/>
      <c r="LVA206" s="446"/>
      <c r="LVB206" s="446"/>
      <c r="LVC206" s="597"/>
      <c r="LVD206" s="144"/>
      <c r="LVE206" s="144"/>
      <c r="LVF206" s="144"/>
      <c r="LVG206" s="145"/>
      <c r="LVH206" s="597"/>
      <c r="LVI206" s="597"/>
      <c r="LVJ206" s="597"/>
      <c r="LVK206" s="446"/>
      <c r="LVL206" s="446"/>
      <c r="LVM206" s="446"/>
      <c r="LVN206" s="597"/>
      <c r="LVO206" s="446"/>
      <c r="LVP206" s="446"/>
      <c r="LVQ206" s="446"/>
      <c r="LVR206" s="446"/>
      <c r="LVS206" s="597"/>
      <c r="LVT206" s="144"/>
      <c r="LVU206" s="144"/>
      <c r="LVV206" s="144"/>
      <c r="LVW206" s="145"/>
      <c r="LVX206" s="597"/>
      <c r="LVY206" s="597"/>
      <c r="LVZ206" s="597"/>
      <c r="LWA206" s="446"/>
      <c r="LWB206" s="446"/>
      <c r="LWC206" s="446"/>
      <c r="LWD206" s="597"/>
      <c r="LWE206" s="446"/>
      <c r="LWF206" s="446"/>
      <c r="LWG206" s="446"/>
      <c r="LWH206" s="446"/>
      <c r="LWI206" s="597"/>
      <c r="LWJ206" s="144"/>
      <c r="LWK206" s="144"/>
      <c r="LWL206" s="144"/>
      <c r="LWM206" s="145"/>
      <c r="LWN206" s="597"/>
      <c r="LWO206" s="597"/>
      <c r="LWP206" s="597"/>
      <c r="LWQ206" s="446"/>
      <c r="LWR206" s="446"/>
      <c r="LWS206" s="446"/>
      <c r="LWT206" s="597"/>
      <c r="LWU206" s="446"/>
      <c r="LWV206" s="446"/>
      <c r="LWW206" s="446"/>
      <c r="LWX206" s="446"/>
      <c r="LWY206" s="597"/>
      <c r="LWZ206" s="144"/>
      <c r="LXA206" s="144"/>
      <c r="LXB206" s="144"/>
      <c r="LXC206" s="145"/>
      <c r="LXD206" s="597"/>
      <c r="LXE206" s="597"/>
      <c r="LXF206" s="597"/>
      <c r="LXG206" s="446"/>
      <c r="LXH206" s="446"/>
      <c r="LXI206" s="446"/>
      <c r="LXJ206" s="597"/>
      <c r="LXK206" s="446"/>
      <c r="LXL206" s="446"/>
      <c r="LXM206" s="446"/>
      <c r="LXN206" s="446"/>
      <c r="LXO206" s="597"/>
      <c r="LXP206" s="144"/>
      <c r="LXQ206" s="144"/>
      <c r="LXR206" s="144"/>
      <c r="LXS206" s="145"/>
      <c r="LXT206" s="597"/>
      <c r="LXU206" s="597"/>
      <c r="LXV206" s="597"/>
      <c r="LXW206" s="446"/>
      <c r="LXX206" s="446"/>
      <c r="LXY206" s="446"/>
      <c r="LXZ206" s="597"/>
      <c r="LYA206" s="446"/>
      <c r="LYB206" s="446"/>
      <c r="LYC206" s="446"/>
      <c r="LYD206" s="446"/>
      <c r="LYE206" s="597"/>
      <c r="LYF206" s="144"/>
      <c r="LYG206" s="144"/>
      <c r="LYH206" s="144"/>
      <c r="LYI206" s="145"/>
      <c r="LYJ206" s="597"/>
      <c r="LYK206" s="597"/>
      <c r="LYL206" s="597"/>
      <c r="LYM206" s="446"/>
      <c r="LYN206" s="446"/>
      <c r="LYO206" s="446"/>
      <c r="LYP206" s="597"/>
      <c r="LYQ206" s="446"/>
      <c r="LYR206" s="446"/>
      <c r="LYS206" s="446"/>
      <c r="LYT206" s="446"/>
      <c r="LYU206" s="597"/>
      <c r="LYV206" s="144"/>
      <c r="LYW206" s="144"/>
      <c r="LYX206" s="144"/>
      <c r="LYY206" s="145"/>
      <c r="LYZ206" s="597"/>
      <c r="LZA206" s="597"/>
      <c r="LZB206" s="597"/>
      <c r="LZC206" s="446"/>
      <c r="LZD206" s="446"/>
      <c r="LZE206" s="446"/>
      <c r="LZF206" s="597"/>
      <c r="LZG206" s="446"/>
      <c r="LZH206" s="446"/>
      <c r="LZI206" s="446"/>
      <c r="LZJ206" s="446"/>
      <c r="LZK206" s="597"/>
      <c r="LZL206" s="144"/>
      <c r="LZM206" s="144"/>
      <c r="LZN206" s="144"/>
      <c r="LZO206" s="145"/>
      <c r="LZP206" s="597"/>
      <c r="LZQ206" s="597"/>
      <c r="LZR206" s="597"/>
      <c r="LZS206" s="446"/>
      <c r="LZT206" s="446"/>
      <c r="LZU206" s="446"/>
      <c r="LZV206" s="597"/>
      <c r="LZW206" s="446"/>
      <c r="LZX206" s="446"/>
      <c r="LZY206" s="446"/>
      <c r="LZZ206" s="446"/>
      <c r="MAA206" s="597"/>
      <c r="MAB206" s="144"/>
      <c r="MAC206" s="144"/>
      <c r="MAD206" s="144"/>
      <c r="MAE206" s="145"/>
      <c r="MAF206" s="597"/>
      <c r="MAG206" s="597"/>
      <c r="MAH206" s="597"/>
      <c r="MAI206" s="446"/>
      <c r="MAJ206" s="446"/>
      <c r="MAK206" s="446"/>
      <c r="MAL206" s="597"/>
      <c r="MAM206" s="446"/>
      <c r="MAN206" s="446"/>
      <c r="MAO206" s="446"/>
      <c r="MAP206" s="446"/>
      <c r="MAQ206" s="597"/>
      <c r="MAR206" s="144"/>
      <c r="MAS206" s="144"/>
      <c r="MAT206" s="144"/>
      <c r="MAU206" s="145"/>
      <c r="MAV206" s="597"/>
      <c r="MAW206" s="597"/>
      <c r="MAX206" s="597"/>
      <c r="MAY206" s="446"/>
      <c r="MAZ206" s="446"/>
      <c r="MBA206" s="446"/>
      <c r="MBB206" s="597"/>
      <c r="MBC206" s="446"/>
      <c r="MBD206" s="446"/>
      <c r="MBE206" s="446"/>
      <c r="MBF206" s="446"/>
      <c r="MBG206" s="597"/>
      <c r="MBH206" s="144"/>
      <c r="MBI206" s="144"/>
      <c r="MBJ206" s="144"/>
      <c r="MBK206" s="145"/>
      <c r="MBL206" s="597"/>
      <c r="MBM206" s="597"/>
      <c r="MBN206" s="597"/>
      <c r="MBO206" s="446"/>
      <c r="MBP206" s="446"/>
      <c r="MBQ206" s="446"/>
      <c r="MBR206" s="597"/>
      <c r="MBS206" s="446"/>
      <c r="MBT206" s="446"/>
      <c r="MBU206" s="446"/>
      <c r="MBV206" s="446"/>
      <c r="MBW206" s="597"/>
      <c r="MBX206" s="144"/>
      <c r="MBY206" s="144"/>
      <c r="MBZ206" s="144"/>
      <c r="MCA206" s="145"/>
      <c r="MCB206" s="597"/>
      <c r="MCC206" s="597"/>
      <c r="MCD206" s="597"/>
      <c r="MCE206" s="446"/>
      <c r="MCF206" s="446"/>
      <c r="MCG206" s="446"/>
      <c r="MCH206" s="597"/>
      <c r="MCI206" s="446"/>
      <c r="MCJ206" s="446"/>
      <c r="MCK206" s="446"/>
      <c r="MCL206" s="446"/>
      <c r="MCM206" s="597"/>
      <c r="MCN206" s="144"/>
      <c r="MCO206" s="144"/>
      <c r="MCP206" s="144"/>
      <c r="MCQ206" s="145"/>
      <c r="MCR206" s="597"/>
      <c r="MCS206" s="597"/>
      <c r="MCT206" s="597"/>
      <c r="MCU206" s="446"/>
      <c r="MCV206" s="446"/>
      <c r="MCW206" s="446"/>
      <c r="MCX206" s="597"/>
      <c r="MCY206" s="446"/>
      <c r="MCZ206" s="446"/>
      <c r="MDA206" s="446"/>
      <c r="MDB206" s="446"/>
      <c r="MDC206" s="597"/>
      <c r="MDD206" s="144"/>
      <c r="MDE206" s="144"/>
      <c r="MDF206" s="144"/>
      <c r="MDG206" s="145"/>
      <c r="MDH206" s="597"/>
      <c r="MDI206" s="597"/>
      <c r="MDJ206" s="597"/>
      <c r="MDK206" s="446"/>
      <c r="MDL206" s="446"/>
      <c r="MDM206" s="446"/>
      <c r="MDN206" s="597"/>
      <c r="MDO206" s="446"/>
      <c r="MDP206" s="446"/>
      <c r="MDQ206" s="446"/>
      <c r="MDR206" s="446"/>
      <c r="MDS206" s="597"/>
      <c r="MDT206" s="144"/>
      <c r="MDU206" s="144"/>
      <c r="MDV206" s="144"/>
      <c r="MDW206" s="145"/>
      <c r="MDX206" s="597"/>
      <c r="MDY206" s="597"/>
      <c r="MDZ206" s="597"/>
      <c r="MEA206" s="446"/>
      <c r="MEB206" s="446"/>
      <c r="MEC206" s="446"/>
      <c r="MED206" s="597"/>
      <c r="MEE206" s="446"/>
      <c r="MEF206" s="446"/>
      <c r="MEG206" s="446"/>
      <c r="MEH206" s="446"/>
      <c r="MEI206" s="597"/>
      <c r="MEJ206" s="144"/>
      <c r="MEK206" s="144"/>
      <c r="MEL206" s="144"/>
      <c r="MEM206" s="145"/>
      <c r="MEN206" s="597"/>
      <c r="MEO206" s="597"/>
      <c r="MEP206" s="597"/>
      <c r="MEQ206" s="446"/>
      <c r="MER206" s="446"/>
      <c r="MES206" s="446"/>
      <c r="MET206" s="597"/>
      <c r="MEU206" s="446"/>
      <c r="MEV206" s="446"/>
      <c r="MEW206" s="446"/>
      <c r="MEX206" s="446"/>
      <c r="MEY206" s="597"/>
      <c r="MEZ206" s="144"/>
      <c r="MFA206" s="144"/>
      <c r="MFB206" s="144"/>
      <c r="MFC206" s="145"/>
      <c r="MFD206" s="597"/>
      <c r="MFE206" s="597"/>
      <c r="MFF206" s="597"/>
      <c r="MFG206" s="446"/>
      <c r="MFH206" s="446"/>
      <c r="MFI206" s="446"/>
      <c r="MFJ206" s="597"/>
      <c r="MFK206" s="446"/>
      <c r="MFL206" s="446"/>
      <c r="MFM206" s="446"/>
      <c r="MFN206" s="446"/>
      <c r="MFO206" s="597"/>
      <c r="MFP206" s="144"/>
      <c r="MFQ206" s="144"/>
      <c r="MFR206" s="144"/>
      <c r="MFS206" s="145"/>
      <c r="MFT206" s="597"/>
      <c r="MFU206" s="597"/>
      <c r="MFV206" s="597"/>
      <c r="MFW206" s="446"/>
      <c r="MFX206" s="446"/>
      <c r="MFY206" s="446"/>
      <c r="MFZ206" s="597"/>
      <c r="MGA206" s="446"/>
      <c r="MGB206" s="446"/>
      <c r="MGC206" s="446"/>
      <c r="MGD206" s="446"/>
      <c r="MGE206" s="597"/>
      <c r="MGF206" s="144"/>
      <c r="MGG206" s="144"/>
      <c r="MGH206" s="144"/>
      <c r="MGI206" s="145"/>
      <c r="MGJ206" s="597"/>
      <c r="MGK206" s="597"/>
      <c r="MGL206" s="597"/>
      <c r="MGM206" s="446"/>
      <c r="MGN206" s="446"/>
      <c r="MGO206" s="446"/>
      <c r="MGP206" s="597"/>
      <c r="MGQ206" s="446"/>
      <c r="MGR206" s="446"/>
      <c r="MGS206" s="446"/>
      <c r="MGT206" s="446"/>
      <c r="MGU206" s="597"/>
      <c r="MGV206" s="144"/>
      <c r="MGW206" s="144"/>
      <c r="MGX206" s="144"/>
      <c r="MGY206" s="145"/>
      <c r="MGZ206" s="597"/>
      <c r="MHA206" s="597"/>
      <c r="MHB206" s="597"/>
      <c r="MHC206" s="446"/>
      <c r="MHD206" s="446"/>
      <c r="MHE206" s="446"/>
      <c r="MHF206" s="597"/>
      <c r="MHG206" s="446"/>
      <c r="MHH206" s="446"/>
      <c r="MHI206" s="446"/>
      <c r="MHJ206" s="446"/>
      <c r="MHK206" s="597"/>
      <c r="MHL206" s="144"/>
      <c r="MHM206" s="144"/>
      <c r="MHN206" s="144"/>
      <c r="MHO206" s="145"/>
      <c r="MHP206" s="597"/>
      <c r="MHQ206" s="597"/>
      <c r="MHR206" s="597"/>
      <c r="MHS206" s="446"/>
      <c r="MHT206" s="446"/>
      <c r="MHU206" s="446"/>
      <c r="MHV206" s="597"/>
      <c r="MHW206" s="446"/>
      <c r="MHX206" s="446"/>
      <c r="MHY206" s="446"/>
      <c r="MHZ206" s="446"/>
      <c r="MIA206" s="597"/>
      <c r="MIB206" s="144"/>
      <c r="MIC206" s="144"/>
      <c r="MID206" s="144"/>
      <c r="MIE206" s="145"/>
      <c r="MIF206" s="597"/>
      <c r="MIG206" s="597"/>
      <c r="MIH206" s="597"/>
      <c r="MII206" s="446"/>
      <c r="MIJ206" s="446"/>
      <c r="MIK206" s="446"/>
      <c r="MIL206" s="597"/>
      <c r="MIM206" s="446"/>
      <c r="MIN206" s="446"/>
      <c r="MIO206" s="446"/>
      <c r="MIP206" s="446"/>
      <c r="MIQ206" s="597"/>
      <c r="MIR206" s="144"/>
      <c r="MIS206" s="144"/>
      <c r="MIT206" s="144"/>
      <c r="MIU206" s="145"/>
      <c r="MIV206" s="597"/>
      <c r="MIW206" s="597"/>
      <c r="MIX206" s="597"/>
      <c r="MIY206" s="446"/>
      <c r="MIZ206" s="446"/>
      <c r="MJA206" s="446"/>
      <c r="MJB206" s="597"/>
      <c r="MJC206" s="446"/>
      <c r="MJD206" s="446"/>
      <c r="MJE206" s="446"/>
      <c r="MJF206" s="446"/>
      <c r="MJG206" s="597"/>
      <c r="MJH206" s="144"/>
      <c r="MJI206" s="144"/>
      <c r="MJJ206" s="144"/>
      <c r="MJK206" s="145"/>
      <c r="MJL206" s="597"/>
      <c r="MJM206" s="597"/>
      <c r="MJN206" s="597"/>
      <c r="MJO206" s="446"/>
      <c r="MJP206" s="446"/>
      <c r="MJQ206" s="446"/>
      <c r="MJR206" s="597"/>
      <c r="MJS206" s="446"/>
      <c r="MJT206" s="446"/>
      <c r="MJU206" s="446"/>
      <c r="MJV206" s="446"/>
      <c r="MJW206" s="597"/>
      <c r="MJX206" s="144"/>
      <c r="MJY206" s="144"/>
      <c r="MJZ206" s="144"/>
      <c r="MKA206" s="145"/>
      <c r="MKB206" s="597"/>
      <c r="MKC206" s="597"/>
      <c r="MKD206" s="597"/>
      <c r="MKE206" s="446"/>
      <c r="MKF206" s="446"/>
      <c r="MKG206" s="446"/>
      <c r="MKH206" s="597"/>
      <c r="MKI206" s="446"/>
      <c r="MKJ206" s="446"/>
      <c r="MKK206" s="446"/>
      <c r="MKL206" s="446"/>
      <c r="MKM206" s="597"/>
      <c r="MKN206" s="144"/>
      <c r="MKO206" s="144"/>
      <c r="MKP206" s="144"/>
      <c r="MKQ206" s="145"/>
      <c r="MKR206" s="597"/>
      <c r="MKS206" s="597"/>
      <c r="MKT206" s="597"/>
      <c r="MKU206" s="446"/>
      <c r="MKV206" s="446"/>
      <c r="MKW206" s="446"/>
      <c r="MKX206" s="597"/>
      <c r="MKY206" s="446"/>
      <c r="MKZ206" s="446"/>
      <c r="MLA206" s="446"/>
      <c r="MLB206" s="446"/>
      <c r="MLC206" s="597"/>
      <c r="MLD206" s="144"/>
      <c r="MLE206" s="144"/>
      <c r="MLF206" s="144"/>
      <c r="MLG206" s="145"/>
      <c r="MLH206" s="597"/>
      <c r="MLI206" s="597"/>
      <c r="MLJ206" s="597"/>
      <c r="MLK206" s="446"/>
      <c r="MLL206" s="446"/>
      <c r="MLM206" s="446"/>
      <c r="MLN206" s="597"/>
      <c r="MLO206" s="446"/>
      <c r="MLP206" s="446"/>
      <c r="MLQ206" s="446"/>
      <c r="MLR206" s="446"/>
      <c r="MLS206" s="597"/>
      <c r="MLT206" s="144"/>
      <c r="MLU206" s="144"/>
      <c r="MLV206" s="144"/>
      <c r="MLW206" s="145"/>
      <c r="MLX206" s="597"/>
      <c r="MLY206" s="597"/>
      <c r="MLZ206" s="597"/>
      <c r="MMA206" s="446"/>
      <c r="MMB206" s="446"/>
      <c r="MMC206" s="446"/>
      <c r="MMD206" s="597"/>
      <c r="MME206" s="446"/>
      <c r="MMF206" s="446"/>
      <c r="MMG206" s="446"/>
      <c r="MMH206" s="446"/>
      <c r="MMI206" s="597"/>
      <c r="MMJ206" s="144"/>
      <c r="MMK206" s="144"/>
      <c r="MML206" s="144"/>
      <c r="MMM206" s="145"/>
      <c r="MMN206" s="597"/>
      <c r="MMO206" s="597"/>
      <c r="MMP206" s="597"/>
      <c r="MMQ206" s="446"/>
      <c r="MMR206" s="446"/>
      <c r="MMS206" s="446"/>
      <c r="MMT206" s="597"/>
      <c r="MMU206" s="446"/>
      <c r="MMV206" s="446"/>
      <c r="MMW206" s="446"/>
      <c r="MMX206" s="446"/>
      <c r="MMY206" s="597"/>
      <c r="MMZ206" s="144"/>
      <c r="MNA206" s="144"/>
      <c r="MNB206" s="144"/>
      <c r="MNC206" s="145"/>
      <c r="MND206" s="597"/>
      <c r="MNE206" s="597"/>
      <c r="MNF206" s="597"/>
      <c r="MNG206" s="446"/>
      <c r="MNH206" s="446"/>
      <c r="MNI206" s="446"/>
      <c r="MNJ206" s="597"/>
      <c r="MNK206" s="446"/>
      <c r="MNL206" s="446"/>
      <c r="MNM206" s="446"/>
      <c r="MNN206" s="446"/>
      <c r="MNO206" s="597"/>
      <c r="MNP206" s="144"/>
      <c r="MNQ206" s="144"/>
      <c r="MNR206" s="144"/>
      <c r="MNS206" s="145"/>
      <c r="MNT206" s="597"/>
      <c r="MNU206" s="597"/>
      <c r="MNV206" s="597"/>
      <c r="MNW206" s="446"/>
      <c r="MNX206" s="446"/>
      <c r="MNY206" s="446"/>
      <c r="MNZ206" s="597"/>
      <c r="MOA206" s="446"/>
      <c r="MOB206" s="446"/>
      <c r="MOC206" s="446"/>
      <c r="MOD206" s="446"/>
      <c r="MOE206" s="597"/>
      <c r="MOF206" s="144"/>
      <c r="MOG206" s="144"/>
      <c r="MOH206" s="144"/>
      <c r="MOI206" s="145"/>
      <c r="MOJ206" s="597"/>
      <c r="MOK206" s="597"/>
      <c r="MOL206" s="597"/>
      <c r="MOM206" s="446"/>
      <c r="MON206" s="446"/>
      <c r="MOO206" s="446"/>
      <c r="MOP206" s="597"/>
      <c r="MOQ206" s="446"/>
      <c r="MOR206" s="446"/>
      <c r="MOS206" s="446"/>
      <c r="MOT206" s="446"/>
      <c r="MOU206" s="597"/>
      <c r="MOV206" s="144"/>
      <c r="MOW206" s="144"/>
      <c r="MOX206" s="144"/>
      <c r="MOY206" s="145"/>
      <c r="MOZ206" s="597"/>
      <c r="MPA206" s="597"/>
      <c r="MPB206" s="597"/>
      <c r="MPC206" s="446"/>
      <c r="MPD206" s="446"/>
      <c r="MPE206" s="446"/>
      <c r="MPF206" s="597"/>
      <c r="MPG206" s="446"/>
      <c r="MPH206" s="446"/>
      <c r="MPI206" s="446"/>
      <c r="MPJ206" s="446"/>
      <c r="MPK206" s="597"/>
      <c r="MPL206" s="144"/>
      <c r="MPM206" s="144"/>
      <c r="MPN206" s="144"/>
      <c r="MPO206" s="145"/>
      <c r="MPP206" s="597"/>
      <c r="MPQ206" s="597"/>
      <c r="MPR206" s="597"/>
      <c r="MPS206" s="446"/>
      <c r="MPT206" s="446"/>
      <c r="MPU206" s="446"/>
      <c r="MPV206" s="597"/>
      <c r="MPW206" s="446"/>
      <c r="MPX206" s="446"/>
      <c r="MPY206" s="446"/>
      <c r="MPZ206" s="446"/>
      <c r="MQA206" s="597"/>
      <c r="MQB206" s="144"/>
      <c r="MQC206" s="144"/>
      <c r="MQD206" s="144"/>
      <c r="MQE206" s="145"/>
      <c r="MQF206" s="597"/>
      <c r="MQG206" s="597"/>
      <c r="MQH206" s="597"/>
      <c r="MQI206" s="446"/>
      <c r="MQJ206" s="446"/>
      <c r="MQK206" s="446"/>
      <c r="MQL206" s="597"/>
      <c r="MQM206" s="446"/>
      <c r="MQN206" s="446"/>
      <c r="MQO206" s="446"/>
      <c r="MQP206" s="446"/>
      <c r="MQQ206" s="597"/>
      <c r="MQR206" s="144"/>
      <c r="MQS206" s="144"/>
      <c r="MQT206" s="144"/>
      <c r="MQU206" s="145"/>
      <c r="MQV206" s="597"/>
      <c r="MQW206" s="597"/>
      <c r="MQX206" s="597"/>
      <c r="MQY206" s="446"/>
      <c r="MQZ206" s="446"/>
      <c r="MRA206" s="446"/>
      <c r="MRB206" s="597"/>
      <c r="MRC206" s="446"/>
      <c r="MRD206" s="446"/>
      <c r="MRE206" s="446"/>
      <c r="MRF206" s="446"/>
      <c r="MRG206" s="597"/>
      <c r="MRH206" s="144"/>
      <c r="MRI206" s="144"/>
      <c r="MRJ206" s="144"/>
      <c r="MRK206" s="145"/>
      <c r="MRL206" s="597"/>
      <c r="MRM206" s="597"/>
      <c r="MRN206" s="597"/>
      <c r="MRO206" s="446"/>
      <c r="MRP206" s="446"/>
      <c r="MRQ206" s="446"/>
      <c r="MRR206" s="597"/>
      <c r="MRS206" s="446"/>
      <c r="MRT206" s="446"/>
      <c r="MRU206" s="446"/>
      <c r="MRV206" s="446"/>
      <c r="MRW206" s="597"/>
      <c r="MRX206" s="144"/>
      <c r="MRY206" s="144"/>
      <c r="MRZ206" s="144"/>
      <c r="MSA206" s="145"/>
      <c r="MSB206" s="597"/>
      <c r="MSC206" s="597"/>
      <c r="MSD206" s="597"/>
      <c r="MSE206" s="446"/>
      <c r="MSF206" s="446"/>
      <c r="MSG206" s="446"/>
      <c r="MSH206" s="597"/>
      <c r="MSI206" s="446"/>
      <c r="MSJ206" s="446"/>
      <c r="MSK206" s="446"/>
      <c r="MSL206" s="446"/>
      <c r="MSM206" s="597"/>
      <c r="MSN206" s="144"/>
      <c r="MSO206" s="144"/>
      <c r="MSP206" s="144"/>
      <c r="MSQ206" s="145"/>
      <c r="MSR206" s="597"/>
      <c r="MSS206" s="597"/>
      <c r="MST206" s="597"/>
      <c r="MSU206" s="446"/>
      <c r="MSV206" s="446"/>
      <c r="MSW206" s="446"/>
      <c r="MSX206" s="597"/>
      <c r="MSY206" s="446"/>
      <c r="MSZ206" s="446"/>
      <c r="MTA206" s="446"/>
      <c r="MTB206" s="446"/>
      <c r="MTC206" s="597"/>
      <c r="MTD206" s="144"/>
      <c r="MTE206" s="144"/>
      <c r="MTF206" s="144"/>
      <c r="MTG206" s="145"/>
      <c r="MTH206" s="597"/>
      <c r="MTI206" s="597"/>
      <c r="MTJ206" s="597"/>
      <c r="MTK206" s="446"/>
      <c r="MTL206" s="446"/>
      <c r="MTM206" s="446"/>
      <c r="MTN206" s="597"/>
      <c r="MTO206" s="446"/>
      <c r="MTP206" s="446"/>
      <c r="MTQ206" s="446"/>
      <c r="MTR206" s="446"/>
      <c r="MTS206" s="597"/>
      <c r="MTT206" s="144"/>
      <c r="MTU206" s="144"/>
      <c r="MTV206" s="144"/>
      <c r="MTW206" s="145"/>
      <c r="MTX206" s="597"/>
      <c r="MTY206" s="597"/>
      <c r="MTZ206" s="597"/>
      <c r="MUA206" s="446"/>
      <c r="MUB206" s="446"/>
      <c r="MUC206" s="446"/>
      <c r="MUD206" s="597"/>
      <c r="MUE206" s="446"/>
      <c r="MUF206" s="446"/>
      <c r="MUG206" s="446"/>
      <c r="MUH206" s="446"/>
      <c r="MUI206" s="597"/>
      <c r="MUJ206" s="144"/>
      <c r="MUK206" s="144"/>
      <c r="MUL206" s="144"/>
      <c r="MUM206" s="145"/>
      <c r="MUN206" s="597"/>
      <c r="MUO206" s="597"/>
      <c r="MUP206" s="597"/>
      <c r="MUQ206" s="446"/>
      <c r="MUR206" s="446"/>
      <c r="MUS206" s="446"/>
      <c r="MUT206" s="597"/>
      <c r="MUU206" s="446"/>
      <c r="MUV206" s="446"/>
      <c r="MUW206" s="446"/>
      <c r="MUX206" s="446"/>
      <c r="MUY206" s="597"/>
      <c r="MUZ206" s="144"/>
      <c r="MVA206" s="144"/>
      <c r="MVB206" s="144"/>
      <c r="MVC206" s="145"/>
      <c r="MVD206" s="597"/>
      <c r="MVE206" s="597"/>
      <c r="MVF206" s="597"/>
      <c r="MVG206" s="446"/>
      <c r="MVH206" s="446"/>
      <c r="MVI206" s="446"/>
      <c r="MVJ206" s="597"/>
      <c r="MVK206" s="446"/>
      <c r="MVL206" s="446"/>
      <c r="MVM206" s="446"/>
      <c r="MVN206" s="446"/>
      <c r="MVO206" s="597"/>
      <c r="MVP206" s="144"/>
      <c r="MVQ206" s="144"/>
      <c r="MVR206" s="144"/>
      <c r="MVS206" s="145"/>
      <c r="MVT206" s="597"/>
      <c r="MVU206" s="597"/>
      <c r="MVV206" s="597"/>
      <c r="MVW206" s="446"/>
      <c r="MVX206" s="446"/>
      <c r="MVY206" s="446"/>
      <c r="MVZ206" s="597"/>
      <c r="MWA206" s="446"/>
      <c r="MWB206" s="446"/>
      <c r="MWC206" s="446"/>
      <c r="MWD206" s="446"/>
      <c r="MWE206" s="597"/>
      <c r="MWF206" s="144"/>
      <c r="MWG206" s="144"/>
      <c r="MWH206" s="144"/>
      <c r="MWI206" s="145"/>
      <c r="MWJ206" s="597"/>
      <c r="MWK206" s="597"/>
      <c r="MWL206" s="597"/>
      <c r="MWM206" s="446"/>
      <c r="MWN206" s="446"/>
      <c r="MWO206" s="446"/>
      <c r="MWP206" s="597"/>
      <c r="MWQ206" s="446"/>
      <c r="MWR206" s="446"/>
      <c r="MWS206" s="446"/>
      <c r="MWT206" s="446"/>
      <c r="MWU206" s="597"/>
      <c r="MWV206" s="144"/>
      <c r="MWW206" s="144"/>
      <c r="MWX206" s="144"/>
      <c r="MWY206" s="145"/>
      <c r="MWZ206" s="597"/>
      <c r="MXA206" s="597"/>
      <c r="MXB206" s="597"/>
      <c r="MXC206" s="446"/>
      <c r="MXD206" s="446"/>
      <c r="MXE206" s="446"/>
      <c r="MXF206" s="597"/>
      <c r="MXG206" s="446"/>
      <c r="MXH206" s="446"/>
      <c r="MXI206" s="446"/>
      <c r="MXJ206" s="446"/>
      <c r="MXK206" s="597"/>
      <c r="MXL206" s="144"/>
      <c r="MXM206" s="144"/>
      <c r="MXN206" s="144"/>
      <c r="MXO206" s="145"/>
      <c r="MXP206" s="597"/>
      <c r="MXQ206" s="597"/>
      <c r="MXR206" s="597"/>
      <c r="MXS206" s="446"/>
      <c r="MXT206" s="446"/>
      <c r="MXU206" s="446"/>
      <c r="MXV206" s="597"/>
      <c r="MXW206" s="446"/>
      <c r="MXX206" s="446"/>
      <c r="MXY206" s="446"/>
      <c r="MXZ206" s="446"/>
      <c r="MYA206" s="597"/>
      <c r="MYB206" s="144"/>
      <c r="MYC206" s="144"/>
      <c r="MYD206" s="144"/>
      <c r="MYE206" s="145"/>
      <c r="MYF206" s="597"/>
      <c r="MYG206" s="597"/>
      <c r="MYH206" s="597"/>
      <c r="MYI206" s="446"/>
      <c r="MYJ206" s="446"/>
      <c r="MYK206" s="446"/>
      <c r="MYL206" s="597"/>
      <c r="MYM206" s="446"/>
      <c r="MYN206" s="446"/>
      <c r="MYO206" s="446"/>
      <c r="MYP206" s="446"/>
      <c r="MYQ206" s="597"/>
      <c r="MYR206" s="144"/>
      <c r="MYS206" s="144"/>
      <c r="MYT206" s="144"/>
      <c r="MYU206" s="145"/>
      <c r="MYV206" s="597"/>
      <c r="MYW206" s="597"/>
      <c r="MYX206" s="597"/>
      <c r="MYY206" s="446"/>
      <c r="MYZ206" s="446"/>
      <c r="MZA206" s="446"/>
      <c r="MZB206" s="597"/>
      <c r="MZC206" s="446"/>
      <c r="MZD206" s="446"/>
      <c r="MZE206" s="446"/>
      <c r="MZF206" s="446"/>
      <c r="MZG206" s="597"/>
      <c r="MZH206" s="144"/>
      <c r="MZI206" s="144"/>
      <c r="MZJ206" s="144"/>
      <c r="MZK206" s="145"/>
      <c r="MZL206" s="597"/>
      <c r="MZM206" s="597"/>
      <c r="MZN206" s="597"/>
      <c r="MZO206" s="446"/>
      <c r="MZP206" s="446"/>
      <c r="MZQ206" s="446"/>
      <c r="MZR206" s="597"/>
      <c r="MZS206" s="446"/>
      <c r="MZT206" s="446"/>
      <c r="MZU206" s="446"/>
      <c r="MZV206" s="446"/>
      <c r="MZW206" s="597"/>
      <c r="MZX206" s="144"/>
      <c r="MZY206" s="144"/>
      <c r="MZZ206" s="144"/>
      <c r="NAA206" s="145"/>
      <c r="NAB206" s="597"/>
      <c r="NAC206" s="597"/>
      <c r="NAD206" s="597"/>
      <c r="NAE206" s="446"/>
      <c r="NAF206" s="446"/>
      <c r="NAG206" s="446"/>
      <c r="NAH206" s="597"/>
      <c r="NAI206" s="446"/>
      <c r="NAJ206" s="446"/>
      <c r="NAK206" s="446"/>
      <c r="NAL206" s="446"/>
      <c r="NAM206" s="597"/>
      <c r="NAN206" s="144"/>
      <c r="NAO206" s="144"/>
      <c r="NAP206" s="144"/>
      <c r="NAQ206" s="145"/>
      <c r="NAR206" s="597"/>
      <c r="NAS206" s="597"/>
      <c r="NAT206" s="597"/>
      <c r="NAU206" s="446"/>
      <c r="NAV206" s="446"/>
      <c r="NAW206" s="446"/>
      <c r="NAX206" s="597"/>
      <c r="NAY206" s="446"/>
      <c r="NAZ206" s="446"/>
      <c r="NBA206" s="446"/>
      <c r="NBB206" s="446"/>
      <c r="NBC206" s="597"/>
      <c r="NBD206" s="144"/>
      <c r="NBE206" s="144"/>
      <c r="NBF206" s="144"/>
      <c r="NBG206" s="145"/>
      <c r="NBH206" s="597"/>
      <c r="NBI206" s="597"/>
      <c r="NBJ206" s="597"/>
      <c r="NBK206" s="446"/>
      <c r="NBL206" s="446"/>
      <c r="NBM206" s="446"/>
      <c r="NBN206" s="597"/>
      <c r="NBO206" s="446"/>
      <c r="NBP206" s="446"/>
      <c r="NBQ206" s="446"/>
      <c r="NBR206" s="446"/>
      <c r="NBS206" s="597"/>
      <c r="NBT206" s="144"/>
      <c r="NBU206" s="144"/>
      <c r="NBV206" s="144"/>
      <c r="NBW206" s="145"/>
      <c r="NBX206" s="597"/>
      <c r="NBY206" s="597"/>
      <c r="NBZ206" s="597"/>
      <c r="NCA206" s="446"/>
      <c r="NCB206" s="446"/>
      <c r="NCC206" s="446"/>
      <c r="NCD206" s="597"/>
      <c r="NCE206" s="446"/>
      <c r="NCF206" s="446"/>
      <c r="NCG206" s="446"/>
      <c r="NCH206" s="446"/>
      <c r="NCI206" s="597"/>
      <c r="NCJ206" s="144"/>
      <c r="NCK206" s="144"/>
      <c r="NCL206" s="144"/>
      <c r="NCM206" s="145"/>
      <c r="NCN206" s="597"/>
      <c r="NCO206" s="597"/>
      <c r="NCP206" s="597"/>
      <c r="NCQ206" s="446"/>
      <c r="NCR206" s="446"/>
      <c r="NCS206" s="446"/>
      <c r="NCT206" s="597"/>
      <c r="NCU206" s="446"/>
      <c r="NCV206" s="446"/>
      <c r="NCW206" s="446"/>
      <c r="NCX206" s="446"/>
      <c r="NCY206" s="597"/>
      <c r="NCZ206" s="144"/>
      <c r="NDA206" s="144"/>
      <c r="NDB206" s="144"/>
      <c r="NDC206" s="145"/>
      <c r="NDD206" s="597"/>
      <c r="NDE206" s="597"/>
      <c r="NDF206" s="597"/>
      <c r="NDG206" s="446"/>
      <c r="NDH206" s="446"/>
      <c r="NDI206" s="446"/>
      <c r="NDJ206" s="597"/>
      <c r="NDK206" s="446"/>
      <c r="NDL206" s="446"/>
      <c r="NDM206" s="446"/>
      <c r="NDN206" s="446"/>
      <c r="NDO206" s="597"/>
      <c r="NDP206" s="144"/>
      <c r="NDQ206" s="144"/>
      <c r="NDR206" s="144"/>
      <c r="NDS206" s="145"/>
      <c r="NDT206" s="597"/>
      <c r="NDU206" s="597"/>
      <c r="NDV206" s="597"/>
      <c r="NDW206" s="446"/>
      <c r="NDX206" s="446"/>
      <c r="NDY206" s="446"/>
      <c r="NDZ206" s="597"/>
      <c r="NEA206" s="446"/>
      <c r="NEB206" s="446"/>
      <c r="NEC206" s="446"/>
      <c r="NED206" s="446"/>
      <c r="NEE206" s="597"/>
      <c r="NEF206" s="144"/>
      <c r="NEG206" s="144"/>
      <c r="NEH206" s="144"/>
      <c r="NEI206" s="145"/>
      <c r="NEJ206" s="597"/>
      <c r="NEK206" s="597"/>
      <c r="NEL206" s="597"/>
      <c r="NEM206" s="446"/>
      <c r="NEN206" s="446"/>
      <c r="NEO206" s="446"/>
      <c r="NEP206" s="597"/>
      <c r="NEQ206" s="446"/>
      <c r="NER206" s="446"/>
      <c r="NES206" s="446"/>
      <c r="NET206" s="446"/>
      <c r="NEU206" s="597"/>
      <c r="NEV206" s="144"/>
      <c r="NEW206" s="144"/>
      <c r="NEX206" s="144"/>
      <c r="NEY206" s="145"/>
      <c r="NEZ206" s="597"/>
      <c r="NFA206" s="597"/>
      <c r="NFB206" s="597"/>
      <c r="NFC206" s="446"/>
      <c r="NFD206" s="446"/>
      <c r="NFE206" s="446"/>
      <c r="NFF206" s="597"/>
      <c r="NFG206" s="446"/>
      <c r="NFH206" s="446"/>
      <c r="NFI206" s="446"/>
      <c r="NFJ206" s="446"/>
      <c r="NFK206" s="597"/>
      <c r="NFL206" s="144"/>
      <c r="NFM206" s="144"/>
      <c r="NFN206" s="144"/>
      <c r="NFO206" s="145"/>
      <c r="NFP206" s="597"/>
      <c r="NFQ206" s="597"/>
      <c r="NFR206" s="597"/>
      <c r="NFS206" s="446"/>
      <c r="NFT206" s="446"/>
      <c r="NFU206" s="446"/>
      <c r="NFV206" s="597"/>
      <c r="NFW206" s="446"/>
      <c r="NFX206" s="446"/>
      <c r="NFY206" s="446"/>
      <c r="NFZ206" s="446"/>
      <c r="NGA206" s="597"/>
      <c r="NGB206" s="144"/>
      <c r="NGC206" s="144"/>
      <c r="NGD206" s="144"/>
      <c r="NGE206" s="145"/>
      <c r="NGF206" s="597"/>
      <c r="NGG206" s="597"/>
      <c r="NGH206" s="597"/>
      <c r="NGI206" s="446"/>
      <c r="NGJ206" s="446"/>
      <c r="NGK206" s="446"/>
      <c r="NGL206" s="597"/>
      <c r="NGM206" s="446"/>
      <c r="NGN206" s="446"/>
      <c r="NGO206" s="446"/>
      <c r="NGP206" s="446"/>
      <c r="NGQ206" s="597"/>
      <c r="NGR206" s="144"/>
      <c r="NGS206" s="144"/>
      <c r="NGT206" s="144"/>
      <c r="NGU206" s="145"/>
      <c r="NGV206" s="597"/>
      <c r="NGW206" s="597"/>
      <c r="NGX206" s="597"/>
      <c r="NGY206" s="446"/>
      <c r="NGZ206" s="446"/>
      <c r="NHA206" s="446"/>
      <c r="NHB206" s="597"/>
      <c r="NHC206" s="446"/>
      <c r="NHD206" s="446"/>
      <c r="NHE206" s="446"/>
      <c r="NHF206" s="446"/>
      <c r="NHG206" s="597"/>
      <c r="NHH206" s="144"/>
      <c r="NHI206" s="144"/>
      <c r="NHJ206" s="144"/>
      <c r="NHK206" s="145"/>
      <c r="NHL206" s="597"/>
      <c r="NHM206" s="597"/>
      <c r="NHN206" s="597"/>
      <c r="NHO206" s="446"/>
      <c r="NHP206" s="446"/>
      <c r="NHQ206" s="446"/>
      <c r="NHR206" s="597"/>
      <c r="NHS206" s="446"/>
      <c r="NHT206" s="446"/>
      <c r="NHU206" s="446"/>
      <c r="NHV206" s="446"/>
      <c r="NHW206" s="597"/>
      <c r="NHX206" s="144"/>
      <c r="NHY206" s="144"/>
      <c r="NHZ206" s="144"/>
      <c r="NIA206" s="145"/>
      <c r="NIB206" s="597"/>
      <c r="NIC206" s="597"/>
      <c r="NID206" s="597"/>
      <c r="NIE206" s="446"/>
      <c r="NIF206" s="446"/>
      <c r="NIG206" s="446"/>
      <c r="NIH206" s="597"/>
      <c r="NII206" s="446"/>
      <c r="NIJ206" s="446"/>
      <c r="NIK206" s="446"/>
      <c r="NIL206" s="446"/>
      <c r="NIM206" s="597"/>
      <c r="NIN206" s="144"/>
      <c r="NIO206" s="144"/>
      <c r="NIP206" s="144"/>
      <c r="NIQ206" s="145"/>
      <c r="NIR206" s="597"/>
      <c r="NIS206" s="597"/>
      <c r="NIT206" s="597"/>
      <c r="NIU206" s="446"/>
      <c r="NIV206" s="446"/>
      <c r="NIW206" s="446"/>
      <c r="NIX206" s="597"/>
      <c r="NIY206" s="446"/>
      <c r="NIZ206" s="446"/>
      <c r="NJA206" s="446"/>
      <c r="NJB206" s="446"/>
      <c r="NJC206" s="597"/>
      <c r="NJD206" s="144"/>
      <c r="NJE206" s="144"/>
      <c r="NJF206" s="144"/>
      <c r="NJG206" s="145"/>
      <c r="NJH206" s="597"/>
      <c r="NJI206" s="597"/>
      <c r="NJJ206" s="597"/>
      <c r="NJK206" s="446"/>
      <c r="NJL206" s="446"/>
      <c r="NJM206" s="446"/>
      <c r="NJN206" s="597"/>
      <c r="NJO206" s="446"/>
      <c r="NJP206" s="446"/>
      <c r="NJQ206" s="446"/>
      <c r="NJR206" s="446"/>
      <c r="NJS206" s="597"/>
      <c r="NJT206" s="144"/>
      <c r="NJU206" s="144"/>
      <c r="NJV206" s="144"/>
      <c r="NJW206" s="145"/>
      <c r="NJX206" s="597"/>
      <c r="NJY206" s="597"/>
      <c r="NJZ206" s="597"/>
      <c r="NKA206" s="446"/>
      <c r="NKB206" s="446"/>
      <c r="NKC206" s="446"/>
      <c r="NKD206" s="597"/>
      <c r="NKE206" s="446"/>
      <c r="NKF206" s="446"/>
      <c r="NKG206" s="446"/>
      <c r="NKH206" s="446"/>
      <c r="NKI206" s="597"/>
      <c r="NKJ206" s="144"/>
      <c r="NKK206" s="144"/>
      <c r="NKL206" s="144"/>
      <c r="NKM206" s="145"/>
      <c r="NKN206" s="597"/>
      <c r="NKO206" s="597"/>
      <c r="NKP206" s="597"/>
      <c r="NKQ206" s="446"/>
      <c r="NKR206" s="446"/>
      <c r="NKS206" s="446"/>
      <c r="NKT206" s="597"/>
      <c r="NKU206" s="446"/>
      <c r="NKV206" s="446"/>
      <c r="NKW206" s="446"/>
      <c r="NKX206" s="446"/>
      <c r="NKY206" s="597"/>
      <c r="NKZ206" s="144"/>
      <c r="NLA206" s="144"/>
      <c r="NLB206" s="144"/>
      <c r="NLC206" s="145"/>
      <c r="NLD206" s="597"/>
      <c r="NLE206" s="597"/>
      <c r="NLF206" s="597"/>
      <c r="NLG206" s="446"/>
      <c r="NLH206" s="446"/>
      <c r="NLI206" s="446"/>
      <c r="NLJ206" s="597"/>
      <c r="NLK206" s="446"/>
      <c r="NLL206" s="446"/>
      <c r="NLM206" s="446"/>
      <c r="NLN206" s="446"/>
      <c r="NLO206" s="597"/>
      <c r="NLP206" s="144"/>
      <c r="NLQ206" s="144"/>
      <c r="NLR206" s="144"/>
      <c r="NLS206" s="145"/>
      <c r="NLT206" s="597"/>
      <c r="NLU206" s="597"/>
      <c r="NLV206" s="597"/>
      <c r="NLW206" s="446"/>
      <c r="NLX206" s="446"/>
      <c r="NLY206" s="446"/>
      <c r="NLZ206" s="597"/>
      <c r="NMA206" s="446"/>
      <c r="NMB206" s="446"/>
      <c r="NMC206" s="446"/>
      <c r="NMD206" s="446"/>
      <c r="NME206" s="597"/>
      <c r="NMF206" s="144"/>
      <c r="NMG206" s="144"/>
      <c r="NMH206" s="144"/>
      <c r="NMI206" s="145"/>
      <c r="NMJ206" s="597"/>
      <c r="NMK206" s="597"/>
      <c r="NML206" s="597"/>
      <c r="NMM206" s="446"/>
      <c r="NMN206" s="446"/>
      <c r="NMO206" s="446"/>
      <c r="NMP206" s="597"/>
      <c r="NMQ206" s="446"/>
      <c r="NMR206" s="446"/>
      <c r="NMS206" s="446"/>
      <c r="NMT206" s="446"/>
      <c r="NMU206" s="597"/>
      <c r="NMV206" s="144"/>
      <c r="NMW206" s="144"/>
      <c r="NMX206" s="144"/>
      <c r="NMY206" s="145"/>
      <c r="NMZ206" s="597"/>
      <c r="NNA206" s="597"/>
      <c r="NNB206" s="597"/>
      <c r="NNC206" s="446"/>
      <c r="NND206" s="446"/>
      <c r="NNE206" s="446"/>
      <c r="NNF206" s="597"/>
      <c r="NNG206" s="446"/>
      <c r="NNH206" s="446"/>
      <c r="NNI206" s="446"/>
      <c r="NNJ206" s="446"/>
      <c r="NNK206" s="597"/>
      <c r="NNL206" s="144"/>
      <c r="NNM206" s="144"/>
      <c r="NNN206" s="144"/>
      <c r="NNO206" s="145"/>
      <c r="NNP206" s="597"/>
      <c r="NNQ206" s="597"/>
      <c r="NNR206" s="597"/>
      <c r="NNS206" s="446"/>
      <c r="NNT206" s="446"/>
      <c r="NNU206" s="446"/>
      <c r="NNV206" s="597"/>
      <c r="NNW206" s="446"/>
      <c r="NNX206" s="446"/>
      <c r="NNY206" s="446"/>
      <c r="NNZ206" s="446"/>
      <c r="NOA206" s="597"/>
      <c r="NOB206" s="144"/>
      <c r="NOC206" s="144"/>
      <c r="NOD206" s="144"/>
      <c r="NOE206" s="145"/>
      <c r="NOF206" s="597"/>
      <c r="NOG206" s="597"/>
      <c r="NOH206" s="597"/>
      <c r="NOI206" s="446"/>
      <c r="NOJ206" s="446"/>
      <c r="NOK206" s="446"/>
      <c r="NOL206" s="597"/>
      <c r="NOM206" s="446"/>
      <c r="NON206" s="446"/>
      <c r="NOO206" s="446"/>
      <c r="NOP206" s="446"/>
      <c r="NOQ206" s="597"/>
      <c r="NOR206" s="144"/>
      <c r="NOS206" s="144"/>
      <c r="NOT206" s="144"/>
      <c r="NOU206" s="145"/>
      <c r="NOV206" s="597"/>
      <c r="NOW206" s="597"/>
      <c r="NOX206" s="597"/>
      <c r="NOY206" s="446"/>
      <c r="NOZ206" s="446"/>
      <c r="NPA206" s="446"/>
      <c r="NPB206" s="597"/>
      <c r="NPC206" s="446"/>
      <c r="NPD206" s="446"/>
      <c r="NPE206" s="446"/>
      <c r="NPF206" s="446"/>
      <c r="NPG206" s="597"/>
      <c r="NPH206" s="144"/>
      <c r="NPI206" s="144"/>
      <c r="NPJ206" s="144"/>
      <c r="NPK206" s="145"/>
      <c r="NPL206" s="597"/>
      <c r="NPM206" s="597"/>
      <c r="NPN206" s="597"/>
      <c r="NPO206" s="446"/>
      <c r="NPP206" s="446"/>
      <c r="NPQ206" s="446"/>
      <c r="NPR206" s="597"/>
      <c r="NPS206" s="446"/>
      <c r="NPT206" s="446"/>
      <c r="NPU206" s="446"/>
      <c r="NPV206" s="446"/>
      <c r="NPW206" s="597"/>
      <c r="NPX206" s="144"/>
      <c r="NPY206" s="144"/>
      <c r="NPZ206" s="144"/>
      <c r="NQA206" s="145"/>
      <c r="NQB206" s="597"/>
      <c r="NQC206" s="597"/>
      <c r="NQD206" s="597"/>
      <c r="NQE206" s="446"/>
      <c r="NQF206" s="446"/>
      <c r="NQG206" s="446"/>
      <c r="NQH206" s="597"/>
      <c r="NQI206" s="446"/>
      <c r="NQJ206" s="446"/>
      <c r="NQK206" s="446"/>
      <c r="NQL206" s="446"/>
      <c r="NQM206" s="597"/>
      <c r="NQN206" s="144"/>
      <c r="NQO206" s="144"/>
      <c r="NQP206" s="144"/>
      <c r="NQQ206" s="145"/>
      <c r="NQR206" s="597"/>
      <c r="NQS206" s="597"/>
      <c r="NQT206" s="597"/>
      <c r="NQU206" s="446"/>
      <c r="NQV206" s="446"/>
      <c r="NQW206" s="446"/>
      <c r="NQX206" s="597"/>
      <c r="NQY206" s="446"/>
      <c r="NQZ206" s="446"/>
      <c r="NRA206" s="446"/>
      <c r="NRB206" s="446"/>
      <c r="NRC206" s="597"/>
      <c r="NRD206" s="144"/>
      <c r="NRE206" s="144"/>
      <c r="NRF206" s="144"/>
      <c r="NRG206" s="145"/>
      <c r="NRH206" s="597"/>
      <c r="NRI206" s="597"/>
      <c r="NRJ206" s="597"/>
      <c r="NRK206" s="446"/>
      <c r="NRL206" s="446"/>
      <c r="NRM206" s="446"/>
      <c r="NRN206" s="597"/>
      <c r="NRO206" s="446"/>
      <c r="NRP206" s="446"/>
      <c r="NRQ206" s="446"/>
      <c r="NRR206" s="446"/>
      <c r="NRS206" s="597"/>
      <c r="NRT206" s="144"/>
      <c r="NRU206" s="144"/>
      <c r="NRV206" s="144"/>
      <c r="NRW206" s="145"/>
      <c r="NRX206" s="597"/>
      <c r="NRY206" s="597"/>
      <c r="NRZ206" s="597"/>
      <c r="NSA206" s="446"/>
      <c r="NSB206" s="446"/>
      <c r="NSC206" s="446"/>
      <c r="NSD206" s="597"/>
      <c r="NSE206" s="446"/>
      <c r="NSF206" s="446"/>
      <c r="NSG206" s="446"/>
      <c r="NSH206" s="446"/>
      <c r="NSI206" s="597"/>
      <c r="NSJ206" s="144"/>
      <c r="NSK206" s="144"/>
      <c r="NSL206" s="144"/>
      <c r="NSM206" s="145"/>
      <c r="NSN206" s="597"/>
      <c r="NSO206" s="597"/>
      <c r="NSP206" s="597"/>
      <c r="NSQ206" s="446"/>
      <c r="NSR206" s="446"/>
      <c r="NSS206" s="446"/>
      <c r="NST206" s="597"/>
      <c r="NSU206" s="446"/>
      <c r="NSV206" s="446"/>
      <c r="NSW206" s="446"/>
      <c r="NSX206" s="446"/>
      <c r="NSY206" s="597"/>
      <c r="NSZ206" s="144"/>
      <c r="NTA206" s="144"/>
      <c r="NTB206" s="144"/>
      <c r="NTC206" s="145"/>
      <c r="NTD206" s="597"/>
      <c r="NTE206" s="597"/>
      <c r="NTF206" s="597"/>
      <c r="NTG206" s="446"/>
      <c r="NTH206" s="446"/>
      <c r="NTI206" s="446"/>
      <c r="NTJ206" s="597"/>
      <c r="NTK206" s="446"/>
      <c r="NTL206" s="446"/>
      <c r="NTM206" s="446"/>
      <c r="NTN206" s="446"/>
      <c r="NTO206" s="597"/>
      <c r="NTP206" s="144"/>
      <c r="NTQ206" s="144"/>
      <c r="NTR206" s="144"/>
      <c r="NTS206" s="145"/>
      <c r="NTT206" s="597"/>
      <c r="NTU206" s="597"/>
      <c r="NTV206" s="597"/>
      <c r="NTW206" s="446"/>
      <c r="NTX206" s="446"/>
      <c r="NTY206" s="446"/>
      <c r="NTZ206" s="597"/>
      <c r="NUA206" s="446"/>
      <c r="NUB206" s="446"/>
      <c r="NUC206" s="446"/>
      <c r="NUD206" s="446"/>
      <c r="NUE206" s="597"/>
      <c r="NUF206" s="144"/>
      <c r="NUG206" s="144"/>
      <c r="NUH206" s="144"/>
      <c r="NUI206" s="145"/>
      <c r="NUJ206" s="597"/>
      <c r="NUK206" s="597"/>
      <c r="NUL206" s="597"/>
      <c r="NUM206" s="446"/>
      <c r="NUN206" s="446"/>
      <c r="NUO206" s="446"/>
      <c r="NUP206" s="597"/>
      <c r="NUQ206" s="446"/>
      <c r="NUR206" s="446"/>
      <c r="NUS206" s="446"/>
      <c r="NUT206" s="446"/>
      <c r="NUU206" s="597"/>
      <c r="NUV206" s="144"/>
      <c r="NUW206" s="144"/>
      <c r="NUX206" s="144"/>
      <c r="NUY206" s="145"/>
      <c r="NUZ206" s="597"/>
      <c r="NVA206" s="597"/>
      <c r="NVB206" s="597"/>
      <c r="NVC206" s="446"/>
      <c r="NVD206" s="446"/>
      <c r="NVE206" s="446"/>
      <c r="NVF206" s="597"/>
      <c r="NVG206" s="446"/>
      <c r="NVH206" s="446"/>
      <c r="NVI206" s="446"/>
      <c r="NVJ206" s="446"/>
      <c r="NVK206" s="597"/>
      <c r="NVL206" s="144"/>
      <c r="NVM206" s="144"/>
      <c r="NVN206" s="144"/>
      <c r="NVO206" s="145"/>
      <c r="NVP206" s="597"/>
      <c r="NVQ206" s="597"/>
      <c r="NVR206" s="597"/>
      <c r="NVS206" s="446"/>
      <c r="NVT206" s="446"/>
      <c r="NVU206" s="446"/>
      <c r="NVV206" s="597"/>
      <c r="NVW206" s="446"/>
      <c r="NVX206" s="446"/>
      <c r="NVY206" s="446"/>
      <c r="NVZ206" s="446"/>
      <c r="NWA206" s="597"/>
      <c r="NWB206" s="144"/>
      <c r="NWC206" s="144"/>
      <c r="NWD206" s="144"/>
      <c r="NWE206" s="145"/>
      <c r="NWF206" s="597"/>
      <c r="NWG206" s="597"/>
      <c r="NWH206" s="597"/>
      <c r="NWI206" s="446"/>
      <c r="NWJ206" s="446"/>
      <c r="NWK206" s="446"/>
      <c r="NWL206" s="597"/>
      <c r="NWM206" s="446"/>
      <c r="NWN206" s="446"/>
      <c r="NWO206" s="446"/>
      <c r="NWP206" s="446"/>
      <c r="NWQ206" s="597"/>
      <c r="NWR206" s="144"/>
      <c r="NWS206" s="144"/>
      <c r="NWT206" s="144"/>
      <c r="NWU206" s="145"/>
      <c r="NWV206" s="597"/>
      <c r="NWW206" s="597"/>
      <c r="NWX206" s="597"/>
      <c r="NWY206" s="446"/>
      <c r="NWZ206" s="446"/>
      <c r="NXA206" s="446"/>
      <c r="NXB206" s="597"/>
      <c r="NXC206" s="446"/>
      <c r="NXD206" s="446"/>
      <c r="NXE206" s="446"/>
      <c r="NXF206" s="446"/>
      <c r="NXG206" s="597"/>
      <c r="NXH206" s="144"/>
      <c r="NXI206" s="144"/>
      <c r="NXJ206" s="144"/>
      <c r="NXK206" s="145"/>
      <c r="NXL206" s="597"/>
      <c r="NXM206" s="597"/>
      <c r="NXN206" s="597"/>
      <c r="NXO206" s="446"/>
      <c r="NXP206" s="446"/>
      <c r="NXQ206" s="446"/>
      <c r="NXR206" s="597"/>
      <c r="NXS206" s="446"/>
      <c r="NXT206" s="446"/>
      <c r="NXU206" s="446"/>
      <c r="NXV206" s="446"/>
      <c r="NXW206" s="597"/>
      <c r="NXX206" s="144"/>
      <c r="NXY206" s="144"/>
      <c r="NXZ206" s="144"/>
      <c r="NYA206" s="145"/>
      <c r="NYB206" s="597"/>
      <c r="NYC206" s="597"/>
      <c r="NYD206" s="597"/>
      <c r="NYE206" s="446"/>
      <c r="NYF206" s="446"/>
      <c r="NYG206" s="446"/>
      <c r="NYH206" s="597"/>
      <c r="NYI206" s="446"/>
      <c r="NYJ206" s="446"/>
      <c r="NYK206" s="446"/>
      <c r="NYL206" s="446"/>
      <c r="NYM206" s="597"/>
      <c r="NYN206" s="144"/>
      <c r="NYO206" s="144"/>
      <c r="NYP206" s="144"/>
      <c r="NYQ206" s="145"/>
      <c r="NYR206" s="597"/>
      <c r="NYS206" s="597"/>
      <c r="NYT206" s="597"/>
      <c r="NYU206" s="446"/>
      <c r="NYV206" s="446"/>
      <c r="NYW206" s="446"/>
      <c r="NYX206" s="597"/>
      <c r="NYY206" s="446"/>
      <c r="NYZ206" s="446"/>
      <c r="NZA206" s="446"/>
      <c r="NZB206" s="446"/>
      <c r="NZC206" s="597"/>
      <c r="NZD206" s="144"/>
      <c r="NZE206" s="144"/>
      <c r="NZF206" s="144"/>
      <c r="NZG206" s="145"/>
      <c r="NZH206" s="597"/>
      <c r="NZI206" s="597"/>
      <c r="NZJ206" s="597"/>
      <c r="NZK206" s="446"/>
      <c r="NZL206" s="446"/>
      <c r="NZM206" s="446"/>
      <c r="NZN206" s="597"/>
      <c r="NZO206" s="446"/>
      <c r="NZP206" s="446"/>
      <c r="NZQ206" s="446"/>
      <c r="NZR206" s="446"/>
      <c r="NZS206" s="597"/>
      <c r="NZT206" s="144"/>
      <c r="NZU206" s="144"/>
      <c r="NZV206" s="144"/>
      <c r="NZW206" s="145"/>
      <c r="NZX206" s="597"/>
      <c r="NZY206" s="597"/>
      <c r="NZZ206" s="597"/>
      <c r="OAA206" s="446"/>
      <c r="OAB206" s="446"/>
      <c r="OAC206" s="446"/>
      <c r="OAD206" s="597"/>
      <c r="OAE206" s="446"/>
      <c r="OAF206" s="446"/>
      <c r="OAG206" s="446"/>
      <c r="OAH206" s="446"/>
      <c r="OAI206" s="597"/>
      <c r="OAJ206" s="144"/>
      <c r="OAK206" s="144"/>
      <c r="OAL206" s="144"/>
      <c r="OAM206" s="145"/>
      <c r="OAN206" s="597"/>
      <c r="OAO206" s="597"/>
      <c r="OAP206" s="597"/>
      <c r="OAQ206" s="446"/>
      <c r="OAR206" s="446"/>
      <c r="OAS206" s="446"/>
      <c r="OAT206" s="597"/>
      <c r="OAU206" s="446"/>
      <c r="OAV206" s="446"/>
      <c r="OAW206" s="446"/>
      <c r="OAX206" s="446"/>
      <c r="OAY206" s="597"/>
      <c r="OAZ206" s="144"/>
      <c r="OBA206" s="144"/>
      <c r="OBB206" s="144"/>
      <c r="OBC206" s="145"/>
      <c r="OBD206" s="597"/>
      <c r="OBE206" s="597"/>
      <c r="OBF206" s="597"/>
      <c r="OBG206" s="446"/>
      <c r="OBH206" s="446"/>
      <c r="OBI206" s="446"/>
      <c r="OBJ206" s="597"/>
      <c r="OBK206" s="446"/>
      <c r="OBL206" s="446"/>
      <c r="OBM206" s="446"/>
      <c r="OBN206" s="446"/>
      <c r="OBO206" s="597"/>
      <c r="OBP206" s="144"/>
      <c r="OBQ206" s="144"/>
      <c r="OBR206" s="144"/>
      <c r="OBS206" s="145"/>
      <c r="OBT206" s="597"/>
      <c r="OBU206" s="597"/>
      <c r="OBV206" s="597"/>
      <c r="OBW206" s="446"/>
      <c r="OBX206" s="446"/>
      <c r="OBY206" s="446"/>
      <c r="OBZ206" s="597"/>
      <c r="OCA206" s="446"/>
      <c r="OCB206" s="446"/>
      <c r="OCC206" s="446"/>
      <c r="OCD206" s="446"/>
      <c r="OCE206" s="597"/>
      <c r="OCF206" s="144"/>
      <c r="OCG206" s="144"/>
      <c r="OCH206" s="144"/>
      <c r="OCI206" s="145"/>
      <c r="OCJ206" s="597"/>
      <c r="OCK206" s="597"/>
      <c r="OCL206" s="597"/>
      <c r="OCM206" s="446"/>
      <c r="OCN206" s="446"/>
      <c r="OCO206" s="446"/>
      <c r="OCP206" s="597"/>
      <c r="OCQ206" s="446"/>
      <c r="OCR206" s="446"/>
      <c r="OCS206" s="446"/>
      <c r="OCT206" s="446"/>
      <c r="OCU206" s="597"/>
      <c r="OCV206" s="144"/>
      <c r="OCW206" s="144"/>
      <c r="OCX206" s="144"/>
      <c r="OCY206" s="145"/>
      <c r="OCZ206" s="597"/>
      <c r="ODA206" s="597"/>
      <c r="ODB206" s="597"/>
      <c r="ODC206" s="446"/>
      <c r="ODD206" s="446"/>
      <c r="ODE206" s="446"/>
      <c r="ODF206" s="597"/>
      <c r="ODG206" s="446"/>
      <c r="ODH206" s="446"/>
      <c r="ODI206" s="446"/>
      <c r="ODJ206" s="446"/>
      <c r="ODK206" s="597"/>
      <c r="ODL206" s="144"/>
      <c r="ODM206" s="144"/>
      <c r="ODN206" s="144"/>
      <c r="ODO206" s="145"/>
      <c r="ODP206" s="597"/>
      <c r="ODQ206" s="597"/>
      <c r="ODR206" s="597"/>
      <c r="ODS206" s="446"/>
      <c r="ODT206" s="446"/>
      <c r="ODU206" s="446"/>
      <c r="ODV206" s="597"/>
      <c r="ODW206" s="446"/>
      <c r="ODX206" s="446"/>
      <c r="ODY206" s="446"/>
      <c r="ODZ206" s="446"/>
      <c r="OEA206" s="597"/>
      <c r="OEB206" s="144"/>
      <c r="OEC206" s="144"/>
      <c r="OED206" s="144"/>
      <c r="OEE206" s="145"/>
      <c r="OEF206" s="597"/>
      <c r="OEG206" s="597"/>
      <c r="OEH206" s="597"/>
      <c r="OEI206" s="446"/>
      <c r="OEJ206" s="446"/>
      <c r="OEK206" s="446"/>
      <c r="OEL206" s="597"/>
      <c r="OEM206" s="446"/>
      <c r="OEN206" s="446"/>
      <c r="OEO206" s="446"/>
      <c r="OEP206" s="446"/>
      <c r="OEQ206" s="597"/>
      <c r="OER206" s="144"/>
      <c r="OES206" s="144"/>
      <c r="OET206" s="144"/>
      <c r="OEU206" s="145"/>
      <c r="OEV206" s="597"/>
      <c r="OEW206" s="597"/>
      <c r="OEX206" s="597"/>
      <c r="OEY206" s="446"/>
      <c r="OEZ206" s="446"/>
      <c r="OFA206" s="446"/>
      <c r="OFB206" s="597"/>
      <c r="OFC206" s="446"/>
      <c r="OFD206" s="446"/>
      <c r="OFE206" s="446"/>
      <c r="OFF206" s="446"/>
      <c r="OFG206" s="597"/>
      <c r="OFH206" s="144"/>
      <c r="OFI206" s="144"/>
      <c r="OFJ206" s="144"/>
      <c r="OFK206" s="145"/>
      <c r="OFL206" s="597"/>
      <c r="OFM206" s="597"/>
      <c r="OFN206" s="597"/>
      <c r="OFO206" s="446"/>
      <c r="OFP206" s="446"/>
      <c r="OFQ206" s="446"/>
      <c r="OFR206" s="597"/>
      <c r="OFS206" s="446"/>
      <c r="OFT206" s="446"/>
      <c r="OFU206" s="446"/>
      <c r="OFV206" s="446"/>
      <c r="OFW206" s="597"/>
      <c r="OFX206" s="144"/>
      <c r="OFY206" s="144"/>
      <c r="OFZ206" s="144"/>
      <c r="OGA206" s="145"/>
      <c r="OGB206" s="597"/>
      <c r="OGC206" s="597"/>
      <c r="OGD206" s="597"/>
      <c r="OGE206" s="446"/>
      <c r="OGF206" s="446"/>
      <c r="OGG206" s="446"/>
      <c r="OGH206" s="597"/>
      <c r="OGI206" s="446"/>
      <c r="OGJ206" s="446"/>
      <c r="OGK206" s="446"/>
      <c r="OGL206" s="446"/>
      <c r="OGM206" s="597"/>
      <c r="OGN206" s="144"/>
      <c r="OGO206" s="144"/>
      <c r="OGP206" s="144"/>
      <c r="OGQ206" s="145"/>
      <c r="OGR206" s="597"/>
      <c r="OGS206" s="597"/>
      <c r="OGT206" s="597"/>
      <c r="OGU206" s="446"/>
      <c r="OGV206" s="446"/>
      <c r="OGW206" s="446"/>
      <c r="OGX206" s="597"/>
      <c r="OGY206" s="446"/>
      <c r="OGZ206" s="446"/>
      <c r="OHA206" s="446"/>
      <c r="OHB206" s="446"/>
      <c r="OHC206" s="597"/>
      <c r="OHD206" s="144"/>
      <c r="OHE206" s="144"/>
      <c r="OHF206" s="144"/>
      <c r="OHG206" s="145"/>
      <c r="OHH206" s="597"/>
      <c r="OHI206" s="597"/>
      <c r="OHJ206" s="597"/>
      <c r="OHK206" s="446"/>
      <c r="OHL206" s="446"/>
      <c r="OHM206" s="446"/>
      <c r="OHN206" s="597"/>
      <c r="OHO206" s="446"/>
      <c r="OHP206" s="446"/>
      <c r="OHQ206" s="446"/>
      <c r="OHR206" s="446"/>
      <c r="OHS206" s="597"/>
      <c r="OHT206" s="144"/>
      <c r="OHU206" s="144"/>
      <c r="OHV206" s="144"/>
      <c r="OHW206" s="145"/>
      <c r="OHX206" s="597"/>
      <c r="OHY206" s="597"/>
      <c r="OHZ206" s="597"/>
      <c r="OIA206" s="446"/>
      <c r="OIB206" s="446"/>
      <c r="OIC206" s="446"/>
      <c r="OID206" s="597"/>
      <c r="OIE206" s="446"/>
      <c r="OIF206" s="446"/>
      <c r="OIG206" s="446"/>
      <c r="OIH206" s="446"/>
      <c r="OII206" s="597"/>
      <c r="OIJ206" s="144"/>
      <c r="OIK206" s="144"/>
      <c r="OIL206" s="144"/>
      <c r="OIM206" s="145"/>
      <c r="OIN206" s="597"/>
      <c r="OIO206" s="597"/>
      <c r="OIP206" s="597"/>
      <c r="OIQ206" s="446"/>
      <c r="OIR206" s="446"/>
      <c r="OIS206" s="446"/>
      <c r="OIT206" s="597"/>
      <c r="OIU206" s="446"/>
      <c r="OIV206" s="446"/>
      <c r="OIW206" s="446"/>
      <c r="OIX206" s="446"/>
      <c r="OIY206" s="597"/>
      <c r="OIZ206" s="144"/>
      <c r="OJA206" s="144"/>
      <c r="OJB206" s="144"/>
      <c r="OJC206" s="145"/>
      <c r="OJD206" s="597"/>
      <c r="OJE206" s="597"/>
      <c r="OJF206" s="597"/>
      <c r="OJG206" s="446"/>
      <c r="OJH206" s="446"/>
      <c r="OJI206" s="446"/>
      <c r="OJJ206" s="597"/>
      <c r="OJK206" s="446"/>
      <c r="OJL206" s="446"/>
      <c r="OJM206" s="446"/>
      <c r="OJN206" s="446"/>
      <c r="OJO206" s="597"/>
      <c r="OJP206" s="144"/>
      <c r="OJQ206" s="144"/>
      <c r="OJR206" s="144"/>
      <c r="OJS206" s="145"/>
      <c r="OJT206" s="597"/>
      <c r="OJU206" s="597"/>
      <c r="OJV206" s="597"/>
      <c r="OJW206" s="446"/>
      <c r="OJX206" s="446"/>
      <c r="OJY206" s="446"/>
      <c r="OJZ206" s="597"/>
      <c r="OKA206" s="446"/>
      <c r="OKB206" s="446"/>
      <c r="OKC206" s="446"/>
      <c r="OKD206" s="446"/>
      <c r="OKE206" s="597"/>
      <c r="OKF206" s="144"/>
      <c r="OKG206" s="144"/>
      <c r="OKH206" s="144"/>
      <c r="OKI206" s="145"/>
      <c r="OKJ206" s="597"/>
      <c r="OKK206" s="597"/>
      <c r="OKL206" s="597"/>
      <c r="OKM206" s="446"/>
      <c r="OKN206" s="446"/>
      <c r="OKO206" s="446"/>
      <c r="OKP206" s="597"/>
      <c r="OKQ206" s="446"/>
      <c r="OKR206" s="446"/>
      <c r="OKS206" s="446"/>
      <c r="OKT206" s="446"/>
      <c r="OKU206" s="597"/>
      <c r="OKV206" s="144"/>
      <c r="OKW206" s="144"/>
      <c r="OKX206" s="144"/>
      <c r="OKY206" s="145"/>
      <c r="OKZ206" s="597"/>
      <c r="OLA206" s="597"/>
      <c r="OLB206" s="597"/>
      <c r="OLC206" s="446"/>
      <c r="OLD206" s="446"/>
      <c r="OLE206" s="446"/>
      <c r="OLF206" s="597"/>
      <c r="OLG206" s="446"/>
      <c r="OLH206" s="446"/>
      <c r="OLI206" s="446"/>
      <c r="OLJ206" s="446"/>
      <c r="OLK206" s="597"/>
      <c r="OLL206" s="144"/>
      <c r="OLM206" s="144"/>
      <c r="OLN206" s="144"/>
      <c r="OLO206" s="145"/>
      <c r="OLP206" s="597"/>
      <c r="OLQ206" s="597"/>
      <c r="OLR206" s="597"/>
      <c r="OLS206" s="446"/>
      <c r="OLT206" s="446"/>
      <c r="OLU206" s="446"/>
      <c r="OLV206" s="597"/>
      <c r="OLW206" s="446"/>
      <c r="OLX206" s="446"/>
      <c r="OLY206" s="446"/>
      <c r="OLZ206" s="446"/>
      <c r="OMA206" s="597"/>
      <c r="OMB206" s="144"/>
      <c r="OMC206" s="144"/>
      <c r="OMD206" s="144"/>
      <c r="OME206" s="145"/>
      <c r="OMF206" s="597"/>
      <c r="OMG206" s="597"/>
      <c r="OMH206" s="597"/>
      <c r="OMI206" s="446"/>
      <c r="OMJ206" s="446"/>
      <c r="OMK206" s="446"/>
      <c r="OML206" s="597"/>
      <c r="OMM206" s="446"/>
      <c r="OMN206" s="446"/>
      <c r="OMO206" s="446"/>
      <c r="OMP206" s="446"/>
      <c r="OMQ206" s="597"/>
      <c r="OMR206" s="144"/>
      <c r="OMS206" s="144"/>
      <c r="OMT206" s="144"/>
      <c r="OMU206" s="145"/>
      <c r="OMV206" s="597"/>
      <c r="OMW206" s="597"/>
      <c r="OMX206" s="597"/>
      <c r="OMY206" s="446"/>
      <c r="OMZ206" s="446"/>
      <c r="ONA206" s="446"/>
      <c r="ONB206" s="597"/>
      <c r="ONC206" s="446"/>
      <c r="OND206" s="446"/>
      <c r="ONE206" s="446"/>
      <c r="ONF206" s="446"/>
      <c r="ONG206" s="597"/>
      <c r="ONH206" s="144"/>
      <c r="ONI206" s="144"/>
      <c r="ONJ206" s="144"/>
      <c r="ONK206" s="145"/>
      <c r="ONL206" s="597"/>
      <c r="ONM206" s="597"/>
      <c r="ONN206" s="597"/>
      <c r="ONO206" s="446"/>
      <c r="ONP206" s="446"/>
      <c r="ONQ206" s="446"/>
      <c r="ONR206" s="597"/>
      <c r="ONS206" s="446"/>
      <c r="ONT206" s="446"/>
      <c r="ONU206" s="446"/>
      <c r="ONV206" s="446"/>
      <c r="ONW206" s="597"/>
      <c r="ONX206" s="144"/>
      <c r="ONY206" s="144"/>
      <c r="ONZ206" s="144"/>
      <c r="OOA206" s="145"/>
      <c r="OOB206" s="597"/>
      <c r="OOC206" s="597"/>
      <c r="OOD206" s="597"/>
      <c r="OOE206" s="446"/>
      <c r="OOF206" s="446"/>
      <c r="OOG206" s="446"/>
      <c r="OOH206" s="597"/>
      <c r="OOI206" s="446"/>
      <c r="OOJ206" s="446"/>
      <c r="OOK206" s="446"/>
      <c r="OOL206" s="446"/>
      <c r="OOM206" s="597"/>
      <c r="OON206" s="144"/>
      <c r="OOO206" s="144"/>
      <c r="OOP206" s="144"/>
      <c r="OOQ206" s="145"/>
      <c r="OOR206" s="597"/>
      <c r="OOS206" s="597"/>
      <c r="OOT206" s="597"/>
      <c r="OOU206" s="446"/>
      <c r="OOV206" s="446"/>
      <c r="OOW206" s="446"/>
      <c r="OOX206" s="597"/>
      <c r="OOY206" s="446"/>
      <c r="OOZ206" s="446"/>
      <c r="OPA206" s="446"/>
      <c r="OPB206" s="446"/>
      <c r="OPC206" s="597"/>
      <c r="OPD206" s="144"/>
      <c r="OPE206" s="144"/>
      <c r="OPF206" s="144"/>
      <c r="OPG206" s="145"/>
      <c r="OPH206" s="597"/>
      <c r="OPI206" s="597"/>
      <c r="OPJ206" s="597"/>
      <c r="OPK206" s="446"/>
      <c r="OPL206" s="446"/>
      <c r="OPM206" s="446"/>
      <c r="OPN206" s="597"/>
      <c r="OPO206" s="446"/>
      <c r="OPP206" s="446"/>
      <c r="OPQ206" s="446"/>
      <c r="OPR206" s="446"/>
      <c r="OPS206" s="597"/>
      <c r="OPT206" s="144"/>
      <c r="OPU206" s="144"/>
      <c r="OPV206" s="144"/>
      <c r="OPW206" s="145"/>
      <c r="OPX206" s="597"/>
      <c r="OPY206" s="597"/>
      <c r="OPZ206" s="597"/>
      <c r="OQA206" s="446"/>
      <c r="OQB206" s="446"/>
      <c r="OQC206" s="446"/>
      <c r="OQD206" s="597"/>
      <c r="OQE206" s="446"/>
      <c r="OQF206" s="446"/>
      <c r="OQG206" s="446"/>
      <c r="OQH206" s="446"/>
      <c r="OQI206" s="597"/>
      <c r="OQJ206" s="144"/>
      <c r="OQK206" s="144"/>
      <c r="OQL206" s="144"/>
      <c r="OQM206" s="145"/>
      <c r="OQN206" s="597"/>
      <c r="OQO206" s="597"/>
      <c r="OQP206" s="597"/>
      <c r="OQQ206" s="446"/>
      <c r="OQR206" s="446"/>
      <c r="OQS206" s="446"/>
      <c r="OQT206" s="597"/>
      <c r="OQU206" s="446"/>
      <c r="OQV206" s="446"/>
      <c r="OQW206" s="446"/>
      <c r="OQX206" s="446"/>
      <c r="OQY206" s="597"/>
      <c r="OQZ206" s="144"/>
      <c r="ORA206" s="144"/>
      <c r="ORB206" s="144"/>
      <c r="ORC206" s="145"/>
      <c r="ORD206" s="597"/>
      <c r="ORE206" s="597"/>
      <c r="ORF206" s="597"/>
      <c r="ORG206" s="446"/>
      <c r="ORH206" s="446"/>
      <c r="ORI206" s="446"/>
      <c r="ORJ206" s="597"/>
      <c r="ORK206" s="446"/>
      <c r="ORL206" s="446"/>
      <c r="ORM206" s="446"/>
      <c r="ORN206" s="446"/>
      <c r="ORO206" s="597"/>
      <c r="ORP206" s="144"/>
      <c r="ORQ206" s="144"/>
      <c r="ORR206" s="144"/>
      <c r="ORS206" s="145"/>
      <c r="ORT206" s="597"/>
      <c r="ORU206" s="597"/>
      <c r="ORV206" s="597"/>
      <c r="ORW206" s="446"/>
      <c r="ORX206" s="446"/>
      <c r="ORY206" s="446"/>
      <c r="ORZ206" s="597"/>
      <c r="OSA206" s="446"/>
      <c r="OSB206" s="446"/>
      <c r="OSC206" s="446"/>
      <c r="OSD206" s="446"/>
      <c r="OSE206" s="597"/>
      <c r="OSF206" s="144"/>
      <c r="OSG206" s="144"/>
      <c r="OSH206" s="144"/>
      <c r="OSI206" s="145"/>
      <c r="OSJ206" s="597"/>
      <c r="OSK206" s="597"/>
      <c r="OSL206" s="597"/>
      <c r="OSM206" s="446"/>
      <c r="OSN206" s="446"/>
      <c r="OSO206" s="446"/>
      <c r="OSP206" s="597"/>
      <c r="OSQ206" s="446"/>
      <c r="OSR206" s="446"/>
      <c r="OSS206" s="446"/>
      <c r="OST206" s="446"/>
      <c r="OSU206" s="597"/>
      <c r="OSV206" s="144"/>
      <c r="OSW206" s="144"/>
      <c r="OSX206" s="144"/>
      <c r="OSY206" s="145"/>
      <c r="OSZ206" s="597"/>
      <c r="OTA206" s="597"/>
      <c r="OTB206" s="597"/>
      <c r="OTC206" s="446"/>
      <c r="OTD206" s="446"/>
      <c r="OTE206" s="446"/>
      <c r="OTF206" s="597"/>
      <c r="OTG206" s="446"/>
      <c r="OTH206" s="446"/>
      <c r="OTI206" s="446"/>
      <c r="OTJ206" s="446"/>
      <c r="OTK206" s="597"/>
      <c r="OTL206" s="144"/>
      <c r="OTM206" s="144"/>
      <c r="OTN206" s="144"/>
      <c r="OTO206" s="145"/>
      <c r="OTP206" s="597"/>
      <c r="OTQ206" s="597"/>
      <c r="OTR206" s="597"/>
      <c r="OTS206" s="446"/>
      <c r="OTT206" s="446"/>
      <c r="OTU206" s="446"/>
      <c r="OTV206" s="597"/>
      <c r="OTW206" s="446"/>
      <c r="OTX206" s="446"/>
      <c r="OTY206" s="446"/>
      <c r="OTZ206" s="446"/>
      <c r="OUA206" s="597"/>
      <c r="OUB206" s="144"/>
      <c r="OUC206" s="144"/>
      <c r="OUD206" s="144"/>
      <c r="OUE206" s="145"/>
      <c r="OUF206" s="597"/>
      <c r="OUG206" s="597"/>
      <c r="OUH206" s="597"/>
      <c r="OUI206" s="446"/>
      <c r="OUJ206" s="446"/>
      <c r="OUK206" s="446"/>
      <c r="OUL206" s="597"/>
      <c r="OUM206" s="446"/>
      <c r="OUN206" s="446"/>
      <c r="OUO206" s="446"/>
      <c r="OUP206" s="446"/>
      <c r="OUQ206" s="597"/>
      <c r="OUR206" s="144"/>
      <c r="OUS206" s="144"/>
      <c r="OUT206" s="144"/>
      <c r="OUU206" s="145"/>
      <c r="OUV206" s="597"/>
      <c r="OUW206" s="597"/>
      <c r="OUX206" s="597"/>
      <c r="OUY206" s="446"/>
      <c r="OUZ206" s="446"/>
      <c r="OVA206" s="446"/>
      <c r="OVB206" s="597"/>
      <c r="OVC206" s="446"/>
      <c r="OVD206" s="446"/>
      <c r="OVE206" s="446"/>
      <c r="OVF206" s="446"/>
      <c r="OVG206" s="597"/>
      <c r="OVH206" s="144"/>
      <c r="OVI206" s="144"/>
      <c r="OVJ206" s="144"/>
      <c r="OVK206" s="145"/>
      <c r="OVL206" s="597"/>
      <c r="OVM206" s="597"/>
      <c r="OVN206" s="597"/>
      <c r="OVO206" s="446"/>
      <c r="OVP206" s="446"/>
      <c r="OVQ206" s="446"/>
      <c r="OVR206" s="597"/>
      <c r="OVS206" s="446"/>
      <c r="OVT206" s="446"/>
      <c r="OVU206" s="446"/>
      <c r="OVV206" s="446"/>
      <c r="OVW206" s="597"/>
      <c r="OVX206" s="144"/>
      <c r="OVY206" s="144"/>
      <c r="OVZ206" s="144"/>
      <c r="OWA206" s="145"/>
      <c r="OWB206" s="597"/>
      <c r="OWC206" s="597"/>
      <c r="OWD206" s="597"/>
      <c r="OWE206" s="446"/>
      <c r="OWF206" s="446"/>
      <c r="OWG206" s="446"/>
      <c r="OWH206" s="597"/>
      <c r="OWI206" s="446"/>
      <c r="OWJ206" s="446"/>
      <c r="OWK206" s="446"/>
      <c r="OWL206" s="446"/>
      <c r="OWM206" s="597"/>
      <c r="OWN206" s="144"/>
      <c r="OWO206" s="144"/>
      <c r="OWP206" s="144"/>
      <c r="OWQ206" s="145"/>
      <c r="OWR206" s="597"/>
      <c r="OWS206" s="597"/>
      <c r="OWT206" s="597"/>
      <c r="OWU206" s="446"/>
      <c r="OWV206" s="446"/>
      <c r="OWW206" s="446"/>
      <c r="OWX206" s="597"/>
      <c r="OWY206" s="446"/>
      <c r="OWZ206" s="446"/>
      <c r="OXA206" s="446"/>
      <c r="OXB206" s="446"/>
      <c r="OXC206" s="597"/>
      <c r="OXD206" s="144"/>
      <c r="OXE206" s="144"/>
      <c r="OXF206" s="144"/>
      <c r="OXG206" s="145"/>
      <c r="OXH206" s="597"/>
      <c r="OXI206" s="597"/>
      <c r="OXJ206" s="597"/>
      <c r="OXK206" s="446"/>
      <c r="OXL206" s="446"/>
      <c r="OXM206" s="446"/>
      <c r="OXN206" s="597"/>
      <c r="OXO206" s="446"/>
      <c r="OXP206" s="446"/>
      <c r="OXQ206" s="446"/>
      <c r="OXR206" s="446"/>
      <c r="OXS206" s="597"/>
      <c r="OXT206" s="144"/>
      <c r="OXU206" s="144"/>
      <c r="OXV206" s="144"/>
      <c r="OXW206" s="145"/>
      <c r="OXX206" s="597"/>
      <c r="OXY206" s="597"/>
      <c r="OXZ206" s="597"/>
      <c r="OYA206" s="446"/>
      <c r="OYB206" s="446"/>
      <c r="OYC206" s="446"/>
      <c r="OYD206" s="597"/>
      <c r="OYE206" s="446"/>
      <c r="OYF206" s="446"/>
      <c r="OYG206" s="446"/>
      <c r="OYH206" s="446"/>
      <c r="OYI206" s="597"/>
      <c r="OYJ206" s="144"/>
      <c r="OYK206" s="144"/>
      <c r="OYL206" s="144"/>
      <c r="OYM206" s="145"/>
      <c r="OYN206" s="597"/>
      <c r="OYO206" s="597"/>
      <c r="OYP206" s="597"/>
      <c r="OYQ206" s="446"/>
      <c r="OYR206" s="446"/>
      <c r="OYS206" s="446"/>
      <c r="OYT206" s="597"/>
      <c r="OYU206" s="446"/>
      <c r="OYV206" s="446"/>
      <c r="OYW206" s="446"/>
      <c r="OYX206" s="446"/>
      <c r="OYY206" s="597"/>
      <c r="OYZ206" s="144"/>
      <c r="OZA206" s="144"/>
      <c r="OZB206" s="144"/>
      <c r="OZC206" s="145"/>
      <c r="OZD206" s="597"/>
      <c r="OZE206" s="597"/>
      <c r="OZF206" s="597"/>
      <c r="OZG206" s="446"/>
      <c r="OZH206" s="446"/>
      <c r="OZI206" s="446"/>
      <c r="OZJ206" s="597"/>
      <c r="OZK206" s="446"/>
      <c r="OZL206" s="446"/>
      <c r="OZM206" s="446"/>
      <c r="OZN206" s="446"/>
      <c r="OZO206" s="597"/>
      <c r="OZP206" s="144"/>
      <c r="OZQ206" s="144"/>
      <c r="OZR206" s="144"/>
      <c r="OZS206" s="145"/>
      <c r="OZT206" s="597"/>
      <c r="OZU206" s="597"/>
      <c r="OZV206" s="597"/>
      <c r="OZW206" s="446"/>
      <c r="OZX206" s="446"/>
      <c r="OZY206" s="446"/>
      <c r="OZZ206" s="597"/>
      <c r="PAA206" s="446"/>
      <c r="PAB206" s="446"/>
      <c r="PAC206" s="446"/>
      <c r="PAD206" s="446"/>
      <c r="PAE206" s="597"/>
      <c r="PAF206" s="144"/>
      <c r="PAG206" s="144"/>
      <c r="PAH206" s="144"/>
      <c r="PAI206" s="145"/>
      <c r="PAJ206" s="597"/>
      <c r="PAK206" s="597"/>
      <c r="PAL206" s="597"/>
      <c r="PAM206" s="446"/>
      <c r="PAN206" s="446"/>
      <c r="PAO206" s="446"/>
      <c r="PAP206" s="597"/>
      <c r="PAQ206" s="446"/>
      <c r="PAR206" s="446"/>
      <c r="PAS206" s="446"/>
      <c r="PAT206" s="446"/>
      <c r="PAU206" s="597"/>
      <c r="PAV206" s="144"/>
      <c r="PAW206" s="144"/>
      <c r="PAX206" s="144"/>
      <c r="PAY206" s="145"/>
      <c r="PAZ206" s="597"/>
      <c r="PBA206" s="597"/>
      <c r="PBB206" s="597"/>
      <c r="PBC206" s="446"/>
      <c r="PBD206" s="446"/>
      <c r="PBE206" s="446"/>
      <c r="PBF206" s="597"/>
      <c r="PBG206" s="446"/>
      <c r="PBH206" s="446"/>
      <c r="PBI206" s="446"/>
      <c r="PBJ206" s="446"/>
      <c r="PBK206" s="597"/>
      <c r="PBL206" s="144"/>
      <c r="PBM206" s="144"/>
      <c r="PBN206" s="144"/>
      <c r="PBO206" s="145"/>
      <c r="PBP206" s="597"/>
      <c r="PBQ206" s="597"/>
      <c r="PBR206" s="597"/>
      <c r="PBS206" s="446"/>
      <c r="PBT206" s="446"/>
      <c r="PBU206" s="446"/>
      <c r="PBV206" s="597"/>
      <c r="PBW206" s="446"/>
      <c r="PBX206" s="446"/>
      <c r="PBY206" s="446"/>
      <c r="PBZ206" s="446"/>
      <c r="PCA206" s="597"/>
      <c r="PCB206" s="144"/>
      <c r="PCC206" s="144"/>
      <c r="PCD206" s="144"/>
      <c r="PCE206" s="145"/>
      <c r="PCF206" s="597"/>
      <c r="PCG206" s="597"/>
      <c r="PCH206" s="597"/>
      <c r="PCI206" s="446"/>
      <c r="PCJ206" s="446"/>
      <c r="PCK206" s="446"/>
      <c r="PCL206" s="597"/>
      <c r="PCM206" s="446"/>
      <c r="PCN206" s="446"/>
      <c r="PCO206" s="446"/>
      <c r="PCP206" s="446"/>
      <c r="PCQ206" s="597"/>
      <c r="PCR206" s="144"/>
      <c r="PCS206" s="144"/>
      <c r="PCT206" s="144"/>
      <c r="PCU206" s="145"/>
      <c r="PCV206" s="597"/>
      <c r="PCW206" s="597"/>
      <c r="PCX206" s="597"/>
      <c r="PCY206" s="446"/>
      <c r="PCZ206" s="446"/>
      <c r="PDA206" s="446"/>
      <c r="PDB206" s="597"/>
      <c r="PDC206" s="446"/>
      <c r="PDD206" s="446"/>
      <c r="PDE206" s="446"/>
      <c r="PDF206" s="446"/>
      <c r="PDG206" s="597"/>
      <c r="PDH206" s="144"/>
      <c r="PDI206" s="144"/>
      <c r="PDJ206" s="144"/>
      <c r="PDK206" s="145"/>
      <c r="PDL206" s="597"/>
      <c r="PDM206" s="597"/>
      <c r="PDN206" s="597"/>
      <c r="PDO206" s="446"/>
      <c r="PDP206" s="446"/>
      <c r="PDQ206" s="446"/>
      <c r="PDR206" s="597"/>
      <c r="PDS206" s="446"/>
      <c r="PDT206" s="446"/>
      <c r="PDU206" s="446"/>
      <c r="PDV206" s="446"/>
      <c r="PDW206" s="597"/>
      <c r="PDX206" s="144"/>
      <c r="PDY206" s="144"/>
      <c r="PDZ206" s="144"/>
      <c r="PEA206" s="145"/>
      <c r="PEB206" s="597"/>
      <c r="PEC206" s="597"/>
      <c r="PED206" s="597"/>
      <c r="PEE206" s="446"/>
      <c r="PEF206" s="446"/>
      <c r="PEG206" s="446"/>
      <c r="PEH206" s="597"/>
      <c r="PEI206" s="446"/>
      <c r="PEJ206" s="446"/>
      <c r="PEK206" s="446"/>
      <c r="PEL206" s="446"/>
      <c r="PEM206" s="597"/>
      <c r="PEN206" s="144"/>
      <c r="PEO206" s="144"/>
      <c r="PEP206" s="144"/>
      <c r="PEQ206" s="145"/>
      <c r="PER206" s="597"/>
      <c r="PES206" s="597"/>
      <c r="PET206" s="597"/>
      <c r="PEU206" s="446"/>
      <c r="PEV206" s="446"/>
      <c r="PEW206" s="446"/>
      <c r="PEX206" s="597"/>
      <c r="PEY206" s="446"/>
      <c r="PEZ206" s="446"/>
      <c r="PFA206" s="446"/>
      <c r="PFB206" s="446"/>
      <c r="PFC206" s="597"/>
      <c r="PFD206" s="144"/>
      <c r="PFE206" s="144"/>
      <c r="PFF206" s="144"/>
      <c r="PFG206" s="145"/>
      <c r="PFH206" s="597"/>
      <c r="PFI206" s="597"/>
      <c r="PFJ206" s="597"/>
      <c r="PFK206" s="446"/>
      <c r="PFL206" s="446"/>
      <c r="PFM206" s="446"/>
      <c r="PFN206" s="597"/>
      <c r="PFO206" s="446"/>
      <c r="PFP206" s="446"/>
      <c r="PFQ206" s="446"/>
      <c r="PFR206" s="446"/>
      <c r="PFS206" s="597"/>
      <c r="PFT206" s="144"/>
      <c r="PFU206" s="144"/>
      <c r="PFV206" s="144"/>
      <c r="PFW206" s="145"/>
      <c r="PFX206" s="597"/>
      <c r="PFY206" s="597"/>
      <c r="PFZ206" s="597"/>
      <c r="PGA206" s="446"/>
      <c r="PGB206" s="446"/>
      <c r="PGC206" s="446"/>
      <c r="PGD206" s="597"/>
      <c r="PGE206" s="446"/>
      <c r="PGF206" s="446"/>
      <c r="PGG206" s="446"/>
      <c r="PGH206" s="446"/>
      <c r="PGI206" s="597"/>
      <c r="PGJ206" s="144"/>
      <c r="PGK206" s="144"/>
      <c r="PGL206" s="144"/>
      <c r="PGM206" s="145"/>
      <c r="PGN206" s="597"/>
      <c r="PGO206" s="597"/>
      <c r="PGP206" s="597"/>
      <c r="PGQ206" s="446"/>
      <c r="PGR206" s="446"/>
      <c r="PGS206" s="446"/>
      <c r="PGT206" s="597"/>
      <c r="PGU206" s="446"/>
      <c r="PGV206" s="446"/>
      <c r="PGW206" s="446"/>
      <c r="PGX206" s="446"/>
      <c r="PGY206" s="597"/>
      <c r="PGZ206" s="144"/>
      <c r="PHA206" s="144"/>
      <c r="PHB206" s="144"/>
      <c r="PHC206" s="145"/>
      <c r="PHD206" s="597"/>
      <c r="PHE206" s="597"/>
      <c r="PHF206" s="597"/>
      <c r="PHG206" s="446"/>
      <c r="PHH206" s="446"/>
      <c r="PHI206" s="446"/>
      <c r="PHJ206" s="597"/>
      <c r="PHK206" s="446"/>
      <c r="PHL206" s="446"/>
      <c r="PHM206" s="446"/>
      <c r="PHN206" s="446"/>
      <c r="PHO206" s="597"/>
      <c r="PHP206" s="144"/>
      <c r="PHQ206" s="144"/>
      <c r="PHR206" s="144"/>
      <c r="PHS206" s="145"/>
      <c r="PHT206" s="597"/>
      <c r="PHU206" s="597"/>
      <c r="PHV206" s="597"/>
      <c r="PHW206" s="446"/>
      <c r="PHX206" s="446"/>
      <c r="PHY206" s="446"/>
      <c r="PHZ206" s="597"/>
      <c r="PIA206" s="446"/>
      <c r="PIB206" s="446"/>
      <c r="PIC206" s="446"/>
      <c r="PID206" s="446"/>
      <c r="PIE206" s="597"/>
      <c r="PIF206" s="144"/>
      <c r="PIG206" s="144"/>
      <c r="PIH206" s="144"/>
      <c r="PII206" s="145"/>
      <c r="PIJ206" s="597"/>
      <c r="PIK206" s="597"/>
      <c r="PIL206" s="597"/>
      <c r="PIM206" s="446"/>
      <c r="PIN206" s="446"/>
      <c r="PIO206" s="446"/>
      <c r="PIP206" s="597"/>
      <c r="PIQ206" s="446"/>
      <c r="PIR206" s="446"/>
      <c r="PIS206" s="446"/>
      <c r="PIT206" s="446"/>
      <c r="PIU206" s="597"/>
      <c r="PIV206" s="144"/>
      <c r="PIW206" s="144"/>
      <c r="PIX206" s="144"/>
      <c r="PIY206" s="145"/>
      <c r="PIZ206" s="597"/>
      <c r="PJA206" s="597"/>
      <c r="PJB206" s="597"/>
      <c r="PJC206" s="446"/>
      <c r="PJD206" s="446"/>
      <c r="PJE206" s="446"/>
      <c r="PJF206" s="597"/>
      <c r="PJG206" s="446"/>
      <c r="PJH206" s="446"/>
      <c r="PJI206" s="446"/>
      <c r="PJJ206" s="446"/>
      <c r="PJK206" s="597"/>
      <c r="PJL206" s="144"/>
      <c r="PJM206" s="144"/>
      <c r="PJN206" s="144"/>
      <c r="PJO206" s="145"/>
      <c r="PJP206" s="597"/>
      <c r="PJQ206" s="597"/>
      <c r="PJR206" s="597"/>
      <c r="PJS206" s="446"/>
      <c r="PJT206" s="446"/>
      <c r="PJU206" s="446"/>
      <c r="PJV206" s="597"/>
      <c r="PJW206" s="446"/>
      <c r="PJX206" s="446"/>
      <c r="PJY206" s="446"/>
      <c r="PJZ206" s="446"/>
      <c r="PKA206" s="597"/>
      <c r="PKB206" s="144"/>
      <c r="PKC206" s="144"/>
      <c r="PKD206" s="144"/>
      <c r="PKE206" s="145"/>
      <c r="PKF206" s="597"/>
      <c r="PKG206" s="597"/>
      <c r="PKH206" s="597"/>
      <c r="PKI206" s="446"/>
      <c r="PKJ206" s="446"/>
      <c r="PKK206" s="446"/>
      <c r="PKL206" s="597"/>
      <c r="PKM206" s="446"/>
      <c r="PKN206" s="446"/>
      <c r="PKO206" s="446"/>
      <c r="PKP206" s="446"/>
      <c r="PKQ206" s="597"/>
      <c r="PKR206" s="144"/>
      <c r="PKS206" s="144"/>
      <c r="PKT206" s="144"/>
      <c r="PKU206" s="145"/>
      <c r="PKV206" s="597"/>
      <c r="PKW206" s="597"/>
      <c r="PKX206" s="597"/>
      <c r="PKY206" s="446"/>
      <c r="PKZ206" s="446"/>
      <c r="PLA206" s="446"/>
      <c r="PLB206" s="597"/>
      <c r="PLC206" s="446"/>
      <c r="PLD206" s="446"/>
      <c r="PLE206" s="446"/>
      <c r="PLF206" s="446"/>
      <c r="PLG206" s="597"/>
      <c r="PLH206" s="144"/>
      <c r="PLI206" s="144"/>
      <c r="PLJ206" s="144"/>
      <c r="PLK206" s="145"/>
      <c r="PLL206" s="597"/>
      <c r="PLM206" s="597"/>
      <c r="PLN206" s="597"/>
      <c r="PLO206" s="446"/>
      <c r="PLP206" s="446"/>
      <c r="PLQ206" s="446"/>
      <c r="PLR206" s="597"/>
      <c r="PLS206" s="446"/>
      <c r="PLT206" s="446"/>
      <c r="PLU206" s="446"/>
      <c r="PLV206" s="446"/>
      <c r="PLW206" s="597"/>
      <c r="PLX206" s="144"/>
      <c r="PLY206" s="144"/>
      <c r="PLZ206" s="144"/>
      <c r="PMA206" s="145"/>
      <c r="PMB206" s="597"/>
      <c r="PMC206" s="597"/>
      <c r="PMD206" s="597"/>
      <c r="PME206" s="446"/>
      <c r="PMF206" s="446"/>
      <c r="PMG206" s="446"/>
      <c r="PMH206" s="597"/>
      <c r="PMI206" s="446"/>
      <c r="PMJ206" s="446"/>
      <c r="PMK206" s="446"/>
      <c r="PML206" s="446"/>
      <c r="PMM206" s="597"/>
      <c r="PMN206" s="144"/>
      <c r="PMO206" s="144"/>
      <c r="PMP206" s="144"/>
      <c r="PMQ206" s="145"/>
      <c r="PMR206" s="597"/>
      <c r="PMS206" s="597"/>
      <c r="PMT206" s="597"/>
      <c r="PMU206" s="446"/>
      <c r="PMV206" s="446"/>
      <c r="PMW206" s="446"/>
      <c r="PMX206" s="597"/>
      <c r="PMY206" s="446"/>
      <c r="PMZ206" s="446"/>
      <c r="PNA206" s="446"/>
      <c r="PNB206" s="446"/>
      <c r="PNC206" s="597"/>
      <c r="PND206" s="144"/>
      <c r="PNE206" s="144"/>
      <c r="PNF206" s="144"/>
      <c r="PNG206" s="145"/>
      <c r="PNH206" s="597"/>
      <c r="PNI206" s="597"/>
      <c r="PNJ206" s="597"/>
      <c r="PNK206" s="446"/>
      <c r="PNL206" s="446"/>
      <c r="PNM206" s="446"/>
      <c r="PNN206" s="597"/>
      <c r="PNO206" s="446"/>
      <c r="PNP206" s="446"/>
      <c r="PNQ206" s="446"/>
      <c r="PNR206" s="446"/>
      <c r="PNS206" s="597"/>
      <c r="PNT206" s="144"/>
      <c r="PNU206" s="144"/>
      <c r="PNV206" s="144"/>
      <c r="PNW206" s="145"/>
      <c r="PNX206" s="597"/>
      <c r="PNY206" s="597"/>
      <c r="PNZ206" s="597"/>
      <c r="POA206" s="446"/>
      <c r="POB206" s="446"/>
      <c r="POC206" s="446"/>
      <c r="POD206" s="597"/>
      <c r="POE206" s="446"/>
      <c r="POF206" s="446"/>
      <c r="POG206" s="446"/>
      <c r="POH206" s="446"/>
      <c r="POI206" s="597"/>
      <c r="POJ206" s="144"/>
      <c r="POK206" s="144"/>
      <c r="POL206" s="144"/>
      <c r="POM206" s="145"/>
      <c r="PON206" s="597"/>
      <c r="POO206" s="597"/>
      <c r="POP206" s="597"/>
      <c r="POQ206" s="446"/>
      <c r="POR206" s="446"/>
      <c r="POS206" s="446"/>
      <c r="POT206" s="597"/>
      <c r="POU206" s="446"/>
      <c r="POV206" s="446"/>
      <c r="POW206" s="446"/>
      <c r="POX206" s="446"/>
      <c r="POY206" s="597"/>
      <c r="POZ206" s="144"/>
      <c r="PPA206" s="144"/>
      <c r="PPB206" s="144"/>
      <c r="PPC206" s="145"/>
      <c r="PPD206" s="597"/>
      <c r="PPE206" s="597"/>
      <c r="PPF206" s="597"/>
      <c r="PPG206" s="446"/>
      <c r="PPH206" s="446"/>
      <c r="PPI206" s="446"/>
      <c r="PPJ206" s="597"/>
      <c r="PPK206" s="446"/>
      <c r="PPL206" s="446"/>
      <c r="PPM206" s="446"/>
      <c r="PPN206" s="446"/>
      <c r="PPO206" s="597"/>
      <c r="PPP206" s="144"/>
      <c r="PPQ206" s="144"/>
      <c r="PPR206" s="144"/>
      <c r="PPS206" s="145"/>
      <c r="PPT206" s="597"/>
      <c r="PPU206" s="597"/>
      <c r="PPV206" s="597"/>
      <c r="PPW206" s="446"/>
      <c r="PPX206" s="446"/>
      <c r="PPY206" s="446"/>
      <c r="PPZ206" s="597"/>
      <c r="PQA206" s="446"/>
      <c r="PQB206" s="446"/>
      <c r="PQC206" s="446"/>
      <c r="PQD206" s="446"/>
      <c r="PQE206" s="597"/>
      <c r="PQF206" s="144"/>
      <c r="PQG206" s="144"/>
      <c r="PQH206" s="144"/>
      <c r="PQI206" s="145"/>
      <c r="PQJ206" s="597"/>
      <c r="PQK206" s="597"/>
      <c r="PQL206" s="597"/>
      <c r="PQM206" s="446"/>
      <c r="PQN206" s="446"/>
      <c r="PQO206" s="446"/>
      <c r="PQP206" s="597"/>
      <c r="PQQ206" s="446"/>
      <c r="PQR206" s="446"/>
      <c r="PQS206" s="446"/>
      <c r="PQT206" s="446"/>
      <c r="PQU206" s="597"/>
      <c r="PQV206" s="144"/>
      <c r="PQW206" s="144"/>
      <c r="PQX206" s="144"/>
      <c r="PQY206" s="145"/>
      <c r="PQZ206" s="597"/>
      <c r="PRA206" s="597"/>
      <c r="PRB206" s="597"/>
      <c r="PRC206" s="446"/>
      <c r="PRD206" s="446"/>
      <c r="PRE206" s="446"/>
      <c r="PRF206" s="597"/>
      <c r="PRG206" s="446"/>
      <c r="PRH206" s="446"/>
      <c r="PRI206" s="446"/>
      <c r="PRJ206" s="446"/>
      <c r="PRK206" s="597"/>
      <c r="PRL206" s="144"/>
      <c r="PRM206" s="144"/>
      <c r="PRN206" s="144"/>
      <c r="PRO206" s="145"/>
      <c r="PRP206" s="597"/>
      <c r="PRQ206" s="597"/>
      <c r="PRR206" s="597"/>
      <c r="PRS206" s="446"/>
      <c r="PRT206" s="446"/>
      <c r="PRU206" s="446"/>
      <c r="PRV206" s="597"/>
      <c r="PRW206" s="446"/>
      <c r="PRX206" s="446"/>
      <c r="PRY206" s="446"/>
      <c r="PRZ206" s="446"/>
      <c r="PSA206" s="597"/>
      <c r="PSB206" s="144"/>
      <c r="PSC206" s="144"/>
      <c r="PSD206" s="144"/>
      <c r="PSE206" s="145"/>
      <c r="PSF206" s="597"/>
      <c r="PSG206" s="597"/>
      <c r="PSH206" s="597"/>
      <c r="PSI206" s="446"/>
      <c r="PSJ206" s="446"/>
      <c r="PSK206" s="446"/>
      <c r="PSL206" s="597"/>
      <c r="PSM206" s="446"/>
      <c r="PSN206" s="446"/>
      <c r="PSO206" s="446"/>
      <c r="PSP206" s="446"/>
      <c r="PSQ206" s="597"/>
      <c r="PSR206" s="144"/>
      <c r="PSS206" s="144"/>
      <c r="PST206" s="144"/>
      <c r="PSU206" s="145"/>
      <c r="PSV206" s="597"/>
      <c r="PSW206" s="597"/>
      <c r="PSX206" s="597"/>
      <c r="PSY206" s="446"/>
      <c r="PSZ206" s="446"/>
      <c r="PTA206" s="446"/>
      <c r="PTB206" s="597"/>
      <c r="PTC206" s="446"/>
      <c r="PTD206" s="446"/>
      <c r="PTE206" s="446"/>
      <c r="PTF206" s="446"/>
      <c r="PTG206" s="597"/>
      <c r="PTH206" s="144"/>
      <c r="PTI206" s="144"/>
      <c r="PTJ206" s="144"/>
      <c r="PTK206" s="145"/>
      <c r="PTL206" s="597"/>
      <c r="PTM206" s="597"/>
      <c r="PTN206" s="597"/>
      <c r="PTO206" s="446"/>
      <c r="PTP206" s="446"/>
      <c r="PTQ206" s="446"/>
      <c r="PTR206" s="597"/>
      <c r="PTS206" s="446"/>
      <c r="PTT206" s="446"/>
      <c r="PTU206" s="446"/>
      <c r="PTV206" s="446"/>
      <c r="PTW206" s="597"/>
      <c r="PTX206" s="144"/>
      <c r="PTY206" s="144"/>
      <c r="PTZ206" s="144"/>
      <c r="PUA206" s="145"/>
      <c r="PUB206" s="597"/>
      <c r="PUC206" s="597"/>
      <c r="PUD206" s="597"/>
      <c r="PUE206" s="446"/>
      <c r="PUF206" s="446"/>
      <c r="PUG206" s="446"/>
      <c r="PUH206" s="597"/>
      <c r="PUI206" s="446"/>
      <c r="PUJ206" s="446"/>
      <c r="PUK206" s="446"/>
      <c r="PUL206" s="446"/>
      <c r="PUM206" s="597"/>
      <c r="PUN206" s="144"/>
      <c r="PUO206" s="144"/>
      <c r="PUP206" s="144"/>
      <c r="PUQ206" s="145"/>
      <c r="PUR206" s="597"/>
      <c r="PUS206" s="597"/>
      <c r="PUT206" s="597"/>
      <c r="PUU206" s="446"/>
      <c r="PUV206" s="446"/>
      <c r="PUW206" s="446"/>
      <c r="PUX206" s="597"/>
      <c r="PUY206" s="446"/>
      <c r="PUZ206" s="446"/>
      <c r="PVA206" s="446"/>
      <c r="PVB206" s="446"/>
      <c r="PVC206" s="597"/>
      <c r="PVD206" s="144"/>
      <c r="PVE206" s="144"/>
      <c r="PVF206" s="144"/>
      <c r="PVG206" s="145"/>
      <c r="PVH206" s="597"/>
      <c r="PVI206" s="597"/>
      <c r="PVJ206" s="597"/>
      <c r="PVK206" s="446"/>
      <c r="PVL206" s="446"/>
      <c r="PVM206" s="446"/>
      <c r="PVN206" s="597"/>
      <c r="PVO206" s="446"/>
      <c r="PVP206" s="446"/>
      <c r="PVQ206" s="446"/>
      <c r="PVR206" s="446"/>
      <c r="PVS206" s="597"/>
      <c r="PVT206" s="144"/>
      <c r="PVU206" s="144"/>
      <c r="PVV206" s="144"/>
      <c r="PVW206" s="145"/>
      <c r="PVX206" s="597"/>
      <c r="PVY206" s="597"/>
      <c r="PVZ206" s="597"/>
      <c r="PWA206" s="446"/>
      <c r="PWB206" s="446"/>
      <c r="PWC206" s="446"/>
      <c r="PWD206" s="597"/>
      <c r="PWE206" s="446"/>
      <c r="PWF206" s="446"/>
      <c r="PWG206" s="446"/>
      <c r="PWH206" s="446"/>
      <c r="PWI206" s="597"/>
      <c r="PWJ206" s="144"/>
      <c r="PWK206" s="144"/>
      <c r="PWL206" s="144"/>
      <c r="PWM206" s="145"/>
      <c r="PWN206" s="597"/>
      <c r="PWO206" s="597"/>
      <c r="PWP206" s="597"/>
      <c r="PWQ206" s="446"/>
      <c r="PWR206" s="446"/>
      <c r="PWS206" s="446"/>
      <c r="PWT206" s="597"/>
      <c r="PWU206" s="446"/>
      <c r="PWV206" s="446"/>
      <c r="PWW206" s="446"/>
      <c r="PWX206" s="446"/>
      <c r="PWY206" s="597"/>
      <c r="PWZ206" s="144"/>
      <c r="PXA206" s="144"/>
      <c r="PXB206" s="144"/>
      <c r="PXC206" s="145"/>
      <c r="PXD206" s="597"/>
      <c r="PXE206" s="597"/>
      <c r="PXF206" s="597"/>
      <c r="PXG206" s="446"/>
      <c r="PXH206" s="446"/>
      <c r="PXI206" s="446"/>
      <c r="PXJ206" s="597"/>
      <c r="PXK206" s="446"/>
      <c r="PXL206" s="446"/>
      <c r="PXM206" s="446"/>
      <c r="PXN206" s="446"/>
      <c r="PXO206" s="597"/>
      <c r="PXP206" s="144"/>
      <c r="PXQ206" s="144"/>
      <c r="PXR206" s="144"/>
      <c r="PXS206" s="145"/>
      <c r="PXT206" s="597"/>
      <c r="PXU206" s="597"/>
      <c r="PXV206" s="597"/>
      <c r="PXW206" s="446"/>
      <c r="PXX206" s="446"/>
      <c r="PXY206" s="446"/>
      <c r="PXZ206" s="597"/>
      <c r="PYA206" s="446"/>
      <c r="PYB206" s="446"/>
      <c r="PYC206" s="446"/>
      <c r="PYD206" s="446"/>
      <c r="PYE206" s="597"/>
      <c r="PYF206" s="144"/>
      <c r="PYG206" s="144"/>
      <c r="PYH206" s="144"/>
      <c r="PYI206" s="145"/>
      <c r="PYJ206" s="597"/>
      <c r="PYK206" s="597"/>
      <c r="PYL206" s="597"/>
      <c r="PYM206" s="446"/>
      <c r="PYN206" s="446"/>
      <c r="PYO206" s="446"/>
      <c r="PYP206" s="597"/>
      <c r="PYQ206" s="446"/>
      <c r="PYR206" s="446"/>
      <c r="PYS206" s="446"/>
      <c r="PYT206" s="446"/>
      <c r="PYU206" s="597"/>
      <c r="PYV206" s="144"/>
      <c r="PYW206" s="144"/>
      <c r="PYX206" s="144"/>
      <c r="PYY206" s="145"/>
      <c r="PYZ206" s="597"/>
      <c r="PZA206" s="597"/>
      <c r="PZB206" s="597"/>
      <c r="PZC206" s="446"/>
      <c r="PZD206" s="446"/>
      <c r="PZE206" s="446"/>
      <c r="PZF206" s="597"/>
      <c r="PZG206" s="446"/>
      <c r="PZH206" s="446"/>
      <c r="PZI206" s="446"/>
      <c r="PZJ206" s="446"/>
      <c r="PZK206" s="597"/>
      <c r="PZL206" s="144"/>
      <c r="PZM206" s="144"/>
      <c r="PZN206" s="144"/>
      <c r="PZO206" s="145"/>
      <c r="PZP206" s="597"/>
      <c r="PZQ206" s="597"/>
      <c r="PZR206" s="597"/>
      <c r="PZS206" s="446"/>
      <c r="PZT206" s="446"/>
      <c r="PZU206" s="446"/>
      <c r="PZV206" s="597"/>
      <c r="PZW206" s="446"/>
      <c r="PZX206" s="446"/>
      <c r="PZY206" s="446"/>
      <c r="PZZ206" s="446"/>
      <c r="QAA206" s="597"/>
      <c r="QAB206" s="144"/>
      <c r="QAC206" s="144"/>
      <c r="QAD206" s="144"/>
      <c r="QAE206" s="145"/>
      <c r="QAF206" s="597"/>
      <c r="QAG206" s="597"/>
      <c r="QAH206" s="597"/>
      <c r="QAI206" s="446"/>
      <c r="QAJ206" s="446"/>
      <c r="QAK206" s="446"/>
      <c r="QAL206" s="597"/>
      <c r="QAM206" s="446"/>
      <c r="QAN206" s="446"/>
      <c r="QAO206" s="446"/>
      <c r="QAP206" s="446"/>
      <c r="QAQ206" s="597"/>
      <c r="QAR206" s="144"/>
      <c r="QAS206" s="144"/>
      <c r="QAT206" s="144"/>
      <c r="QAU206" s="145"/>
      <c r="QAV206" s="597"/>
      <c r="QAW206" s="597"/>
      <c r="QAX206" s="597"/>
      <c r="QAY206" s="446"/>
      <c r="QAZ206" s="446"/>
      <c r="QBA206" s="446"/>
      <c r="QBB206" s="597"/>
      <c r="QBC206" s="446"/>
      <c r="QBD206" s="446"/>
      <c r="QBE206" s="446"/>
      <c r="QBF206" s="446"/>
      <c r="QBG206" s="597"/>
      <c r="QBH206" s="144"/>
      <c r="QBI206" s="144"/>
      <c r="QBJ206" s="144"/>
      <c r="QBK206" s="145"/>
      <c r="QBL206" s="597"/>
      <c r="QBM206" s="597"/>
      <c r="QBN206" s="597"/>
      <c r="QBO206" s="446"/>
      <c r="QBP206" s="446"/>
      <c r="QBQ206" s="446"/>
      <c r="QBR206" s="597"/>
      <c r="QBS206" s="446"/>
      <c r="QBT206" s="446"/>
      <c r="QBU206" s="446"/>
      <c r="QBV206" s="446"/>
      <c r="QBW206" s="597"/>
      <c r="QBX206" s="144"/>
      <c r="QBY206" s="144"/>
      <c r="QBZ206" s="144"/>
      <c r="QCA206" s="145"/>
      <c r="QCB206" s="597"/>
      <c r="QCC206" s="597"/>
      <c r="QCD206" s="597"/>
      <c r="QCE206" s="446"/>
      <c r="QCF206" s="446"/>
      <c r="QCG206" s="446"/>
      <c r="QCH206" s="597"/>
      <c r="QCI206" s="446"/>
      <c r="QCJ206" s="446"/>
      <c r="QCK206" s="446"/>
      <c r="QCL206" s="446"/>
      <c r="QCM206" s="597"/>
      <c r="QCN206" s="144"/>
      <c r="QCO206" s="144"/>
      <c r="QCP206" s="144"/>
      <c r="QCQ206" s="145"/>
      <c r="QCR206" s="597"/>
      <c r="QCS206" s="597"/>
      <c r="QCT206" s="597"/>
      <c r="QCU206" s="446"/>
      <c r="QCV206" s="446"/>
      <c r="QCW206" s="446"/>
      <c r="QCX206" s="597"/>
      <c r="QCY206" s="446"/>
      <c r="QCZ206" s="446"/>
      <c r="QDA206" s="446"/>
      <c r="QDB206" s="446"/>
      <c r="QDC206" s="597"/>
      <c r="QDD206" s="144"/>
      <c r="QDE206" s="144"/>
      <c r="QDF206" s="144"/>
      <c r="QDG206" s="145"/>
      <c r="QDH206" s="597"/>
      <c r="QDI206" s="597"/>
      <c r="QDJ206" s="597"/>
      <c r="QDK206" s="446"/>
      <c r="QDL206" s="446"/>
      <c r="QDM206" s="446"/>
      <c r="QDN206" s="597"/>
      <c r="QDO206" s="446"/>
      <c r="QDP206" s="446"/>
      <c r="QDQ206" s="446"/>
      <c r="QDR206" s="446"/>
      <c r="QDS206" s="597"/>
      <c r="QDT206" s="144"/>
      <c r="QDU206" s="144"/>
      <c r="QDV206" s="144"/>
      <c r="QDW206" s="145"/>
      <c r="QDX206" s="597"/>
      <c r="QDY206" s="597"/>
      <c r="QDZ206" s="597"/>
      <c r="QEA206" s="446"/>
      <c r="QEB206" s="446"/>
      <c r="QEC206" s="446"/>
      <c r="QED206" s="597"/>
      <c r="QEE206" s="446"/>
      <c r="QEF206" s="446"/>
      <c r="QEG206" s="446"/>
      <c r="QEH206" s="446"/>
      <c r="QEI206" s="597"/>
      <c r="QEJ206" s="144"/>
      <c r="QEK206" s="144"/>
      <c r="QEL206" s="144"/>
      <c r="QEM206" s="145"/>
      <c r="QEN206" s="597"/>
      <c r="QEO206" s="597"/>
      <c r="QEP206" s="597"/>
      <c r="QEQ206" s="446"/>
      <c r="QER206" s="446"/>
      <c r="QES206" s="446"/>
      <c r="QET206" s="597"/>
      <c r="QEU206" s="446"/>
      <c r="QEV206" s="446"/>
      <c r="QEW206" s="446"/>
      <c r="QEX206" s="446"/>
      <c r="QEY206" s="597"/>
      <c r="QEZ206" s="144"/>
      <c r="QFA206" s="144"/>
      <c r="QFB206" s="144"/>
      <c r="QFC206" s="145"/>
      <c r="QFD206" s="597"/>
      <c r="QFE206" s="597"/>
      <c r="QFF206" s="597"/>
      <c r="QFG206" s="446"/>
      <c r="QFH206" s="446"/>
      <c r="QFI206" s="446"/>
      <c r="QFJ206" s="597"/>
      <c r="QFK206" s="446"/>
      <c r="QFL206" s="446"/>
      <c r="QFM206" s="446"/>
      <c r="QFN206" s="446"/>
      <c r="QFO206" s="597"/>
      <c r="QFP206" s="144"/>
      <c r="QFQ206" s="144"/>
      <c r="QFR206" s="144"/>
      <c r="QFS206" s="145"/>
      <c r="QFT206" s="597"/>
      <c r="QFU206" s="597"/>
      <c r="QFV206" s="597"/>
      <c r="QFW206" s="446"/>
      <c r="QFX206" s="446"/>
      <c r="QFY206" s="446"/>
      <c r="QFZ206" s="597"/>
      <c r="QGA206" s="446"/>
      <c r="QGB206" s="446"/>
      <c r="QGC206" s="446"/>
      <c r="QGD206" s="446"/>
      <c r="QGE206" s="597"/>
      <c r="QGF206" s="144"/>
      <c r="QGG206" s="144"/>
      <c r="QGH206" s="144"/>
      <c r="QGI206" s="145"/>
      <c r="QGJ206" s="597"/>
      <c r="QGK206" s="597"/>
      <c r="QGL206" s="597"/>
      <c r="QGM206" s="446"/>
      <c r="QGN206" s="446"/>
      <c r="QGO206" s="446"/>
      <c r="QGP206" s="597"/>
      <c r="QGQ206" s="446"/>
      <c r="QGR206" s="446"/>
      <c r="QGS206" s="446"/>
      <c r="QGT206" s="446"/>
      <c r="QGU206" s="597"/>
      <c r="QGV206" s="144"/>
      <c r="QGW206" s="144"/>
      <c r="QGX206" s="144"/>
      <c r="QGY206" s="145"/>
      <c r="QGZ206" s="597"/>
      <c r="QHA206" s="597"/>
      <c r="QHB206" s="597"/>
      <c r="QHC206" s="446"/>
      <c r="QHD206" s="446"/>
      <c r="QHE206" s="446"/>
      <c r="QHF206" s="597"/>
      <c r="QHG206" s="446"/>
      <c r="QHH206" s="446"/>
      <c r="QHI206" s="446"/>
      <c r="QHJ206" s="446"/>
      <c r="QHK206" s="597"/>
      <c r="QHL206" s="144"/>
      <c r="QHM206" s="144"/>
      <c r="QHN206" s="144"/>
      <c r="QHO206" s="145"/>
      <c r="QHP206" s="597"/>
      <c r="QHQ206" s="597"/>
      <c r="QHR206" s="597"/>
      <c r="QHS206" s="446"/>
      <c r="QHT206" s="446"/>
      <c r="QHU206" s="446"/>
      <c r="QHV206" s="597"/>
      <c r="QHW206" s="446"/>
      <c r="QHX206" s="446"/>
      <c r="QHY206" s="446"/>
      <c r="QHZ206" s="446"/>
      <c r="QIA206" s="597"/>
      <c r="QIB206" s="144"/>
      <c r="QIC206" s="144"/>
      <c r="QID206" s="144"/>
      <c r="QIE206" s="145"/>
      <c r="QIF206" s="597"/>
      <c r="QIG206" s="597"/>
      <c r="QIH206" s="597"/>
      <c r="QII206" s="446"/>
      <c r="QIJ206" s="446"/>
      <c r="QIK206" s="446"/>
      <c r="QIL206" s="597"/>
      <c r="QIM206" s="446"/>
      <c r="QIN206" s="446"/>
      <c r="QIO206" s="446"/>
      <c r="QIP206" s="446"/>
      <c r="QIQ206" s="597"/>
      <c r="QIR206" s="144"/>
      <c r="QIS206" s="144"/>
      <c r="QIT206" s="144"/>
      <c r="QIU206" s="145"/>
      <c r="QIV206" s="597"/>
      <c r="QIW206" s="597"/>
      <c r="QIX206" s="597"/>
      <c r="QIY206" s="446"/>
      <c r="QIZ206" s="446"/>
      <c r="QJA206" s="446"/>
      <c r="QJB206" s="597"/>
      <c r="QJC206" s="446"/>
      <c r="QJD206" s="446"/>
      <c r="QJE206" s="446"/>
      <c r="QJF206" s="446"/>
      <c r="QJG206" s="597"/>
      <c r="QJH206" s="144"/>
      <c r="QJI206" s="144"/>
      <c r="QJJ206" s="144"/>
      <c r="QJK206" s="145"/>
      <c r="QJL206" s="597"/>
      <c r="QJM206" s="597"/>
      <c r="QJN206" s="597"/>
      <c r="QJO206" s="446"/>
      <c r="QJP206" s="446"/>
      <c r="QJQ206" s="446"/>
      <c r="QJR206" s="597"/>
      <c r="QJS206" s="446"/>
      <c r="QJT206" s="446"/>
      <c r="QJU206" s="446"/>
      <c r="QJV206" s="446"/>
      <c r="QJW206" s="597"/>
      <c r="QJX206" s="144"/>
      <c r="QJY206" s="144"/>
      <c r="QJZ206" s="144"/>
      <c r="QKA206" s="145"/>
      <c r="QKB206" s="597"/>
      <c r="QKC206" s="597"/>
      <c r="QKD206" s="597"/>
      <c r="QKE206" s="446"/>
      <c r="QKF206" s="446"/>
      <c r="QKG206" s="446"/>
      <c r="QKH206" s="597"/>
      <c r="QKI206" s="446"/>
      <c r="QKJ206" s="446"/>
      <c r="QKK206" s="446"/>
      <c r="QKL206" s="446"/>
      <c r="QKM206" s="597"/>
      <c r="QKN206" s="144"/>
      <c r="QKO206" s="144"/>
      <c r="QKP206" s="144"/>
      <c r="QKQ206" s="145"/>
      <c r="QKR206" s="597"/>
      <c r="QKS206" s="597"/>
      <c r="QKT206" s="597"/>
      <c r="QKU206" s="446"/>
      <c r="QKV206" s="446"/>
      <c r="QKW206" s="446"/>
      <c r="QKX206" s="597"/>
      <c r="QKY206" s="446"/>
      <c r="QKZ206" s="446"/>
      <c r="QLA206" s="446"/>
      <c r="QLB206" s="446"/>
      <c r="QLC206" s="597"/>
      <c r="QLD206" s="144"/>
      <c r="QLE206" s="144"/>
      <c r="QLF206" s="144"/>
      <c r="QLG206" s="145"/>
      <c r="QLH206" s="597"/>
      <c r="QLI206" s="597"/>
      <c r="QLJ206" s="597"/>
      <c r="QLK206" s="446"/>
      <c r="QLL206" s="446"/>
      <c r="QLM206" s="446"/>
      <c r="QLN206" s="597"/>
      <c r="QLO206" s="446"/>
      <c r="QLP206" s="446"/>
      <c r="QLQ206" s="446"/>
      <c r="QLR206" s="446"/>
      <c r="QLS206" s="597"/>
      <c r="QLT206" s="144"/>
      <c r="QLU206" s="144"/>
      <c r="QLV206" s="144"/>
      <c r="QLW206" s="145"/>
      <c r="QLX206" s="597"/>
      <c r="QLY206" s="597"/>
      <c r="QLZ206" s="597"/>
      <c r="QMA206" s="446"/>
      <c r="QMB206" s="446"/>
      <c r="QMC206" s="446"/>
      <c r="QMD206" s="597"/>
      <c r="QME206" s="446"/>
      <c r="QMF206" s="446"/>
      <c r="QMG206" s="446"/>
      <c r="QMH206" s="446"/>
      <c r="QMI206" s="597"/>
      <c r="QMJ206" s="144"/>
      <c r="QMK206" s="144"/>
      <c r="QML206" s="144"/>
      <c r="QMM206" s="145"/>
      <c r="QMN206" s="597"/>
      <c r="QMO206" s="597"/>
      <c r="QMP206" s="597"/>
      <c r="QMQ206" s="446"/>
      <c r="QMR206" s="446"/>
      <c r="QMS206" s="446"/>
      <c r="QMT206" s="597"/>
      <c r="QMU206" s="446"/>
      <c r="QMV206" s="446"/>
      <c r="QMW206" s="446"/>
      <c r="QMX206" s="446"/>
      <c r="QMY206" s="597"/>
      <c r="QMZ206" s="144"/>
      <c r="QNA206" s="144"/>
      <c r="QNB206" s="144"/>
      <c r="QNC206" s="145"/>
      <c r="QND206" s="597"/>
      <c r="QNE206" s="597"/>
      <c r="QNF206" s="597"/>
      <c r="QNG206" s="446"/>
      <c r="QNH206" s="446"/>
      <c r="QNI206" s="446"/>
      <c r="QNJ206" s="597"/>
      <c r="QNK206" s="446"/>
      <c r="QNL206" s="446"/>
      <c r="QNM206" s="446"/>
      <c r="QNN206" s="446"/>
      <c r="QNO206" s="597"/>
      <c r="QNP206" s="144"/>
      <c r="QNQ206" s="144"/>
      <c r="QNR206" s="144"/>
      <c r="QNS206" s="145"/>
      <c r="QNT206" s="597"/>
      <c r="QNU206" s="597"/>
      <c r="QNV206" s="597"/>
      <c r="QNW206" s="446"/>
      <c r="QNX206" s="446"/>
      <c r="QNY206" s="446"/>
      <c r="QNZ206" s="597"/>
      <c r="QOA206" s="446"/>
      <c r="QOB206" s="446"/>
      <c r="QOC206" s="446"/>
      <c r="QOD206" s="446"/>
      <c r="QOE206" s="597"/>
      <c r="QOF206" s="144"/>
      <c r="QOG206" s="144"/>
      <c r="QOH206" s="144"/>
      <c r="QOI206" s="145"/>
      <c r="QOJ206" s="597"/>
      <c r="QOK206" s="597"/>
      <c r="QOL206" s="597"/>
      <c r="QOM206" s="446"/>
      <c r="QON206" s="446"/>
      <c r="QOO206" s="446"/>
      <c r="QOP206" s="597"/>
      <c r="QOQ206" s="446"/>
      <c r="QOR206" s="446"/>
      <c r="QOS206" s="446"/>
      <c r="QOT206" s="446"/>
      <c r="QOU206" s="597"/>
      <c r="QOV206" s="144"/>
      <c r="QOW206" s="144"/>
      <c r="QOX206" s="144"/>
      <c r="QOY206" s="145"/>
      <c r="QOZ206" s="597"/>
      <c r="QPA206" s="597"/>
      <c r="QPB206" s="597"/>
      <c r="QPC206" s="446"/>
      <c r="QPD206" s="446"/>
      <c r="QPE206" s="446"/>
      <c r="QPF206" s="597"/>
      <c r="QPG206" s="446"/>
      <c r="QPH206" s="446"/>
      <c r="QPI206" s="446"/>
      <c r="QPJ206" s="446"/>
      <c r="QPK206" s="597"/>
      <c r="QPL206" s="144"/>
      <c r="QPM206" s="144"/>
      <c r="QPN206" s="144"/>
      <c r="QPO206" s="145"/>
      <c r="QPP206" s="597"/>
      <c r="QPQ206" s="597"/>
      <c r="QPR206" s="597"/>
      <c r="QPS206" s="446"/>
      <c r="QPT206" s="446"/>
      <c r="QPU206" s="446"/>
      <c r="QPV206" s="597"/>
      <c r="QPW206" s="446"/>
      <c r="QPX206" s="446"/>
      <c r="QPY206" s="446"/>
      <c r="QPZ206" s="446"/>
      <c r="QQA206" s="597"/>
      <c r="QQB206" s="144"/>
      <c r="QQC206" s="144"/>
      <c r="QQD206" s="144"/>
      <c r="QQE206" s="145"/>
      <c r="QQF206" s="597"/>
      <c r="QQG206" s="597"/>
      <c r="QQH206" s="597"/>
      <c r="QQI206" s="446"/>
      <c r="QQJ206" s="446"/>
      <c r="QQK206" s="446"/>
      <c r="QQL206" s="597"/>
      <c r="QQM206" s="446"/>
      <c r="QQN206" s="446"/>
      <c r="QQO206" s="446"/>
      <c r="QQP206" s="446"/>
      <c r="QQQ206" s="597"/>
      <c r="QQR206" s="144"/>
      <c r="QQS206" s="144"/>
      <c r="QQT206" s="144"/>
      <c r="QQU206" s="145"/>
      <c r="QQV206" s="597"/>
      <c r="QQW206" s="597"/>
      <c r="QQX206" s="597"/>
      <c r="QQY206" s="446"/>
      <c r="QQZ206" s="446"/>
      <c r="QRA206" s="446"/>
      <c r="QRB206" s="597"/>
      <c r="QRC206" s="446"/>
      <c r="QRD206" s="446"/>
      <c r="QRE206" s="446"/>
      <c r="QRF206" s="446"/>
      <c r="QRG206" s="597"/>
      <c r="QRH206" s="144"/>
      <c r="QRI206" s="144"/>
      <c r="QRJ206" s="144"/>
      <c r="QRK206" s="145"/>
      <c r="QRL206" s="597"/>
      <c r="QRM206" s="597"/>
      <c r="QRN206" s="597"/>
      <c r="QRO206" s="446"/>
      <c r="QRP206" s="446"/>
      <c r="QRQ206" s="446"/>
      <c r="QRR206" s="597"/>
      <c r="QRS206" s="446"/>
      <c r="QRT206" s="446"/>
      <c r="QRU206" s="446"/>
      <c r="QRV206" s="446"/>
      <c r="QRW206" s="597"/>
      <c r="QRX206" s="144"/>
      <c r="QRY206" s="144"/>
      <c r="QRZ206" s="144"/>
      <c r="QSA206" s="145"/>
      <c r="QSB206" s="597"/>
      <c r="QSC206" s="597"/>
      <c r="QSD206" s="597"/>
      <c r="QSE206" s="446"/>
      <c r="QSF206" s="446"/>
      <c r="QSG206" s="446"/>
      <c r="QSH206" s="597"/>
      <c r="QSI206" s="446"/>
      <c r="QSJ206" s="446"/>
      <c r="QSK206" s="446"/>
      <c r="QSL206" s="446"/>
      <c r="QSM206" s="597"/>
      <c r="QSN206" s="144"/>
      <c r="QSO206" s="144"/>
      <c r="QSP206" s="144"/>
      <c r="QSQ206" s="145"/>
      <c r="QSR206" s="597"/>
      <c r="QSS206" s="597"/>
      <c r="QST206" s="597"/>
      <c r="QSU206" s="446"/>
      <c r="QSV206" s="446"/>
      <c r="QSW206" s="446"/>
      <c r="QSX206" s="597"/>
      <c r="QSY206" s="446"/>
      <c r="QSZ206" s="446"/>
      <c r="QTA206" s="446"/>
      <c r="QTB206" s="446"/>
      <c r="QTC206" s="597"/>
      <c r="QTD206" s="144"/>
      <c r="QTE206" s="144"/>
      <c r="QTF206" s="144"/>
      <c r="QTG206" s="145"/>
      <c r="QTH206" s="597"/>
      <c r="QTI206" s="597"/>
      <c r="QTJ206" s="597"/>
      <c r="QTK206" s="446"/>
      <c r="QTL206" s="446"/>
      <c r="QTM206" s="446"/>
      <c r="QTN206" s="597"/>
      <c r="QTO206" s="446"/>
      <c r="QTP206" s="446"/>
      <c r="QTQ206" s="446"/>
      <c r="QTR206" s="446"/>
      <c r="QTS206" s="597"/>
      <c r="QTT206" s="144"/>
      <c r="QTU206" s="144"/>
      <c r="QTV206" s="144"/>
      <c r="QTW206" s="145"/>
      <c r="QTX206" s="597"/>
      <c r="QTY206" s="597"/>
      <c r="QTZ206" s="597"/>
      <c r="QUA206" s="446"/>
      <c r="QUB206" s="446"/>
      <c r="QUC206" s="446"/>
      <c r="QUD206" s="597"/>
      <c r="QUE206" s="446"/>
      <c r="QUF206" s="446"/>
      <c r="QUG206" s="446"/>
      <c r="QUH206" s="446"/>
      <c r="QUI206" s="597"/>
      <c r="QUJ206" s="144"/>
      <c r="QUK206" s="144"/>
      <c r="QUL206" s="144"/>
      <c r="QUM206" s="145"/>
      <c r="QUN206" s="597"/>
      <c r="QUO206" s="597"/>
      <c r="QUP206" s="597"/>
      <c r="QUQ206" s="446"/>
      <c r="QUR206" s="446"/>
      <c r="QUS206" s="446"/>
      <c r="QUT206" s="597"/>
      <c r="QUU206" s="446"/>
      <c r="QUV206" s="446"/>
      <c r="QUW206" s="446"/>
      <c r="QUX206" s="446"/>
      <c r="QUY206" s="597"/>
      <c r="QUZ206" s="144"/>
      <c r="QVA206" s="144"/>
      <c r="QVB206" s="144"/>
      <c r="QVC206" s="145"/>
      <c r="QVD206" s="597"/>
      <c r="QVE206" s="597"/>
      <c r="QVF206" s="597"/>
      <c r="QVG206" s="446"/>
      <c r="QVH206" s="446"/>
      <c r="QVI206" s="446"/>
      <c r="QVJ206" s="597"/>
      <c r="QVK206" s="446"/>
      <c r="QVL206" s="446"/>
      <c r="QVM206" s="446"/>
      <c r="QVN206" s="446"/>
      <c r="QVO206" s="597"/>
      <c r="QVP206" s="144"/>
      <c r="QVQ206" s="144"/>
      <c r="QVR206" s="144"/>
      <c r="QVS206" s="145"/>
      <c r="QVT206" s="597"/>
      <c r="QVU206" s="597"/>
      <c r="QVV206" s="597"/>
      <c r="QVW206" s="446"/>
      <c r="QVX206" s="446"/>
      <c r="QVY206" s="446"/>
      <c r="QVZ206" s="597"/>
      <c r="QWA206" s="446"/>
      <c r="QWB206" s="446"/>
      <c r="QWC206" s="446"/>
      <c r="QWD206" s="446"/>
      <c r="QWE206" s="597"/>
      <c r="QWF206" s="144"/>
      <c r="QWG206" s="144"/>
      <c r="QWH206" s="144"/>
      <c r="QWI206" s="145"/>
      <c r="QWJ206" s="597"/>
      <c r="QWK206" s="597"/>
      <c r="QWL206" s="597"/>
      <c r="QWM206" s="446"/>
      <c r="QWN206" s="446"/>
      <c r="QWO206" s="446"/>
      <c r="QWP206" s="597"/>
      <c r="QWQ206" s="446"/>
      <c r="QWR206" s="446"/>
      <c r="QWS206" s="446"/>
      <c r="QWT206" s="446"/>
      <c r="QWU206" s="597"/>
      <c r="QWV206" s="144"/>
      <c r="QWW206" s="144"/>
      <c r="QWX206" s="144"/>
      <c r="QWY206" s="145"/>
      <c r="QWZ206" s="597"/>
      <c r="QXA206" s="597"/>
      <c r="QXB206" s="597"/>
      <c r="QXC206" s="446"/>
      <c r="QXD206" s="446"/>
      <c r="QXE206" s="446"/>
      <c r="QXF206" s="597"/>
      <c r="QXG206" s="446"/>
      <c r="QXH206" s="446"/>
      <c r="QXI206" s="446"/>
      <c r="QXJ206" s="446"/>
      <c r="QXK206" s="597"/>
      <c r="QXL206" s="144"/>
      <c r="QXM206" s="144"/>
      <c r="QXN206" s="144"/>
      <c r="QXO206" s="145"/>
      <c r="QXP206" s="597"/>
      <c r="QXQ206" s="597"/>
      <c r="QXR206" s="597"/>
      <c r="QXS206" s="446"/>
      <c r="QXT206" s="446"/>
      <c r="QXU206" s="446"/>
      <c r="QXV206" s="597"/>
      <c r="QXW206" s="446"/>
      <c r="QXX206" s="446"/>
      <c r="QXY206" s="446"/>
      <c r="QXZ206" s="446"/>
      <c r="QYA206" s="597"/>
      <c r="QYB206" s="144"/>
      <c r="QYC206" s="144"/>
      <c r="QYD206" s="144"/>
      <c r="QYE206" s="145"/>
      <c r="QYF206" s="597"/>
      <c r="QYG206" s="597"/>
      <c r="QYH206" s="597"/>
      <c r="QYI206" s="446"/>
      <c r="QYJ206" s="446"/>
      <c r="QYK206" s="446"/>
      <c r="QYL206" s="597"/>
      <c r="QYM206" s="446"/>
      <c r="QYN206" s="446"/>
      <c r="QYO206" s="446"/>
      <c r="QYP206" s="446"/>
      <c r="QYQ206" s="597"/>
      <c r="QYR206" s="144"/>
      <c r="QYS206" s="144"/>
      <c r="QYT206" s="144"/>
      <c r="QYU206" s="145"/>
      <c r="QYV206" s="597"/>
      <c r="QYW206" s="597"/>
      <c r="QYX206" s="597"/>
      <c r="QYY206" s="446"/>
      <c r="QYZ206" s="446"/>
      <c r="QZA206" s="446"/>
      <c r="QZB206" s="597"/>
      <c r="QZC206" s="446"/>
      <c r="QZD206" s="446"/>
      <c r="QZE206" s="446"/>
      <c r="QZF206" s="446"/>
      <c r="QZG206" s="597"/>
      <c r="QZH206" s="144"/>
      <c r="QZI206" s="144"/>
      <c r="QZJ206" s="144"/>
      <c r="QZK206" s="145"/>
      <c r="QZL206" s="597"/>
      <c r="QZM206" s="597"/>
      <c r="QZN206" s="597"/>
      <c r="QZO206" s="446"/>
      <c r="QZP206" s="446"/>
      <c r="QZQ206" s="446"/>
      <c r="QZR206" s="597"/>
      <c r="QZS206" s="446"/>
      <c r="QZT206" s="446"/>
      <c r="QZU206" s="446"/>
      <c r="QZV206" s="446"/>
      <c r="QZW206" s="597"/>
      <c r="QZX206" s="144"/>
      <c r="QZY206" s="144"/>
      <c r="QZZ206" s="144"/>
      <c r="RAA206" s="145"/>
      <c r="RAB206" s="597"/>
      <c r="RAC206" s="597"/>
      <c r="RAD206" s="597"/>
      <c r="RAE206" s="446"/>
      <c r="RAF206" s="446"/>
      <c r="RAG206" s="446"/>
      <c r="RAH206" s="597"/>
      <c r="RAI206" s="446"/>
      <c r="RAJ206" s="446"/>
      <c r="RAK206" s="446"/>
      <c r="RAL206" s="446"/>
      <c r="RAM206" s="597"/>
      <c r="RAN206" s="144"/>
      <c r="RAO206" s="144"/>
      <c r="RAP206" s="144"/>
      <c r="RAQ206" s="145"/>
      <c r="RAR206" s="597"/>
      <c r="RAS206" s="597"/>
      <c r="RAT206" s="597"/>
      <c r="RAU206" s="446"/>
      <c r="RAV206" s="446"/>
      <c r="RAW206" s="446"/>
      <c r="RAX206" s="597"/>
      <c r="RAY206" s="446"/>
      <c r="RAZ206" s="446"/>
      <c r="RBA206" s="446"/>
      <c r="RBB206" s="446"/>
      <c r="RBC206" s="597"/>
      <c r="RBD206" s="144"/>
      <c r="RBE206" s="144"/>
      <c r="RBF206" s="144"/>
      <c r="RBG206" s="145"/>
      <c r="RBH206" s="597"/>
      <c r="RBI206" s="597"/>
      <c r="RBJ206" s="597"/>
      <c r="RBK206" s="446"/>
      <c r="RBL206" s="446"/>
      <c r="RBM206" s="446"/>
      <c r="RBN206" s="597"/>
      <c r="RBO206" s="446"/>
      <c r="RBP206" s="446"/>
      <c r="RBQ206" s="446"/>
      <c r="RBR206" s="446"/>
      <c r="RBS206" s="597"/>
      <c r="RBT206" s="144"/>
      <c r="RBU206" s="144"/>
      <c r="RBV206" s="144"/>
      <c r="RBW206" s="145"/>
      <c r="RBX206" s="597"/>
      <c r="RBY206" s="597"/>
      <c r="RBZ206" s="597"/>
      <c r="RCA206" s="446"/>
      <c r="RCB206" s="446"/>
      <c r="RCC206" s="446"/>
      <c r="RCD206" s="597"/>
      <c r="RCE206" s="446"/>
      <c r="RCF206" s="446"/>
      <c r="RCG206" s="446"/>
      <c r="RCH206" s="446"/>
      <c r="RCI206" s="597"/>
      <c r="RCJ206" s="144"/>
      <c r="RCK206" s="144"/>
      <c r="RCL206" s="144"/>
      <c r="RCM206" s="145"/>
      <c r="RCN206" s="597"/>
      <c r="RCO206" s="597"/>
      <c r="RCP206" s="597"/>
      <c r="RCQ206" s="446"/>
      <c r="RCR206" s="446"/>
      <c r="RCS206" s="446"/>
      <c r="RCT206" s="597"/>
      <c r="RCU206" s="446"/>
      <c r="RCV206" s="446"/>
      <c r="RCW206" s="446"/>
      <c r="RCX206" s="446"/>
      <c r="RCY206" s="597"/>
      <c r="RCZ206" s="144"/>
      <c r="RDA206" s="144"/>
      <c r="RDB206" s="144"/>
      <c r="RDC206" s="145"/>
      <c r="RDD206" s="597"/>
      <c r="RDE206" s="597"/>
      <c r="RDF206" s="597"/>
      <c r="RDG206" s="446"/>
      <c r="RDH206" s="446"/>
      <c r="RDI206" s="446"/>
      <c r="RDJ206" s="597"/>
      <c r="RDK206" s="446"/>
      <c r="RDL206" s="446"/>
      <c r="RDM206" s="446"/>
      <c r="RDN206" s="446"/>
      <c r="RDO206" s="597"/>
      <c r="RDP206" s="144"/>
      <c r="RDQ206" s="144"/>
      <c r="RDR206" s="144"/>
      <c r="RDS206" s="145"/>
      <c r="RDT206" s="597"/>
      <c r="RDU206" s="597"/>
      <c r="RDV206" s="597"/>
      <c r="RDW206" s="446"/>
      <c r="RDX206" s="446"/>
      <c r="RDY206" s="446"/>
      <c r="RDZ206" s="597"/>
      <c r="REA206" s="446"/>
      <c r="REB206" s="446"/>
      <c r="REC206" s="446"/>
      <c r="RED206" s="446"/>
      <c r="REE206" s="597"/>
      <c r="REF206" s="144"/>
      <c r="REG206" s="144"/>
      <c r="REH206" s="144"/>
      <c r="REI206" s="145"/>
      <c r="REJ206" s="597"/>
      <c r="REK206" s="597"/>
      <c r="REL206" s="597"/>
      <c r="REM206" s="446"/>
      <c r="REN206" s="446"/>
      <c r="REO206" s="446"/>
      <c r="REP206" s="597"/>
      <c r="REQ206" s="446"/>
      <c r="RER206" s="446"/>
      <c r="RES206" s="446"/>
      <c r="RET206" s="446"/>
      <c r="REU206" s="597"/>
      <c r="REV206" s="144"/>
      <c r="REW206" s="144"/>
      <c r="REX206" s="144"/>
      <c r="REY206" s="145"/>
      <c r="REZ206" s="597"/>
      <c r="RFA206" s="597"/>
      <c r="RFB206" s="597"/>
      <c r="RFC206" s="446"/>
      <c r="RFD206" s="446"/>
      <c r="RFE206" s="446"/>
      <c r="RFF206" s="597"/>
      <c r="RFG206" s="446"/>
      <c r="RFH206" s="446"/>
      <c r="RFI206" s="446"/>
      <c r="RFJ206" s="446"/>
      <c r="RFK206" s="597"/>
      <c r="RFL206" s="144"/>
      <c r="RFM206" s="144"/>
      <c r="RFN206" s="144"/>
      <c r="RFO206" s="145"/>
      <c r="RFP206" s="597"/>
      <c r="RFQ206" s="597"/>
      <c r="RFR206" s="597"/>
      <c r="RFS206" s="446"/>
      <c r="RFT206" s="446"/>
      <c r="RFU206" s="446"/>
      <c r="RFV206" s="597"/>
      <c r="RFW206" s="446"/>
      <c r="RFX206" s="446"/>
      <c r="RFY206" s="446"/>
      <c r="RFZ206" s="446"/>
      <c r="RGA206" s="597"/>
      <c r="RGB206" s="144"/>
      <c r="RGC206" s="144"/>
      <c r="RGD206" s="144"/>
      <c r="RGE206" s="145"/>
      <c r="RGF206" s="597"/>
      <c r="RGG206" s="597"/>
      <c r="RGH206" s="597"/>
      <c r="RGI206" s="446"/>
      <c r="RGJ206" s="446"/>
      <c r="RGK206" s="446"/>
      <c r="RGL206" s="597"/>
      <c r="RGM206" s="446"/>
      <c r="RGN206" s="446"/>
      <c r="RGO206" s="446"/>
      <c r="RGP206" s="446"/>
      <c r="RGQ206" s="597"/>
      <c r="RGR206" s="144"/>
      <c r="RGS206" s="144"/>
      <c r="RGT206" s="144"/>
      <c r="RGU206" s="145"/>
      <c r="RGV206" s="597"/>
      <c r="RGW206" s="597"/>
      <c r="RGX206" s="597"/>
      <c r="RGY206" s="446"/>
      <c r="RGZ206" s="446"/>
      <c r="RHA206" s="446"/>
      <c r="RHB206" s="597"/>
      <c r="RHC206" s="446"/>
      <c r="RHD206" s="446"/>
      <c r="RHE206" s="446"/>
      <c r="RHF206" s="446"/>
      <c r="RHG206" s="597"/>
      <c r="RHH206" s="144"/>
      <c r="RHI206" s="144"/>
      <c r="RHJ206" s="144"/>
      <c r="RHK206" s="145"/>
      <c r="RHL206" s="597"/>
      <c r="RHM206" s="597"/>
      <c r="RHN206" s="597"/>
      <c r="RHO206" s="446"/>
      <c r="RHP206" s="446"/>
      <c r="RHQ206" s="446"/>
      <c r="RHR206" s="597"/>
      <c r="RHS206" s="446"/>
      <c r="RHT206" s="446"/>
      <c r="RHU206" s="446"/>
      <c r="RHV206" s="446"/>
      <c r="RHW206" s="597"/>
      <c r="RHX206" s="144"/>
      <c r="RHY206" s="144"/>
      <c r="RHZ206" s="144"/>
      <c r="RIA206" s="145"/>
      <c r="RIB206" s="597"/>
      <c r="RIC206" s="597"/>
      <c r="RID206" s="597"/>
      <c r="RIE206" s="446"/>
      <c r="RIF206" s="446"/>
      <c r="RIG206" s="446"/>
      <c r="RIH206" s="597"/>
      <c r="RII206" s="446"/>
      <c r="RIJ206" s="446"/>
      <c r="RIK206" s="446"/>
      <c r="RIL206" s="446"/>
      <c r="RIM206" s="597"/>
      <c r="RIN206" s="144"/>
      <c r="RIO206" s="144"/>
      <c r="RIP206" s="144"/>
      <c r="RIQ206" s="145"/>
      <c r="RIR206" s="597"/>
      <c r="RIS206" s="597"/>
      <c r="RIT206" s="597"/>
      <c r="RIU206" s="446"/>
      <c r="RIV206" s="446"/>
      <c r="RIW206" s="446"/>
      <c r="RIX206" s="597"/>
      <c r="RIY206" s="446"/>
      <c r="RIZ206" s="446"/>
      <c r="RJA206" s="446"/>
      <c r="RJB206" s="446"/>
      <c r="RJC206" s="597"/>
      <c r="RJD206" s="144"/>
      <c r="RJE206" s="144"/>
      <c r="RJF206" s="144"/>
      <c r="RJG206" s="145"/>
      <c r="RJH206" s="597"/>
      <c r="RJI206" s="597"/>
      <c r="RJJ206" s="597"/>
      <c r="RJK206" s="446"/>
      <c r="RJL206" s="446"/>
      <c r="RJM206" s="446"/>
      <c r="RJN206" s="597"/>
      <c r="RJO206" s="446"/>
      <c r="RJP206" s="446"/>
      <c r="RJQ206" s="446"/>
      <c r="RJR206" s="446"/>
      <c r="RJS206" s="597"/>
      <c r="RJT206" s="144"/>
      <c r="RJU206" s="144"/>
      <c r="RJV206" s="144"/>
      <c r="RJW206" s="145"/>
      <c r="RJX206" s="597"/>
      <c r="RJY206" s="597"/>
      <c r="RJZ206" s="597"/>
      <c r="RKA206" s="446"/>
      <c r="RKB206" s="446"/>
      <c r="RKC206" s="446"/>
      <c r="RKD206" s="597"/>
      <c r="RKE206" s="446"/>
      <c r="RKF206" s="446"/>
      <c r="RKG206" s="446"/>
      <c r="RKH206" s="446"/>
      <c r="RKI206" s="597"/>
      <c r="RKJ206" s="144"/>
      <c r="RKK206" s="144"/>
      <c r="RKL206" s="144"/>
      <c r="RKM206" s="145"/>
      <c r="RKN206" s="597"/>
      <c r="RKO206" s="597"/>
      <c r="RKP206" s="597"/>
      <c r="RKQ206" s="446"/>
      <c r="RKR206" s="446"/>
      <c r="RKS206" s="446"/>
      <c r="RKT206" s="597"/>
      <c r="RKU206" s="446"/>
      <c r="RKV206" s="446"/>
      <c r="RKW206" s="446"/>
      <c r="RKX206" s="446"/>
      <c r="RKY206" s="597"/>
      <c r="RKZ206" s="144"/>
      <c r="RLA206" s="144"/>
      <c r="RLB206" s="144"/>
      <c r="RLC206" s="145"/>
      <c r="RLD206" s="597"/>
      <c r="RLE206" s="597"/>
      <c r="RLF206" s="597"/>
      <c r="RLG206" s="446"/>
      <c r="RLH206" s="446"/>
      <c r="RLI206" s="446"/>
      <c r="RLJ206" s="597"/>
      <c r="RLK206" s="446"/>
      <c r="RLL206" s="446"/>
      <c r="RLM206" s="446"/>
      <c r="RLN206" s="446"/>
      <c r="RLO206" s="597"/>
      <c r="RLP206" s="144"/>
      <c r="RLQ206" s="144"/>
      <c r="RLR206" s="144"/>
      <c r="RLS206" s="145"/>
      <c r="RLT206" s="597"/>
      <c r="RLU206" s="597"/>
      <c r="RLV206" s="597"/>
      <c r="RLW206" s="446"/>
      <c r="RLX206" s="446"/>
      <c r="RLY206" s="446"/>
      <c r="RLZ206" s="597"/>
      <c r="RMA206" s="446"/>
      <c r="RMB206" s="446"/>
      <c r="RMC206" s="446"/>
      <c r="RMD206" s="446"/>
      <c r="RME206" s="597"/>
      <c r="RMF206" s="144"/>
      <c r="RMG206" s="144"/>
      <c r="RMH206" s="144"/>
      <c r="RMI206" s="145"/>
      <c r="RMJ206" s="597"/>
      <c r="RMK206" s="597"/>
      <c r="RML206" s="597"/>
      <c r="RMM206" s="446"/>
      <c r="RMN206" s="446"/>
      <c r="RMO206" s="446"/>
      <c r="RMP206" s="597"/>
      <c r="RMQ206" s="446"/>
      <c r="RMR206" s="446"/>
      <c r="RMS206" s="446"/>
      <c r="RMT206" s="446"/>
      <c r="RMU206" s="597"/>
      <c r="RMV206" s="144"/>
      <c r="RMW206" s="144"/>
      <c r="RMX206" s="144"/>
      <c r="RMY206" s="145"/>
      <c r="RMZ206" s="597"/>
      <c r="RNA206" s="597"/>
      <c r="RNB206" s="597"/>
      <c r="RNC206" s="446"/>
      <c r="RND206" s="446"/>
      <c r="RNE206" s="446"/>
      <c r="RNF206" s="597"/>
      <c r="RNG206" s="446"/>
      <c r="RNH206" s="446"/>
      <c r="RNI206" s="446"/>
      <c r="RNJ206" s="446"/>
      <c r="RNK206" s="597"/>
      <c r="RNL206" s="144"/>
      <c r="RNM206" s="144"/>
      <c r="RNN206" s="144"/>
      <c r="RNO206" s="145"/>
      <c r="RNP206" s="597"/>
      <c r="RNQ206" s="597"/>
      <c r="RNR206" s="597"/>
      <c r="RNS206" s="446"/>
      <c r="RNT206" s="446"/>
      <c r="RNU206" s="446"/>
      <c r="RNV206" s="597"/>
      <c r="RNW206" s="446"/>
      <c r="RNX206" s="446"/>
      <c r="RNY206" s="446"/>
      <c r="RNZ206" s="446"/>
      <c r="ROA206" s="597"/>
      <c r="ROB206" s="144"/>
      <c r="ROC206" s="144"/>
      <c r="ROD206" s="144"/>
      <c r="ROE206" s="145"/>
      <c r="ROF206" s="597"/>
      <c r="ROG206" s="597"/>
      <c r="ROH206" s="597"/>
      <c r="ROI206" s="446"/>
      <c r="ROJ206" s="446"/>
      <c r="ROK206" s="446"/>
      <c r="ROL206" s="597"/>
      <c r="ROM206" s="446"/>
      <c r="RON206" s="446"/>
      <c r="ROO206" s="446"/>
      <c r="ROP206" s="446"/>
      <c r="ROQ206" s="597"/>
      <c r="ROR206" s="144"/>
      <c r="ROS206" s="144"/>
      <c r="ROT206" s="144"/>
      <c r="ROU206" s="145"/>
      <c r="ROV206" s="597"/>
      <c r="ROW206" s="597"/>
      <c r="ROX206" s="597"/>
      <c r="ROY206" s="446"/>
      <c r="ROZ206" s="446"/>
      <c r="RPA206" s="446"/>
      <c r="RPB206" s="597"/>
      <c r="RPC206" s="446"/>
      <c r="RPD206" s="446"/>
      <c r="RPE206" s="446"/>
      <c r="RPF206" s="446"/>
      <c r="RPG206" s="597"/>
      <c r="RPH206" s="144"/>
      <c r="RPI206" s="144"/>
      <c r="RPJ206" s="144"/>
      <c r="RPK206" s="145"/>
      <c r="RPL206" s="597"/>
      <c r="RPM206" s="597"/>
      <c r="RPN206" s="597"/>
      <c r="RPO206" s="446"/>
      <c r="RPP206" s="446"/>
      <c r="RPQ206" s="446"/>
      <c r="RPR206" s="597"/>
      <c r="RPS206" s="446"/>
      <c r="RPT206" s="446"/>
      <c r="RPU206" s="446"/>
      <c r="RPV206" s="446"/>
      <c r="RPW206" s="597"/>
      <c r="RPX206" s="144"/>
      <c r="RPY206" s="144"/>
      <c r="RPZ206" s="144"/>
      <c r="RQA206" s="145"/>
      <c r="RQB206" s="597"/>
      <c r="RQC206" s="597"/>
      <c r="RQD206" s="597"/>
      <c r="RQE206" s="446"/>
      <c r="RQF206" s="446"/>
      <c r="RQG206" s="446"/>
      <c r="RQH206" s="597"/>
      <c r="RQI206" s="446"/>
      <c r="RQJ206" s="446"/>
      <c r="RQK206" s="446"/>
      <c r="RQL206" s="446"/>
      <c r="RQM206" s="597"/>
      <c r="RQN206" s="144"/>
      <c r="RQO206" s="144"/>
      <c r="RQP206" s="144"/>
      <c r="RQQ206" s="145"/>
      <c r="RQR206" s="597"/>
      <c r="RQS206" s="597"/>
      <c r="RQT206" s="597"/>
      <c r="RQU206" s="446"/>
      <c r="RQV206" s="446"/>
      <c r="RQW206" s="446"/>
      <c r="RQX206" s="597"/>
      <c r="RQY206" s="446"/>
      <c r="RQZ206" s="446"/>
      <c r="RRA206" s="446"/>
      <c r="RRB206" s="446"/>
      <c r="RRC206" s="597"/>
      <c r="RRD206" s="144"/>
      <c r="RRE206" s="144"/>
      <c r="RRF206" s="144"/>
      <c r="RRG206" s="145"/>
      <c r="RRH206" s="597"/>
      <c r="RRI206" s="597"/>
      <c r="RRJ206" s="597"/>
      <c r="RRK206" s="446"/>
      <c r="RRL206" s="446"/>
      <c r="RRM206" s="446"/>
      <c r="RRN206" s="597"/>
      <c r="RRO206" s="446"/>
      <c r="RRP206" s="446"/>
      <c r="RRQ206" s="446"/>
      <c r="RRR206" s="446"/>
      <c r="RRS206" s="597"/>
      <c r="RRT206" s="144"/>
      <c r="RRU206" s="144"/>
      <c r="RRV206" s="144"/>
      <c r="RRW206" s="145"/>
      <c r="RRX206" s="597"/>
      <c r="RRY206" s="597"/>
      <c r="RRZ206" s="597"/>
      <c r="RSA206" s="446"/>
      <c r="RSB206" s="446"/>
      <c r="RSC206" s="446"/>
      <c r="RSD206" s="597"/>
      <c r="RSE206" s="446"/>
      <c r="RSF206" s="446"/>
      <c r="RSG206" s="446"/>
      <c r="RSH206" s="446"/>
      <c r="RSI206" s="597"/>
      <c r="RSJ206" s="144"/>
      <c r="RSK206" s="144"/>
      <c r="RSL206" s="144"/>
      <c r="RSM206" s="145"/>
      <c r="RSN206" s="597"/>
      <c r="RSO206" s="597"/>
      <c r="RSP206" s="597"/>
      <c r="RSQ206" s="446"/>
      <c r="RSR206" s="446"/>
      <c r="RSS206" s="446"/>
      <c r="RST206" s="597"/>
      <c r="RSU206" s="446"/>
      <c r="RSV206" s="446"/>
      <c r="RSW206" s="446"/>
      <c r="RSX206" s="446"/>
      <c r="RSY206" s="597"/>
      <c r="RSZ206" s="144"/>
      <c r="RTA206" s="144"/>
      <c r="RTB206" s="144"/>
      <c r="RTC206" s="145"/>
      <c r="RTD206" s="597"/>
      <c r="RTE206" s="597"/>
      <c r="RTF206" s="597"/>
      <c r="RTG206" s="446"/>
      <c r="RTH206" s="446"/>
      <c r="RTI206" s="446"/>
      <c r="RTJ206" s="597"/>
      <c r="RTK206" s="446"/>
      <c r="RTL206" s="446"/>
      <c r="RTM206" s="446"/>
      <c r="RTN206" s="446"/>
      <c r="RTO206" s="597"/>
      <c r="RTP206" s="144"/>
      <c r="RTQ206" s="144"/>
      <c r="RTR206" s="144"/>
      <c r="RTS206" s="145"/>
      <c r="RTT206" s="597"/>
      <c r="RTU206" s="597"/>
      <c r="RTV206" s="597"/>
      <c r="RTW206" s="446"/>
      <c r="RTX206" s="446"/>
      <c r="RTY206" s="446"/>
      <c r="RTZ206" s="597"/>
      <c r="RUA206" s="446"/>
      <c r="RUB206" s="446"/>
      <c r="RUC206" s="446"/>
      <c r="RUD206" s="446"/>
      <c r="RUE206" s="597"/>
      <c r="RUF206" s="144"/>
      <c r="RUG206" s="144"/>
      <c r="RUH206" s="144"/>
      <c r="RUI206" s="145"/>
      <c r="RUJ206" s="597"/>
      <c r="RUK206" s="597"/>
      <c r="RUL206" s="597"/>
      <c r="RUM206" s="446"/>
      <c r="RUN206" s="446"/>
      <c r="RUO206" s="446"/>
      <c r="RUP206" s="597"/>
      <c r="RUQ206" s="446"/>
      <c r="RUR206" s="446"/>
      <c r="RUS206" s="446"/>
      <c r="RUT206" s="446"/>
      <c r="RUU206" s="597"/>
      <c r="RUV206" s="144"/>
      <c r="RUW206" s="144"/>
      <c r="RUX206" s="144"/>
      <c r="RUY206" s="145"/>
      <c r="RUZ206" s="597"/>
      <c r="RVA206" s="597"/>
      <c r="RVB206" s="597"/>
      <c r="RVC206" s="446"/>
      <c r="RVD206" s="446"/>
      <c r="RVE206" s="446"/>
      <c r="RVF206" s="597"/>
      <c r="RVG206" s="446"/>
      <c r="RVH206" s="446"/>
      <c r="RVI206" s="446"/>
      <c r="RVJ206" s="446"/>
      <c r="RVK206" s="597"/>
      <c r="RVL206" s="144"/>
      <c r="RVM206" s="144"/>
      <c r="RVN206" s="144"/>
      <c r="RVO206" s="145"/>
      <c r="RVP206" s="597"/>
      <c r="RVQ206" s="597"/>
      <c r="RVR206" s="597"/>
      <c r="RVS206" s="446"/>
      <c r="RVT206" s="446"/>
      <c r="RVU206" s="446"/>
      <c r="RVV206" s="597"/>
      <c r="RVW206" s="446"/>
      <c r="RVX206" s="446"/>
      <c r="RVY206" s="446"/>
      <c r="RVZ206" s="446"/>
      <c r="RWA206" s="597"/>
      <c r="RWB206" s="144"/>
      <c r="RWC206" s="144"/>
      <c r="RWD206" s="144"/>
      <c r="RWE206" s="145"/>
      <c r="RWF206" s="597"/>
      <c r="RWG206" s="597"/>
      <c r="RWH206" s="597"/>
      <c r="RWI206" s="446"/>
      <c r="RWJ206" s="446"/>
      <c r="RWK206" s="446"/>
      <c r="RWL206" s="597"/>
      <c r="RWM206" s="446"/>
      <c r="RWN206" s="446"/>
      <c r="RWO206" s="446"/>
      <c r="RWP206" s="446"/>
      <c r="RWQ206" s="597"/>
      <c r="RWR206" s="144"/>
      <c r="RWS206" s="144"/>
      <c r="RWT206" s="144"/>
      <c r="RWU206" s="145"/>
      <c r="RWV206" s="597"/>
      <c r="RWW206" s="597"/>
      <c r="RWX206" s="597"/>
      <c r="RWY206" s="446"/>
      <c r="RWZ206" s="446"/>
      <c r="RXA206" s="446"/>
      <c r="RXB206" s="597"/>
      <c r="RXC206" s="446"/>
      <c r="RXD206" s="446"/>
      <c r="RXE206" s="446"/>
      <c r="RXF206" s="446"/>
      <c r="RXG206" s="597"/>
      <c r="RXH206" s="144"/>
      <c r="RXI206" s="144"/>
      <c r="RXJ206" s="144"/>
      <c r="RXK206" s="145"/>
      <c r="RXL206" s="597"/>
      <c r="RXM206" s="597"/>
      <c r="RXN206" s="597"/>
      <c r="RXO206" s="446"/>
      <c r="RXP206" s="446"/>
      <c r="RXQ206" s="446"/>
      <c r="RXR206" s="597"/>
      <c r="RXS206" s="446"/>
      <c r="RXT206" s="446"/>
      <c r="RXU206" s="446"/>
      <c r="RXV206" s="446"/>
      <c r="RXW206" s="597"/>
      <c r="RXX206" s="144"/>
      <c r="RXY206" s="144"/>
      <c r="RXZ206" s="144"/>
      <c r="RYA206" s="145"/>
      <c r="RYB206" s="597"/>
      <c r="RYC206" s="597"/>
      <c r="RYD206" s="597"/>
      <c r="RYE206" s="446"/>
      <c r="RYF206" s="446"/>
      <c r="RYG206" s="446"/>
      <c r="RYH206" s="597"/>
      <c r="RYI206" s="446"/>
      <c r="RYJ206" s="446"/>
      <c r="RYK206" s="446"/>
      <c r="RYL206" s="446"/>
      <c r="RYM206" s="597"/>
      <c r="RYN206" s="144"/>
      <c r="RYO206" s="144"/>
      <c r="RYP206" s="144"/>
      <c r="RYQ206" s="145"/>
      <c r="RYR206" s="597"/>
      <c r="RYS206" s="597"/>
      <c r="RYT206" s="597"/>
      <c r="RYU206" s="446"/>
      <c r="RYV206" s="446"/>
      <c r="RYW206" s="446"/>
      <c r="RYX206" s="597"/>
      <c r="RYY206" s="446"/>
      <c r="RYZ206" s="446"/>
      <c r="RZA206" s="446"/>
      <c r="RZB206" s="446"/>
      <c r="RZC206" s="597"/>
      <c r="RZD206" s="144"/>
      <c r="RZE206" s="144"/>
      <c r="RZF206" s="144"/>
      <c r="RZG206" s="145"/>
      <c r="RZH206" s="597"/>
      <c r="RZI206" s="597"/>
      <c r="RZJ206" s="597"/>
      <c r="RZK206" s="446"/>
      <c r="RZL206" s="446"/>
      <c r="RZM206" s="446"/>
      <c r="RZN206" s="597"/>
      <c r="RZO206" s="446"/>
      <c r="RZP206" s="446"/>
      <c r="RZQ206" s="446"/>
      <c r="RZR206" s="446"/>
      <c r="RZS206" s="597"/>
      <c r="RZT206" s="144"/>
      <c r="RZU206" s="144"/>
      <c r="RZV206" s="144"/>
      <c r="RZW206" s="145"/>
      <c r="RZX206" s="597"/>
      <c r="RZY206" s="597"/>
      <c r="RZZ206" s="597"/>
      <c r="SAA206" s="446"/>
      <c r="SAB206" s="446"/>
      <c r="SAC206" s="446"/>
      <c r="SAD206" s="597"/>
      <c r="SAE206" s="446"/>
      <c r="SAF206" s="446"/>
      <c r="SAG206" s="446"/>
      <c r="SAH206" s="446"/>
      <c r="SAI206" s="597"/>
      <c r="SAJ206" s="144"/>
      <c r="SAK206" s="144"/>
      <c r="SAL206" s="144"/>
      <c r="SAM206" s="145"/>
      <c r="SAN206" s="597"/>
      <c r="SAO206" s="597"/>
      <c r="SAP206" s="597"/>
      <c r="SAQ206" s="446"/>
      <c r="SAR206" s="446"/>
      <c r="SAS206" s="446"/>
      <c r="SAT206" s="597"/>
      <c r="SAU206" s="446"/>
      <c r="SAV206" s="446"/>
      <c r="SAW206" s="446"/>
      <c r="SAX206" s="446"/>
      <c r="SAY206" s="597"/>
      <c r="SAZ206" s="144"/>
      <c r="SBA206" s="144"/>
      <c r="SBB206" s="144"/>
      <c r="SBC206" s="145"/>
      <c r="SBD206" s="597"/>
      <c r="SBE206" s="597"/>
      <c r="SBF206" s="597"/>
      <c r="SBG206" s="446"/>
      <c r="SBH206" s="446"/>
      <c r="SBI206" s="446"/>
      <c r="SBJ206" s="597"/>
      <c r="SBK206" s="446"/>
      <c r="SBL206" s="446"/>
      <c r="SBM206" s="446"/>
      <c r="SBN206" s="446"/>
      <c r="SBO206" s="597"/>
      <c r="SBP206" s="144"/>
      <c r="SBQ206" s="144"/>
      <c r="SBR206" s="144"/>
      <c r="SBS206" s="145"/>
      <c r="SBT206" s="597"/>
      <c r="SBU206" s="597"/>
      <c r="SBV206" s="597"/>
      <c r="SBW206" s="446"/>
      <c r="SBX206" s="446"/>
      <c r="SBY206" s="446"/>
      <c r="SBZ206" s="597"/>
      <c r="SCA206" s="446"/>
      <c r="SCB206" s="446"/>
      <c r="SCC206" s="446"/>
      <c r="SCD206" s="446"/>
      <c r="SCE206" s="597"/>
      <c r="SCF206" s="144"/>
      <c r="SCG206" s="144"/>
      <c r="SCH206" s="144"/>
      <c r="SCI206" s="145"/>
      <c r="SCJ206" s="597"/>
      <c r="SCK206" s="597"/>
      <c r="SCL206" s="597"/>
      <c r="SCM206" s="446"/>
      <c r="SCN206" s="446"/>
      <c r="SCO206" s="446"/>
      <c r="SCP206" s="597"/>
      <c r="SCQ206" s="446"/>
      <c r="SCR206" s="446"/>
      <c r="SCS206" s="446"/>
      <c r="SCT206" s="446"/>
      <c r="SCU206" s="597"/>
      <c r="SCV206" s="144"/>
      <c r="SCW206" s="144"/>
      <c r="SCX206" s="144"/>
      <c r="SCY206" s="145"/>
      <c r="SCZ206" s="597"/>
      <c r="SDA206" s="597"/>
      <c r="SDB206" s="597"/>
      <c r="SDC206" s="446"/>
      <c r="SDD206" s="446"/>
      <c r="SDE206" s="446"/>
      <c r="SDF206" s="597"/>
      <c r="SDG206" s="446"/>
      <c r="SDH206" s="446"/>
      <c r="SDI206" s="446"/>
      <c r="SDJ206" s="446"/>
      <c r="SDK206" s="597"/>
      <c r="SDL206" s="144"/>
      <c r="SDM206" s="144"/>
      <c r="SDN206" s="144"/>
      <c r="SDO206" s="145"/>
      <c r="SDP206" s="597"/>
      <c r="SDQ206" s="597"/>
      <c r="SDR206" s="597"/>
      <c r="SDS206" s="446"/>
      <c r="SDT206" s="446"/>
      <c r="SDU206" s="446"/>
      <c r="SDV206" s="597"/>
      <c r="SDW206" s="446"/>
      <c r="SDX206" s="446"/>
      <c r="SDY206" s="446"/>
      <c r="SDZ206" s="446"/>
      <c r="SEA206" s="597"/>
      <c r="SEB206" s="144"/>
      <c r="SEC206" s="144"/>
      <c r="SED206" s="144"/>
      <c r="SEE206" s="145"/>
      <c r="SEF206" s="597"/>
      <c r="SEG206" s="597"/>
      <c r="SEH206" s="597"/>
      <c r="SEI206" s="446"/>
      <c r="SEJ206" s="446"/>
      <c r="SEK206" s="446"/>
      <c r="SEL206" s="597"/>
      <c r="SEM206" s="446"/>
      <c r="SEN206" s="446"/>
      <c r="SEO206" s="446"/>
      <c r="SEP206" s="446"/>
      <c r="SEQ206" s="597"/>
      <c r="SER206" s="144"/>
      <c r="SES206" s="144"/>
      <c r="SET206" s="144"/>
      <c r="SEU206" s="145"/>
      <c r="SEV206" s="597"/>
      <c r="SEW206" s="597"/>
      <c r="SEX206" s="597"/>
      <c r="SEY206" s="446"/>
      <c r="SEZ206" s="446"/>
      <c r="SFA206" s="446"/>
      <c r="SFB206" s="597"/>
      <c r="SFC206" s="446"/>
      <c r="SFD206" s="446"/>
      <c r="SFE206" s="446"/>
      <c r="SFF206" s="446"/>
      <c r="SFG206" s="597"/>
      <c r="SFH206" s="144"/>
      <c r="SFI206" s="144"/>
      <c r="SFJ206" s="144"/>
      <c r="SFK206" s="145"/>
      <c r="SFL206" s="597"/>
      <c r="SFM206" s="597"/>
      <c r="SFN206" s="597"/>
      <c r="SFO206" s="446"/>
      <c r="SFP206" s="446"/>
      <c r="SFQ206" s="446"/>
      <c r="SFR206" s="597"/>
      <c r="SFS206" s="446"/>
      <c r="SFT206" s="446"/>
      <c r="SFU206" s="446"/>
      <c r="SFV206" s="446"/>
      <c r="SFW206" s="597"/>
      <c r="SFX206" s="144"/>
      <c r="SFY206" s="144"/>
      <c r="SFZ206" s="144"/>
      <c r="SGA206" s="145"/>
      <c r="SGB206" s="597"/>
      <c r="SGC206" s="597"/>
      <c r="SGD206" s="597"/>
      <c r="SGE206" s="446"/>
      <c r="SGF206" s="446"/>
      <c r="SGG206" s="446"/>
      <c r="SGH206" s="597"/>
      <c r="SGI206" s="446"/>
      <c r="SGJ206" s="446"/>
      <c r="SGK206" s="446"/>
      <c r="SGL206" s="446"/>
      <c r="SGM206" s="597"/>
      <c r="SGN206" s="144"/>
      <c r="SGO206" s="144"/>
      <c r="SGP206" s="144"/>
      <c r="SGQ206" s="145"/>
      <c r="SGR206" s="597"/>
      <c r="SGS206" s="597"/>
      <c r="SGT206" s="597"/>
      <c r="SGU206" s="446"/>
      <c r="SGV206" s="446"/>
      <c r="SGW206" s="446"/>
      <c r="SGX206" s="597"/>
      <c r="SGY206" s="446"/>
      <c r="SGZ206" s="446"/>
      <c r="SHA206" s="446"/>
      <c r="SHB206" s="446"/>
      <c r="SHC206" s="597"/>
      <c r="SHD206" s="144"/>
      <c r="SHE206" s="144"/>
      <c r="SHF206" s="144"/>
      <c r="SHG206" s="145"/>
      <c r="SHH206" s="597"/>
      <c r="SHI206" s="597"/>
      <c r="SHJ206" s="597"/>
      <c r="SHK206" s="446"/>
      <c r="SHL206" s="446"/>
      <c r="SHM206" s="446"/>
      <c r="SHN206" s="597"/>
      <c r="SHO206" s="446"/>
      <c r="SHP206" s="446"/>
      <c r="SHQ206" s="446"/>
      <c r="SHR206" s="446"/>
      <c r="SHS206" s="597"/>
      <c r="SHT206" s="144"/>
      <c r="SHU206" s="144"/>
      <c r="SHV206" s="144"/>
      <c r="SHW206" s="145"/>
      <c r="SHX206" s="597"/>
      <c r="SHY206" s="597"/>
      <c r="SHZ206" s="597"/>
      <c r="SIA206" s="446"/>
      <c r="SIB206" s="446"/>
      <c r="SIC206" s="446"/>
      <c r="SID206" s="597"/>
      <c r="SIE206" s="446"/>
      <c r="SIF206" s="446"/>
      <c r="SIG206" s="446"/>
      <c r="SIH206" s="446"/>
      <c r="SII206" s="597"/>
      <c r="SIJ206" s="144"/>
      <c r="SIK206" s="144"/>
      <c r="SIL206" s="144"/>
      <c r="SIM206" s="145"/>
      <c r="SIN206" s="597"/>
      <c r="SIO206" s="597"/>
      <c r="SIP206" s="597"/>
      <c r="SIQ206" s="446"/>
      <c r="SIR206" s="446"/>
      <c r="SIS206" s="446"/>
      <c r="SIT206" s="597"/>
      <c r="SIU206" s="446"/>
      <c r="SIV206" s="446"/>
      <c r="SIW206" s="446"/>
      <c r="SIX206" s="446"/>
      <c r="SIY206" s="597"/>
      <c r="SIZ206" s="144"/>
      <c r="SJA206" s="144"/>
      <c r="SJB206" s="144"/>
      <c r="SJC206" s="145"/>
      <c r="SJD206" s="597"/>
      <c r="SJE206" s="597"/>
      <c r="SJF206" s="597"/>
      <c r="SJG206" s="446"/>
      <c r="SJH206" s="446"/>
      <c r="SJI206" s="446"/>
      <c r="SJJ206" s="597"/>
      <c r="SJK206" s="446"/>
      <c r="SJL206" s="446"/>
      <c r="SJM206" s="446"/>
      <c r="SJN206" s="446"/>
      <c r="SJO206" s="597"/>
      <c r="SJP206" s="144"/>
      <c r="SJQ206" s="144"/>
      <c r="SJR206" s="144"/>
      <c r="SJS206" s="145"/>
      <c r="SJT206" s="597"/>
      <c r="SJU206" s="597"/>
      <c r="SJV206" s="597"/>
      <c r="SJW206" s="446"/>
      <c r="SJX206" s="446"/>
      <c r="SJY206" s="446"/>
      <c r="SJZ206" s="597"/>
      <c r="SKA206" s="446"/>
      <c r="SKB206" s="446"/>
      <c r="SKC206" s="446"/>
      <c r="SKD206" s="446"/>
      <c r="SKE206" s="597"/>
      <c r="SKF206" s="144"/>
      <c r="SKG206" s="144"/>
      <c r="SKH206" s="144"/>
      <c r="SKI206" s="145"/>
      <c r="SKJ206" s="597"/>
      <c r="SKK206" s="597"/>
      <c r="SKL206" s="597"/>
      <c r="SKM206" s="446"/>
      <c r="SKN206" s="446"/>
      <c r="SKO206" s="446"/>
      <c r="SKP206" s="597"/>
      <c r="SKQ206" s="446"/>
      <c r="SKR206" s="446"/>
      <c r="SKS206" s="446"/>
      <c r="SKT206" s="446"/>
      <c r="SKU206" s="597"/>
      <c r="SKV206" s="144"/>
      <c r="SKW206" s="144"/>
      <c r="SKX206" s="144"/>
      <c r="SKY206" s="145"/>
      <c r="SKZ206" s="597"/>
      <c r="SLA206" s="597"/>
      <c r="SLB206" s="597"/>
      <c r="SLC206" s="446"/>
      <c r="SLD206" s="446"/>
      <c r="SLE206" s="446"/>
      <c r="SLF206" s="597"/>
      <c r="SLG206" s="446"/>
      <c r="SLH206" s="446"/>
      <c r="SLI206" s="446"/>
      <c r="SLJ206" s="446"/>
      <c r="SLK206" s="597"/>
      <c r="SLL206" s="144"/>
      <c r="SLM206" s="144"/>
      <c r="SLN206" s="144"/>
      <c r="SLO206" s="145"/>
      <c r="SLP206" s="597"/>
      <c r="SLQ206" s="597"/>
      <c r="SLR206" s="597"/>
      <c r="SLS206" s="446"/>
      <c r="SLT206" s="446"/>
      <c r="SLU206" s="446"/>
      <c r="SLV206" s="597"/>
      <c r="SLW206" s="446"/>
      <c r="SLX206" s="446"/>
      <c r="SLY206" s="446"/>
      <c r="SLZ206" s="446"/>
      <c r="SMA206" s="597"/>
      <c r="SMB206" s="144"/>
      <c r="SMC206" s="144"/>
      <c r="SMD206" s="144"/>
      <c r="SME206" s="145"/>
      <c r="SMF206" s="597"/>
      <c r="SMG206" s="597"/>
      <c r="SMH206" s="597"/>
      <c r="SMI206" s="446"/>
      <c r="SMJ206" s="446"/>
      <c r="SMK206" s="446"/>
      <c r="SML206" s="597"/>
      <c r="SMM206" s="446"/>
      <c r="SMN206" s="446"/>
      <c r="SMO206" s="446"/>
      <c r="SMP206" s="446"/>
      <c r="SMQ206" s="597"/>
      <c r="SMR206" s="144"/>
      <c r="SMS206" s="144"/>
      <c r="SMT206" s="144"/>
      <c r="SMU206" s="145"/>
      <c r="SMV206" s="597"/>
      <c r="SMW206" s="597"/>
      <c r="SMX206" s="597"/>
      <c r="SMY206" s="446"/>
      <c r="SMZ206" s="446"/>
      <c r="SNA206" s="446"/>
      <c r="SNB206" s="597"/>
      <c r="SNC206" s="446"/>
      <c r="SND206" s="446"/>
      <c r="SNE206" s="446"/>
      <c r="SNF206" s="446"/>
      <c r="SNG206" s="597"/>
      <c r="SNH206" s="144"/>
      <c r="SNI206" s="144"/>
      <c r="SNJ206" s="144"/>
      <c r="SNK206" s="145"/>
      <c r="SNL206" s="597"/>
      <c r="SNM206" s="597"/>
      <c r="SNN206" s="597"/>
      <c r="SNO206" s="446"/>
      <c r="SNP206" s="446"/>
      <c r="SNQ206" s="446"/>
      <c r="SNR206" s="597"/>
      <c r="SNS206" s="446"/>
      <c r="SNT206" s="446"/>
      <c r="SNU206" s="446"/>
      <c r="SNV206" s="446"/>
      <c r="SNW206" s="597"/>
      <c r="SNX206" s="144"/>
      <c r="SNY206" s="144"/>
      <c r="SNZ206" s="144"/>
      <c r="SOA206" s="145"/>
      <c r="SOB206" s="597"/>
      <c r="SOC206" s="597"/>
      <c r="SOD206" s="597"/>
      <c r="SOE206" s="446"/>
      <c r="SOF206" s="446"/>
      <c r="SOG206" s="446"/>
      <c r="SOH206" s="597"/>
      <c r="SOI206" s="446"/>
      <c r="SOJ206" s="446"/>
      <c r="SOK206" s="446"/>
      <c r="SOL206" s="446"/>
      <c r="SOM206" s="597"/>
      <c r="SON206" s="144"/>
      <c r="SOO206" s="144"/>
      <c r="SOP206" s="144"/>
      <c r="SOQ206" s="145"/>
      <c r="SOR206" s="597"/>
      <c r="SOS206" s="597"/>
      <c r="SOT206" s="597"/>
      <c r="SOU206" s="446"/>
      <c r="SOV206" s="446"/>
      <c r="SOW206" s="446"/>
      <c r="SOX206" s="597"/>
      <c r="SOY206" s="446"/>
      <c r="SOZ206" s="446"/>
      <c r="SPA206" s="446"/>
      <c r="SPB206" s="446"/>
      <c r="SPC206" s="597"/>
      <c r="SPD206" s="144"/>
      <c r="SPE206" s="144"/>
      <c r="SPF206" s="144"/>
      <c r="SPG206" s="145"/>
      <c r="SPH206" s="597"/>
      <c r="SPI206" s="597"/>
      <c r="SPJ206" s="597"/>
      <c r="SPK206" s="446"/>
      <c r="SPL206" s="446"/>
      <c r="SPM206" s="446"/>
      <c r="SPN206" s="597"/>
      <c r="SPO206" s="446"/>
      <c r="SPP206" s="446"/>
      <c r="SPQ206" s="446"/>
      <c r="SPR206" s="446"/>
      <c r="SPS206" s="597"/>
      <c r="SPT206" s="144"/>
      <c r="SPU206" s="144"/>
      <c r="SPV206" s="144"/>
      <c r="SPW206" s="145"/>
      <c r="SPX206" s="597"/>
      <c r="SPY206" s="597"/>
      <c r="SPZ206" s="597"/>
      <c r="SQA206" s="446"/>
      <c r="SQB206" s="446"/>
      <c r="SQC206" s="446"/>
      <c r="SQD206" s="597"/>
      <c r="SQE206" s="446"/>
      <c r="SQF206" s="446"/>
      <c r="SQG206" s="446"/>
      <c r="SQH206" s="446"/>
      <c r="SQI206" s="597"/>
      <c r="SQJ206" s="144"/>
      <c r="SQK206" s="144"/>
      <c r="SQL206" s="144"/>
      <c r="SQM206" s="145"/>
      <c r="SQN206" s="597"/>
      <c r="SQO206" s="597"/>
      <c r="SQP206" s="597"/>
      <c r="SQQ206" s="446"/>
      <c r="SQR206" s="446"/>
      <c r="SQS206" s="446"/>
      <c r="SQT206" s="597"/>
      <c r="SQU206" s="446"/>
      <c r="SQV206" s="446"/>
      <c r="SQW206" s="446"/>
      <c r="SQX206" s="446"/>
      <c r="SQY206" s="597"/>
      <c r="SQZ206" s="144"/>
      <c r="SRA206" s="144"/>
      <c r="SRB206" s="144"/>
      <c r="SRC206" s="145"/>
      <c r="SRD206" s="597"/>
      <c r="SRE206" s="597"/>
      <c r="SRF206" s="597"/>
      <c r="SRG206" s="446"/>
      <c r="SRH206" s="446"/>
      <c r="SRI206" s="446"/>
      <c r="SRJ206" s="597"/>
      <c r="SRK206" s="446"/>
      <c r="SRL206" s="446"/>
      <c r="SRM206" s="446"/>
      <c r="SRN206" s="446"/>
      <c r="SRO206" s="597"/>
      <c r="SRP206" s="144"/>
      <c r="SRQ206" s="144"/>
      <c r="SRR206" s="144"/>
      <c r="SRS206" s="145"/>
      <c r="SRT206" s="597"/>
      <c r="SRU206" s="597"/>
      <c r="SRV206" s="597"/>
      <c r="SRW206" s="446"/>
      <c r="SRX206" s="446"/>
      <c r="SRY206" s="446"/>
      <c r="SRZ206" s="597"/>
      <c r="SSA206" s="446"/>
      <c r="SSB206" s="446"/>
      <c r="SSC206" s="446"/>
      <c r="SSD206" s="446"/>
      <c r="SSE206" s="597"/>
      <c r="SSF206" s="144"/>
      <c r="SSG206" s="144"/>
      <c r="SSH206" s="144"/>
      <c r="SSI206" s="145"/>
      <c r="SSJ206" s="597"/>
      <c r="SSK206" s="597"/>
      <c r="SSL206" s="597"/>
      <c r="SSM206" s="446"/>
      <c r="SSN206" s="446"/>
      <c r="SSO206" s="446"/>
      <c r="SSP206" s="597"/>
      <c r="SSQ206" s="446"/>
      <c r="SSR206" s="446"/>
      <c r="SSS206" s="446"/>
      <c r="SST206" s="446"/>
      <c r="SSU206" s="597"/>
      <c r="SSV206" s="144"/>
      <c r="SSW206" s="144"/>
      <c r="SSX206" s="144"/>
      <c r="SSY206" s="145"/>
      <c r="SSZ206" s="597"/>
      <c r="STA206" s="597"/>
      <c r="STB206" s="597"/>
      <c r="STC206" s="446"/>
      <c r="STD206" s="446"/>
      <c r="STE206" s="446"/>
      <c r="STF206" s="597"/>
      <c r="STG206" s="446"/>
      <c r="STH206" s="446"/>
      <c r="STI206" s="446"/>
      <c r="STJ206" s="446"/>
      <c r="STK206" s="597"/>
      <c r="STL206" s="144"/>
      <c r="STM206" s="144"/>
      <c r="STN206" s="144"/>
      <c r="STO206" s="145"/>
      <c r="STP206" s="597"/>
      <c r="STQ206" s="597"/>
      <c r="STR206" s="597"/>
      <c r="STS206" s="446"/>
      <c r="STT206" s="446"/>
      <c r="STU206" s="446"/>
      <c r="STV206" s="597"/>
      <c r="STW206" s="446"/>
      <c r="STX206" s="446"/>
      <c r="STY206" s="446"/>
      <c r="STZ206" s="446"/>
      <c r="SUA206" s="597"/>
      <c r="SUB206" s="144"/>
      <c r="SUC206" s="144"/>
      <c r="SUD206" s="144"/>
      <c r="SUE206" s="145"/>
      <c r="SUF206" s="597"/>
      <c r="SUG206" s="597"/>
      <c r="SUH206" s="597"/>
      <c r="SUI206" s="446"/>
      <c r="SUJ206" s="446"/>
      <c r="SUK206" s="446"/>
      <c r="SUL206" s="597"/>
      <c r="SUM206" s="446"/>
      <c r="SUN206" s="446"/>
      <c r="SUO206" s="446"/>
      <c r="SUP206" s="446"/>
      <c r="SUQ206" s="597"/>
      <c r="SUR206" s="144"/>
      <c r="SUS206" s="144"/>
      <c r="SUT206" s="144"/>
      <c r="SUU206" s="145"/>
      <c r="SUV206" s="597"/>
      <c r="SUW206" s="597"/>
      <c r="SUX206" s="597"/>
      <c r="SUY206" s="446"/>
      <c r="SUZ206" s="446"/>
      <c r="SVA206" s="446"/>
      <c r="SVB206" s="597"/>
      <c r="SVC206" s="446"/>
      <c r="SVD206" s="446"/>
      <c r="SVE206" s="446"/>
      <c r="SVF206" s="446"/>
      <c r="SVG206" s="597"/>
      <c r="SVH206" s="144"/>
      <c r="SVI206" s="144"/>
      <c r="SVJ206" s="144"/>
      <c r="SVK206" s="145"/>
      <c r="SVL206" s="597"/>
      <c r="SVM206" s="597"/>
      <c r="SVN206" s="597"/>
      <c r="SVO206" s="446"/>
      <c r="SVP206" s="446"/>
      <c r="SVQ206" s="446"/>
      <c r="SVR206" s="597"/>
      <c r="SVS206" s="446"/>
      <c r="SVT206" s="446"/>
      <c r="SVU206" s="446"/>
      <c r="SVV206" s="446"/>
      <c r="SVW206" s="597"/>
      <c r="SVX206" s="144"/>
      <c r="SVY206" s="144"/>
      <c r="SVZ206" s="144"/>
      <c r="SWA206" s="145"/>
      <c r="SWB206" s="597"/>
      <c r="SWC206" s="597"/>
      <c r="SWD206" s="597"/>
      <c r="SWE206" s="446"/>
      <c r="SWF206" s="446"/>
      <c r="SWG206" s="446"/>
      <c r="SWH206" s="597"/>
      <c r="SWI206" s="446"/>
      <c r="SWJ206" s="446"/>
      <c r="SWK206" s="446"/>
      <c r="SWL206" s="446"/>
      <c r="SWM206" s="597"/>
      <c r="SWN206" s="144"/>
      <c r="SWO206" s="144"/>
      <c r="SWP206" s="144"/>
      <c r="SWQ206" s="145"/>
      <c r="SWR206" s="597"/>
      <c r="SWS206" s="597"/>
      <c r="SWT206" s="597"/>
      <c r="SWU206" s="446"/>
      <c r="SWV206" s="446"/>
      <c r="SWW206" s="446"/>
      <c r="SWX206" s="597"/>
      <c r="SWY206" s="446"/>
      <c r="SWZ206" s="446"/>
      <c r="SXA206" s="446"/>
      <c r="SXB206" s="446"/>
      <c r="SXC206" s="597"/>
      <c r="SXD206" s="144"/>
      <c r="SXE206" s="144"/>
      <c r="SXF206" s="144"/>
      <c r="SXG206" s="145"/>
      <c r="SXH206" s="597"/>
      <c r="SXI206" s="597"/>
      <c r="SXJ206" s="597"/>
      <c r="SXK206" s="446"/>
      <c r="SXL206" s="446"/>
      <c r="SXM206" s="446"/>
      <c r="SXN206" s="597"/>
      <c r="SXO206" s="446"/>
      <c r="SXP206" s="446"/>
      <c r="SXQ206" s="446"/>
      <c r="SXR206" s="446"/>
      <c r="SXS206" s="597"/>
      <c r="SXT206" s="144"/>
      <c r="SXU206" s="144"/>
      <c r="SXV206" s="144"/>
      <c r="SXW206" s="145"/>
      <c r="SXX206" s="597"/>
      <c r="SXY206" s="597"/>
      <c r="SXZ206" s="597"/>
      <c r="SYA206" s="446"/>
      <c r="SYB206" s="446"/>
      <c r="SYC206" s="446"/>
      <c r="SYD206" s="597"/>
      <c r="SYE206" s="446"/>
      <c r="SYF206" s="446"/>
      <c r="SYG206" s="446"/>
      <c r="SYH206" s="446"/>
      <c r="SYI206" s="597"/>
      <c r="SYJ206" s="144"/>
      <c r="SYK206" s="144"/>
      <c r="SYL206" s="144"/>
      <c r="SYM206" s="145"/>
      <c r="SYN206" s="597"/>
      <c r="SYO206" s="597"/>
      <c r="SYP206" s="597"/>
      <c r="SYQ206" s="446"/>
      <c r="SYR206" s="446"/>
      <c r="SYS206" s="446"/>
      <c r="SYT206" s="597"/>
      <c r="SYU206" s="446"/>
      <c r="SYV206" s="446"/>
      <c r="SYW206" s="446"/>
      <c r="SYX206" s="446"/>
      <c r="SYY206" s="597"/>
      <c r="SYZ206" s="144"/>
      <c r="SZA206" s="144"/>
      <c r="SZB206" s="144"/>
      <c r="SZC206" s="145"/>
      <c r="SZD206" s="597"/>
      <c r="SZE206" s="597"/>
      <c r="SZF206" s="597"/>
      <c r="SZG206" s="446"/>
      <c r="SZH206" s="446"/>
      <c r="SZI206" s="446"/>
      <c r="SZJ206" s="597"/>
      <c r="SZK206" s="446"/>
      <c r="SZL206" s="446"/>
      <c r="SZM206" s="446"/>
      <c r="SZN206" s="446"/>
      <c r="SZO206" s="597"/>
      <c r="SZP206" s="144"/>
      <c r="SZQ206" s="144"/>
      <c r="SZR206" s="144"/>
      <c r="SZS206" s="145"/>
      <c r="SZT206" s="597"/>
      <c r="SZU206" s="597"/>
      <c r="SZV206" s="597"/>
      <c r="SZW206" s="446"/>
      <c r="SZX206" s="446"/>
      <c r="SZY206" s="446"/>
      <c r="SZZ206" s="597"/>
      <c r="TAA206" s="446"/>
      <c r="TAB206" s="446"/>
      <c r="TAC206" s="446"/>
      <c r="TAD206" s="446"/>
      <c r="TAE206" s="597"/>
      <c r="TAF206" s="144"/>
      <c r="TAG206" s="144"/>
      <c r="TAH206" s="144"/>
      <c r="TAI206" s="145"/>
      <c r="TAJ206" s="597"/>
      <c r="TAK206" s="597"/>
      <c r="TAL206" s="597"/>
      <c r="TAM206" s="446"/>
      <c r="TAN206" s="446"/>
      <c r="TAO206" s="446"/>
      <c r="TAP206" s="597"/>
      <c r="TAQ206" s="446"/>
      <c r="TAR206" s="446"/>
      <c r="TAS206" s="446"/>
      <c r="TAT206" s="446"/>
      <c r="TAU206" s="597"/>
      <c r="TAV206" s="144"/>
      <c r="TAW206" s="144"/>
      <c r="TAX206" s="144"/>
      <c r="TAY206" s="145"/>
      <c r="TAZ206" s="597"/>
      <c r="TBA206" s="597"/>
      <c r="TBB206" s="597"/>
      <c r="TBC206" s="446"/>
      <c r="TBD206" s="446"/>
      <c r="TBE206" s="446"/>
      <c r="TBF206" s="597"/>
      <c r="TBG206" s="446"/>
      <c r="TBH206" s="446"/>
      <c r="TBI206" s="446"/>
      <c r="TBJ206" s="446"/>
      <c r="TBK206" s="597"/>
      <c r="TBL206" s="144"/>
      <c r="TBM206" s="144"/>
      <c r="TBN206" s="144"/>
      <c r="TBO206" s="145"/>
      <c r="TBP206" s="597"/>
      <c r="TBQ206" s="597"/>
      <c r="TBR206" s="597"/>
      <c r="TBS206" s="446"/>
      <c r="TBT206" s="446"/>
      <c r="TBU206" s="446"/>
      <c r="TBV206" s="597"/>
      <c r="TBW206" s="446"/>
      <c r="TBX206" s="446"/>
      <c r="TBY206" s="446"/>
      <c r="TBZ206" s="446"/>
      <c r="TCA206" s="597"/>
      <c r="TCB206" s="144"/>
      <c r="TCC206" s="144"/>
      <c r="TCD206" s="144"/>
      <c r="TCE206" s="145"/>
      <c r="TCF206" s="597"/>
      <c r="TCG206" s="597"/>
      <c r="TCH206" s="597"/>
      <c r="TCI206" s="446"/>
      <c r="TCJ206" s="446"/>
      <c r="TCK206" s="446"/>
      <c r="TCL206" s="597"/>
      <c r="TCM206" s="446"/>
      <c r="TCN206" s="446"/>
      <c r="TCO206" s="446"/>
      <c r="TCP206" s="446"/>
      <c r="TCQ206" s="597"/>
      <c r="TCR206" s="144"/>
      <c r="TCS206" s="144"/>
      <c r="TCT206" s="144"/>
      <c r="TCU206" s="145"/>
      <c r="TCV206" s="597"/>
      <c r="TCW206" s="597"/>
      <c r="TCX206" s="597"/>
      <c r="TCY206" s="446"/>
      <c r="TCZ206" s="446"/>
      <c r="TDA206" s="446"/>
      <c r="TDB206" s="597"/>
      <c r="TDC206" s="446"/>
      <c r="TDD206" s="446"/>
      <c r="TDE206" s="446"/>
      <c r="TDF206" s="446"/>
      <c r="TDG206" s="597"/>
      <c r="TDH206" s="144"/>
      <c r="TDI206" s="144"/>
      <c r="TDJ206" s="144"/>
      <c r="TDK206" s="145"/>
      <c r="TDL206" s="597"/>
      <c r="TDM206" s="597"/>
      <c r="TDN206" s="597"/>
      <c r="TDO206" s="446"/>
      <c r="TDP206" s="446"/>
      <c r="TDQ206" s="446"/>
      <c r="TDR206" s="597"/>
      <c r="TDS206" s="446"/>
      <c r="TDT206" s="446"/>
      <c r="TDU206" s="446"/>
      <c r="TDV206" s="446"/>
      <c r="TDW206" s="597"/>
      <c r="TDX206" s="144"/>
      <c r="TDY206" s="144"/>
      <c r="TDZ206" s="144"/>
      <c r="TEA206" s="145"/>
      <c r="TEB206" s="597"/>
      <c r="TEC206" s="597"/>
      <c r="TED206" s="597"/>
      <c r="TEE206" s="446"/>
      <c r="TEF206" s="446"/>
      <c r="TEG206" s="446"/>
      <c r="TEH206" s="597"/>
      <c r="TEI206" s="446"/>
      <c r="TEJ206" s="446"/>
      <c r="TEK206" s="446"/>
      <c r="TEL206" s="446"/>
      <c r="TEM206" s="597"/>
      <c r="TEN206" s="144"/>
      <c r="TEO206" s="144"/>
      <c r="TEP206" s="144"/>
      <c r="TEQ206" s="145"/>
      <c r="TER206" s="597"/>
      <c r="TES206" s="597"/>
      <c r="TET206" s="597"/>
      <c r="TEU206" s="446"/>
      <c r="TEV206" s="446"/>
      <c r="TEW206" s="446"/>
      <c r="TEX206" s="597"/>
      <c r="TEY206" s="446"/>
      <c r="TEZ206" s="446"/>
      <c r="TFA206" s="446"/>
      <c r="TFB206" s="446"/>
      <c r="TFC206" s="597"/>
      <c r="TFD206" s="144"/>
      <c r="TFE206" s="144"/>
      <c r="TFF206" s="144"/>
      <c r="TFG206" s="145"/>
      <c r="TFH206" s="597"/>
      <c r="TFI206" s="597"/>
      <c r="TFJ206" s="597"/>
      <c r="TFK206" s="446"/>
      <c r="TFL206" s="446"/>
      <c r="TFM206" s="446"/>
      <c r="TFN206" s="597"/>
      <c r="TFO206" s="446"/>
      <c r="TFP206" s="446"/>
      <c r="TFQ206" s="446"/>
      <c r="TFR206" s="446"/>
      <c r="TFS206" s="597"/>
      <c r="TFT206" s="144"/>
      <c r="TFU206" s="144"/>
      <c r="TFV206" s="144"/>
      <c r="TFW206" s="145"/>
      <c r="TFX206" s="597"/>
      <c r="TFY206" s="597"/>
      <c r="TFZ206" s="597"/>
      <c r="TGA206" s="446"/>
      <c r="TGB206" s="446"/>
      <c r="TGC206" s="446"/>
      <c r="TGD206" s="597"/>
      <c r="TGE206" s="446"/>
      <c r="TGF206" s="446"/>
      <c r="TGG206" s="446"/>
      <c r="TGH206" s="446"/>
      <c r="TGI206" s="597"/>
      <c r="TGJ206" s="144"/>
      <c r="TGK206" s="144"/>
      <c r="TGL206" s="144"/>
      <c r="TGM206" s="145"/>
      <c r="TGN206" s="597"/>
      <c r="TGO206" s="597"/>
      <c r="TGP206" s="597"/>
      <c r="TGQ206" s="446"/>
      <c r="TGR206" s="446"/>
      <c r="TGS206" s="446"/>
      <c r="TGT206" s="597"/>
      <c r="TGU206" s="446"/>
      <c r="TGV206" s="446"/>
      <c r="TGW206" s="446"/>
      <c r="TGX206" s="446"/>
      <c r="TGY206" s="597"/>
      <c r="TGZ206" s="144"/>
      <c r="THA206" s="144"/>
      <c r="THB206" s="144"/>
      <c r="THC206" s="145"/>
      <c r="THD206" s="597"/>
      <c r="THE206" s="597"/>
      <c r="THF206" s="597"/>
      <c r="THG206" s="446"/>
      <c r="THH206" s="446"/>
      <c r="THI206" s="446"/>
      <c r="THJ206" s="597"/>
      <c r="THK206" s="446"/>
      <c r="THL206" s="446"/>
      <c r="THM206" s="446"/>
      <c r="THN206" s="446"/>
      <c r="THO206" s="597"/>
      <c r="THP206" s="144"/>
      <c r="THQ206" s="144"/>
      <c r="THR206" s="144"/>
      <c r="THS206" s="145"/>
      <c r="THT206" s="597"/>
      <c r="THU206" s="597"/>
      <c r="THV206" s="597"/>
      <c r="THW206" s="446"/>
      <c r="THX206" s="446"/>
      <c r="THY206" s="446"/>
      <c r="THZ206" s="597"/>
      <c r="TIA206" s="446"/>
      <c r="TIB206" s="446"/>
      <c r="TIC206" s="446"/>
      <c r="TID206" s="446"/>
      <c r="TIE206" s="597"/>
      <c r="TIF206" s="144"/>
      <c r="TIG206" s="144"/>
      <c r="TIH206" s="144"/>
      <c r="TII206" s="145"/>
      <c r="TIJ206" s="597"/>
      <c r="TIK206" s="597"/>
      <c r="TIL206" s="597"/>
      <c r="TIM206" s="446"/>
      <c r="TIN206" s="446"/>
      <c r="TIO206" s="446"/>
      <c r="TIP206" s="597"/>
      <c r="TIQ206" s="446"/>
      <c r="TIR206" s="446"/>
      <c r="TIS206" s="446"/>
      <c r="TIT206" s="446"/>
      <c r="TIU206" s="597"/>
      <c r="TIV206" s="144"/>
      <c r="TIW206" s="144"/>
      <c r="TIX206" s="144"/>
      <c r="TIY206" s="145"/>
      <c r="TIZ206" s="597"/>
      <c r="TJA206" s="597"/>
      <c r="TJB206" s="597"/>
      <c r="TJC206" s="446"/>
      <c r="TJD206" s="446"/>
      <c r="TJE206" s="446"/>
      <c r="TJF206" s="597"/>
      <c r="TJG206" s="446"/>
      <c r="TJH206" s="446"/>
      <c r="TJI206" s="446"/>
      <c r="TJJ206" s="446"/>
      <c r="TJK206" s="597"/>
      <c r="TJL206" s="144"/>
      <c r="TJM206" s="144"/>
      <c r="TJN206" s="144"/>
      <c r="TJO206" s="145"/>
      <c r="TJP206" s="597"/>
      <c r="TJQ206" s="597"/>
      <c r="TJR206" s="597"/>
      <c r="TJS206" s="446"/>
      <c r="TJT206" s="446"/>
      <c r="TJU206" s="446"/>
      <c r="TJV206" s="597"/>
      <c r="TJW206" s="446"/>
      <c r="TJX206" s="446"/>
      <c r="TJY206" s="446"/>
      <c r="TJZ206" s="446"/>
      <c r="TKA206" s="597"/>
      <c r="TKB206" s="144"/>
      <c r="TKC206" s="144"/>
      <c r="TKD206" s="144"/>
      <c r="TKE206" s="145"/>
      <c r="TKF206" s="597"/>
      <c r="TKG206" s="597"/>
      <c r="TKH206" s="597"/>
      <c r="TKI206" s="446"/>
      <c r="TKJ206" s="446"/>
      <c r="TKK206" s="446"/>
      <c r="TKL206" s="597"/>
      <c r="TKM206" s="446"/>
      <c r="TKN206" s="446"/>
      <c r="TKO206" s="446"/>
      <c r="TKP206" s="446"/>
      <c r="TKQ206" s="597"/>
      <c r="TKR206" s="144"/>
      <c r="TKS206" s="144"/>
      <c r="TKT206" s="144"/>
      <c r="TKU206" s="145"/>
      <c r="TKV206" s="597"/>
      <c r="TKW206" s="597"/>
      <c r="TKX206" s="597"/>
      <c r="TKY206" s="446"/>
      <c r="TKZ206" s="446"/>
      <c r="TLA206" s="446"/>
      <c r="TLB206" s="597"/>
      <c r="TLC206" s="446"/>
      <c r="TLD206" s="446"/>
      <c r="TLE206" s="446"/>
      <c r="TLF206" s="446"/>
      <c r="TLG206" s="597"/>
      <c r="TLH206" s="144"/>
      <c r="TLI206" s="144"/>
      <c r="TLJ206" s="144"/>
      <c r="TLK206" s="145"/>
      <c r="TLL206" s="597"/>
      <c r="TLM206" s="597"/>
      <c r="TLN206" s="597"/>
      <c r="TLO206" s="446"/>
      <c r="TLP206" s="446"/>
      <c r="TLQ206" s="446"/>
      <c r="TLR206" s="597"/>
      <c r="TLS206" s="446"/>
      <c r="TLT206" s="446"/>
      <c r="TLU206" s="446"/>
      <c r="TLV206" s="446"/>
      <c r="TLW206" s="597"/>
      <c r="TLX206" s="144"/>
      <c r="TLY206" s="144"/>
      <c r="TLZ206" s="144"/>
      <c r="TMA206" s="145"/>
      <c r="TMB206" s="597"/>
      <c r="TMC206" s="597"/>
      <c r="TMD206" s="597"/>
      <c r="TME206" s="446"/>
      <c r="TMF206" s="446"/>
      <c r="TMG206" s="446"/>
      <c r="TMH206" s="597"/>
      <c r="TMI206" s="446"/>
      <c r="TMJ206" s="446"/>
      <c r="TMK206" s="446"/>
      <c r="TML206" s="446"/>
      <c r="TMM206" s="597"/>
      <c r="TMN206" s="144"/>
      <c r="TMO206" s="144"/>
      <c r="TMP206" s="144"/>
      <c r="TMQ206" s="145"/>
      <c r="TMR206" s="597"/>
      <c r="TMS206" s="597"/>
      <c r="TMT206" s="597"/>
      <c r="TMU206" s="446"/>
      <c r="TMV206" s="446"/>
      <c r="TMW206" s="446"/>
      <c r="TMX206" s="597"/>
      <c r="TMY206" s="446"/>
      <c r="TMZ206" s="446"/>
      <c r="TNA206" s="446"/>
      <c r="TNB206" s="446"/>
      <c r="TNC206" s="597"/>
      <c r="TND206" s="144"/>
      <c r="TNE206" s="144"/>
      <c r="TNF206" s="144"/>
      <c r="TNG206" s="145"/>
      <c r="TNH206" s="597"/>
      <c r="TNI206" s="597"/>
      <c r="TNJ206" s="597"/>
      <c r="TNK206" s="446"/>
      <c r="TNL206" s="446"/>
      <c r="TNM206" s="446"/>
      <c r="TNN206" s="597"/>
      <c r="TNO206" s="446"/>
      <c r="TNP206" s="446"/>
      <c r="TNQ206" s="446"/>
      <c r="TNR206" s="446"/>
      <c r="TNS206" s="597"/>
      <c r="TNT206" s="144"/>
      <c r="TNU206" s="144"/>
      <c r="TNV206" s="144"/>
      <c r="TNW206" s="145"/>
      <c r="TNX206" s="597"/>
      <c r="TNY206" s="597"/>
      <c r="TNZ206" s="597"/>
      <c r="TOA206" s="446"/>
      <c r="TOB206" s="446"/>
      <c r="TOC206" s="446"/>
      <c r="TOD206" s="597"/>
      <c r="TOE206" s="446"/>
      <c r="TOF206" s="446"/>
      <c r="TOG206" s="446"/>
      <c r="TOH206" s="446"/>
      <c r="TOI206" s="597"/>
      <c r="TOJ206" s="144"/>
      <c r="TOK206" s="144"/>
      <c r="TOL206" s="144"/>
      <c r="TOM206" s="145"/>
      <c r="TON206" s="597"/>
      <c r="TOO206" s="597"/>
      <c r="TOP206" s="597"/>
      <c r="TOQ206" s="446"/>
      <c r="TOR206" s="446"/>
      <c r="TOS206" s="446"/>
      <c r="TOT206" s="597"/>
      <c r="TOU206" s="446"/>
      <c r="TOV206" s="446"/>
      <c r="TOW206" s="446"/>
      <c r="TOX206" s="446"/>
      <c r="TOY206" s="597"/>
      <c r="TOZ206" s="144"/>
      <c r="TPA206" s="144"/>
      <c r="TPB206" s="144"/>
      <c r="TPC206" s="145"/>
      <c r="TPD206" s="597"/>
      <c r="TPE206" s="597"/>
      <c r="TPF206" s="597"/>
      <c r="TPG206" s="446"/>
      <c r="TPH206" s="446"/>
      <c r="TPI206" s="446"/>
      <c r="TPJ206" s="597"/>
      <c r="TPK206" s="446"/>
      <c r="TPL206" s="446"/>
      <c r="TPM206" s="446"/>
      <c r="TPN206" s="446"/>
      <c r="TPO206" s="597"/>
      <c r="TPP206" s="144"/>
      <c r="TPQ206" s="144"/>
      <c r="TPR206" s="144"/>
      <c r="TPS206" s="145"/>
      <c r="TPT206" s="597"/>
      <c r="TPU206" s="597"/>
      <c r="TPV206" s="597"/>
      <c r="TPW206" s="446"/>
      <c r="TPX206" s="446"/>
      <c r="TPY206" s="446"/>
      <c r="TPZ206" s="597"/>
      <c r="TQA206" s="446"/>
      <c r="TQB206" s="446"/>
      <c r="TQC206" s="446"/>
      <c r="TQD206" s="446"/>
      <c r="TQE206" s="597"/>
      <c r="TQF206" s="144"/>
      <c r="TQG206" s="144"/>
      <c r="TQH206" s="144"/>
      <c r="TQI206" s="145"/>
      <c r="TQJ206" s="597"/>
      <c r="TQK206" s="597"/>
      <c r="TQL206" s="597"/>
      <c r="TQM206" s="446"/>
      <c r="TQN206" s="446"/>
      <c r="TQO206" s="446"/>
      <c r="TQP206" s="597"/>
      <c r="TQQ206" s="446"/>
      <c r="TQR206" s="446"/>
      <c r="TQS206" s="446"/>
      <c r="TQT206" s="446"/>
      <c r="TQU206" s="597"/>
      <c r="TQV206" s="144"/>
      <c r="TQW206" s="144"/>
      <c r="TQX206" s="144"/>
      <c r="TQY206" s="145"/>
      <c r="TQZ206" s="597"/>
      <c r="TRA206" s="597"/>
      <c r="TRB206" s="597"/>
      <c r="TRC206" s="446"/>
      <c r="TRD206" s="446"/>
      <c r="TRE206" s="446"/>
      <c r="TRF206" s="597"/>
      <c r="TRG206" s="446"/>
      <c r="TRH206" s="446"/>
      <c r="TRI206" s="446"/>
      <c r="TRJ206" s="446"/>
      <c r="TRK206" s="597"/>
      <c r="TRL206" s="144"/>
      <c r="TRM206" s="144"/>
      <c r="TRN206" s="144"/>
      <c r="TRO206" s="145"/>
      <c r="TRP206" s="597"/>
      <c r="TRQ206" s="597"/>
      <c r="TRR206" s="597"/>
      <c r="TRS206" s="446"/>
      <c r="TRT206" s="446"/>
      <c r="TRU206" s="446"/>
      <c r="TRV206" s="597"/>
      <c r="TRW206" s="446"/>
      <c r="TRX206" s="446"/>
      <c r="TRY206" s="446"/>
      <c r="TRZ206" s="446"/>
      <c r="TSA206" s="597"/>
      <c r="TSB206" s="144"/>
      <c r="TSC206" s="144"/>
      <c r="TSD206" s="144"/>
      <c r="TSE206" s="145"/>
      <c r="TSF206" s="597"/>
      <c r="TSG206" s="597"/>
      <c r="TSH206" s="597"/>
      <c r="TSI206" s="446"/>
      <c r="TSJ206" s="446"/>
      <c r="TSK206" s="446"/>
      <c r="TSL206" s="597"/>
      <c r="TSM206" s="446"/>
      <c r="TSN206" s="446"/>
      <c r="TSO206" s="446"/>
      <c r="TSP206" s="446"/>
      <c r="TSQ206" s="597"/>
      <c r="TSR206" s="144"/>
      <c r="TSS206" s="144"/>
      <c r="TST206" s="144"/>
      <c r="TSU206" s="145"/>
      <c r="TSV206" s="597"/>
      <c r="TSW206" s="597"/>
      <c r="TSX206" s="597"/>
      <c r="TSY206" s="446"/>
      <c r="TSZ206" s="446"/>
      <c r="TTA206" s="446"/>
      <c r="TTB206" s="597"/>
      <c r="TTC206" s="446"/>
      <c r="TTD206" s="446"/>
      <c r="TTE206" s="446"/>
      <c r="TTF206" s="446"/>
      <c r="TTG206" s="597"/>
      <c r="TTH206" s="144"/>
      <c r="TTI206" s="144"/>
      <c r="TTJ206" s="144"/>
      <c r="TTK206" s="145"/>
      <c r="TTL206" s="597"/>
      <c r="TTM206" s="597"/>
      <c r="TTN206" s="597"/>
      <c r="TTO206" s="446"/>
      <c r="TTP206" s="446"/>
      <c r="TTQ206" s="446"/>
      <c r="TTR206" s="597"/>
      <c r="TTS206" s="446"/>
      <c r="TTT206" s="446"/>
      <c r="TTU206" s="446"/>
      <c r="TTV206" s="446"/>
      <c r="TTW206" s="597"/>
      <c r="TTX206" s="144"/>
      <c r="TTY206" s="144"/>
      <c r="TTZ206" s="144"/>
      <c r="TUA206" s="145"/>
      <c r="TUB206" s="597"/>
      <c r="TUC206" s="597"/>
      <c r="TUD206" s="597"/>
      <c r="TUE206" s="446"/>
      <c r="TUF206" s="446"/>
      <c r="TUG206" s="446"/>
      <c r="TUH206" s="597"/>
      <c r="TUI206" s="446"/>
      <c r="TUJ206" s="446"/>
      <c r="TUK206" s="446"/>
      <c r="TUL206" s="446"/>
      <c r="TUM206" s="597"/>
      <c r="TUN206" s="144"/>
      <c r="TUO206" s="144"/>
      <c r="TUP206" s="144"/>
      <c r="TUQ206" s="145"/>
      <c r="TUR206" s="597"/>
      <c r="TUS206" s="597"/>
      <c r="TUT206" s="597"/>
      <c r="TUU206" s="446"/>
      <c r="TUV206" s="446"/>
      <c r="TUW206" s="446"/>
      <c r="TUX206" s="597"/>
      <c r="TUY206" s="446"/>
      <c r="TUZ206" s="446"/>
      <c r="TVA206" s="446"/>
      <c r="TVB206" s="446"/>
      <c r="TVC206" s="597"/>
      <c r="TVD206" s="144"/>
      <c r="TVE206" s="144"/>
      <c r="TVF206" s="144"/>
      <c r="TVG206" s="145"/>
      <c r="TVH206" s="597"/>
      <c r="TVI206" s="597"/>
      <c r="TVJ206" s="597"/>
      <c r="TVK206" s="446"/>
      <c r="TVL206" s="446"/>
      <c r="TVM206" s="446"/>
      <c r="TVN206" s="597"/>
      <c r="TVO206" s="446"/>
      <c r="TVP206" s="446"/>
      <c r="TVQ206" s="446"/>
      <c r="TVR206" s="446"/>
      <c r="TVS206" s="597"/>
      <c r="TVT206" s="144"/>
      <c r="TVU206" s="144"/>
      <c r="TVV206" s="144"/>
      <c r="TVW206" s="145"/>
      <c r="TVX206" s="597"/>
      <c r="TVY206" s="597"/>
      <c r="TVZ206" s="597"/>
      <c r="TWA206" s="446"/>
      <c r="TWB206" s="446"/>
      <c r="TWC206" s="446"/>
      <c r="TWD206" s="597"/>
      <c r="TWE206" s="446"/>
      <c r="TWF206" s="446"/>
      <c r="TWG206" s="446"/>
      <c r="TWH206" s="446"/>
      <c r="TWI206" s="597"/>
      <c r="TWJ206" s="144"/>
      <c r="TWK206" s="144"/>
      <c r="TWL206" s="144"/>
      <c r="TWM206" s="145"/>
      <c r="TWN206" s="597"/>
      <c r="TWO206" s="597"/>
      <c r="TWP206" s="597"/>
      <c r="TWQ206" s="446"/>
      <c r="TWR206" s="446"/>
      <c r="TWS206" s="446"/>
      <c r="TWT206" s="597"/>
      <c r="TWU206" s="446"/>
      <c r="TWV206" s="446"/>
      <c r="TWW206" s="446"/>
      <c r="TWX206" s="446"/>
      <c r="TWY206" s="597"/>
      <c r="TWZ206" s="144"/>
      <c r="TXA206" s="144"/>
      <c r="TXB206" s="144"/>
      <c r="TXC206" s="145"/>
      <c r="TXD206" s="597"/>
      <c r="TXE206" s="597"/>
      <c r="TXF206" s="597"/>
      <c r="TXG206" s="446"/>
      <c r="TXH206" s="446"/>
      <c r="TXI206" s="446"/>
      <c r="TXJ206" s="597"/>
      <c r="TXK206" s="446"/>
      <c r="TXL206" s="446"/>
      <c r="TXM206" s="446"/>
      <c r="TXN206" s="446"/>
      <c r="TXO206" s="597"/>
      <c r="TXP206" s="144"/>
      <c r="TXQ206" s="144"/>
      <c r="TXR206" s="144"/>
      <c r="TXS206" s="145"/>
      <c r="TXT206" s="597"/>
      <c r="TXU206" s="597"/>
      <c r="TXV206" s="597"/>
      <c r="TXW206" s="446"/>
      <c r="TXX206" s="446"/>
      <c r="TXY206" s="446"/>
      <c r="TXZ206" s="597"/>
      <c r="TYA206" s="446"/>
      <c r="TYB206" s="446"/>
      <c r="TYC206" s="446"/>
      <c r="TYD206" s="446"/>
      <c r="TYE206" s="597"/>
      <c r="TYF206" s="144"/>
      <c r="TYG206" s="144"/>
      <c r="TYH206" s="144"/>
      <c r="TYI206" s="145"/>
      <c r="TYJ206" s="597"/>
      <c r="TYK206" s="597"/>
      <c r="TYL206" s="597"/>
      <c r="TYM206" s="446"/>
      <c r="TYN206" s="446"/>
      <c r="TYO206" s="446"/>
      <c r="TYP206" s="597"/>
      <c r="TYQ206" s="446"/>
      <c r="TYR206" s="446"/>
      <c r="TYS206" s="446"/>
      <c r="TYT206" s="446"/>
      <c r="TYU206" s="597"/>
      <c r="TYV206" s="144"/>
      <c r="TYW206" s="144"/>
      <c r="TYX206" s="144"/>
      <c r="TYY206" s="145"/>
      <c r="TYZ206" s="597"/>
      <c r="TZA206" s="597"/>
      <c r="TZB206" s="597"/>
      <c r="TZC206" s="446"/>
      <c r="TZD206" s="446"/>
      <c r="TZE206" s="446"/>
      <c r="TZF206" s="597"/>
      <c r="TZG206" s="446"/>
      <c r="TZH206" s="446"/>
      <c r="TZI206" s="446"/>
      <c r="TZJ206" s="446"/>
      <c r="TZK206" s="597"/>
      <c r="TZL206" s="144"/>
      <c r="TZM206" s="144"/>
      <c r="TZN206" s="144"/>
      <c r="TZO206" s="145"/>
      <c r="TZP206" s="597"/>
      <c r="TZQ206" s="597"/>
      <c r="TZR206" s="597"/>
      <c r="TZS206" s="446"/>
      <c r="TZT206" s="446"/>
      <c r="TZU206" s="446"/>
      <c r="TZV206" s="597"/>
      <c r="TZW206" s="446"/>
      <c r="TZX206" s="446"/>
      <c r="TZY206" s="446"/>
      <c r="TZZ206" s="446"/>
      <c r="UAA206" s="597"/>
      <c r="UAB206" s="144"/>
      <c r="UAC206" s="144"/>
      <c r="UAD206" s="144"/>
      <c r="UAE206" s="145"/>
      <c r="UAF206" s="597"/>
      <c r="UAG206" s="597"/>
      <c r="UAH206" s="597"/>
      <c r="UAI206" s="446"/>
      <c r="UAJ206" s="446"/>
      <c r="UAK206" s="446"/>
      <c r="UAL206" s="597"/>
      <c r="UAM206" s="446"/>
      <c r="UAN206" s="446"/>
      <c r="UAO206" s="446"/>
      <c r="UAP206" s="446"/>
      <c r="UAQ206" s="597"/>
      <c r="UAR206" s="144"/>
      <c r="UAS206" s="144"/>
      <c r="UAT206" s="144"/>
      <c r="UAU206" s="145"/>
      <c r="UAV206" s="597"/>
      <c r="UAW206" s="597"/>
      <c r="UAX206" s="597"/>
      <c r="UAY206" s="446"/>
      <c r="UAZ206" s="446"/>
      <c r="UBA206" s="446"/>
      <c r="UBB206" s="597"/>
      <c r="UBC206" s="446"/>
      <c r="UBD206" s="446"/>
      <c r="UBE206" s="446"/>
      <c r="UBF206" s="446"/>
      <c r="UBG206" s="597"/>
      <c r="UBH206" s="144"/>
      <c r="UBI206" s="144"/>
      <c r="UBJ206" s="144"/>
      <c r="UBK206" s="145"/>
      <c r="UBL206" s="597"/>
      <c r="UBM206" s="597"/>
      <c r="UBN206" s="597"/>
      <c r="UBO206" s="446"/>
      <c r="UBP206" s="446"/>
      <c r="UBQ206" s="446"/>
      <c r="UBR206" s="597"/>
      <c r="UBS206" s="446"/>
      <c r="UBT206" s="446"/>
      <c r="UBU206" s="446"/>
      <c r="UBV206" s="446"/>
      <c r="UBW206" s="597"/>
      <c r="UBX206" s="144"/>
      <c r="UBY206" s="144"/>
      <c r="UBZ206" s="144"/>
      <c r="UCA206" s="145"/>
      <c r="UCB206" s="597"/>
      <c r="UCC206" s="597"/>
      <c r="UCD206" s="597"/>
      <c r="UCE206" s="446"/>
      <c r="UCF206" s="446"/>
      <c r="UCG206" s="446"/>
      <c r="UCH206" s="597"/>
      <c r="UCI206" s="446"/>
      <c r="UCJ206" s="446"/>
      <c r="UCK206" s="446"/>
      <c r="UCL206" s="446"/>
      <c r="UCM206" s="597"/>
      <c r="UCN206" s="144"/>
      <c r="UCO206" s="144"/>
      <c r="UCP206" s="144"/>
      <c r="UCQ206" s="145"/>
      <c r="UCR206" s="597"/>
      <c r="UCS206" s="597"/>
      <c r="UCT206" s="597"/>
      <c r="UCU206" s="446"/>
      <c r="UCV206" s="446"/>
      <c r="UCW206" s="446"/>
      <c r="UCX206" s="597"/>
      <c r="UCY206" s="446"/>
      <c r="UCZ206" s="446"/>
      <c r="UDA206" s="446"/>
      <c r="UDB206" s="446"/>
      <c r="UDC206" s="597"/>
      <c r="UDD206" s="144"/>
      <c r="UDE206" s="144"/>
      <c r="UDF206" s="144"/>
      <c r="UDG206" s="145"/>
      <c r="UDH206" s="597"/>
      <c r="UDI206" s="597"/>
      <c r="UDJ206" s="597"/>
      <c r="UDK206" s="446"/>
      <c r="UDL206" s="446"/>
      <c r="UDM206" s="446"/>
      <c r="UDN206" s="597"/>
      <c r="UDO206" s="446"/>
      <c r="UDP206" s="446"/>
      <c r="UDQ206" s="446"/>
      <c r="UDR206" s="446"/>
      <c r="UDS206" s="597"/>
      <c r="UDT206" s="144"/>
      <c r="UDU206" s="144"/>
      <c r="UDV206" s="144"/>
      <c r="UDW206" s="145"/>
      <c r="UDX206" s="597"/>
      <c r="UDY206" s="597"/>
      <c r="UDZ206" s="597"/>
      <c r="UEA206" s="446"/>
      <c r="UEB206" s="446"/>
      <c r="UEC206" s="446"/>
      <c r="UED206" s="597"/>
      <c r="UEE206" s="446"/>
      <c r="UEF206" s="446"/>
      <c r="UEG206" s="446"/>
      <c r="UEH206" s="446"/>
      <c r="UEI206" s="597"/>
      <c r="UEJ206" s="144"/>
      <c r="UEK206" s="144"/>
      <c r="UEL206" s="144"/>
      <c r="UEM206" s="145"/>
      <c r="UEN206" s="597"/>
      <c r="UEO206" s="597"/>
      <c r="UEP206" s="597"/>
      <c r="UEQ206" s="446"/>
      <c r="UER206" s="446"/>
      <c r="UES206" s="446"/>
      <c r="UET206" s="597"/>
      <c r="UEU206" s="446"/>
      <c r="UEV206" s="446"/>
      <c r="UEW206" s="446"/>
      <c r="UEX206" s="446"/>
      <c r="UEY206" s="597"/>
      <c r="UEZ206" s="144"/>
      <c r="UFA206" s="144"/>
      <c r="UFB206" s="144"/>
      <c r="UFC206" s="145"/>
      <c r="UFD206" s="597"/>
      <c r="UFE206" s="597"/>
      <c r="UFF206" s="597"/>
      <c r="UFG206" s="446"/>
      <c r="UFH206" s="446"/>
      <c r="UFI206" s="446"/>
      <c r="UFJ206" s="597"/>
      <c r="UFK206" s="446"/>
      <c r="UFL206" s="446"/>
      <c r="UFM206" s="446"/>
      <c r="UFN206" s="446"/>
      <c r="UFO206" s="597"/>
      <c r="UFP206" s="144"/>
      <c r="UFQ206" s="144"/>
      <c r="UFR206" s="144"/>
      <c r="UFS206" s="145"/>
      <c r="UFT206" s="597"/>
      <c r="UFU206" s="597"/>
      <c r="UFV206" s="597"/>
      <c r="UFW206" s="446"/>
      <c r="UFX206" s="446"/>
      <c r="UFY206" s="446"/>
      <c r="UFZ206" s="597"/>
      <c r="UGA206" s="446"/>
      <c r="UGB206" s="446"/>
      <c r="UGC206" s="446"/>
      <c r="UGD206" s="446"/>
      <c r="UGE206" s="597"/>
      <c r="UGF206" s="144"/>
      <c r="UGG206" s="144"/>
      <c r="UGH206" s="144"/>
      <c r="UGI206" s="145"/>
      <c r="UGJ206" s="597"/>
      <c r="UGK206" s="597"/>
      <c r="UGL206" s="597"/>
      <c r="UGM206" s="446"/>
      <c r="UGN206" s="446"/>
      <c r="UGO206" s="446"/>
      <c r="UGP206" s="597"/>
      <c r="UGQ206" s="446"/>
      <c r="UGR206" s="446"/>
      <c r="UGS206" s="446"/>
      <c r="UGT206" s="446"/>
      <c r="UGU206" s="597"/>
      <c r="UGV206" s="144"/>
      <c r="UGW206" s="144"/>
      <c r="UGX206" s="144"/>
      <c r="UGY206" s="145"/>
      <c r="UGZ206" s="597"/>
      <c r="UHA206" s="597"/>
      <c r="UHB206" s="597"/>
      <c r="UHC206" s="446"/>
      <c r="UHD206" s="446"/>
      <c r="UHE206" s="446"/>
      <c r="UHF206" s="597"/>
      <c r="UHG206" s="446"/>
      <c r="UHH206" s="446"/>
      <c r="UHI206" s="446"/>
      <c r="UHJ206" s="446"/>
      <c r="UHK206" s="597"/>
      <c r="UHL206" s="144"/>
      <c r="UHM206" s="144"/>
      <c r="UHN206" s="144"/>
      <c r="UHO206" s="145"/>
      <c r="UHP206" s="597"/>
      <c r="UHQ206" s="597"/>
      <c r="UHR206" s="597"/>
      <c r="UHS206" s="446"/>
      <c r="UHT206" s="446"/>
      <c r="UHU206" s="446"/>
      <c r="UHV206" s="597"/>
      <c r="UHW206" s="446"/>
      <c r="UHX206" s="446"/>
      <c r="UHY206" s="446"/>
      <c r="UHZ206" s="446"/>
      <c r="UIA206" s="597"/>
      <c r="UIB206" s="144"/>
      <c r="UIC206" s="144"/>
      <c r="UID206" s="144"/>
      <c r="UIE206" s="145"/>
      <c r="UIF206" s="597"/>
      <c r="UIG206" s="597"/>
      <c r="UIH206" s="597"/>
      <c r="UII206" s="446"/>
      <c r="UIJ206" s="446"/>
      <c r="UIK206" s="446"/>
      <c r="UIL206" s="597"/>
      <c r="UIM206" s="446"/>
      <c r="UIN206" s="446"/>
      <c r="UIO206" s="446"/>
      <c r="UIP206" s="446"/>
      <c r="UIQ206" s="597"/>
      <c r="UIR206" s="144"/>
      <c r="UIS206" s="144"/>
      <c r="UIT206" s="144"/>
      <c r="UIU206" s="145"/>
      <c r="UIV206" s="597"/>
      <c r="UIW206" s="597"/>
      <c r="UIX206" s="597"/>
      <c r="UIY206" s="446"/>
      <c r="UIZ206" s="446"/>
      <c r="UJA206" s="446"/>
      <c r="UJB206" s="597"/>
      <c r="UJC206" s="446"/>
      <c r="UJD206" s="446"/>
      <c r="UJE206" s="446"/>
      <c r="UJF206" s="446"/>
      <c r="UJG206" s="597"/>
      <c r="UJH206" s="144"/>
      <c r="UJI206" s="144"/>
      <c r="UJJ206" s="144"/>
      <c r="UJK206" s="145"/>
      <c r="UJL206" s="597"/>
      <c r="UJM206" s="597"/>
      <c r="UJN206" s="597"/>
      <c r="UJO206" s="446"/>
      <c r="UJP206" s="446"/>
      <c r="UJQ206" s="446"/>
      <c r="UJR206" s="597"/>
      <c r="UJS206" s="446"/>
      <c r="UJT206" s="446"/>
      <c r="UJU206" s="446"/>
      <c r="UJV206" s="446"/>
      <c r="UJW206" s="597"/>
      <c r="UJX206" s="144"/>
      <c r="UJY206" s="144"/>
      <c r="UJZ206" s="144"/>
      <c r="UKA206" s="145"/>
      <c r="UKB206" s="597"/>
      <c r="UKC206" s="597"/>
      <c r="UKD206" s="597"/>
      <c r="UKE206" s="446"/>
      <c r="UKF206" s="446"/>
      <c r="UKG206" s="446"/>
      <c r="UKH206" s="597"/>
      <c r="UKI206" s="446"/>
      <c r="UKJ206" s="446"/>
      <c r="UKK206" s="446"/>
      <c r="UKL206" s="446"/>
      <c r="UKM206" s="597"/>
      <c r="UKN206" s="144"/>
      <c r="UKO206" s="144"/>
      <c r="UKP206" s="144"/>
      <c r="UKQ206" s="145"/>
      <c r="UKR206" s="597"/>
      <c r="UKS206" s="597"/>
      <c r="UKT206" s="597"/>
      <c r="UKU206" s="446"/>
      <c r="UKV206" s="446"/>
      <c r="UKW206" s="446"/>
      <c r="UKX206" s="597"/>
      <c r="UKY206" s="446"/>
      <c r="UKZ206" s="446"/>
      <c r="ULA206" s="446"/>
      <c r="ULB206" s="446"/>
      <c r="ULC206" s="597"/>
      <c r="ULD206" s="144"/>
      <c r="ULE206" s="144"/>
      <c r="ULF206" s="144"/>
      <c r="ULG206" s="145"/>
      <c r="ULH206" s="597"/>
      <c r="ULI206" s="597"/>
      <c r="ULJ206" s="597"/>
      <c r="ULK206" s="446"/>
      <c r="ULL206" s="446"/>
      <c r="ULM206" s="446"/>
      <c r="ULN206" s="597"/>
      <c r="ULO206" s="446"/>
      <c r="ULP206" s="446"/>
      <c r="ULQ206" s="446"/>
      <c r="ULR206" s="446"/>
      <c r="ULS206" s="597"/>
      <c r="ULT206" s="144"/>
      <c r="ULU206" s="144"/>
      <c r="ULV206" s="144"/>
      <c r="ULW206" s="145"/>
      <c r="ULX206" s="597"/>
      <c r="ULY206" s="597"/>
      <c r="ULZ206" s="597"/>
      <c r="UMA206" s="446"/>
      <c r="UMB206" s="446"/>
      <c r="UMC206" s="446"/>
      <c r="UMD206" s="597"/>
      <c r="UME206" s="446"/>
      <c r="UMF206" s="446"/>
      <c r="UMG206" s="446"/>
      <c r="UMH206" s="446"/>
      <c r="UMI206" s="597"/>
      <c r="UMJ206" s="144"/>
      <c r="UMK206" s="144"/>
      <c r="UML206" s="144"/>
      <c r="UMM206" s="145"/>
      <c r="UMN206" s="597"/>
      <c r="UMO206" s="597"/>
      <c r="UMP206" s="597"/>
      <c r="UMQ206" s="446"/>
      <c r="UMR206" s="446"/>
      <c r="UMS206" s="446"/>
      <c r="UMT206" s="597"/>
      <c r="UMU206" s="446"/>
      <c r="UMV206" s="446"/>
      <c r="UMW206" s="446"/>
      <c r="UMX206" s="446"/>
      <c r="UMY206" s="597"/>
      <c r="UMZ206" s="144"/>
      <c r="UNA206" s="144"/>
      <c r="UNB206" s="144"/>
      <c r="UNC206" s="145"/>
      <c r="UND206" s="597"/>
      <c r="UNE206" s="597"/>
      <c r="UNF206" s="597"/>
      <c r="UNG206" s="446"/>
      <c r="UNH206" s="446"/>
      <c r="UNI206" s="446"/>
      <c r="UNJ206" s="597"/>
      <c r="UNK206" s="446"/>
      <c r="UNL206" s="446"/>
      <c r="UNM206" s="446"/>
      <c r="UNN206" s="446"/>
      <c r="UNO206" s="597"/>
      <c r="UNP206" s="144"/>
      <c r="UNQ206" s="144"/>
      <c r="UNR206" s="144"/>
      <c r="UNS206" s="145"/>
      <c r="UNT206" s="597"/>
      <c r="UNU206" s="597"/>
      <c r="UNV206" s="597"/>
      <c r="UNW206" s="446"/>
      <c r="UNX206" s="446"/>
      <c r="UNY206" s="446"/>
      <c r="UNZ206" s="597"/>
      <c r="UOA206" s="446"/>
      <c r="UOB206" s="446"/>
      <c r="UOC206" s="446"/>
      <c r="UOD206" s="446"/>
      <c r="UOE206" s="597"/>
      <c r="UOF206" s="144"/>
      <c r="UOG206" s="144"/>
      <c r="UOH206" s="144"/>
      <c r="UOI206" s="145"/>
      <c r="UOJ206" s="597"/>
      <c r="UOK206" s="597"/>
      <c r="UOL206" s="597"/>
      <c r="UOM206" s="446"/>
      <c r="UON206" s="446"/>
      <c r="UOO206" s="446"/>
      <c r="UOP206" s="597"/>
      <c r="UOQ206" s="446"/>
      <c r="UOR206" s="446"/>
      <c r="UOS206" s="446"/>
      <c r="UOT206" s="446"/>
      <c r="UOU206" s="597"/>
      <c r="UOV206" s="144"/>
      <c r="UOW206" s="144"/>
      <c r="UOX206" s="144"/>
      <c r="UOY206" s="145"/>
      <c r="UOZ206" s="597"/>
      <c r="UPA206" s="597"/>
      <c r="UPB206" s="597"/>
      <c r="UPC206" s="446"/>
      <c r="UPD206" s="446"/>
      <c r="UPE206" s="446"/>
      <c r="UPF206" s="597"/>
      <c r="UPG206" s="446"/>
      <c r="UPH206" s="446"/>
      <c r="UPI206" s="446"/>
      <c r="UPJ206" s="446"/>
      <c r="UPK206" s="597"/>
      <c r="UPL206" s="144"/>
      <c r="UPM206" s="144"/>
      <c r="UPN206" s="144"/>
      <c r="UPO206" s="145"/>
      <c r="UPP206" s="597"/>
      <c r="UPQ206" s="597"/>
      <c r="UPR206" s="597"/>
      <c r="UPS206" s="446"/>
      <c r="UPT206" s="446"/>
      <c r="UPU206" s="446"/>
      <c r="UPV206" s="597"/>
      <c r="UPW206" s="446"/>
      <c r="UPX206" s="446"/>
      <c r="UPY206" s="446"/>
      <c r="UPZ206" s="446"/>
      <c r="UQA206" s="597"/>
      <c r="UQB206" s="144"/>
      <c r="UQC206" s="144"/>
      <c r="UQD206" s="144"/>
      <c r="UQE206" s="145"/>
      <c r="UQF206" s="597"/>
      <c r="UQG206" s="597"/>
      <c r="UQH206" s="597"/>
      <c r="UQI206" s="446"/>
      <c r="UQJ206" s="446"/>
      <c r="UQK206" s="446"/>
      <c r="UQL206" s="597"/>
      <c r="UQM206" s="446"/>
      <c r="UQN206" s="446"/>
      <c r="UQO206" s="446"/>
      <c r="UQP206" s="446"/>
      <c r="UQQ206" s="597"/>
      <c r="UQR206" s="144"/>
      <c r="UQS206" s="144"/>
      <c r="UQT206" s="144"/>
      <c r="UQU206" s="145"/>
      <c r="UQV206" s="597"/>
      <c r="UQW206" s="597"/>
      <c r="UQX206" s="597"/>
      <c r="UQY206" s="446"/>
      <c r="UQZ206" s="446"/>
      <c r="URA206" s="446"/>
      <c r="URB206" s="597"/>
      <c r="URC206" s="446"/>
      <c r="URD206" s="446"/>
      <c r="URE206" s="446"/>
      <c r="URF206" s="446"/>
      <c r="URG206" s="597"/>
      <c r="URH206" s="144"/>
      <c r="URI206" s="144"/>
      <c r="URJ206" s="144"/>
      <c r="URK206" s="145"/>
      <c r="URL206" s="597"/>
      <c r="URM206" s="597"/>
      <c r="URN206" s="597"/>
      <c r="URO206" s="446"/>
      <c r="URP206" s="446"/>
      <c r="URQ206" s="446"/>
      <c r="URR206" s="597"/>
      <c r="URS206" s="446"/>
      <c r="URT206" s="446"/>
      <c r="URU206" s="446"/>
      <c r="URV206" s="446"/>
      <c r="URW206" s="597"/>
      <c r="URX206" s="144"/>
      <c r="URY206" s="144"/>
      <c r="URZ206" s="144"/>
      <c r="USA206" s="145"/>
      <c r="USB206" s="597"/>
      <c r="USC206" s="597"/>
      <c r="USD206" s="597"/>
      <c r="USE206" s="446"/>
      <c r="USF206" s="446"/>
      <c r="USG206" s="446"/>
      <c r="USH206" s="597"/>
      <c r="USI206" s="446"/>
      <c r="USJ206" s="446"/>
      <c r="USK206" s="446"/>
      <c r="USL206" s="446"/>
      <c r="USM206" s="597"/>
      <c r="USN206" s="144"/>
      <c r="USO206" s="144"/>
      <c r="USP206" s="144"/>
      <c r="USQ206" s="145"/>
      <c r="USR206" s="597"/>
      <c r="USS206" s="597"/>
      <c r="UST206" s="597"/>
      <c r="USU206" s="446"/>
      <c r="USV206" s="446"/>
      <c r="USW206" s="446"/>
      <c r="USX206" s="597"/>
      <c r="USY206" s="446"/>
      <c r="USZ206" s="446"/>
      <c r="UTA206" s="446"/>
      <c r="UTB206" s="446"/>
      <c r="UTC206" s="597"/>
      <c r="UTD206" s="144"/>
      <c r="UTE206" s="144"/>
      <c r="UTF206" s="144"/>
      <c r="UTG206" s="145"/>
      <c r="UTH206" s="597"/>
      <c r="UTI206" s="597"/>
      <c r="UTJ206" s="597"/>
      <c r="UTK206" s="446"/>
      <c r="UTL206" s="446"/>
      <c r="UTM206" s="446"/>
      <c r="UTN206" s="597"/>
      <c r="UTO206" s="446"/>
      <c r="UTP206" s="446"/>
      <c r="UTQ206" s="446"/>
      <c r="UTR206" s="446"/>
      <c r="UTS206" s="597"/>
      <c r="UTT206" s="144"/>
      <c r="UTU206" s="144"/>
      <c r="UTV206" s="144"/>
      <c r="UTW206" s="145"/>
      <c r="UTX206" s="597"/>
      <c r="UTY206" s="597"/>
      <c r="UTZ206" s="597"/>
      <c r="UUA206" s="446"/>
      <c r="UUB206" s="446"/>
      <c r="UUC206" s="446"/>
      <c r="UUD206" s="597"/>
      <c r="UUE206" s="446"/>
      <c r="UUF206" s="446"/>
      <c r="UUG206" s="446"/>
      <c r="UUH206" s="446"/>
      <c r="UUI206" s="597"/>
      <c r="UUJ206" s="144"/>
      <c r="UUK206" s="144"/>
      <c r="UUL206" s="144"/>
      <c r="UUM206" s="145"/>
      <c r="UUN206" s="597"/>
      <c r="UUO206" s="597"/>
      <c r="UUP206" s="597"/>
      <c r="UUQ206" s="446"/>
      <c r="UUR206" s="446"/>
      <c r="UUS206" s="446"/>
      <c r="UUT206" s="597"/>
      <c r="UUU206" s="446"/>
      <c r="UUV206" s="446"/>
      <c r="UUW206" s="446"/>
      <c r="UUX206" s="446"/>
      <c r="UUY206" s="597"/>
      <c r="UUZ206" s="144"/>
      <c r="UVA206" s="144"/>
      <c r="UVB206" s="144"/>
      <c r="UVC206" s="145"/>
      <c r="UVD206" s="597"/>
      <c r="UVE206" s="597"/>
      <c r="UVF206" s="597"/>
      <c r="UVG206" s="446"/>
      <c r="UVH206" s="446"/>
      <c r="UVI206" s="446"/>
      <c r="UVJ206" s="597"/>
      <c r="UVK206" s="446"/>
      <c r="UVL206" s="446"/>
      <c r="UVM206" s="446"/>
      <c r="UVN206" s="446"/>
      <c r="UVO206" s="597"/>
      <c r="UVP206" s="144"/>
      <c r="UVQ206" s="144"/>
      <c r="UVR206" s="144"/>
      <c r="UVS206" s="145"/>
      <c r="UVT206" s="597"/>
      <c r="UVU206" s="597"/>
      <c r="UVV206" s="597"/>
      <c r="UVW206" s="446"/>
      <c r="UVX206" s="446"/>
      <c r="UVY206" s="446"/>
      <c r="UVZ206" s="597"/>
      <c r="UWA206" s="446"/>
      <c r="UWB206" s="446"/>
      <c r="UWC206" s="446"/>
      <c r="UWD206" s="446"/>
      <c r="UWE206" s="597"/>
      <c r="UWF206" s="144"/>
      <c r="UWG206" s="144"/>
      <c r="UWH206" s="144"/>
      <c r="UWI206" s="145"/>
      <c r="UWJ206" s="597"/>
      <c r="UWK206" s="597"/>
      <c r="UWL206" s="597"/>
      <c r="UWM206" s="446"/>
      <c r="UWN206" s="446"/>
      <c r="UWO206" s="446"/>
      <c r="UWP206" s="597"/>
      <c r="UWQ206" s="446"/>
      <c r="UWR206" s="446"/>
      <c r="UWS206" s="446"/>
      <c r="UWT206" s="446"/>
      <c r="UWU206" s="597"/>
      <c r="UWV206" s="144"/>
      <c r="UWW206" s="144"/>
      <c r="UWX206" s="144"/>
      <c r="UWY206" s="145"/>
      <c r="UWZ206" s="597"/>
      <c r="UXA206" s="597"/>
      <c r="UXB206" s="597"/>
      <c r="UXC206" s="446"/>
      <c r="UXD206" s="446"/>
      <c r="UXE206" s="446"/>
      <c r="UXF206" s="597"/>
      <c r="UXG206" s="446"/>
      <c r="UXH206" s="446"/>
      <c r="UXI206" s="446"/>
      <c r="UXJ206" s="446"/>
      <c r="UXK206" s="597"/>
      <c r="UXL206" s="144"/>
      <c r="UXM206" s="144"/>
      <c r="UXN206" s="144"/>
      <c r="UXO206" s="145"/>
      <c r="UXP206" s="597"/>
      <c r="UXQ206" s="597"/>
      <c r="UXR206" s="597"/>
      <c r="UXS206" s="446"/>
      <c r="UXT206" s="446"/>
      <c r="UXU206" s="446"/>
      <c r="UXV206" s="597"/>
      <c r="UXW206" s="446"/>
      <c r="UXX206" s="446"/>
      <c r="UXY206" s="446"/>
      <c r="UXZ206" s="446"/>
      <c r="UYA206" s="597"/>
      <c r="UYB206" s="144"/>
      <c r="UYC206" s="144"/>
      <c r="UYD206" s="144"/>
      <c r="UYE206" s="145"/>
      <c r="UYF206" s="597"/>
      <c r="UYG206" s="597"/>
      <c r="UYH206" s="597"/>
      <c r="UYI206" s="446"/>
      <c r="UYJ206" s="446"/>
      <c r="UYK206" s="446"/>
      <c r="UYL206" s="597"/>
      <c r="UYM206" s="446"/>
      <c r="UYN206" s="446"/>
      <c r="UYO206" s="446"/>
      <c r="UYP206" s="446"/>
      <c r="UYQ206" s="597"/>
      <c r="UYR206" s="144"/>
      <c r="UYS206" s="144"/>
      <c r="UYT206" s="144"/>
      <c r="UYU206" s="145"/>
      <c r="UYV206" s="597"/>
      <c r="UYW206" s="597"/>
      <c r="UYX206" s="597"/>
      <c r="UYY206" s="446"/>
      <c r="UYZ206" s="446"/>
      <c r="UZA206" s="446"/>
      <c r="UZB206" s="597"/>
      <c r="UZC206" s="446"/>
      <c r="UZD206" s="446"/>
      <c r="UZE206" s="446"/>
      <c r="UZF206" s="446"/>
      <c r="UZG206" s="597"/>
      <c r="UZH206" s="144"/>
      <c r="UZI206" s="144"/>
      <c r="UZJ206" s="144"/>
      <c r="UZK206" s="145"/>
      <c r="UZL206" s="597"/>
      <c r="UZM206" s="597"/>
      <c r="UZN206" s="597"/>
      <c r="UZO206" s="446"/>
      <c r="UZP206" s="446"/>
      <c r="UZQ206" s="446"/>
      <c r="UZR206" s="597"/>
      <c r="UZS206" s="446"/>
      <c r="UZT206" s="446"/>
      <c r="UZU206" s="446"/>
      <c r="UZV206" s="446"/>
      <c r="UZW206" s="597"/>
      <c r="UZX206" s="144"/>
      <c r="UZY206" s="144"/>
      <c r="UZZ206" s="144"/>
      <c r="VAA206" s="145"/>
      <c r="VAB206" s="597"/>
      <c r="VAC206" s="597"/>
      <c r="VAD206" s="597"/>
      <c r="VAE206" s="446"/>
      <c r="VAF206" s="446"/>
      <c r="VAG206" s="446"/>
      <c r="VAH206" s="597"/>
      <c r="VAI206" s="446"/>
      <c r="VAJ206" s="446"/>
      <c r="VAK206" s="446"/>
      <c r="VAL206" s="446"/>
      <c r="VAM206" s="597"/>
      <c r="VAN206" s="144"/>
      <c r="VAO206" s="144"/>
      <c r="VAP206" s="144"/>
      <c r="VAQ206" s="145"/>
      <c r="VAR206" s="597"/>
      <c r="VAS206" s="597"/>
      <c r="VAT206" s="597"/>
      <c r="VAU206" s="446"/>
      <c r="VAV206" s="446"/>
      <c r="VAW206" s="446"/>
      <c r="VAX206" s="597"/>
      <c r="VAY206" s="446"/>
      <c r="VAZ206" s="446"/>
      <c r="VBA206" s="446"/>
      <c r="VBB206" s="446"/>
      <c r="VBC206" s="597"/>
      <c r="VBD206" s="144"/>
      <c r="VBE206" s="144"/>
      <c r="VBF206" s="144"/>
      <c r="VBG206" s="145"/>
      <c r="VBH206" s="597"/>
      <c r="VBI206" s="597"/>
      <c r="VBJ206" s="597"/>
      <c r="VBK206" s="446"/>
      <c r="VBL206" s="446"/>
      <c r="VBM206" s="446"/>
      <c r="VBN206" s="597"/>
      <c r="VBO206" s="446"/>
      <c r="VBP206" s="446"/>
      <c r="VBQ206" s="446"/>
      <c r="VBR206" s="446"/>
      <c r="VBS206" s="597"/>
      <c r="VBT206" s="144"/>
      <c r="VBU206" s="144"/>
      <c r="VBV206" s="144"/>
      <c r="VBW206" s="145"/>
      <c r="VBX206" s="597"/>
      <c r="VBY206" s="597"/>
      <c r="VBZ206" s="597"/>
      <c r="VCA206" s="446"/>
      <c r="VCB206" s="446"/>
      <c r="VCC206" s="446"/>
      <c r="VCD206" s="597"/>
      <c r="VCE206" s="446"/>
      <c r="VCF206" s="446"/>
      <c r="VCG206" s="446"/>
      <c r="VCH206" s="446"/>
      <c r="VCI206" s="597"/>
      <c r="VCJ206" s="144"/>
      <c r="VCK206" s="144"/>
      <c r="VCL206" s="144"/>
      <c r="VCM206" s="145"/>
      <c r="VCN206" s="597"/>
      <c r="VCO206" s="597"/>
      <c r="VCP206" s="597"/>
      <c r="VCQ206" s="446"/>
      <c r="VCR206" s="446"/>
      <c r="VCS206" s="446"/>
      <c r="VCT206" s="597"/>
      <c r="VCU206" s="446"/>
      <c r="VCV206" s="446"/>
      <c r="VCW206" s="446"/>
      <c r="VCX206" s="446"/>
      <c r="VCY206" s="597"/>
      <c r="VCZ206" s="144"/>
      <c r="VDA206" s="144"/>
      <c r="VDB206" s="144"/>
      <c r="VDC206" s="145"/>
      <c r="VDD206" s="597"/>
      <c r="VDE206" s="597"/>
      <c r="VDF206" s="597"/>
      <c r="VDG206" s="446"/>
      <c r="VDH206" s="446"/>
      <c r="VDI206" s="446"/>
      <c r="VDJ206" s="597"/>
      <c r="VDK206" s="446"/>
      <c r="VDL206" s="446"/>
      <c r="VDM206" s="446"/>
      <c r="VDN206" s="446"/>
      <c r="VDO206" s="597"/>
      <c r="VDP206" s="144"/>
      <c r="VDQ206" s="144"/>
      <c r="VDR206" s="144"/>
      <c r="VDS206" s="145"/>
      <c r="VDT206" s="597"/>
      <c r="VDU206" s="597"/>
      <c r="VDV206" s="597"/>
      <c r="VDW206" s="446"/>
      <c r="VDX206" s="446"/>
      <c r="VDY206" s="446"/>
      <c r="VDZ206" s="597"/>
      <c r="VEA206" s="446"/>
      <c r="VEB206" s="446"/>
      <c r="VEC206" s="446"/>
      <c r="VED206" s="446"/>
      <c r="VEE206" s="597"/>
      <c r="VEF206" s="144"/>
      <c r="VEG206" s="144"/>
      <c r="VEH206" s="144"/>
      <c r="VEI206" s="145"/>
      <c r="VEJ206" s="597"/>
      <c r="VEK206" s="597"/>
      <c r="VEL206" s="597"/>
      <c r="VEM206" s="446"/>
      <c r="VEN206" s="446"/>
      <c r="VEO206" s="446"/>
      <c r="VEP206" s="597"/>
      <c r="VEQ206" s="446"/>
      <c r="VER206" s="446"/>
      <c r="VES206" s="446"/>
      <c r="VET206" s="446"/>
      <c r="VEU206" s="597"/>
      <c r="VEV206" s="144"/>
      <c r="VEW206" s="144"/>
      <c r="VEX206" s="144"/>
      <c r="VEY206" s="145"/>
      <c r="VEZ206" s="597"/>
      <c r="VFA206" s="597"/>
      <c r="VFB206" s="597"/>
      <c r="VFC206" s="446"/>
      <c r="VFD206" s="446"/>
      <c r="VFE206" s="446"/>
      <c r="VFF206" s="597"/>
      <c r="VFG206" s="446"/>
      <c r="VFH206" s="446"/>
      <c r="VFI206" s="446"/>
      <c r="VFJ206" s="446"/>
      <c r="VFK206" s="597"/>
      <c r="VFL206" s="144"/>
      <c r="VFM206" s="144"/>
      <c r="VFN206" s="144"/>
      <c r="VFO206" s="145"/>
      <c r="VFP206" s="597"/>
      <c r="VFQ206" s="597"/>
      <c r="VFR206" s="597"/>
      <c r="VFS206" s="446"/>
      <c r="VFT206" s="446"/>
      <c r="VFU206" s="446"/>
      <c r="VFV206" s="597"/>
      <c r="VFW206" s="446"/>
      <c r="VFX206" s="446"/>
      <c r="VFY206" s="446"/>
      <c r="VFZ206" s="446"/>
      <c r="VGA206" s="597"/>
      <c r="VGB206" s="144"/>
      <c r="VGC206" s="144"/>
      <c r="VGD206" s="144"/>
      <c r="VGE206" s="145"/>
      <c r="VGF206" s="597"/>
      <c r="VGG206" s="597"/>
      <c r="VGH206" s="597"/>
      <c r="VGI206" s="446"/>
      <c r="VGJ206" s="446"/>
      <c r="VGK206" s="446"/>
      <c r="VGL206" s="597"/>
      <c r="VGM206" s="446"/>
      <c r="VGN206" s="446"/>
      <c r="VGO206" s="446"/>
      <c r="VGP206" s="446"/>
      <c r="VGQ206" s="597"/>
      <c r="VGR206" s="144"/>
      <c r="VGS206" s="144"/>
      <c r="VGT206" s="144"/>
      <c r="VGU206" s="145"/>
      <c r="VGV206" s="597"/>
      <c r="VGW206" s="597"/>
      <c r="VGX206" s="597"/>
      <c r="VGY206" s="446"/>
      <c r="VGZ206" s="446"/>
      <c r="VHA206" s="446"/>
      <c r="VHB206" s="597"/>
      <c r="VHC206" s="446"/>
      <c r="VHD206" s="446"/>
      <c r="VHE206" s="446"/>
      <c r="VHF206" s="446"/>
      <c r="VHG206" s="597"/>
      <c r="VHH206" s="144"/>
      <c r="VHI206" s="144"/>
      <c r="VHJ206" s="144"/>
      <c r="VHK206" s="145"/>
      <c r="VHL206" s="597"/>
      <c r="VHM206" s="597"/>
      <c r="VHN206" s="597"/>
      <c r="VHO206" s="446"/>
      <c r="VHP206" s="446"/>
      <c r="VHQ206" s="446"/>
      <c r="VHR206" s="597"/>
      <c r="VHS206" s="446"/>
      <c r="VHT206" s="446"/>
      <c r="VHU206" s="446"/>
      <c r="VHV206" s="446"/>
      <c r="VHW206" s="597"/>
      <c r="VHX206" s="144"/>
      <c r="VHY206" s="144"/>
      <c r="VHZ206" s="144"/>
      <c r="VIA206" s="145"/>
      <c r="VIB206" s="597"/>
      <c r="VIC206" s="597"/>
      <c r="VID206" s="597"/>
      <c r="VIE206" s="446"/>
      <c r="VIF206" s="446"/>
      <c r="VIG206" s="446"/>
      <c r="VIH206" s="597"/>
      <c r="VII206" s="446"/>
      <c r="VIJ206" s="446"/>
      <c r="VIK206" s="446"/>
      <c r="VIL206" s="446"/>
      <c r="VIM206" s="597"/>
      <c r="VIN206" s="144"/>
      <c r="VIO206" s="144"/>
      <c r="VIP206" s="144"/>
      <c r="VIQ206" s="145"/>
      <c r="VIR206" s="597"/>
      <c r="VIS206" s="597"/>
      <c r="VIT206" s="597"/>
      <c r="VIU206" s="446"/>
      <c r="VIV206" s="446"/>
      <c r="VIW206" s="446"/>
      <c r="VIX206" s="597"/>
      <c r="VIY206" s="446"/>
      <c r="VIZ206" s="446"/>
      <c r="VJA206" s="446"/>
      <c r="VJB206" s="446"/>
      <c r="VJC206" s="597"/>
      <c r="VJD206" s="144"/>
      <c r="VJE206" s="144"/>
      <c r="VJF206" s="144"/>
      <c r="VJG206" s="145"/>
      <c r="VJH206" s="597"/>
      <c r="VJI206" s="597"/>
      <c r="VJJ206" s="597"/>
      <c r="VJK206" s="446"/>
      <c r="VJL206" s="446"/>
      <c r="VJM206" s="446"/>
      <c r="VJN206" s="597"/>
      <c r="VJO206" s="446"/>
      <c r="VJP206" s="446"/>
      <c r="VJQ206" s="446"/>
      <c r="VJR206" s="446"/>
      <c r="VJS206" s="597"/>
      <c r="VJT206" s="144"/>
      <c r="VJU206" s="144"/>
      <c r="VJV206" s="144"/>
      <c r="VJW206" s="145"/>
      <c r="VJX206" s="597"/>
      <c r="VJY206" s="597"/>
      <c r="VJZ206" s="597"/>
      <c r="VKA206" s="446"/>
      <c r="VKB206" s="446"/>
      <c r="VKC206" s="446"/>
      <c r="VKD206" s="597"/>
      <c r="VKE206" s="446"/>
      <c r="VKF206" s="446"/>
      <c r="VKG206" s="446"/>
      <c r="VKH206" s="446"/>
      <c r="VKI206" s="597"/>
      <c r="VKJ206" s="144"/>
      <c r="VKK206" s="144"/>
      <c r="VKL206" s="144"/>
      <c r="VKM206" s="145"/>
      <c r="VKN206" s="597"/>
      <c r="VKO206" s="597"/>
      <c r="VKP206" s="597"/>
      <c r="VKQ206" s="446"/>
      <c r="VKR206" s="446"/>
      <c r="VKS206" s="446"/>
      <c r="VKT206" s="597"/>
      <c r="VKU206" s="446"/>
      <c r="VKV206" s="446"/>
      <c r="VKW206" s="446"/>
      <c r="VKX206" s="446"/>
      <c r="VKY206" s="597"/>
      <c r="VKZ206" s="144"/>
      <c r="VLA206" s="144"/>
      <c r="VLB206" s="144"/>
      <c r="VLC206" s="145"/>
      <c r="VLD206" s="597"/>
      <c r="VLE206" s="597"/>
      <c r="VLF206" s="597"/>
      <c r="VLG206" s="446"/>
      <c r="VLH206" s="446"/>
      <c r="VLI206" s="446"/>
      <c r="VLJ206" s="597"/>
      <c r="VLK206" s="446"/>
      <c r="VLL206" s="446"/>
      <c r="VLM206" s="446"/>
      <c r="VLN206" s="446"/>
      <c r="VLO206" s="597"/>
      <c r="VLP206" s="144"/>
      <c r="VLQ206" s="144"/>
      <c r="VLR206" s="144"/>
      <c r="VLS206" s="145"/>
      <c r="VLT206" s="597"/>
      <c r="VLU206" s="597"/>
      <c r="VLV206" s="597"/>
      <c r="VLW206" s="446"/>
      <c r="VLX206" s="446"/>
      <c r="VLY206" s="446"/>
      <c r="VLZ206" s="597"/>
      <c r="VMA206" s="446"/>
      <c r="VMB206" s="446"/>
      <c r="VMC206" s="446"/>
      <c r="VMD206" s="446"/>
      <c r="VME206" s="597"/>
      <c r="VMF206" s="144"/>
      <c r="VMG206" s="144"/>
      <c r="VMH206" s="144"/>
      <c r="VMI206" s="145"/>
      <c r="VMJ206" s="597"/>
      <c r="VMK206" s="597"/>
      <c r="VML206" s="597"/>
      <c r="VMM206" s="446"/>
      <c r="VMN206" s="446"/>
      <c r="VMO206" s="446"/>
      <c r="VMP206" s="597"/>
      <c r="VMQ206" s="446"/>
      <c r="VMR206" s="446"/>
      <c r="VMS206" s="446"/>
      <c r="VMT206" s="446"/>
      <c r="VMU206" s="597"/>
      <c r="VMV206" s="144"/>
      <c r="VMW206" s="144"/>
      <c r="VMX206" s="144"/>
      <c r="VMY206" s="145"/>
      <c r="VMZ206" s="597"/>
      <c r="VNA206" s="597"/>
      <c r="VNB206" s="597"/>
      <c r="VNC206" s="446"/>
      <c r="VND206" s="446"/>
      <c r="VNE206" s="446"/>
      <c r="VNF206" s="597"/>
      <c r="VNG206" s="446"/>
      <c r="VNH206" s="446"/>
      <c r="VNI206" s="446"/>
      <c r="VNJ206" s="446"/>
      <c r="VNK206" s="597"/>
      <c r="VNL206" s="144"/>
      <c r="VNM206" s="144"/>
      <c r="VNN206" s="144"/>
      <c r="VNO206" s="145"/>
      <c r="VNP206" s="597"/>
      <c r="VNQ206" s="597"/>
      <c r="VNR206" s="597"/>
      <c r="VNS206" s="446"/>
      <c r="VNT206" s="446"/>
      <c r="VNU206" s="446"/>
      <c r="VNV206" s="597"/>
      <c r="VNW206" s="446"/>
      <c r="VNX206" s="446"/>
      <c r="VNY206" s="446"/>
      <c r="VNZ206" s="446"/>
      <c r="VOA206" s="597"/>
      <c r="VOB206" s="144"/>
      <c r="VOC206" s="144"/>
      <c r="VOD206" s="144"/>
      <c r="VOE206" s="145"/>
      <c r="VOF206" s="597"/>
      <c r="VOG206" s="597"/>
      <c r="VOH206" s="597"/>
      <c r="VOI206" s="446"/>
      <c r="VOJ206" s="446"/>
      <c r="VOK206" s="446"/>
      <c r="VOL206" s="597"/>
      <c r="VOM206" s="446"/>
      <c r="VON206" s="446"/>
      <c r="VOO206" s="446"/>
      <c r="VOP206" s="446"/>
      <c r="VOQ206" s="597"/>
      <c r="VOR206" s="144"/>
      <c r="VOS206" s="144"/>
      <c r="VOT206" s="144"/>
      <c r="VOU206" s="145"/>
      <c r="VOV206" s="597"/>
      <c r="VOW206" s="597"/>
      <c r="VOX206" s="597"/>
      <c r="VOY206" s="446"/>
      <c r="VOZ206" s="446"/>
      <c r="VPA206" s="446"/>
      <c r="VPB206" s="597"/>
      <c r="VPC206" s="446"/>
      <c r="VPD206" s="446"/>
      <c r="VPE206" s="446"/>
      <c r="VPF206" s="446"/>
      <c r="VPG206" s="597"/>
      <c r="VPH206" s="144"/>
      <c r="VPI206" s="144"/>
      <c r="VPJ206" s="144"/>
      <c r="VPK206" s="145"/>
      <c r="VPL206" s="597"/>
      <c r="VPM206" s="597"/>
      <c r="VPN206" s="597"/>
      <c r="VPO206" s="446"/>
      <c r="VPP206" s="446"/>
      <c r="VPQ206" s="446"/>
      <c r="VPR206" s="597"/>
      <c r="VPS206" s="446"/>
      <c r="VPT206" s="446"/>
      <c r="VPU206" s="446"/>
      <c r="VPV206" s="446"/>
      <c r="VPW206" s="597"/>
      <c r="VPX206" s="144"/>
      <c r="VPY206" s="144"/>
      <c r="VPZ206" s="144"/>
      <c r="VQA206" s="145"/>
      <c r="VQB206" s="597"/>
      <c r="VQC206" s="597"/>
      <c r="VQD206" s="597"/>
      <c r="VQE206" s="446"/>
      <c r="VQF206" s="446"/>
      <c r="VQG206" s="446"/>
      <c r="VQH206" s="597"/>
      <c r="VQI206" s="446"/>
      <c r="VQJ206" s="446"/>
      <c r="VQK206" s="446"/>
      <c r="VQL206" s="446"/>
      <c r="VQM206" s="597"/>
      <c r="VQN206" s="144"/>
      <c r="VQO206" s="144"/>
      <c r="VQP206" s="144"/>
      <c r="VQQ206" s="145"/>
      <c r="VQR206" s="597"/>
      <c r="VQS206" s="597"/>
      <c r="VQT206" s="597"/>
      <c r="VQU206" s="446"/>
      <c r="VQV206" s="446"/>
      <c r="VQW206" s="446"/>
      <c r="VQX206" s="597"/>
      <c r="VQY206" s="446"/>
      <c r="VQZ206" s="446"/>
      <c r="VRA206" s="446"/>
      <c r="VRB206" s="446"/>
      <c r="VRC206" s="597"/>
      <c r="VRD206" s="144"/>
      <c r="VRE206" s="144"/>
      <c r="VRF206" s="144"/>
      <c r="VRG206" s="145"/>
      <c r="VRH206" s="597"/>
      <c r="VRI206" s="597"/>
      <c r="VRJ206" s="597"/>
      <c r="VRK206" s="446"/>
      <c r="VRL206" s="446"/>
      <c r="VRM206" s="446"/>
      <c r="VRN206" s="597"/>
      <c r="VRO206" s="446"/>
      <c r="VRP206" s="446"/>
      <c r="VRQ206" s="446"/>
      <c r="VRR206" s="446"/>
      <c r="VRS206" s="597"/>
      <c r="VRT206" s="144"/>
      <c r="VRU206" s="144"/>
      <c r="VRV206" s="144"/>
      <c r="VRW206" s="145"/>
      <c r="VRX206" s="597"/>
      <c r="VRY206" s="597"/>
      <c r="VRZ206" s="597"/>
      <c r="VSA206" s="446"/>
      <c r="VSB206" s="446"/>
      <c r="VSC206" s="446"/>
      <c r="VSD206" s="597"/>
      <c r="VSE206" s="446"/>
      <c r="VSF206" s="446"/>
      <c r="VSG206" s="446"/>
      <c r="VSH206" s="446"/>
      <c r="VSI206" s="597"/>
      <c r="VSJ206" s="144"/>
      <c r="VSK206" s="144"/>
      <c r="VSL206" s="144"/>
      <c r="VSM206" s="145"/>
      <c r="VSN206" s="597"/>
      <c r="VSO206" s="597"/>
      <c r="VSP206" s="597"/>
      <c r="VSQ206" s="446"/>
      <c r="VSR206" s="446"/>
      <c r="VSS206" s="446"/>
      <c r="VST206" s="597"/>
      <c r="VSU206" s="446"/>
      <c r="VSV206" s="446"/>
      <c r="VSW206" s="446"/>
      <c r="VSX206" s="446"/>
      <c r="VSY206" s="597"/>
      <c r="VSZ206" s="144"/>
      <c r="VTA206" s="144"/>
      <c r="VTB206" s="144"/>
      <c r="VTC206" s="145"/>
      <c r="VTD206" s="597"/>
      <c r="VTE206" s="597"/>
      <c r="VTF206" s="597"/>
      <c r="VTG206" s="446"/>
      <c r="VTH206" s="446"/>
      <c r="VTI206" s="446"/>
      <c r="VTJ206" s="597"/>
      <c r="VTK206" s="446"/>
      <c r="VTL206" s="446"/>
      <c r="VTM206" s="446"/>
      <c r="VTN206" s="446"/>
      <c r="VTO206" s="597"/>
      <c r="VTP206" s="144"/>
      <c r="VTQ206" s="144"/>
      <c r="VTR206" s="144"/>
      <c r="VTS206" s="145"/>
      <c r="VTT206" s="597"/>
      <c r="VTU206" s="597"/>
      <c r="VTV206" s="597"/>
      <c r="VTW206" s="446"/>
      <c r="VTX206" s="446"/>
      <c r="VTY206" s="446"/>
      <c r="VTZ206" s="597"/>
      <c r="VUA206" s="446"/>
      <c r="VUB206" s="446"/>
      <c r="VUC206" s="446"/>
      <c r="VUD206" s="446"/>
      <c r="VUE206" s="597"/>
      <c r="VUF206" s="144"/>
      <c r="VUG206" s="144"/>
      <c r="VUH206" s="144"/>
      <c r="VUI206" s="145"/>
      <c r="VUJ206" s="597"/>
      <c r="VUK206" s="597"/>
      <c r="VUL206" s="597"/>
      <c r="VUM206" s="446"/>
      <c r="VUN206" s="446"/>
      <c r="VUO206" s="446"/>
      <c r="VUP206" s="597"/>
      <c r="VUQ206" s="446"/>
      <c r="VUR206" s="446"/>
      <c r="VUS206" s="446"/>
      <c r="VUT206" s="446"/>
      <c r="VUU206" s="597"/>
      <c r="VUV206" s="144"/>
      <c r="VUW206" s="144"/>
      <c r="VUX206" s="144"/>
      <c r="VUY206" s="145"/>
      <c r="VUZ206" s="597"/>
      <c r="VVA206" s="597"/>
      <c r="VVB206" s="597"/>
      <c r="VVC206" s="446"/>
      <c r="VVD206" s="446"/>
      <c r="VVE206" s="446"/>
      <c r="VVF206" s="597"/>
      <c r="VVG206" s="446"/>
      <c r="VVH206" s="446"/>
      <c r="VVI206" s="446"/>
      <c r="VVJ206" s="446"/>
      <c r="VVK206" s="597"/>
      <c r="VVL206" s="144"/>
      <c r="VVM206" s="144"/>
      <c r="VVN206" s="144"/>
      <c r="VVO206" s="145"/>
      <c r="VVP206" s="597"/>
      <c r="VVQ206" s="597"/>
      <c r="VVR206" s="597"/>
      <c r="VVS206" s="446"/>
      <c r="VVT206" s="446"/>
      <c r="VVU206" s="446"/>
      <c r="VVV206" s="597"/>
      <c r="VVW206" s="446"/>
      <c r="VVX206" s="446"/>
      <c r="VVY206" s="446"/>
      <c r="VVZ206" s="446"/>
      <c r="VWA206" s="597"/>
      <c r="VWB206" s="144"/>
      <c r="VWC206" s="144"/>
      <c r="VWD206" s="144"/>
      <c r="VWE206" s="145"/>
      <c r="VWF206" s="597"/>
      <c r="VWG206" s="597"/>
      <c r="VWH206" s="597"/>
      <c r="VWI206" s="446"/>
      <c r="VWJ206" s="446"/>
      <c r="VWK206" s="446"/>
      <c r="VWL206" s="597"/>
      <c r="VWM206" s="446"/>
      <c r="VWN206" s="446"/>
      <c r="VWO206" s="446"/>
      <c r="VWP206" s="446"/>
      <c r="VWQ206" s="597"/>
      <c r="VWR206" s="144"/>
      <c r="VWS206" s="144"/>
      <c r="VWT206" s="144"/>
      <c r="VWU206" s="145"/>
      <c r="VWV206" s="597"/>
      <c r="VWW206" s="597"/>
      <c r="VWX206" s="597"/>
      <c r="VWY206" s="446"/>
      <c r="VWZ206" s="446"/>
      <c r="VXA206" s="446"/>
      <c r="VXB206" s="597"/>
      <c r="VXC206" s="446"/>
      <c r="VXD206" s="446"/>
      <c r="VXE206" s="446"/>
      <c r="VXF206" s="446"/>
      <c r="VXG206" s="597"/>
      <c r="VXH206" s="144"/>
      <c r="VXI206" s="144"/>
      <c r="VXJ206" s="144"/>
      <c r="VXK206" s="145"/>
      <c r="VXL206" s="597"/>
      <c r="VXM206" s="597"/>
      <c r="VXN206" s="597"/>
      <c r="VXO206" s="446"/>
      <c r="VXP206" s="446"/>
      <c r="VXQ206" s="446"/>
      <c r="VXR206" s="597"/>
      <c r="VXS206" s="446"/>
      <c r="VXT206" s="446"/>
      <c r="VXU206" s="446"/>
      <c r="VXV206" s="446"/>
      <c r="VXW206" s="597"/>
      <c r="VXX206" s="144"/>
      <c r="VXY206" s="144"/>
      <c r="VXZ206" s="144"/>
      <c r="VYA206" s="145"/>
      <c r="VYB206" s="597"/>
      <c r="VYC206" s="597"/>
      <c r="VYD206" s="597"/>
      <c r="VYE206" s="446"/>
      <c r="VYF206" s="446"/>
      <c r="VYG206" s="446"/>
      <c r="VYH206" s="597"/>
      <c r="VYI206" s="446"/>
      <c r="VYJ206" s="446"/>
      <c r="VYK206" s="446"/>
      <c r="VYL206" s="446"/>
      <c r="VYM206" s="597"/>
      <c r="VYN206" s="144"/>
      <c r="VYO206" s="144"/>
      <c r="VYP206" s="144"/>
      <c r="VYQ206" s="145"/>
      <c r="VYR206" s="597"/>
      <c r="VYS206" s="597"/>
      <c r="VYT206" s="597"/>
      <c r="VYU206" s="446"/>
      <c r="VYV206" s="446"/>
      <c r="VYW206" s="446"/>
      <c r="VYX206" s="597"/>
      <c r="VYY206" s="446"/>
      <c r="VYZ206" s="446"/>
      <c r="VZA206" s="446"/>
      <c r="VZB206" s="446"/>
      <c r="VZC206" s="597"/>
      <c r="VZD206" s="144"/>
      <c r="VZE206" s="144"/>
      <c r="VZF206" s="144"/>
      <c r="VZG206" s="145"/>
      <c r="VZH206" s="597"/>
      <c r="VZI206" s="597"/>
      <c r="VZJ206" s="597"/>
      <c r="VZK206" s="446"/>
      <c r="VZL206" s="446"/>
      <c r="VZM206" s="446"/>
      <c r="VZN206" s="597"/>
      <c r="VZO206" s="446"/>
      <c r="VZP206" s="446"/>
      <c r="VZQ206" s="446"/>
      <c r="VZR206" s="446"/>
      <c r="VZS206" s="597"/>
      <c r="VZT206" s="144"/>
      <c r="VZU206" s="144"/>
      <c r="VZV206" s="144"/>
      <c r="VZW206" s="145"/>
      <c r="VZX206" s="597"/>
      <c r="VZY206" s="597"/>
      <c r="VZZ206" s="597"/>
      <c r="WAA206" s="446"/>
      <c r="WAB206" s="446"/>
      <c r="WAC206" s="446"/>
      <c r="WAD206" s="597"/>
      <c r="WAE206" s="446"/>
      <c r="WAF206" s="446"/>
      <c r="WAG206" s="446"/>
      <c r="WAH206" s="446"/>
      <c r="WAI206" s="597"/>
      <c r="WAJ206" s="144"/>
      <c r="WAK206" s="144"/>
      <c r="WAL206" s="144"/>
      <c r="WAM206" s="145"/>
      <c r="WAN206" s="597"/>
      <c r="WAO206" s="597"/>
      <c r="WAP206" s="597"/>
      <c r="WAQ206" s="446"/>
      <c r="WAR206" s="446"/>
      <c r="WAS206" s="446"/>
      <c r="WAT206" s="597"/>
      <c r="WAU206" s="446"/>
      <c r="WAV206" s="446"/>
      <c r="WAW206" s="446"/>
      <c r="WAX206" s="446"/>
      <c r="WAY206" s="597"/>
      <c r="WAZ206" s="144"/>
      <c r="WBA206" s="144"/>
      <c r="WBB206" s="144"/>
      <c r="WBC206" s="145"/>
      <c r="WBD206" s="597"/>
      <c r="WBE206" s="597"/>
      <c r="WBF206" s="597"/>
      <c r="WBG206" s="446"/>
      <c r="WBH206" s="446"/>
      <c r="WBI206" s="446"/>
      <c r="WBJ206" s="597"/>
      <c r="WBK206" s="446"/>
      <c r="WBL206" s="446"/>
      <c r="WBM206" s="446"/>
      <c r="WBN206" s="446"/>
      <c r="WBO206" s="597"/>
      <c r="WBP206" s="144"/>
      <c r="WBQ206" s="144"/>
      <c r="WBR206" s="144"/>
      <c r="WBS206" s="145"/>
      <c r="WBT206" s="597"/>
      <c r="WBU206" s="597"/>
      <c r="WBV206" s="597"/>
      <c r="WBW206" s="446"/>
      <c r="WBX206" s="446"/>
      <c r="WBY206" s="446"/>
      <c r="WBZ206" s="597"/>
      <c r="WCA206" s="446"/>
      <c r="WCB206" s="446"/>
      <c r="WCC206" s="446"/>
      <c r="WCD206" s="446"/>
      <c r="WCE206" s="597"/>
      <c r="WCF206" s="144"/>
      <c r="WCG206" s="144"/>
      <c r="WCH206" s="144"/>
      <c r="WCI206" s="145"/>
      <c r="WCJ206" s="597"/>
      <c r="WCK206" s="597"/>
      <c r="WCL206" s="597"/>
      <c r="WCM206" s="446"/>
      <c r="WCN206" s="446"/>
      <c r="WCO206" s="446"/>
      <c r="WCP206" s="597"/>
      <c r="WCQ206" s="446"/>
      <c r="WCR206" s="446"/>
      <c r="WCS206" s="446"/>
      <c r="WCT206" s="446"/>
      <c r="WCU206" s="597"/>
      <c r="WCV206" s="144"/>
      <c r="WCW206" s="144"/>
      <c r="WCX206" s="144"/>
      <c r="WCY206" s="145"/>
      <c r="WCZ206" s="597"/>
      <c r="WDA206" s="597"/>
      <c r="WDB206" s="597"/>
      <c r="WDC206" s="446"/>
      <c r="WDD206" s="446"/>
      <c r="WDE206" s="446"/>
      <c r="WDF206" s="597"/>
      <c r="WDG206" s="446"/>
      <c r="WDH206" s="446"/>
      <c r="WDI206" s="446"/>
      <c r="WDJ206" s="446"/>
      <c r="WDK206" s="597"/>
      <c r="WDL206" s="144"/>
      <c r="WDM206" s="144"/>
      <c r="WDN206" s="144"/>
      <c r="WDO206" s="145"/>
      <c r="WDP206" s="597"/>
      <c r="WDQ206" s="597"/>
      <c r="WDR206" s="597"/>
      <c r="WDS206" s="446"/>
      <c r="WDT206" s="446"/>
      <c r="WDU206" s="446"/>
      <c r="WDV206" s="597"/>
      <c r="WDW206" s="446"/>
      <c r="WDX206" s="446"/>
      <c r="WDY206" s="446"/>
      <c r="WDZ206" s="446"/>
      <c r="WEA206" s="597"/>
      <c r="WEB206" s="144"/>
      <c r="WEC206" s="144"/>
      <c r="WED206" s="144"/>
      <c r="WEE206" s="145"/>
      <c r="WEF206" s="597"/>
      <c r="WEG206" s="597"/>
      <c r="WEH206" s="597"/>
      <c r="WEI206" s="446"/>
      <c r="WEJ206" s="446"/>
      <c r="WEK206" s="446"/>
      <c r="WEL206" s="597"/>
      <c r="WEM206" s="446"/>
      <c r="WEN206" s="446"/>
      <c r="WEO206" s="446"/>
      <c r="WEP206" s="446"/>
      <c r="WEQ206" s="597"/>
      <c r="WER206" s="144"/>
      <c r="WES206" s="144"/>
      <c r="WET206" s="144"/>
      <c r="WEU206" s="145"/>
      <c r="WEV206" s="597"/>
      <c r="WEW206" s="597"/>
      <c r="WEX206" s="597"/>
      <c r="WEY206" s="446"/>
      <c r="WEZ206" s="446"/>
      <c r="WFA206" s="446"/>
      <c r="WFB206" s="597"/>
      <c r="WFC206" s="446"/>
      <c r="WFD206" s="446"/>
      <c r="WFE206" s="446"/>
      <c r="WFF206" s="446"/>
      <c r="WFG206" s="597"/>
      <c r="WFH206" s="144"/>
      <c r="WFI206" s="144"/>
      <c r="WFJ206" s="144"/>
      <c r="WFK206" s="145"/>
      <c r="WFL206" s="597"/>
      <c r="WFM206" s="597"/>
      <c r="WFN206" s="597"/>
      <c r="WFO206" s="446"/>
      <c r="WFP206" s="446"/>
      <c r="WFQ206" s="446"/>
      <c r="WFR206" s="597"/>
      <c r="WFS206" s="446"/>
      <c r="WFT206" s="446"/>
      <c r="WFU206" s="446"/>
      <c r="WFV206" s="446"/>
      <c r="WFW206" s="597"/>
      <c r="WFX206" s="144"/>
      <c r="WFY206" s="144"/>
      <c r="WFZ206" s="144"/>
      <c r="WGA206" s="145"/>
      <c r="WGB206" s="597"/>
      <c r="WGC206" s="597"/>
      <c r="WGD206" s="597"/>
      <c r="WGE206" s="446"/>
      <c r="WGF206" s="446"/>
      <c r="WGG206" s="446"/>
      <c r="WGH206" s="597"/>
      <c r="WGI206" s="446"/>
      <c r="WGJ206" s="446"/>
      <c r="WGK206" s="446"/>
      <c r="WGL206" s="446"/>
      <c r="WGM206" s="597"/>
      <c r="WGN206" s="144"/>
      <c r="WGO206" s="144"/>
      <c r="WGP206" s="144"/>
      <c r="WGQ206" s="145"/>
      <c r="WGR206" s="597"/>
      <c r="WGS206" s="597"/>
      <c r="WGT206" s="597"/>
      <c r="WGU206" s="446"/>
      <c r="WGV206" s="446"/>
      <c r="WGW206" s="446"/>
      <c r="WGX206" s="597"/>
      <c r="WGY206" s="446"/>
      <c r="WGZ206" s="446"/>
      <c r="WHA206" s="446"/>
      <c r="WHB206" s="446"/>
      <c r="WHC206" s="597"/>
      <c r="WHD206" s="144"/>
      <c r="WHE206" s="144"/>
      <c r="WHF206" s="144"/>
      <c r="WHG206" s="145"/>
      <c r="WHH206" s="597"/>
      <c r="WHI206" s="597"/>
      <c r="WHJ206" s="597"/>
      <c r="WHK206" s="446"/>
      <c r="WHL206" s="446"/>
      <c r="WHM206" s="446"/>
      <c r="WHN206" s="597"/>
      <c r="WHO206" s="446"/>
      <c r="WHP206" s="446"/>
      <c r="WHQ206" s="446"/>
      <c r="WHR206" s="446"/>
      <c r="WHS206" s="597"/>
      <c r="WHT206" s="144"/>
      <c r="WHU206" s="144"/>
      <c r="WHV206" s="144"/>
      <c r="WHW206" s="145"/>
      <c r="WHX206" s="597"/>
      <c r="WHY206" s="597"/>
      <c r="WHZ206" s="597"/>
      <c r="WIA206" s="446"/>
      <c r="WIB206" s="446"/>
      <c r="WIC206" s="446"/>
      <c r="WID206" s="597"/>
      <c r="WIE206" s="446"/>
      <c r="WIF206" s="446"/>
      <c r="WIG206" s="446"/>
      <c r="WIH206" s="446"/>
      <c r="WII206" s="597"/>
      <c r="WIJ206" s="144"/>
      <c r="WIK206" s="144"/>
      <c r="WIL206" s="144"/>
      <c r="WIM206" s="145"/>
      <c r="WIN206" s="597"/>
      <c r="WIO206" s="597"/>
      <c r="WIP206" s="597"/>
      <c r="WIQ206" s="446"/>
      <c r="WIR206" s="446"/>
      <c r="WIS206" s="446"/>
      <c r="WIT206" s="597"/>
      <c r="WIU206" s="446"/>
      <c r="WIV206" s="446"/>
      <c r="WIW206" s="446"/>
      <c r="WIX206" s="446"/>
      <c r="WIY206" s="597"/>
      <c r="WIZ206" s="144"/>
      <c r="WJA206" s="144"/>
      <c r="WJB206" s="144"/>
      <c r="WJC206" s="145"/>
      <c r="WJD206" s="597"/>
      <c r="WJE206" s="597"/>
      <c r="WJF206" s="597"/>
      <c r="WJG206" s="446"/>
      <c r="WJH206" s="446"/>
      <c r="WJI206" s="446"/>
      <c r="WJJ206" s="597"/>
      <c r="WJK206" s="446"/>
      <c r="WJL206" s="446"/>
      <c r="WJM206" s="446"/>
      <c r="WJN206" s="446"/>
      <c r="WJO206" s="597"/>
      <c r="WJP206" s="144"/>
      <c r="WJQ206" s="144"/>
      <c r="WJR206" s="144"/>
      <c r="WJS206" s="145"/>
      <c r="WJT206" s="597"/>
      <c r="WJU206" s="597"/>
      <c r="WJV206" s="597"/>
      <c r="WJW206" s="446"/>
      <c r="WJX206" s="446"/>
      <c r="WJY206" s="446"/>
      <c r="WJZ206" s="597"/>
      <c r="WKA206" s="446"/>
      <c r="WKB206" s="446"/>
      <c r="WKC206" s="446"/>
      <c r="WKD206" s="446"/>
      <c r="WKE206" s="597"/>
      <c r="WKF206" s="144"/>
      <c r="WKG206" s="144"/>
      <c r="WKH206" s="144"/>
      <c r="WKI206" s="145"/>
      <c r="WKJ206" s="597"/>
      <c r="WKK206" s="597"/>
      <c r="WKL206" s="597"/>
      <c r="WKM206" s="446"/>
      <c r="WKN206" s="446"/>
      <c r="WKO206" s="446"/>
      <c r="WKP206" s="597"/>
      <c r="WKQ206" s="446"/>
      <c r="WKR206" s="446"/>
      <c r="WKS206" s="446"/>
      <c r="WKT206" s="446"/>
      <c r="WKU206" s="597"/>
      <c r="WKV206" s="144"/>
      <c r="WKW206" s="144"/>
      <c r="WKX206" s="144"/>
      <c r="WKY206" s="145"/>
      <c r="WKZ206" s="597"/>
      <c r="WLA206" s="597"/>
      <c r="WLB206" s="597"/>
      <c r="WLC206" s="446"/>
      <c r="WLD206" s="446"/>
      <c r="WLE206" s="446"/>
      <c r="WLF206" s="597"/>
      <c r="WLG206" s="446"/>
      <c r="WLH206" s="446"/>
      <c r="WLI206" s="446"/>
      <c r="WLJ206" s="446"/>
      <c r="WLK206" s="597"/>
      <c r="WLL206" s="144"/>
      <c r="WLM206" s="144"/>
      <c r="WLN206" s="144"/>
      <c r="WLO206" s="145"/>
      <c r="WLP206" s="597"/>
      <c r="WLQ206" s="597"/>
      <c r="WLR206" s="597"/>
      <c r="WLS206" s="446"/>
      <c r="WLT206" s="446"/>
      <c r="WLU206" s="446"/>
      <c r="WLV206" s="597"/>
      <c r="WLW206" s="446"/>
      <c r="WLX206" s="446"/>
      <c r="WLY206" s="446"/>
      <c r="WLZ206" s="446"/>
      <c r="WMA206" s="597"/>
      <c r="WMB206" s="144"/>
      <c r="WMC206" s="144"/>
      <c r="WMD206" s="144"/>
      <c r="WME206" s="145"/>
      <c r="WMF206" s="597"/>
      <c r="WMG206" s="597"/>
      <c r="WMH206" s="597"/>
      <c r="WMI206" s="446"/>
      <c r="WMJ206" s="446"/>
      <c r="WMK206" s="446"/>
      <c r="WML206" s="597"/>
      <c r="WMM206" s="446"/>
      <c r="WMN206" s="446"/>
      <c r="WMO206" s="446"/>
      <c r="WMP206" s="446"/>
      <c r="WMQ206" s="597"/>
      <c r="WMR206" s="144"/>
      <c r="WMS206" s="144"/>
      <c r="WMT206" s="144"/>
      <c r="WMU206" s="145"/>
      <c r="WMV206" s="597"/>
      <c r="WMW206" s="597"/>
      <c r="WMX206" s="597"/>
      <c r="WMY206" s="446"/>
      <c r="WMZ206" s="446"/>
      <c r="WNA206" s="446"/>
      <c r="WNB206" s="597"/>
      <c r="WNC206" s="446"/>
      <c r="WND206" s="446"/>
      <c r="WNE206" s="446"/>
      <c r="WNF206" s="446"/>
      <c r="WNG206" s="597"/>
      <c r="WNH206" s="144"/>
      <c r="WNI206" s="144"/>
      <c r="WNJ206" s="144"/>
      <c r="WNK206" s="145"/>
      <c r="WNL206" s="597"/>
      <c r="WNM206" s="597"/>
      <c r="WNN206" s="597"/>
      <c r="WNO206" s="446"/>
      <c r="WNP206" s="446"/>
      <c r="WNQ206" s="446"/>
      <c r="WNR206" s="597"/>
      <c r="WNS206" s="446"/>
      <c r="WNT206" s="446"/>
      <c r="WNU206" s="446"/>
      <c r="WNV206" s="446"/>
      <c r="WNW206" s="597"/>
      <c r="WNX206" s="144"/>
      <c r="WNY206" s="144"/>
      <c r="WNZ206" s="144"/>
      <c r="WOA206" s="145"/>
      <c r="WOB206" s="597"/>
      <c r="WOC206" s="597"/>
      <c r="WOD206" s="597"/>
      <c r="WOE206" s="446"/>
      <c r="WOF206" s="446"/>
      <c r="WOG206" s="446"/>
      <c r="WOH206" s="597"/>
      <c r="WOI206" s="446"/>
      <c r="WOJ206" s="446"/>
      <c r="WOK206" s="446"/>
      <c r="WOL206" s="446"/>
      <c r="WOM206" s="597"/>
      <c r="WON206" s="144"/>
      <c r="WOO206" s="144"/>
      <c r="WOP206" s="144"/>
      <c r="WOQ206" s="145"/>
      <c r="WOR206" s="597"/>
      <c r="WOS206" s="597"/>
      <c r="WOT206" s="597"/>
      <c r="WOU206" s="446"/>
      <c r="WOV206" s="446"/>
      <c r="WOW206" s="446"/>
      <c r="WOX206" s="597"/>
      <c r="WOY206" s="446"/>
      <c r="WOZ206" s="446"/>
      <c r="WPA206" s="446"/>
      <c r="WPB206" s="446"/>
      <c r="WPC206" s="597"/>
      <c r="WPD206" s="144"/>
      <c r="WPE206" s="144"/>
      <c r="WPF206" s="144"/>
      <c r="WPG206" s="145"/>
      <c r="WPH206" s="597"/>
      <c r="WPI206" s="597"/>
      <c r="WPJ206" s="597"/>
      <c r="WPK206" s="446"/>
      <c r="WPL206" s="446"/>
      <c r="WPM206" s="446"/>
      <c r="WPN206" s="597"/>
      <c r="WPO206" s="446"/>
      <c r="WPP206" s="446"/>
      <c r="WPQ206" s="446"/>
      <c r="WPR206" s="446"/>
      <c r="WPS206" s="597"/>
      <c r="WPT206" s="144"/>
      <c r="WPU206" s="144"/>
      <c r="WPV206" s="144"/>
      <c r="WPW206" s="145"/>
      <c r="WPX206" s="597"/>
      <c r="WPY206" s="597"/>
      <c r="WPZ206" s="597"/>
      <c r="WQA206" s="446"/>
      <c r="WQB206" s="446"/>
      <c r="WQC206" s="446"/>
      <c r="WQD206" s="597"/>
      <c r="WQE206" s="446"/>
      <c r="WQF206" s="446"/>
      <c r="WQG206" s="446"/>
      <c r="WQH206" s="446"/>
      <c r="WQI206" s="597"/>
      <c r="WQJ206" s="144"/>
      <c r="WQK206" s="144"/>
      <c r="WQL206" s="144"/>
      <c r="WQM206" s="145"/>
      <c r="WQN206" s="597"/>
      <c r="WQO206" s="597"/>
      <c r="WQP206" s="597"/>
      <c r="WQQ206" s="446"/>
      <c r="WQR206" s="446"/>
      <c r="WQS206" s="446"/>
      <c r="WQT206" s="597"/>
      <c r="WQU206" s="446"/>
      <c r="WQV206" s="446"/>
      <c r="WQW206" s="446"/>
      <c r="WQX206" s="446"/>
      <c r="WQY206" s="597"/>
      <c r="WQZ206" s="144"/>
      <c r="WRA206" s="144"/>
      <c r="WRB206" s="144"/>
      <c r="WRC206" s="145"/>
      <c r="WRD206" s="597"/>
      <c r="WRE206" s="597"/>
      <c r="WRF206" s="597"/>
      <c r="WRG206" s="446"/>
      <c r="WRH206" s="446"/>
      <c r="WRI206" s="446"/>
      <c r="WRJ206" s="597"/>
      <c r="WRK206" s="446"/>
      <c r="WRL206" s="446"/>
      <c r="WRM206" s="446"/>
      <c r="WRN206" s="446"/>
      <c r="WRO206" s="597"/>
      <c r="WRP206" s="144"/>
      <c r="WRQ206" s="144"/>
      <c r="WRR206" s="144"/>
      <c r="WRS206" s="145"/>
      <c r="WRT206" s="597"/>
      <c r="WRU206" s="597"/>
      <c r="WRV206" s="597"/>
      <c r="WRW206" s="446"/>
      <c r="WRX206" s="446"/>
      <c r="WRY206" s="446"/>
      <c r="WRZ206" s="597"/>
      <c r="WSA206" s="446"/>
      <c r="WSB206" s="446"/>
      <c r="WSC206" s="446"/>
      <c r="WSD206" s="446"/>
      <c r="WSE206" s="597"/>
      <c r="WSF206" s="144"/>
      <c r="WSG206" s="144"/>
      <c r="WSH206" s="144"/>
      <c r="WSI206" s="145"/>
      <c r="WSJ206" s="597"/>
      <c r="WSK206" s="597"/>
      <c r="WSL206" s="597"/>
      <c r="WSM206" s="446"/>
      <c r="WSN206" s="446"/>
      <c r="WSO206" s="446"/>
      <c r="WSP206" s="597"/>
      <c r="WSQ206" s="446"/>
      <c r="WSR206" s="446"/>
      <c r="WSS206" s="446"/>
      <c r="WST206" s="446"/>
      <c r="WSU206" s="597"/>
      <c r="WSV206" s="144"/>
      <c r="WSW206" s="144"/>
      <c r="WSX206" s="144"/>
      <c r="WSY206" s="145"/>
      <c r="WSZ206" s="597"/>
      <c r="WTA206" s="597"/>
      <c r="WTB206" s="597"/>
      <c r="WTC206" s="446"/>
      <c r="WTD206" s="446"/>
      <c r="WTE206" s="446"/>
      <c r="WTF206" s="597"/>
      <c r="WTG206" s="446"/>
      <c r="WTH206" s="446"/>
      <c r="WTI206" s="446"/>
      <c r="WTJ206" s="446"/>
      <c r="WTK206" s="597"/>
      <c r="WTL206" s="144"/>
      <c r="WTM206" s="144"/>
      <c r="WTN206" s="144"/>
      <c r="WTO206" s="145"/>
      <c r="WTP206" s="597"/>
      <c r="WTQ206" s="597"/>
      <c r="WTR206" s="597"/>
      <c r="WTS206" s="446"/>
      <c r="WTT206" s="446"/>
      <c r="WTU206" s="446"/>
      <c r="WTV206" s="597"/>
      <c r="WTW206" s="446"/>
      <c r="WTX206" s="446"/>
      <c r="WTY206" s="446"/>
      <c r="WTZ206" s="446"/>
      <c r="WUA206" s="597"/>
      <c r="WUB206" s="144"/>
      <c r="WUC206" s="144"/>
      <c r="WUD206" s="144"/>
      <c r="WUE206" s="145"/>
      <c r="WUF206" s="597"/>
      <c r="WUG206" s="597"/>
      <c r="WUH206" s="597"/>
      <c r="WUI206" s="446"/>
      <c r="WUJ206" s="446"/>
      <c r="WUK206" s="446"/>
      <c r="WUL206" s="597"/>
      <c r="WUM206" s="446"/>
      <c r="WUN206" s="446"/>
      <c r="WUO206" s="446"/>
      <c r="WUP206" s="446"/>
      <c r="WUQ206" s="597"/>
      <c r="WUR206" s="144"/>
      <c r="WUS206" s="144"/>
      <c r="WUT206" s="144"/>
      <c r="WUU206" s="145"/>
      <c r="WUV206" s="597"/>
      <c r="WUW206" s="597"/>
      <c r="WUX206" s="597"/>
      <c r="WUY206" s="446"/>
      <c r="WUZ206" s="446"/>
      <c r="WVA206" s="446"/>
      <c r="WVB206" s="597"/>
      <c r="WVC206" s="446"/>
      <c r="WVD206" s="446"/>
      <c r="WVE206" s="446"/>
      <c r="WVF206" s="446"/>
      <c r="WVG206" s="597"/>
      <c r="WVH206" s="144"/>
      <c r="WVI206" s="144"/>
      <c r="WVJ206" s="144"/>
      <c r="WVK206" s="145"/>
      <c r="WVL206" s="597"/>
      <c r="WVM206" s="597"/>
      <c r="WVN206" s="597"/>
      <c r="WVO206" s="446"/>
      <c r="WVP206" s="446"/>
      <c r="WVQ206" s="446"/>
      <c r="WVR206" s="597"/>
      <c r="WVS206" s="446"/>
      <c r="WVT206" s="446"/>
      <c r="WVU206" s="446"/>
      <c r="WVV206" s="446"/>
      <c r="WVW206" s="597"/>
      <c r="WVX206" s="144"/>
      <c r="WVY206" s="144"/>
      <c r="WVZ206" s="144"/>
      <c r="WWA206" s="145"/>
      <c r="WWB206" s="597"/>
      <c r="WWC206" s="597"/>
      <c r="WWD206" s="597"/>
      <c r="WWE206" s="446"/>
      <c r="WWF206" s="446"/>
      <c r="WWG206" s="446"/>
      <c r="WWH206" s="597"/>
      <c r="WWI206" s="446"/>
      <c r="WWJ206" s="446"/>
      <c r="WWK206" s="446"/>
      <c r="WWL206" s="446"/>
      <c r="WWM206" s="597"/>
      <c r="WWN206" s="144"/>
      <c r="WWO206" s="144"/>
      <c r="WWP206" s="144"/>
      <c r="WWQ206" s="145"/>
      <c r="WWR206" s="597"/>
      <c r="WWS206" s="597"/>
      <c r="WWT206" s="597"/>
      <c r="WWU206" s="446"/>
      <c r="WWV206" s="446"/>
      <c r="WWW206" s="446"/>
      <c r="WWX206" s="597"/>
      <c r="WWY206" s="446"/>
      <c r="WWZ206" s="446"/>
      <c r="WXA206" s="446"/>
      <c r="WXB206" s="446"/>
      <c r="WXC206" s="597"/>
      <c r="WXD206" s="144"/>
      <c r="WXE206" s="144"/>
      <c r="WXF206" s="144"/>
      <c r="WXG206" s="145"/>
      <c r="WXH206" s="597"/>
      <c r="WXI206" s="597"/>
      <c r="WXJ206" s="597"/>
      <c r="WXK206" s="446"/>
      <c r="WXL206" s="446"/>
      <c r="WXM206" s="446"/>
      <c r="WXN206" s="597"/>
      <c r="WXO206" s="446"/>
      <c r="WXP206" s="446"/>
      <c r="WXQ206" s="446"/>
      <c r="WXR206" s="446"/>
      <c r="WXS206" s="597"/>
      <c r="WXT206" s="144"/>
      <c r="WXU206" s="144"/>
      <c r="WXV206" s="144"/>
      <c r="WXW206" s="145"/>
      <c r="WXX206" s="597"/>
      <c r="WXY206" s="597"/>
      <c r="WXZ206" s="597"/>
      <c r="WYA206" s="446"/>
      <c r="WYB206" s="446"/>
      <c r="WYC206" s="446"/>
      <c r="WYD206" s="597"/>
      <c r="WYE206" s="446"/>
      <c r="WYF206" s="446"/>
      <c r="WYG206" s="446"/>
      <c r="WYH206" s="446"/>
      <c r="WYI206" s="597"/>
      <c r="WYJ206" s="144"/>
      <c r="WYK206" s="144"/>
      <c r="WYL206" s="144"/>
      <c r="WYM206" s="145"/>
      <c r="WYN206" s="597"/>
      <c r="WYO206" s="597"/>
      <c r="WYP206" s="597"/>
      <c r="WYQ206" s="446"/>
      <c r="WYR206" s="446"/>
      <c r="WYS206" s="446"/>
      <c r="WYT206" s="597"/>
      <c r="WYU206" s="446"/>
      <c r="WYV206" s="446"/>
      <c r="WYW206" s="446"/>
      <c r="WYX206" s="446"/>
      <c r="WYY206" s="597"/>
      <c r="WYZ206" s="144"/>
      <c r="WZA206" s="144"/>
      <c r="WZB206" s="144"/>
      <c r="WZC206" s="145"/>
      <c r="WZD206" s="597"/>
      <c r="WZE206" s="597"/>
      <c r="WZF206" s="597"/>
      <c r="WZG206" s="446"/>
      <c r="WZH206" s="446"/>
      <c r="WZI206" s="446"/>
      <c r="WZJ206" s="597"/>
      <c r="WZK206" s="446"/>
      <c r="WZL206" s="446"/>
      <c r="WZM206" s="446"/>
      <c r="WZN206" s="446"/>
      <c r="WZO206" s="597"/>
      <c r="WZP206" s="144"/>
      <c r="WZQ206" s="144"/>
      <c r="WZR206" s="144"/>
      <c r="WZS206" s="145"/>
      <c r="WZT206" s="597"/>
      <c r="WZU206" s="597"/>
      <c r="WZV206" s="597"/>
      <c r="WZW206" s="446"/>
      <c r="WZX206" s="446"/>
      <c r="WZY206" s="446"/>
      <c r="WZZ206" s="597"/>
      <c r="XAA206" s="446"/>
      <c r="XAB206" s="446"/>
      <c r="XAC206" s="446"/>
      <c r="XAD206" s="446"/>
      <c r="XAE206" s="597"/>
      <c r="XAF206" s="144"/>
      <c r="XAG206" s="144"/>
      <c r="XAH206" s="144"/>
      <c r="XAI206" s="145"/>
      <c r="XAJ206" s="597"/>
      <c r="XAK206" s="597"/>
      <c r="XAL206" s="597"/>
      <c r="XAM206" s="446"/>
      <c r="XAN206" s="446"/>
      <c r="XAO206" s="446"/>
      <c r="XAP206" s="597"/>
      <c r="XAQ206" s="446"/>
      <c r="XAR206" s="446"/>
      <c r="XAS206" s="446"/>
      <c r="XAT206" s="446"/>
      <c r="XAU206" s="597"/>
      <c r="XAV206" s="144"/>
      <c r="XAW206" s="144"/>
      <c r="XAX206" s="144"/>
      <c r="XAY206" s="145"/>
      <c r="XAZ206" s="597"/>
      <c r="XBA206" s="597"/>
      <c r="XBB206" s="597"/>
      <c r="XBC206" s="446"/>
      <c r="XBD206" s="446"/>
      <c r="XBE206" s="446"/>
      <c r="XBF206" s="597"/>
      <c r="XBG206" s="446"/>
      <c r="XBH206" s="446"/>
      <c r="XBI206" s="446"/>
      <c r="XBJ206" s="446"/>
      <c r="XBK206" s="597"/>
      <c r="XBL206" s="144"/>
      <c r="XBM206" s="144"/>
      <c r="XBN206" s="144"/>
      <c r="XBO206" s="145"/>
      <c r="XBP206" s="597"/>
      <c r="XBQ206" s="597"/>
      <c r="XBR206" s="597"/>
      <c r="XBS206" s="446"/>
      <c r="XBT206" s="446"/>
      <c r="XBU206" s="446"/>
      <c r="XBV206" s="597"/>
      <c r="XBW206" s="446"/>
      <c r="XBX206" s="446"/>
      <c r="XBY206" s="446"/>
      <c r="XBZ206" s="446"/>
      <c r="XCA206" s="597"/>
      <c r="XCB206" s="144"/>
      <c r="XCC206" s="144"/>
      <c r="XCD206" s="144"/>
      <c r="XCE206" s="145"/>
      <c r="XCF206" s="597"/>
      <c r="XCG206" s="597"/>
      <c r="XCH206" s="597"/>
      <c r="XCI206" s="446"/>
      <c r="XCJ206" s="446"/>
      <c r="XCK206" s="446"/>
      <c r="XCL206" s="597"/>
      <c r="XCM206" s="446"/>
      <c r="XCN206" s="446"/>
      <c r="XCO206" s="446"/>
      <c r="XCP206" s="446"/>
      <c r="XCQ206" s="597"/>
      <c r="XCR206" s="144"/>
      <c r="XCS206" s="144"/>
      <c r="XCT206" s="144"/>
      <c r="XCU206" s="145"/>
      <c r="XCV206" s="597"/>
      <c r="XCW206" s="597"/>
      <c r="XCX206" s="597"/>
      <c r="XCY206" s="446"/>
      <c r="XCZ206" s="446"/>
      <c r="XDA206" s="446"/>
      <c r="XDB206" s="597"/>
      <c r="XDC206" s="446"/>
      <c r="XDD206" s="446"/>
      <c r="XDE206" s="446"/>
      <c r="XDF206" s="446"/>
      <c r="XDG206" s="597"/>
      <c r="XDH206" s="144"/>
      <c r="XDI206" s="144"/>
      <c r="XDJ206" s="144"/>
      <c r="XDK206" s="145"/>
      <c r="XDL206" s="597"/>
      <c r="XDM206" s="597"/>
      <c r="XDN206" s="597"/>
      <c r="XDO206" s="446"/>
      <c r="XDP206" s="446"/>
      <c r="XDQ206" s="446"/>
      <c r="XDR206" s="597"/>
      <c r="XDS206" s="446"/>
      <c r="XDT206" s="446"/>
      <c r="XDU206" s="446"/>
      <c r="XDV206" s="446"/>
      <c r="XDW206" s="597"/>
      <c r="XDX206" s="144"/>
      <c r="XDY206" s="144"/>
      <c r="XDZ206" s="144"/>
      <c r="XEA206" s="145"/>
      <c r="XEB206" s="597"/>
      <c r="XEC206" s="597"/>
      <c r="XED206" s="597"/>
      <c r="XEE206" s="446"/>
      <c r="XEF206" s="446"/>
      <c r="XEG206" s="446"/>
      <c r="XEH206" s="597"/>
      <c r="XEI206" s="446"/>
      <c r="XEJ206" s="446"/>
      <c r="XEK206" s="446"/>
      <c r="XEL206" s="446"/>
      <c r="XEM206" s="597"/>
      <c r="XEN206" s="144"/>
      <c r="XEO206" s="144"/>
      <c r="XEP206" s="144"/>
      <c r="XEQ206" s="145"/>
      <c r="XER206" s="597"/>
      <c r="XES206" s="597"/>
      <c r="XET206" s="597"/>
      <c r="XEU206" s="446"/>
      <c r="XEV206" s="446"/>
      <c r="XEW206" s="446"/>
      <c r="XEX206" s="597"/>
      <c r="XEY206" s="446"/>
      <c r="XEZ206" s="446"/>
      <c r="XFA206" s="446"/>
      <c r="XFB206" s="446"/>
      <c r="XFC206" s="597"/>
    </row>
    <row r="207" spans="1:16383" s="591" customFormat="1" ht="17.25" customHeight="1">
      <c r="A207" s="447" t="s">
        <v>390</v>
      </c>
      <c r="B207" s="447" t="s">
        <v>388</v>
      </c>
      <c r="C207" s="447" t="s">
        <v>174</v>
      </c>
      <c r="D207" s="448" t="s">
        <v>389</v>
      </c>
      <c r="E207" s="449">
        <v>3721400</v>
      </c>
      <c r="F207" s="449">
        <f t="shared" si="63"/>
        <v>3721400</v>
      </c>
      <c r="G207" s="449">
        <v>0</v>
      </c>
      <c r="H207" s="449">
        <v>0</v>
      </c>
      <c r="I207" s="449">
        <v>0</v>
      </c>
      <c r="J207" s="449">
        <v>0</v>
      </c>
      <c r="K207" s="449">
        <v>0</v>
      </c>
      <c r="L207" s="449">
        <f t="shared" si="70"/>
        <v>0</v>
      </c>
      <c r="M207" s="449">
        <v>0</v>
      </c>
      <c r="N207" s="449">
        <v>0</v>
      </c>
      <c r="O207" s="449">
        <v>0</v>
      </c>
      <c r="P207" s="449">
        <f t="shared" si="57"/>
        <v>3721400</v>
      </c>
      <c r="Q207" s="598"/>
      <c r="R207" s="599"/>
      <c r="S207" s="360"/>
      <c r="T207" s="600"/>
      <c r="U207" s="600"/>
      <c r="V207" s="601"/>
      <c r="W207" s="449"/>
      <c r="X207" s="449"/>
      <c r="Y207" s="449"/>
      <c r="Z207" s="602"/>
      <c r="AA207" s="449"/>
      <c r="AB207" s="449"/>
      <c r="AC207" s="449"/>
      <c r="AD207" s="449"/>
      <c r="AE207" s="602"/>
      <c r="AF207" s="447"/>
      <c r="AG207" s="447"/>
      <c r="AH207" s="447"/>
      <c r="AI207" s="448"/>
      <c r="AJ207" s="602"/>
      <c r="AK207" s="602"/>
      <c r="AL207" s="602"/>
      <c r="AM207" s="449"/>
      <c r="AN207" s="449"/>
      <c r="AO207" s="449"/>
      <c r="AP207" s="602"/>
      <c r="AQ207" s="449"/>
      <c r="AR207" s="449"/>
      <c r="AS207" s="449"/>
      <c r="AT207" s="449"/>
      <c r="AU207" s="602"/>
      <c r="AV207" s="447"/>
      <c r="AW207" s="447"/>
      <c r="AX207" s="447"/>
      <c r="AY207" s="448"/>
      <c r="AZ207" s="602"/>
      <c r="BA207" s="602"/>
      <c r="BB207" s="602"/>
      <c r="BC207" s="449"/>
      <c r="BD207" s="449"/>
      <c r="BE207" s="449"/>
      <c r="BF207" s="602"/>
      <c r="BG207" s="449"/>
      <c r="BH207" s="449"/>
      <c r="BI207" s="449"/>
      <c r="BJ207" s="449"/>
      <c r="BK207" s="602"/>
      <c r="BL207" s="447"/>
      <c r="BM207" s="447"/>
      <c r="BN207" s="447"/>
      <c r="BO207" s="448"/>
      <c r="BP207" s="602"/>
      <c r="BQ207" s="602"/>
      <c r="BR207" s="602"/>
      <c r="BS207" s="449"/>
      <c r="BT207" s="449"/>
      <c r="BU207" s="449"/>
      <c r="BV207" s="602"/>
      <c r="BW207" s="449"/>
      <c r="BX207" s="449"/>
      <c r="BY207" s="449"/>
      <c r="BZ207" s="449"/>
      <c r="CA207" s="602"/>
      <c r="CB207" s="447"/>
      <c r="CC207" s="447"/>
      <c r="CD207" s="447"/>
      <c r="CE207" s="448"/>
      <c r="CF207" s="602"/>
      <c r="CG207" s="602"/>
      <c r="CH207" s="602"/>
      <c r="CI207" s="449"/>
      <c r="CJ207" s="449"/>
      <c r="CK207" s="449"/>
      <c r="CL207" s="602"/>
      <c r="CM207" s="449"/>
      <c r="CN207" s="449"/>
      <c r="CO207" s="449"/>
      <c r="CP207" s="449"/>
      <c r="CQ207" s="602"/>
      <c r="CR207" s="447"/>
      <c r="CS207" s="447"/>
      <c r="CT207" s="447"/>
      <c r="CU207" s="448"/>
      <c r="CV207" s="602"/>
      <c r="CW207" s="602"/>
      <c r="CX207" s="602"/>
      <c r="CY207" s="449"/>
      <c r="CZ207" s="449"/>
      <c r="DA207" s="449"/>
      <c r="DB207" s="602"/>
      <c r="DC207" s="449"/>
      <c r="DD207" s="449"/>
      <c r="DE207" s="449"/>
      <c r="DF207" s="449"/>
      <c r="DG207" s="602"/>
      <c r="DH207" s="447"/>
      <c r="DI207" s="447"/>
      <c r="DJ207" s="447"/>
      <c r="DK207" s="448"/>
      <c r="DL207" s="602"/>
      <c r="DM207" s="602"/>
      <c r="DN207" s="602"/>
      <c r="DO207" s="449"/>
      <c r="DP207" s="449"/>
      <c r="DQ207" s="449"/>
      <c r="DR207" s="602"/>
      <c r="DS207" s="449"/>
      <c r="DT207" s="449"/>
      <c r="DU207" s="449"/>
      <c r="DV207" s="449"/>
      <c r="DW207" s="602"/>
      <c r="DX207" s="447"/>
      <c r="DY207" s="447"/>
      <c r="DZ207" s="447"/>
      <c r="EA207" s="448"/>
      <c r="EB207" s="602"/>
      <c r="EC207" s="602"/>
      <c r="ED207" s="602"/>
      <c r="EE207" s="449"/>
      <c r="EF207" s="449"/>
      <c r="EG207" s="449"/>
      <c r="EH207" s="602"/>
      <c r="EI207" s="449"/>
      <c r="EJ207" s="449"/>
      <c r="EK207" s="449"/>
      <c r="EL207" s="449"/>
      <c r="EM207" s="602"/>
      <c r="EN207" s="447"/>
      <c r="EO207" s="447"/>
      <c r="EP207" s="447"/>
      <c r="EQ207" s="448"/>
      <c r="ER207" s="602"/>
      <c r="ES207" s="602"/>
      <c r="ET207" s="602"/>
      <c r="EU207" s="449"/>
      <c r="EV207" s="449"/>
      <c r="EW207" s="449"/>
      <c r="EX207" s="602"/>
      <c r="EY207" s="449"/>
      <c r="EZ207" s="449"/>
      <c r="FA207" s="449"/>
      <c r="FB207" s="449"/>
      <c r="FC207" s="602"/>
      <c r="FD207" s="447"/>
      <c r="FE207" s="447"/>
      <c r="FF207" s="447"/>
      <c r="FG207" s="448"/>
      <c r="FH207" s="602"/>
      <c r="FI207" s="602"/>
      <c r="FJ207" s="602"/>
      <c r="FK207" s="449"/>
      <c r="FL207" s="449"/>
      <c r="FM207" s="449"/>
      <c r="FN207" s="602"/>
      <c r="FO207" s="449"/>
      <c r="FP207" s="449"/>
      <c r="FQ207" s="449"/>
      <c r="FR207" s="449"/>
      <c r="FS207" s="602"/>
      <c r="FT207" s="447"/>
      <c r="FU207" s="447"/>
      <c r="FV207" s="447"/>
      <c r="FW207" s="448"/>
      <c r="FX207" s="602"/>
      <c r="FY207" s="602"/>
      <c r="FZ207" s="602"/>
      <c r="GA207" s="449"/>
      <c r="GB207" s="449"/>
      <c r="GC207" s="449"/>
      <c r="GD207" s="602"/>
      <c r="GE207" s="449"/>
      <c r="GF207" s="449"/>
      <c r="GG207" s="449"/>
      <c r="GH207" s="449"/>
      <c r="GI207" s="602"/>
      <c r="GJ207" s="447"/>
      <c r="GK207" s="447"/>
      <c r="GL207" s="447"/>
      <c r="GM207" s="448"/>
      <c r="GN207" s="602"/>
      <c r="GO207" s="602"/>
      <c r="GP207" s="602"/>
      <c r="GQ207" s="449"/>
      <c r="GR207" s="449"/>
      <c r="GS207" s="449"/>
      <c r="GT207" s="602"/>
      <c r="GU207" s="449"/>
      <c r="GV207" s="449"/>
      <c r="GW207" s="449"/>
      <c r="GX207" s="449"/>
      <c r="GY207" s="602"/>
      <c r="GZ207" s="447"/>
      <c r="HA207" s="447"/>
      <c r="HB207" s="447"/>
      <c r="HC207" s="448"/>
      <c r="HD207" s="602"/>
      <c r="HE207" s="602"/>
      <c r="HF207" s="602"/>
      <c r="HG207" s="449"/>
      <c r="HH207" s="449"/>
      <c r="HI207" s="449"/>
      <c r="HJ207" s="602"/>
      <c r="HK207" s="449"/>
      <c r="HL207" s="449"/>
      <c r="HM207" s="449"/>
      <c r="HN207" s="449"/>
      <c r="HO207" s="602"/>
      <c r="HP207" s="447"/>
      <c r="HQ207" s="447"/>
      <c r="HR207" s="447"/>
      <c r="HS207" s="448"/>
      <c r="HT207" s="602"/>
      <c r="HU207" s="602"/>
      <c r="HV207" s="602"/>
      <c r="HW207" s="449"/>
      <c r="HX207" s="449"/>
      <c r="HY207" s="449"/>
      <c r="HZ207" s="602"/>
      <c r="IA207" s="449"/>
      <c r="IB207" s="449"/>
      <c r="IC207" s="449"/>
      <c r="ID207" s="449"/>
      <c r="IE207" s="602"/>
      <c r="IF207" s="447"/>
      <c r="IG207" s="447"/>
      <c r="IH207" s="447"/>
      <c r="II207" s="448"/>
      <c r="IJ207" s="602"/>
      <c r="IK207" s="602"/>
      <c r="IL207" s="602"/>
      <c r="IM207" s="449"/>
      <c r="IN207" s="449"/>
      <c r="IO207" s="449"/>
      <c r="IP207" s="602"/>
      <c r="IQ207" s="449"/>
      <c r="IR207" s="449"/>
      <c r="IS207" s="449"/>
      <c r="IT207" s="449"/>
      <c r="IU207" s="602"/>
      <c r="IV207" s="447"/>
      <c r="IW207" s="447"/>
      <c r="IX207" s="447"/>
      <c r="IY207" s="448"/>
      <c r="IZ207" s="602"/>
      <c r="JA207" s="602"/>
      <c r="JB207" s="602"/>
      <c r="JC207" s="449"/>
      <c r="JD207" s="449"/>
      <c r="JE207" s="449"/>
      <c r="JF207" s="602"/>
      <c r="JG207" s="449"/>
      <c r="JH207" s="449"/>
      <c r="JI207" s="449"/>
      <c r="JJ207" s="449"/>
      <c r="JK207" s="602"/>
      <c r="JL207" s="447"/>
      <c r="JM207" s="447"/>
      <c r="JN207" s="447"/>
      <c r="JO207" s="448"/>
      <c r="JP207" s="602"/>
      <c r="JQ207" s="602"/>
      <c r="JR207" s="602"/>
      <c r="JS207" s="449"/>
      <c r="JT207" s="449"/>
      <c r="JU207" s="449"/>
      <c r="JV207" s="602"/>
      <c r="JW207" s="449"/>
      <c r="JX207" s="449"/>
      <c r="JY207" s="449"/>
      <c r="JZ207" s="449"/>
      <c r="KA207" s="602"/>
      <c r="KB207" s="447"/>
      <c r="KC207" s="447"/>
      <c r="KD207" s="447"/>
      <c r="KE207" s="448"/>
      <c r="KF207" s="602"/>
      <c r="KG207" s="602"/>
      <c r="KH207" s="602"/>
      <c r="KI207" s="449"/>
      <c r="KJ207" s="449"/>
      <c r="KK207" s="449"/>
      <c r="KL207" s="602"/>
      <c r="KM207" s="449"/>
      <c r="KN207" s="449"/>
      <c r="KO207" s="449"/>
      <c r="KP207" s="449"/>
      <c r="KQ207" s="602"/>
      <c r="KR207" s="447"/>
      <c r="KS207" s="447"/>
      <c r="KT207" s="447"/>
      <c r="KU207" s="448"/>
      <c r="KV207" s="602"/>
      <c r="KW207" s="602"/>
      <c r="KX207" s="602"/>
      <c r="KY207" s="449"/>
      <c r="KZ207" s="449"/>
      <c r="LA207" s="449"/>
      <c r="LB207" s="602"/>
      <c r="LC207" s="449"/>
      <c r="LD207" s="449"/>
      <c r="LE207" s="449"/>
      <c r="LF207" s="449"/>
      <c r="LG207" s="602"/>
      <c r="LH207" s="447"/>
      <c r="LI207" s="447"/>
      <c r="LJ207" s="447"/>
      <c r="LK207" s="448"/>
      <c r="LL207" s="602"/>
      <c r="LM207" s="602"/>
      <c r="LN207" s="602"/>
      <c r="LO207" s="449"/>
      <c r="LP207" s="449"/>
      <c r="LQ207" s="449"/>
      <c r="LR207" s="602"/>
      <c r="LS207" s="449"/>
      <c r="LT207" s="449"/>
      <c r="LU207" s="449"/>
      <c r="LV207" s="449"/>
      <c r="LW207" s="602"/>
      <c r="LX207" s="447"/>
      <c r="LY207" s="447"/>
      <c r="LZ207" s="447"/>
      <c r="MA207" s="448"/>
      <c r="MB207" s="602"/>
      <c r="MC207" s="602"/>
      <c r="MD207" s="602"/>
      <c r="ME207" s="449"/>
      <c r="MF207" s="449"/>
      <c r="MG207" s="449"/>
      <c r="MH207" s="602"/>
      <c r="MI207" s="449"/>
      <c r="MJ207" s="449"/>
      <c r="MK207" s="449"/>
      <c r="ML207" s="449"/>
      <c r="MM207" s="602"/>
      <c r="MN207" s="447"/>
      <c r="MO207" s="447"/>
      <c r="MP207" s="447"/>
      <c r="MQ207" s="448"/>
      <c r="MR207" s="602"/>
      <c r="MS207" s="602"/>
      <c r="MT207" s="602"/>
      <c r="MU207" s="449"/>
      <c r="MV207" s="449"/>
      <c r="MW207" s="449"/>
      <c r="MX207" s="602"/>
      <c r="MY207" s="449"/>
      <c r="MZ207" s="449"/>
      <c r="NA207" s="449"/>
      <c r="NB207" s="449"/>
      <c r="NC207" s="602"/>
      <c r="ND207" s="447"/>
      <c r="NE207" s="447"/>
      <c r="NF207" s="447"/>
      <c r="NG207" s="448"/>
      <c r="NH207" s="602"/>
      <c r="NI207" s="602"/>
      <c r="NJ207" s="602"/>
      <c r="NK207" s="449"/>
      <c r="NL207" s="449"/>
      <c r="NM207" s="449"/>
      <c r="NN207" s="602"/>
      <c r="NO207" s="449"/>
      <c r="NP207" s="449"/>
      <c r="NQ207" s="449"/>
      <c r="NR207" s="449"/>
      <c r="NS207" s="602"/>
      <c r="NT207" s="447"/>
      <c r="NU207" s="447"/>
      <c r="NV207" s="447"/>
      <c r="NW207" s="448"/>
      <c r="NX207" s="602"/>
      <c r="NY207" s="602"/>
      <c r="NZ207" s="602"/>
      <c r="OA207" s="449"/>
      <c r="OB207" s="449"/>
      <c r="OC207" s="449"/>
      <c r="OD207" s="602"/>
      <c r="OE207" s="449"/>
      <c r="OF207" s="449"/>
      <c r="OG207" s="449"/>
      <c r="OH207" s="449"/>
      <c r="OI207" s="602"/>
      <c r="OJ207" s="447"/>
      <c r="OK207" s="447"/>
      <c r="OL207" s="447"/>
      <c r="OM207" s="448"/>
      <c r="ON207" s="602"/>
      <c r="OO207" s="602"/>
      <c r="OP207" s="602"/>
      <c r="OQ207" s="449"/>
      <c r="OR207" s="449"/>
      <c r="OS207" s="449"/>
      <c r="OT207" s="602"/>
      <c r="OU207" s="449"/>
      <c r="OV207" s="449"/>
      <c r="OW207" s="449"/>
      <c r="OX207" s="449"/>
      <c r="OY207" s="602"/>
      <c r="OZ207" s="447"/>
      <c r="PA207" s="447"/>
      <c r="PB207" s="447"/>
      <c r="PC207" s="448"/>
      <c r="PD207" s="602"/>
      <c r="PE207" s="602"/>
      <c r="PF207" s="602"/>
      <c r="PG207" s="449"/>
      <c r="PH207" s="449"/>
      <c r="PI207" s="449"/>
      <c r="PJ207" s="602"/>
      <c r="PK207" s="449"/>
      <c r="PL207" s="449"/>
      <c r="PM207" s="449"/>
      <c r="PN207" s="449"/>
      <c r="PO207" s="602"/>
      <c r="PP207" s="447"/>
      <c r="PQ207" s="447"/>
      <c r="PR207" s="447"/>
      <c r="PS207" s="448"/>
      <c r="PT207" s="602"/>
      <c r="PU207" s="602"/>
      <c r="PV207" s="602"/>
      <c r="PW207" s="449"/>
      <c r="PX207" s="449"/>
      <c r="PY207" s="449"/>
      <c r="PZ207" s="602"/>
      <c r="QA207" s="449"/>
      <c r="QB207" s="449"/>
      <c r="QC207" s="449"/>
      <c r="QD207" s="449"/>
      <c r="QE207" s="602"/>
      <c r="QF207" s="447"/>
      <c r="QG207" s="447"/>
      <c r="QH207" s="447"/>
      <c r="QI207" s="448"/>
      <c r="QJ207" s="602"/>
      <c r="QK207" s="602"/>
      <c r="QL207" s="602"/>
      <c r="QM207" s="449"/>
      <c r="QN207" s="449"/>
      <c r="QO207" s="449"/>
      <c r="QP207" s="602"/>
      <c r="QQ207" s="449"/>
      <c r="QR207" s="449"/>
      <c r="QS207" s="449"/>
      <c r="QT207" s="449"/>
      <c r="QU207" s="602"/>
      <c r="QV207" s="447"/>
      <c r="QW207" s="447"/>
      <c r="QX207" s="447"/>
      <c r="QY207" s="448"/>
      <c r="QZ207" s="602"/>
      <c r="RA207" s="602"/>
      <c r="RB207" s="602"/>
      <c r="RC207" s="449"/>
      <c r="RD207" s="449"/>
      <c r="RE207" s="449"/>
      <c r="RF207" s="602"/>
      <c r="RG207" s="449"/>
      <c r="RH207" s="449"/>
      <c r="RI207" s="449"/>
      <c r="RJ207" s="449"/>
      <c r="RK207" s="602"/>
      <c r="RL207" s="447"/>
      <c r="RM207" s="447"/>
      <c r="RN207" s="447"/>
      <c r="RO207" s="448"/>
      <c r="RP207" s="602"/>
      <c r="RQ207" s="602"/>
      <c r="RR207" s="602"/>
      <c r="RS207" s="449"/>
      <c r="RT207" s="449"/>
      <c r="RU207" s="449"/>
      <c r="RV207" s="602"/>
      <c r="RW207" s="449"/>
      <c r="RX207" s="449"/>
      <c r="RY207" s="449"/>
      <c r="RZ207" s="449"/>
      <c r="SA207" s="602"/>
      <c r="SB207" s="447"/>
      <c r="SC207" s="447"/>
      <c r="SD207" s="447"/>
      <c r="SE207" s="448"/>
      <c r="SF207" s="602"/>
      <c r="SG207" s="602"/>
      <c r="SH207" s="602"/>
      <c r="SI207" s="449"/>
      <c r="SJ207" s="449"/>
      <c r="SK207" s="449"/>
      <c r="SL207" s="602"/>
      <c r="SM207" s="449"/>
      <c r="SN207" s="449"/>
      <c r="SO207" s="449"/>
      <c r="SP207" s="449"/>
      <c r="SQ207" s="602"/>
      <c r="SR207" s="447"/>
      <c r="SS207" s="447"/>
      <c r="ST207" s="447"/>
      <c r="SU207" s="448"/>
      <c r="SV207" s="602"/>
      <c r="SW207" s="602"/>
      <c r="SX207" s="602"/>
      <c r="SY207" s="449"/>
      <c r="SZ207" s="449"/>
      <c r="TA207" s="449"/>
      <c r="TB207" s="602"/>
      <c r="TC207" s="449"/>
      <c r="TD207" s="449"/>
      <c r="TE207" s="449"/>
      <c r="TF207" s="449"/>
      <c r="TG207" s="602"/>
      <c r="TH207" s="447"/>
      <c r="TI207" s="447"/>
      <c r="TJ207" s="447"/>
      <c r="TK207" s="448"/>
      <c r="TL207" s="602"/>
      <c r="TM207" s="602"/>
      <c r="TN207" s="602"/>
      <c r="TO207" s="449"/>
      <c r="TP207" s="449"/>
      <c r="TQ207" s="449"/>
      <c r="TR207" s="602"/>
      <c r="TS207" s="449"/>
      <c r="TT207" s="449"/>
      <c r="TU207" s="449"/>
      <c r="TV207" s="449"/>
      <c r="TW207" s="602"/>
      <c r="TX207" s="447"/>
      <c r="TY207" s="447"/>
      <c r="TZ207" s="447"/>
      <c r="UA207" s="448"/>
      <c r="UB207" s="602"/>
      <c r="UC207" s="602"/>
      <c r="UD207" s="602"/>
      <c r="UE207" s="449"/>
      <c r="UF207" s="449"/>
      <c r="UG207" s="449"/>
      <c r="UH207" s="602"/>
      <c r="UI207" s="449"/>
      <c r="UJ207" s="449"/>
      <c r="UK207" s="449"/>
      <c r="UL207" s="449"/>
      <c r="UM207" s="602"/>
      <c r="UN207" s="447"/>
      <c r="UO207" s="447"/>
      <c r="UP207" s="447"/>
      <c r="UQ207" s="448"/>
      <c r="UR207" s="602"/>
      <c r="US207" s="602"/>
      <c r="UT207" s="602"/>
      <c r="UU207" s="449"/>
      <c r="UV207" s="449"/>
      <c r="UW207" s="449"/>
      <c r="UX207" s="602"/>
      <c r="UY207" s="449"/>
      <c r="UZ207" s="449"/>
      <c r="VA207" s="449"/>
      <c r="VB207" s="449"/>
      <c r="VC207" s="602"/>
      <c r="VD207" s="447"/>
      <c r="VE207" s="447"/>
      <c r="VF207" s="447"/>
      <c r="VG207" s="448"/>
      <c r="VH207" s="602"/>
      <c r="VI207" s="602"/>
      <c r="VJ207" s="602"/>
      <c r="VK207" s="449"/>
      <c r="VL207" s="449"/>
      <c r="VM207" s="449"/>
      <c r="VN207" s="602"/>
      <c r="VO207" s="449"/>
      <c r="VP207" s="449"/>
      <c r="VQ207" s="449"/>
      <c r="VR207" s="449"/>
      <c r="VS207" s="602"/>
      <c r="VT207" s="447"/>
      <c r="VU207" s="447"/>
      <c r="VV207" s="447"/>
      <c r="VW207" s="448"/>
      <c r="VX207" s="602"/>
      <c r="VY207" s="602"/>
      <c r="VZ207" s="602"/>
      <c r="WA207" s="449"/>
      <c r="WB207" s="449"/>
      <c r="WC207" s="449"/>
      <c r="WD207" s="602"/>
      <c r="WE207" s="449"/>
      <c r="WF207" s="449"/>
      <c r="WG207" s="449"/>
      <c r="WH207" s="449"/>
      <c r="WI207" s="602"/>
      <c r="WJ207" s="447"/>
      <c r="WK207" s="447"/>
      <c r="WL207" s="447"/>
      <c r="WM207" s="448"/>
      <c r="WN207" s="602"/>
      <c r="WO207" s="602"/>
      <c r="WP207" s="602"/>
      <c r="WQ207" s="449"/>
      <c r="WR207" s="449"/>
      <c r="WS207" s="449"/>
      <c r="WT207" s="602"/>
      <c r="WU207" s="449"/>
      <c r="WV207" s="449"/>
      <c r="WW207" s="449"/>
      <c r="WX207" s="449"/>
      <c r="WY207" s="602"/>
      <c r="WZ207" s="447"/>
      <c r="XA207" s="447"/>
      <c r="XB207" s="447"/>
      <c r="XC207" s="448"/>
      <c r="XD207" s="602"/>
      <c r="XE207" s="602"/>
      <c r="XF207" s="602"/>
      <c r="XG207" s="449"/>
      <c r="XH207" s="449"/>
      <c r="XI207" s="449"/>
      <c r="XJ207" s="602"/>
      <c r="XK207" s="449"/>
      <c r="XL207" s="449"/>
      <c r="XM207" s="449"/>
      <c r="XN207" s="449"/>
      <c r="XO207" s="602"/>
      <c r="XP207" s="447"/>
      <c r="XQ207" s="447"/>
      <c r="XR207" s="447"/>
      <c r="XS207" s="448"/>
      <c r="XT207" s="602"/>
      <c r="XU207" s="602"/>
      <c r="XV207" s="602"/>
      <c r="XW207" s="449"/>
      <c r="XX207" s="449"/>
      <c r="XY207" s="449"/>
      <c r="XZ207" s="602"/>
      <c r="YA207" s="449"/>
      <c r="YB207" s="449"/>
      <c r="YC207" s="449"/>
      <c r="YD207" s="449"/>
      <c r="YE207" s="602"/>
      <c r="YF207" s="447"/>
      <c r="YG207" s="447"/>
      <c r="YH207" s="447"/>
      <c r="YI207" s="448"/>
      <c r="YJ207" s="602"/>
      <c r="YK207" s="602"/>
      <c r="YL207" s="602"/>
      <c r="YM207" s="449"/>
      <c r="YN207" s="449"/>
      <c r="YO207" s="449"/>
      <c r="YP207" s="602"/>
      <c r="YQ207" s="449"/>
      <c r="YR207" s="449"/>
      <c r="YS207" s="449"/>
      <c r="YT207" s="449"/>
      <c r="YU207" s="602"/>
      <c r="YV207" s="447"/>
      <c r="YW207" s="447"/>
      <c r="YX207" s="447"/>
      <c r="YY207" s="448"/>
      <c r="YZ207" s="602"/>
      <c r="ZA207" s="602"/>
      <c r="ZB207" s="602"/>
      <c r="ZC207" s="449"/>
      <c r="ZD207" s="449"/>
      <c r="ZE207" s="449"/>
      <c r="ZF207" s="602"/>
      <c r="ZG207" s="449"/>
      <c r="ZH207" s="449"/>
      <c r="ZI207" s="449"/>
      <c r="ZJ207" s="449"/>
      <c r="ZK207" s="602"/>
      <c r="ZL207" s="447"/>
      <c r="ZM207" s="447"/>
      <c r="ZN207" s="447"/>
      <c r="ZO207" s="448"/>
      <c r="ZP207" s="602"/>
      <c r="ZQ207" s="602"/>
      <c r="ZR207" s="602"/>
      <c r="ZS207" s="449"/>
      <c r="ZT207" s="449"/>
      <c r="ZU207" s="449"/>
      <c r="ZV207" s="602"/>
      <c r="ZW207" s="449"/>
      <c r="ZX207" s="449"/>
      <c r="ZY207" s="449"/>
      <c r="ZZ207" s="449"/>
      <c r="AAA207" s="602"/>
      <c r="AAB207" s="447"/>
      <c r="AAC207" s="447"/>
      <c r="AAD207" s="447"/>
      <c r="AAE207" s="448"/>
      <c r="AAF207" s="602"/>
      <c r="AAG207" s="602"/>
      <c r="AAH207" s="602"/>
      <c r="AAI207" s="449"/>
      <c r="AAJ207" s="449"/>
      <c r="AAK207" s="449"/>
      <c r="AAL207" s="602"/>
      <c r="AAM207" s="449"/>
      <c r="AAN207" s="449"/>
      <c r="AAO207" s="449"/>
      <c r="AAP207" s="449"/>
      <c r="AAQ207" s="602"/>
      <c r="AAR207" s="447"/>
      <c r="AAS207" s="447"/>
      <c r="AAT207" s="447"/>
      <c r="AAU207" s="448"/>
      <c r="AAV207" s="602"/>
      <c r="AAW207" s="602"/>
      <c r="AAX207" s="602"/>
      <c r="AAY207" s="449"/>
      <c r="AAZ207" s="449"/>
      <c r="ABA207" s="449"/>
      <c r="ABB207" s="602"/>
      <c r="ABC207" s="449"/>
      <c r="ABD207" s="449"/>
      <c r="ABE207" s="449"/>
      <c r="ABF207" s="449"/>
      <c r="ABG207" s="602"/>
      <c r="ABH207" s="447"/>
      <c r="ABI207" s="447"/>
      <c r="ABJ207" s="447"/>
      <c r="ABK207" s="448"/>
      <c r="ABL207" s="602"/>
      <c r="ABM207" s="602"/>
      <c r="ABN207" s="602"/>
      <c r="ABO207" s="449"/>
      <c r="ABP207" s="449"/>
      <c r="ABQ207" s="449"/>
      <c r="ABR207" s="602"/>
      <c r="ABS207" s="449"/>
      <c r="ABT207" s="449"/>
      <c r="ABU207" s="449"/>
      <c r="ABV207" s="449"/>
      <c r="ABW207" s="602"/>
      <c r="ABX207" s="447"/>
      <c r="ABY207" s="447"/>
      <c r="ABZ207" s="447"/>
      <c r="ACA207" s="448"/>
      <c r="ACB207" s="602"/>
      <c r="ACC207" s="602"/>
      <c r="ACD207" s="602"/>
      <c r="ACE207" s="449"/>
      <c r="ACF207" s="449"/>
      <c r="ACG207" s="449"/>
      <c r="ACH207" s="602"/>
      <c r="ACI207" s="449"/>
      <c r="ACJ207" s="449"/>
      <c r="ACK207" s="449"/>
      <c r="ACL207" s="449"/>
      <c r="ACM207" s="602"/>
      <c r="ACN207" s="447"/>
      <c r="ACO207" s="447"/>
      <c r="ACP207" s="447"/>
      <c r="ACQ207" s="448"/>
      <c r="ACR207" s="602"/>
      <c r="ACS207" s="602"/>
      <c r="ACT207" s="602"/>
      <c r="ACU207" s="449"/>
      <c r="ACV207" s="449"/>
      <c r="ACW207" s="449"/>
      <c r="ACX207" s="602"/>
      <c r="ACY207" s="449"/>
      <c r="ACZ207" s="449"/>
      <c r="ADA207" s="449"/>
      <c r="ADB207" s="449"/>
      <c r="ADC207" s="602"/>
      <c r="ADD207" s="447"/>
      <c r="ADE207" s="447"/>
      <c r="ADF207" s="447"/>
      <c r="ADG207" s="448"/>
      <c r="ADH207" s="602"/>
      <c r="ADI207" s="602"/>
      <c r="ADJ207" s="602"/>
      <c r="ADK207" s="449"/>
      <c r="ADL207" s="449"/>
      <c r="ADM207" s="449"/>
      <c r="ADN207" s="602"/>
      <c r="ADO207" s="449"/>
      <c r="ADP207" s="449"/>
      <c r="ADQ207" s="449"/>
      <c r="ADR207" s="449"/>
      <c r="ADS207" s="602"/>
      <c r="ADT207" s="447"/>
      <c r="ADU207" s="447"/>
      <c r="ADV207" s="447"/>
      <c r="ADW207" s="448"/>
      <c r="ADX207" s="602"/>
      <c r="ADY207" s="602"/>
      <c r="ADZ207" s="602"/>
      <c r="AEA207" s="449"/>
      <c r="AEB207" s="449"/>
      <c r="AEC207" s="449"/>
      <c r="AED207" s="602"/>
      <c r="AEE207" s="449"/>
      <c r="AEF207" s="449"/>
      <c r="AEG207" s="449"/>
      <c r="AEH207" s="449"/>
      <c r="AEI207" s="602"/>
      <c r="AEJ207" s="447"/>
      <c r="AEK207" s="447"/>
      <c r="AEL207" s="447"/>
      <c r="AEM207" s="448"/>
      <c r="AEN207" s="602"/>
      <c r="AEO207" s="602"/>
      <c r="AEP207" s="602"/>
      <c r="AEQ207" s="449"/>
      <c r="AER207" s="449"/>
      <c r="AES207" s="449"/>
      <c r="AET207" s="602"/>
      <c r="AEU207" s="449"/>
      <c r="AEV207" s="449"/>
      <c r="AEW207" s="449"/>
      <c r="AEX207" s="449"/>
      <c r="AEY207" s="602"/>
      <c r="AEZ207" s="447"/>
      <c r="AFA207" s="447"/>
      <c r="AFB207" s="447"/>
      <c r="AFC207" s="448"/>
      <c r="AFD207" s="602"/>
      <c r="AFE207" s="602"/>
      <c r="AFF207" s="602"/>
      <c r="AFG207" s="449"/>
      <c r="AFH207" s="449"/>
      <c r="AFI207" s="449"/>
      <c r="AFJ207" s="602"/>
      <c r="AFK207" s="449"/>
      <c r="AFL207" s="449"/>
      <c r="AFM207" s="449"/>
      <c r="AFN207" s="449"/>
      <c r="AFO207" s="602"/>
      <c r="AFP207" s="447"/>
      <c r="AFQ207" s="447"/>
      <c r="AFR207" s="447"/>
      <c r="AFS207" s="448"/>
      <c r="AFT207" s="602"/>
      <c r="AFU207" s="602"/>
      <c r="AFV207" s="602"/>
      <c r="AFW207" s="449"/>
      <c r="AFX207" s="449"/>
      <c r="AFY207" s="449"/>
      <c r="AFZ207" s="602"/>
      <c r="AGA207" s="449"/>
      <c r="AGB207" s="449"/>
      <c r="AGC207" s="449"/>
      <c r="AGD207" s="449"/>
      <c r="AGE207" s="602"/>
      <c r="AGF207" s="447"/>
      <c r="AGG207" s="447"/>
      <c r="AGH207" s="447"/>
      <c r="AGI207" s="448"/>
      <c r="AGJ207" s="602"/>
      <c r="AGK207" s="602"/>
      <c r="AGL207" s="602"/>
      <c r="AGM207" s="449"/>
      <c r="AGN207" s="449"/>
      <c r="AGO207" s="449"/>
      <c r="AGP207" s="602"/>
      <c r="AGQ207" s="449"/>
      <c r="AGR207" s="449"/>
      <c r="AGS207" s="449"/>
      <c r="AGT207" s="449"/>
      <c r="AGU207" s="602"/>
      <c r="AGV207" s="447"/>
      <c r="AGW207" s="447"/>
      <c r="AGX207" s="447"/>
      <c r="AGY207" s="448"/>
      <c r="AGZ207" s="602"/>
      <c r="AHA207" s="602"/>
      <c r="AHB207" s="602"/>
      <c r="AHC207" s="449"/>
      <c r="AHD207" s="449"/>
      <c r="AHE207" s="449"/>
      <c r="AHF207" s="602"/>
      <c r="AHG207" s="449"/>
      <c r="AHH207" s="449"/>
      <c r="AHI207" s="449"/>
      <c r="AHJ207" s="449"/>
      <c r="AHK207" s="602"/>
      <c r="AHL207" s="447"/>
      <c r="AHM207" s="447"/>
      <c r="AHN207" s="447"/>
      <c r="AHO207" s="448"/>
      <c r="AHP207" s="602"/>
      <c r="AHQ207" s="602"/>
      <c r="AHR207" s="602"/>
      <c r="AHS207" s="449"/>
      <c r="AHT207" s="449"/>
      <c r="AHU207" s="449"/>
      <c r="AHV207" s="602"/>
      <c r="AHW207" s="449"/>
      <c r="AHX207" s="449"/>
      <c r="AHY207" s="449"/>
      <c r="AHZ207" s="449"/>
      <c r="AIA207" s="602"/>
      <c r="AIB207" s="447"/>
      <c r="AIC207" s="447"/>
      <c r="AID207" s="447"/>
      <c r="AIE207" s="448"/>
      <c r="AIF207" s="602"/>
      <c r="AIG207" s="602"/>
      <c r="AIH207" s="602"/>
      <c r="AII207" s="449"/>
      <c r="AIJ207" s="449"/>
      <c r="AIK207" s="449"/>
      <c r="AIL207" s="602"/>
      <c r="AIM207" s="449"/>
      <c r="AIN207" s="449"/>
      <c r="AIO207" s="449"/>
      <c r="AIP207" s="449"/>
      <c r="AIQ207" s="602"/>
      <c r="AIR207" s="447"/>
      <c r="AIS207" s="447"/>
      <c r="AIT207" s="447"/>
      <c r="AIU207" s="448"/>
      <c r="AIV207" s="602"/>
      <c r="AIW207" s="602"/>
      <c r="AIX207" s="602"/>
      <c r="AIY207" s="449"/>
      <c r="AIZ207" s="449"/>
      <c r="AJA207" s="449"/>
      <c r="AJB207" s="602"/>
      <c r="AJC207" s="449"/>
      <c r="AJD207" s="449"/>
      <c r="AJE207" s="449"/>
      <c r="AJF207" s="449"/>
      <c r="AJG207" s="602"/>
      <c r="AJH207" s="447"/>
      <c r="AJI207" s="447"/>
      <c r="AJJ207" s="447"/>
      <c r="AJK207" s="448"/>
      <c r="AJL207" s="602"/>
      <c r="AJM207" s="602"/>
      <c r="AJN207" s="602"/>
      <c r="AJO207" s="449"/>
      <c r="AJP207" s="449"/>
      <c r="AJQ207" s="449"/>
      <c r="AJR207" s="602"/>
      <c r="AJS207" s="449"/>
      <c r="AJT207" s="449"/>
      <c r="AJU207" s="449"/>
      <c r="AJV207" s="449"/>
      <c r="AJW207" s="602"/>
      <c r="AJX207" s="447"/>
      <c r="AJY207" s="447"/>
      <c r="AJZ207" s="447"/>
      <c r="AKA207" s="448"/>
      <c r="AKB207" s="602"/>
      <c r="AKC207" s="602"/>
      <c r="AKD207" s="602"/>
      <c r="AKE207" s="449"/>
      <c r="AKF207" s="449"/>
      <c r="AKG207" s="449"/>
      <c r="AKH207" s="602"/>
      <c r="AKI207" s="449"/>
      <c r="AKJ207" s="449"/>
      <c r="AKK207" s="449"/>
      <c r="AKL207" s="449"/>
      <c r="AKM207" s="602"/>
      <c r="AKN207" s="447"/>
      <c r="AKO207" s="447"/>
      <c r="AKP207" s="447"/>
      <c r="AKQ207" s="448"/>
      <c r="AKR207" s="602"/>
      <c r="AKS207" s="602"/>
      <c r="AKT207" s="602"/>
      <c r="AKU207" s="449"/>
      <c r="AKV207" s="449"/>
      <c r="AKW207" s="449"/>
      <c r="AKX207" s="602"/>
      <c r="AKY207" s="449"/>
      <c r="AKZ207" s="449"/>
      <c r="ALA207" s="449"/>
      <c r="ALB207" s="449"/>
      <c r="ALC207" s="602"/>
      <c r="ALD207" s="447"/>
      <c r="ALE207" s="447"/>
      <c r="ALF207" s="447"/>
      <c r="ALG207" s="448"/>
      <c r="ALH207" s="602"/>
      <c r="ALI207" s="602"/>
      <c r="ALJ207" s="602"/>
      <c r="ALK207" s="449"/>
      <c r="ALL207" s="449"/>
      <c r="ALM207" s="449"/>
      <c r="ALN207" s="602"/>
      <c r="ALO207" s="449"/>
      <c r="ALP207" s="449"/>
      <c r="ALQ207" s="449"/>
      <c r="ALR207" s="449"/>
      <c r="ALS207" s="602"/>
      <c r="ALT207" s="447"/>
      <c r="ALU207" s="447"/>
      <c r="ALV207" s="447"/>
      <c r="ALW207" s="448"/>
      <c r="ALX207" s="602"/>
      <c r="ALY207" s="602"/>
      <c r="ALZ207" s="602"/>
      <c r="AMA207" s="449"/>
      <c r="AMB207" s="449"/>
      <c r="AMC207" s="449"/>
      <c r="AMD207" s="602"/>
      <c r="AME207" s="449"/>
      <c r="AMF207" s="449"/>
      <c r="AMG207" s="449"/>
      <c r="AMH207" s="449"/>
      <c r="AMI207" s="602"/>
      <c r="AMJ207" s="447"/>
      <c r="AMK207" s="447"/>
      <c r="AML207" s="447"/>
      <c r="AMM207" s="448"/>
      <c r="AMN207" s="602"/>
      <c r="AMO207" s="602"/>
      <c r="AMP207" s="602"/>
      <c r="AMQ207" s="449"/>
      <c r="AMR207" s="449"/>
      <c r="AMS207" s="449"/>
      <c r="AMT207" s="602"/>
      <c r="AMU207" s="449"/>
      <c r="AMV207" s="449"/>
      <c r="AMW207" s="449"/>
      <c r="AMX207" s="449"/>
      <c r="AMY207" s="602"/>
      <c r="AMZ207" s="447"/>
      <c r="ANA207" s="447"/>
      <c r="ANB207" s="447"/>
      <c r="ANC207" s="448"/>
      <c r="AND207" s="602"/>
      <c r="ANE207" s="602"/>
      <c r="ANF207" s="602"/>
      <c r="ANG207" s="449"/>
      <c r="ANH207" s="449"/>
      <c r="ANI207" s="449"/>
      <c r="ANJ207" s="602"/>
      <c r="ANK207" s="449"/>
      <c r="ANL207" s="449"/>
      <c r="ANM207" s="449"/>
      <c r="ANN207" s="449"/>
      <c r="ANO207" s="602"/>
      <c r="ANP207" s="447"/>
      <c r="ANQ207" s="447"/>
      <c r="ANR207" s="447"/>
      <c r="ANS207" s="448"/>
      <c r="ANT207" s="602"/>
      <c r="ANU207" s="602"/>
      <c r="ANV207" s="602"/>
      <c r="ANW207" s="449"/>
      <c r="ANX207" s="449"/>
      <c r="ANY207" s="449"/>
      <c r="ANZ207" s="602"/>
      <c r="AOA207" s="449"/>
      <c r="AOB207" s="449"/>
      <c r="AOC207" s="449"/>
      <c r="AOD207" s="449"/>
      <c r="AOE207" s="602"/>
      <c r="AOF207" s="447"/>
      <c r="AOG207" s="447"/>
      <c r="AOH207" s="447"/>
      <c r="AOI207" s="448"/>
      <c r="AOJ207" s="602"/>
      <c r="AOK207" s="602"/>
      <c r="AOL207" s="602"/>
      <c r="AOM207" s="449"/>
      <c r="AON207" s="449"/>
      <c r="AOO207" s="449"/>
      <c r="AOP207" s="602"/>
      <c r="AOQ207" s="449"/>
      <c r="AOR207" s="449"/>
      <c r="AOS207" s="449"/>
      <c r="AOT207" s="449"/>
      <c r="AOU207" s="602"/>
      <c r="AOV207" s="447"/>
      <c r="AOW207" s="447"/>
      <c r="AOX207" s="447"/>
      <c r="AOY207" s="448"/>
      <c r="AOZ207" s="602"/>
      <c r="APA207" s="602"/>
      <c r="APB207" s="602"/>
      <c r="APC207" s="449"/>
      <c r="APD207" s="449"/>
      <c r="APE207" s="449"/>
      <c r="APF207" s="602"/>
      <c r="APG207" s="449"/>
      <c r="APH207" s="449"/>
      <c r="API207" s="449"/>
      <c r="APJ207" s="449"/>
      <c r="APK207" s="602"/>
      <c r="APL207" s="447"/>
      <c r="APM207" s="447"/>
      <c r="APN207" s="447"/>
      <c r="APO207" s="448"/>
      <c r="APP207" s="602"/>
      <c r="APQ207" s="602"/>
      <c r="APR207" s="602"/>
      <c r="APS207" s="449"/>
      <c r="APT207" s="449"/>
      <c r="APU207" s="449"/>
      <c r="APV207" s="602"/>
      <c r="APW207" s="449"/>
      <c r="APX207" s="449"/>
      <c r="APY207" s="449"/>
      <c r="APZ207" s="449"/>
      <c r="AQA207" s="602"/>
      <c r="AQB207" s="447"/>
      <c r="AQC207" s="447"/>
      <c r="AQD207" s="447"/>
      <c r="AQE207" s="448"/>
      <c r="AQF207" s="602"/>
      <c r="AQG207" s="602"/>
      <c r="AQH207" s="602"/>
      <c r="AQI207" s="449"/>
      <c r="AQJ207" s="449"/>
      <c r="AQK207" s="449"/>
      <c r="AQL207" s="602"/>
      <c r="AQM207" s="449"/>
      <c r="AQN207" s="449"/>
      <c r="AQO207" s="449"/>
      <c r="AQP207" s="449"/>
      <c r="AQQ207" s="602"/>
      <c r="AQR207" s="447"/>
      <c r="AQS207" s="447"/>
      <c r="AQT207" s="447"/>
      <c r="AQU207" s="448"/>
      <c r="AQV207" s="602"/>
      <c r="AQW207" s="602"/>
      <c r="AQX207" s="602"/>
      <c r="AQY207" s="449"/>
      <c r="AQZ207" s="449"/>
      <c r="ARA207" s="449"/>
      <c r="ARB207" s="602"/>
      <c r="ARC207" s="449"/>
      <c r="ARD207" s="449"/>
      <c r="ARE207" s="449"/>
      <c r="ARF207" s="449"/>
      <c r="ARG207" s="602"/>
      <c r="ARH207" s="447"/>
      <c r="ARI207" s="447"/>
      <c r="ARJ207" s="447"/>
      <c r="ARK207" s="448"/>
      <c r="ARL207" s="602"/>
      <c r="ARM207" s="602"/>
      <c r="ARN207" s="602"/>
      <c r="ARO207" s="449"/>
      <c r="ARP207" s="449"/>
      <c r="ARQ207" s="449"/>
      <c r="ARR207" s="602"/>
      <c r="ARS207" s="449"/>
      <c r="ART207" s="449"/>
      <c r="ARU207" s="449"/>
      <c r="ARV207" s="449"/>
      <c r="ARW207" s="602"/>
      <c r="ARX207" s="447"/>
      <c r="ARY207" s="447"/>
      <c r="ARZ207" s="447"/>
      <c r="ASA207" s="448"/>
      <c r="ASB207" s="602"/>
      <c r="ASC207" s="602"/>
      <c r="ASD207" s="602"/>
      <c r="ASE207" s="449"/>
      <c r="ASF207" s="449"/>
      <c r="ASG207" s="449"/>
      <c r="ASH207" s="602"/>
      <c r="ASI207" s="449"/>
      <c r="ASJ207" s="449"/>
      <c r="ASK207" s="449"/>
      <c r="ASL207" s="449"/>
      <c r="ASM207" s="602"/>
      <c r="ASN207" s="447"/>
      <c r="ASO207" s="447"/>
      <c r="ASP207" s="447"/>
      <c r="ASQ207" s="448"/>
      <c r="ASR207" s="602"/>
      <c r="ASS207" s="602"/>
      <c r="AST207" s="602"/>
      <c r="ASU207" s="449"/>
      <c r="ASV207" s="449"/>
      <c r="ASW207" s="449"/>
      <c r="ASX207" s="602"/>
      <c r="ASY207" s="449"/>
      <c r="ASZ207" s="449"/>
      <c r="ATA207" s="449"/>
      <c r="ATB207" s="449"/>
      <c r="ATC207" s="602"/>
      <c r="ATD207" s="447"/>
      <c r="ATE207" s="447"/>
      <c r="ATF207" s="447"/>
      <c r="ATG207" s="448"/>
      <c r="ATH207" s="602"/>
      <c r="ATI207" s="602"/>
      <c r="ATJ207" s="602"/>
      <c r="ATK207" s="449"/>
      <c r="ATL207" s="449"/>
      <c r="ATM207" s="449"/>
      <c r="ATN207" s="602"/>
      <c r="ATO207" s="449"/>
      <c r="ATP207" s="449"/>
      <c r="ATQ207" s="449"/>
      <c r="ATR207" s="449"/>
      <c r="ATS207" s="602"/>
      <c r="ATT207" s="447"/>
      <c r="ATU207" s="447"/>
      <c r="ATV207" s="447"/>
      <c r="ATW207" s="448"/>
      <c r="ATX207" s="602"/>
      <c r="ATY207" s="602"/>
      <c r="ATZ207" s="602"/>
      <c r="AUA207" s="449"/>
      <c r="AUB207" s="449"/>
      <c r="AUC207" s="449"/>
      <c r="AUD207" s="602"/>
      <c r="AUE207" s="449"/>
      <c r="AUF207" s="449"/>
      <c r="AUG207" s="449"/>
      <c r="AUH207" s="449"/>
      <c r="AUI207" s="602"/>
      <c r="AUJ207" s="447"/>
      <c r="AUK207" s="447"/>
      <c r="AUL207" s="447"/>
      <c r="AUM207" s="448"/>
      <c r="AUN207" s="602"/>
      <c r="AUO207" s="602"/>
      <c r="AUP207" s="602"/>
      <c r="AUQ207" s="449"/>
      <c r="AUR207" s="449"/>
      <c r="AUS207" s="449"/>
      <c r="AUT207" s="602"/>
      <c r="AUU207" s="449"/>
      <c r="AUV207" s="449"/>
      <c r="AUW207" s="449"/>
      <c r="AUX207" s="449"/>
      <c r="AUY207" s="602"/>
      <c r="AUZ207" s="447"/>
      <c r="AVA207" s="447"/>
      <c r="AVB207" s="447"/>
      <c r="AVC207" s="448"/>
      <c r="AVD207" s="602"/>
      <c r="AVE207" s="602"/>
      <c r="AVF207" s="602"/>
      <c r="AVG207" s="449"/>
      <c r="AVH207" s="449"/>
      <c r="AVI207" s="449"/>
      <c r="AVJ207" s="602"/>
      <c r="AVK207" s="449"/>
      <c r="AVL207" s="449"/>
      <c r="AVM207" s="449"/>
      <c r="AVN207" s="449"/>
      <c r="AVO207" s="602"/>
      <c r="AVP207" s="447"/>
      <c r="AVQ207" s="447"/>
      <c r="AVR207" s="447"/>
      <c r="AVS207" s="448"/>
      <c r="AVT207" s="602"/>
      <c r="AVU207" s="602"/>
      <c r="AVV207" s="602"/>
      <c r="AVW207" s="449"/>
      <c r="AVX207" s="449"/>
      <c r="AVY207" s="449"/>
      <c r="AVZ207" s="602"/>
      <c r="AWA207" s="449"/>
      <c r="AWB207" s="449"/>
      <c r="AWC207" s="449"/>
      <c r="AWD207" s="449"/>
      <c r="AWE207" s="602"/>
      <c r="AWF207" s="447"/>
      <c r="AWG207" s="447"/>
      <c r="AWH207" s="447"/>
      <c r="AWI207" s="448"/>
      <c r="AWJ207" s="602"/>
      <c r="AWK207" s="602"/>
      <c r="AWL207" s="602"/>
      <c r="AWM207" s="449"/>
      <c r="AWN207" s="449"/>
      <c r="AWO207" s="449"/>
      <c r="AWP207" s="602"/>
      <c r="AWQ207" s="449"/>
      <c r="AWR207" s="449"/>
      <c r="AWS207" s="449"/>
      <c r="AWT207" s="449"/>
      <c r="AWU207" s="602"/>
      <c r="AWV207" s="447"/>
      <c r="AWW207" s="447"/>
      <c r="AWX207" s="447"/>
      <c r="AWY207" s="448"/>
      <c r="AWZ207" s="602"/>
      <c r="AXA207" s="602"/>
      <c r="AXB207" s="602"/>
      <c r="AXC207" s="449"/>
      <c r="AXD207" s="449"/>
      <c r="AXE207" s="449"/>
      <c r="AXF207" s="602"/>
      <c r="AXG207" s="449"/>
      <c r="AXH207" s="449"/>
      <c r="AXI207" s="449"/>
      <c r="AXJ207" s="449"/>
      <c r="AXK207" s="602"/>
      <c r="AXL207" s="447"/>
      <c r="AXM207" s="447"/>
      <c r="AXN207" s="447"/>
      <c r="AXO207" s="448"/>
      <c r="AXP207" s="602"/>
      <c r="AXQ207" s="602"/>
      <c r="AXR207" s="602"/>
      <c r="AXS207" s="449"/>
      <c r="AXT207" s="449"/>
      <c r="AXU207" s="449"/>
      <c r="AXV207" s="602"/>
      <c r="AXW207" s="449"/>
      <c r="AXX207" s="449"/>
      <c r="AXY207" s="449"/>
      <c r="AXZ207" s="449"/>
      <c r="AYA207" s="602"/>
      <c r="AYB207" s="447"/>
      <c r="AYC207" s="447"/>
      <c r="AYD207" s="447"/>
      <c r="AYE207" s="448"/>
      <c r="AYF207" s="602"/>
      <c r="AYG207" s="602"/>
      <c r="AYH207" s="602"/>
      <c r="AYI207" s="449"/>
      <c r="AYJ207" s="449"/>
      <c r="AYK207" s="449"/>
      <c r="AYL207" s="602"/>
      <c r="AYM207" s="449"/>
      <c r="AYN207" s="449"/>
      <c r="AYO207" s="449"/>
      <c r="AYP207" s="449"/>
      <c r="AYQ207" s="602"/>
      <c r="AYR207" s="447"/>
      <c r="AYS207" s="447"/>
      <c r="AYT207" s="447"/>
      <c r="AYU207" s="448"/>
      <c r="AYV207" s="602"/>
      <c r="AYW207" s="602"/>
      <c r="AYX207" s="602"/>
      <c r="AYY207" s="449"/>
      <c r="AYZ207" s="449"/>
      <c r="AZA207" s="449"/>
      <c r="AZB207" s="602"/>
      <c r="AZC207" s="449"/>
      <c r="AZD207" s="449"/>
      <c r="AZE207" s="449"/>
      <c r="AZF207" s="449"/>
      <c r="AZG207" s="602"/>
      <c r="AZH207" s="447"/>
      <c r="AZI207" s="447"/>
      <c r="AZJ207" s="447"/>
      <c r="AZK207" s="448"/>
      <c r="AZL207" s="602"/>
      <c r="AZM207" s="602"/>
      <c r="AZN207" s="602"/>
      <c r="AZO207" s="449"/>
      <c r="AZP207" s="449"/>
      <c r="AZQ207" s="449"/>
      <c r="AZR207" s="602"/>
      <c r="AZS207" s="449"/>
      <c r="AZT207" s="449"/>
      <c r="AZU207" s="449"/>
      <c r="AZV207" s="449"/>
      <c r="AZW207" s="602"/>
      <c r="AZX207" s="447"/>
      <c r="AZY207" s="447"/>
      <c r="AZZ207" s="447"/>
      <c r="BAA207" s="448"/>
      <c r="BAB207" s="602"/>
      <c r="BAC207" s="602"/>
      <c r="BAD207" s="602"/>
      <c r="BAE207" s="449"/>
      <c r="BAF207" s="449"/>
      <c r="BAG207" s="449"/>
      <c r="BAH207" s="602"/>
      <c r="BAI207" s="449"/>
      <c r="BAJ207" s="449"/>
      <c r="BAK207" s="449"/>
      <c r="BAL207" s="449"/>
      <c r="BAM207" s="602"/>
      <c r="BAN207" s="447"/>
      <c r="BAO207" s="447"/>
      <c r="BAP207" s="447"/>
      <c r="BAQ207" s="448"/>
      <c r="BAR207" s="602"/>
      <c r="BAS207" s="602"/>
      <c r="BAT207" s="602"/>
      <c r="BAU207" s="449"/>
      <c r="BAV207" s="449"/>
      <c r="BAW207" s="449"/>
      <c r="BAX207" s="602"/>
      <c r="BAY207" s="449"/>
      <c r="BAZ207" s="449"/>
      <c r="BBA207" s="449"/>
      <c r="BBB207" s="449"/>
      <c r="BBC207" s="602"/>
      <c r="BBD207" s="447"/>
      <c r="BBE207" s="447"/>
      <c r="BBF207" s="447"/>
      <c r="BBG207" s="448"/>
      <c r="BBH207" s="602"/>
      <c r="BBI207" s="602"/>
      <c r="BBJ207" s="602"/>
      <c r="BBK207" s="449"/>
      <c r="BBL207" s="449"/>
      <c r="BBM207" s="449"/>
      <c r="BBN207" s="602"/>
      <c r="BBO207" s="449"/>
      <c r="BBP207" s="449"/>
      <c r="BBQ207" s="449"/>
      <c r="BBR207" s="449"/>
      <c r="BBS207" s="602"/>
      <c r="BBT207" s="447"/>
      <c r="BBU207" s="447"/>
      <c r="BBV207" s="447"/>
      <c r="BBW207" s="448"/>
      <c r="BBX207" s="602"/>
      <c r="BBY207" s="602"/>
      <c r="BBZ207" s="602"/>
      <c r="BCA207" s="449"/>
      <c r="BCB207" s="449"/>
      <c r="BCC207" s="449"/>
      <c r="BCD207" s="602"/>
      <c r="BCE207" s="449"/>
      <c r="BCF207" s="449"/>
      <c r="BCG207" s="449"/>
      <c r="BCH207" s="449"/>
      <c r="BCI207" s="602"/>
      <c r="BCJ207" s="447"/>
      <c r="BCK207" s="447"/>
      <c r="BCL207" s="447"/>
      <c r="BCM207" s="448"/>
      <c r="BCN207" s="602"/>
      <c r="BCO207" s="602"/>
      <c r="BCP207" s="602"/>
      <c r="BCQ207" s="449"/>
      <c r="BCR207" s="449"/>
      <c r="BCS207" s="449"/>
      <c r="BCT207" s="602"/>
      <c r="BCU207" s="449"/>
      <c r="BCV207" s="449"/>
      <c r="BCW207" s="449"/>
      <c r="BCX207" s="449"/>
      <c r="BCY207" s="602"/>
      <c r="BCZ207" s="447"/>
      <c r="BDA207" s="447"/>
      <c r="BDB207" s="447"/>
      <c r="BDC207" s="448"/>
      <c r="BDD207" s="602"/>
      <c r="BDE207" s="602"/>
      <c r="BDF207" s="602"/>
      <c r="BDG207" s="449"/>
      <c r="BDH207" s="449"/>
      <c r="BDI207" s="449"/>
      <c r="BDJ207" s="602"/>
      <c r="BDK207" s="449"/>
      <c r="BDL207" s="449"/>
      <c r="BDM207" s="449"/>
      <c r="BDN207" s="449"/>
      <c r="BDO207" s="602"/>
      <c r="BDP207" s="447"/>
      <c r="BDQ207" s="447"/>
      <c r="BDR207" s="447"/>
      <c r="BDS207" s="448"/>
      <c r="BDT207" s="602"/>
      <c r="BDU207" s="602"/>
      <c r="BDV207" s="602"/>
      <c r="BDW207" s="449"/>
      <c r="BDX207" s="449"/>
      <c r="BDY207" s="449"/>
      <c r="BDZ207" s="602"/>
      <c r="BEA207" s="449"/>
      <c r="BEB207" s="449"/>
      <c r="BEC207" s="449"/>
      <c r="BED207" s="449"/>
      <c r="BEE207" s="602"/>
      <c r="BEF207" s="447"/>
      <c r="BEG207" s="447"/>
      <c r="BEH207" s="447"/>
      <c r="BEI207" s="448"/>
      <c r="BEJ207" s="602"/>
      <c r="BEK207" s="602"/>
      <c r="BEL207" s="602"/>
      <c r="BEM207" s="449"/>
      <c r="BEN207" s="449"/>
      <c r="BEO207" s="449"/>
      <c r="BEP207" s="602"/>
      <c r="BEQ207" s="449"/>
      <c r="BER207" s="449"/>
      <c r="BES207" s="449"/>
      <c r="BET207" s="449"/>
      <c r="BEU207" s="602"/>
      <c r="BEV207" s="447"/>
      <c r="BEW207" s="447"/>
      <c r="BEX207" s="447"/>
      <c r="BEY207" s="448"/>
      <c r="BEZ207" s="602"/>
      <c r="BFA207" s="602"/>
      <c r="BFB207" s="602"/>
      <c r="BFC207" s="449"/>
      <c r="BFD207" s="449"/>
      <c r="BFE207" s="449"/>
      <c r="BFF207" s="602"/>
      <c r="BFG207" s="449"/>
      <c r="BFH207" s="449"/>
      <c r="BFI207" s="449"/>
      <c r="BFJ207" s="449"/>
      <c r="BFK207" s="602"/>
      <c r="BFL207" s="447"/>
      <c r="BFM207" s="447"/>
      <c r="BFN207" s="447"/>
      <c r="BFO207" s="448"/>
      <c r="BFP207" s="602"/>
      <c r="BFQ207" s="602"/>
      <c r="BFR207" s="602"/>
      <c r="BFS207" s="449"/>
      <c r="BFT207" s="449"/>
      <c r="BFU207" s="449"/>
      <c r="BFV207" s="602"/>
      <c r="BFW207" s="449"/>
      <c r="BFX207" s="449"/>
      <c r="BFY207" s="449"/>
      <c r="BFZ207" s="449"/>
      <c r="BGA207" s="602"/>
      <c r="BGB207" s="447"/>
      <c r="BGC207" s="447"/>
      <c r="BGD207" s="447"/>
      <c r="BGE207" s="448"/>
      <c r="BGF207" s="602"/>
      <c r="BGG207" s="602"/>
      <c r="BGH207" s="602"/>
      <c r="BGI207" s="449"/>
      <c r="BGJ207" s="449"/>
      <c r="BGK207" s="449"/>
      <c r="BGL207" s="602"/>
      <c r="BGM207" s="449"/>
      <c r="BGN207" s="449"/>
      <c r="BGO207" s="449"/>
      <c r="BGP207" s="449"/>
      <c r="BGQ207" s="602"/>
      <c r="BGR207" s="447"/>
      <c r="BGS207" s="447"/>
      <c r="BGT207" s="447"/>
      <c r="BGU207" s="448"/>
      <c r="BGV207" s="602"/>
      <c r="BGW207" s="602"/>
      <c r="BGX207" s="602"/>
      <c r="BGY207" s="449"/>
      <c r="BGZ207" s="449"/>
      <c r="BHA207" s="449"/>
      <c r="BHB207" s="602"/>
      <c r="BHC207" s="449"/>
      <c r="BHD207" s="449"/>
      <c r="BHE207" s="449"/>
      <c r="BHF207" s="449"/>
      <c r="BHG207" s="602"/>
      <c r="BHH207" s="447"/>
      <c r="BHI207" s="447"/>
      <c r="BHJ207" s="447"/>
      <c r="BHK207" s="448"/>
      <c r="BHL207" s="602"/>
      <c r="BHM207" s="602"/>
      <c r="BHN207" s="602"/>
      <c r="BHO207" s="449"/>
      <c r="BHP207" s="449"/>
      <c r="BHQ207" s="449"/>
      <c r="BHR207" s="602"/>
      <c r="BHS207" s="449"/>
      <c r="BHT207" s="449"/>
      <c r="BHU207" s="449"/>
      <c r="BHV207" s="449"/>
      <c r="BHW207" s="602"/>
      <c r="BHX207" s="447"/>
      <c r="BHY207" s="447"/>
      <c r="BHZ207" s="447"/>
      <c r="BIA207" s="448"/>
      <c r="BIB207" s="602"/>
      <c r="BIC207" s="602"/>
      <c r="BID207" s="602"/>
      <c r="BIE207" s="449"/>
      <c r="BIF207" s="449"/>
      <c r="BIG207" s="449"/>
      <c r="BIH207" s="602"/>
      <c r="BII207" s="449"/>
      <c r="BIJ207" s="449"/>
      <c r="BIK207" s="449"/>
      <c r="BIL207" s="449"/>
      <c r="BIM207" s="602"/>
      <c r="BIN207" s="447"/>
      <c r="BIO207" s="447"/>
      <c r="BIP207" s="447"/>
      <c r="BIQ207" s="448"/>
      <c r="BIR207" s="602"/>
      <c r="BIS207" s="602"/>
      <c r="BIT207" s="602"/>
      <c r="BIU207" s="449"/>
      <c r="BIV207" s="449"/>
      <c r="BIW207" s="449"/>
      <c r="BIX207" s="602"/>
      <c r="BIY207" s="449"/>
      <c r="BIZ207" s="449"/>
      <c r="BJA207" s="449"/>
      <c r="BJB207" s="449"/>
      <c r="BJC207" s="602"/>
      <c r="BJD207" s="447"/>
      <c r="BJE207" s="447"/>
      <c r="BJF207" s="447"/>
      <c r="BJG207" s="448"/>
      <c r="BJH207" s="602"/>
      <c r="BJI207" s="602"/>
      <c r="BJJ207" s="602"/>
      <c r="BJK207" s="449"/>
      <c r="BJL207" s="449"/>
      <c r="BJM207" s="449"/>
      <c r="BJN207" s="602"/>
      <c r="BJO207" s="449"/>
      <c r="BJP207" s="449"/>
      <c r="BJQ207" s="449"/>
      <c r="BJR207" s="449"/>
      <c r="BJS207" s="602"/>
      <c r="BJT207" s="447"/>
      <c r="BJU207" s="447"/>
      <c r="BJV207" s="447"/>
      <c r="BJW207" s="448"/>
      <c r="BJX207" s="602"/>
      <c r="BJY207" s="602"/>
      <c r="BJZ207" s="602"/>
      <c r="BKA207" s="449"/>
      <c r="BKB207" s="449"/>
      <c r="BKC207" s="449"/>
      <c r="BKD207" s="602"/>
      <c r="BKE207" s="449"/>
      <c r="BKF207" s="449"/>
      <c r="BKG207" s="449"/>
      <c r="BKH207" s="449"/>
      <c r="BKI207" s="602"/>
      <c r="BKJ207" s="447"/>
      <c r="BKK207" s="447"/>
      <c r="BKL207" s="447"/>
      <c r="BKM207" s="448"/>
      <c r="BKN207" s="602"/>
      <c r="BKO207" s="602"/>
      <c r="BKP207" s="602"/>
      <c r="BKQ207" s="449"/>
      <c r="BKR207" s="449"/>
      <c r="BKS207" s="449"/>
      <c r="BKT207" s="602"/>
      <c r="BKU207" s="449"/>
      <c r="BKV207" s="449"/>
      <c r="BKW207" s="449"/>
      <c r="BKX207" s="449"/>
      <c r="BKY207" s="602"/>
      <c r="BKZ207" s="447"/>
      <c r="BLA207" s="447"/>
      <c r="BLB207" s="447"/>
      <c r="BLC207" s="448"/>
      <c r="BLD207" s="602"/>
      <c r="BLE207" s="602"/>
      <c r="BLF207" s="602"/>
      <c r="BLG207" s="449"/>
      <c r="BLH207" s="449"/>
      <c r="BLI207" s="449"/>
      <c r="BLJ207" s="602"/>
      <c r="BLK207" s="449"/>
      <c r="BLL207" s="449"/>
      <c r="BLM207" s="449"/>
      <c r="BLN207" s="449"/>
      <c r="BLO207" s="602"/>
      <c r="BLP207" s="447"/>
      <c r="BLQ207" s="447"/>
      <c r="BLR207" s="447"/>
      <c r="BLS207" s="448"/>
      <c r="BLT207" s="602"/>
      <c r="BLU207" s="602"/>
      <c r="BLV207" s="602"/>
      <c r="BLW207" s="449"/>
      <c r="BLX207" s="449"/>
      <c r="BLY207" s="449"/>
      <c r="BLZ207" s="602"/>
      <c r="BMA207" s="449"/>
      <c r="BMB207" s="449"/>
      <c r="BMC207" s="449"/>
      <c r="BMD207" s="449"/>
      <c r="BME207" s="602"/>
      <c r="BMF207" s="447"/>
      <c r="BMG207" s="447"/>
      <c r="BMH207" s="447"/>
      <c r="BMI207" s="448"/>
      <c r="BMJ207" s="602"/>
      <c r="BMK207" s="602"/>
      <c r="BML207" s="602"/>
      <c r="BMM207" s="449"/>
      <c r="BMN207" s="449"/>
      <c r="BMO207" s="449"/>
      <c r="BMP207" s="602"/>
      <c r="BMQ207" s="449"/>
      <c r="BMR207" s="449"/>
      <c r="BMS207" s="449"/>
      <c r="BMT207" s="449"/>
      <c r="BMU207" s="602"/>
      <c r="BMV207" s="447"/>
      <c r="BMW207" s="447"/>
      <c r="BMX207" s="447"/>
      <c r="BMY207" s="448"/>
      <c r="BMZ207" s="602"/>
      <c r="BNA207" s="602"/>
      <c r="BNB207" s="602"/>
      <c r="BNC207" s="449"/>
      <c r="BND207" s="449"/>
      <c r="BNE207" s="449"/>
      <c r="BNF207" s="602"/>
      <c r="BNG207" s="449"/>
      <c r="BNH207" s="449"/>
      <c r="BNI207" s="449"/>
      <c r="BNJ207" s="449"/>
      <c r="BNK207" s="602"/>
      <c r="BNL207" s="447"/>
      <c r="BNM207" s="447"/>
      <c r="BNN207" s="447"/>
      <c r="BNO207" s="448"/>
      <c r="BNP207" s="602"/>
      <c r="BNQ207" s="602"/>
      <c r="BNR207" s="602"/>
      <c r="BNS207" s="449"/>
      <c r="BNT207" s="449"/>
      <c r="BNU207" s="449"/>
      <c r="BNV207" s="602"/>
      <c r="BNW207" s="449"/>
      <c r="BNX207" s="449"/>
      <c r="BNY207" s="449"/>
      <c r="BNZ207" s="449"/>
      <c r="BOA207" s="602"/>
      <c r="BOB207" s="447"/>
      <c r="BOC207" s="447"/>
      <c r="BOD207" s="447"/>
      <c r="BOE207" s="448"/>
      <c r="BOF207" s="602"/>
      <c r="BOG207" s="602"/>
      <c r="BOH207" s="602"/>
      <c r="BOI207" s="449"/>
      <c r="BOJ207" s="449"/>
      <c r="BOK207" s="449"/>
      <c r="BOL207" s="602"/>
      <c r="BOM207" s="449"/>
      <c r="BON207" s="449"/>
      <c r="BOO207" s="449"/>
      <c r="BOP207" s="449"/>
      <c r="BOQ207" s="602"/>
      <c r="BOR207" s="447"/>
      <c r="BOS207" s="447"/>
      <c r="BOT207" s="447"/>
      <c r="BOU207" s="448"/>
      <c r="BOV207" s="602"/>
      <c r="BOW207" s="602"/>
      <c r="BOX207" s="602"/>
      <c r="BOY207" s="449"/>
      <c r="BOZ207" s="449"/>
      <c r="BPA207" s="449"/>
      <c r="BPB207" s="602"/>
      <c r="BPC207" s="449"/>
      <c r="BPD207" s="449"/>
      <c r="BPE207" s="449"/>
      <c r="BPF207" s="449"/>
      <c r="BPG207" s="602"/>
      <c r="BPH207" s="447"/>
      <c r="BPI207" s="447"/>
      <c r="BPJ207" s="447"/>
      <c r="BPK207" s="448"/>
      <c r="BPL207" s="602"/>
      <c r="BPM207" s="602"/>
      <c r="BPN207" s="602"/>
      <c r="BPO207" s="449"/>
      <c r="BPP207" s="449"/>
      <c r="BPQ207" s="449"/>
      <c r="BPR207" s="602"/>
      <c r="BPS207" s="449"/>
      <c r="BPT207" s="449"/>
      <c r="BPU207" s="449"/>
      <c r="BPV207" s="449"/>
      <c r="BPW207" s="602"/>
      <c r="BPX207" s="447"/>
      <c r="BPY207" s="447"/>
      <c r="BPZ207" s="447"/>
      <c r="BQA207" s="448"/>
      <c r="BQB207" s="602"/>
      <c r="BQC207" s="602"/>
      <c r="BQD207" s="602"/>
      <c r="BQE207" s="449"/>
      <c r="BQF207" s="449"/>
      <c r="BQG207" s="449"/>
      <c r="BQH207" s="602"/>
      <c r="BQI207" s="449"/>
      <c r="BQJ207" s="449"/>
      <c r="BQK207" s="449"/>
      <c r="BQL207" s="449"/>
      <c r="BQM207" s="602"/>
      <c r="BQN207" s="447"/>
      <c r="BQO207" s="447"/>
      <c r="BQP207" s="447"/>
      <c r="BQQ207" s="448"/>
      <c r="BQR207" s="602"/>
      <c r="BQS207" s="602"/>
      <c r="BQT207" s="602"/>
      <c r="BQU207" s="449"/>
      <c r="BQV207" s="449"/>
      <c r="BQW207" s="449"/>
      <c r="BQX207" s="602"/>
      <c r="BQY207" s="449"/>
      <c r="BQZ207" s="449"/>
      <c r="BRA207" s="449"/>
      <c r="BRB207" s="449"/>
      <c r="BRC207" s="602"/>
      <c r="BRD207" s="447"/>
      <c r="BRE207" s="447"/>
      <c r="BRF207" s="447"/>
      <c r="BRG207" s="448"/>
      <c r="BRH207" s="602"/>
      <c r="BRI207" s="602"/>
      <c r="BRJ207" s="602"/>
      <c r="BRK207" s="449"/>
      <c r="BRL207" s="449"/>
      <c r="BRM207" s="449"/>
      <c r="BRN207" s="602"/>
      <c r="BRO207" s="449"/>
      <c r="BRP207" s="449"/>
      <c r="BRQ207" s="449"/>
      <c r="BRR207" s="449"/>
      <c r="BRS207" s="602"/>
      <c r="BRT207" s="447"/>
      <c r="BRU207" s="447"/>
      <c r="BRV207" s="447"/>
      <c r="BRW207" s="448"/>
      <c r="BRX207" s="602"/>
      <c r="BRY207" s="602"/>
      <c r="BRZ207" s="602"/>
      <c r="BSA207" s="449"/>
      <c r="BSB207" s="449"/>
      <c r="BSC207" s="449"/>
      <c r="BSD207" s="602"/>
      <c r="BSE207" s="449"/>
      <c r="BSF207" s="449"/>
      <c r="BSG207" s="449"/>
      <c r="BSH207" s="449"/>
      <c r="BSI207" s="602"/>
      <c r="BSJ207" s="447"/>
      <c r="BSK207" s="447"/>
      <c r="BSL207" s="447"/>
      <c r="BSM207" s="448"/>
      <c r="BSN207" s="602"/>
      <c r="BSO207" s="602"/>
      <c r="BSP207" s="602"/>
      <c r="BSQ207" s="449"/>
      <c r="BSR207" s="449"/>
      <c r="BSS207" s="449"/>
      <c r="BST207" s="602"/>
      <c r="BSU207" s="449"/>
      <c r="BSV207" s="449"/>
      <c r="BSW207" s="449"/>
      <c r="BSX207" s="449"/>
      <c r="BSY207" s="602"/>
      <c r="BSZ207" s="447"/>
      <c r="BTA207" s="447"/>
      <c r="BTB207" s="447"/>
      <c r="BTC207" s="448"/>
      <c r="BTD207" s="602"/>
      <c r="BTE207" s="602"/>
      <c r="BTF207" s="602"/>
      <c r="BTG207" s="449"/>
      <c r="BTH207" s="449"/>
      <c r="BTI207" s="449"/>
      <c r="BTJ207" s="602"/>
      <c r="BTK207" s="449"/>
      <c r="BTL207" s="449"/>
      <c r="BTM207" s="449"/>
      <c r="BTN207" s="449"/>
      <c r="BTO207" s="602"/>
      <c r="BTP207" s="447"/>
      <c r="BTQ207" s="447"/>
      <c r="BTR207" s="447"/>
      <c r="BTS207" s="448"/>
      <c r="BTT207" s="602"/>
      <c r="BTU207" s="602"/>
      <c r="BTV207" s="602"/>
      <c r="BTW207" s="449"/>
      <c r="BTX207" s="449"/>
      <c r="BTY207" s="449"/>
      <c r="BTZ207" s="602"/>
      <c r="BUA207" s="449"/>
      <c r="BUB207" s="449"/>
      <c r="BUC207" s="449"/>
      <c r="BUD207" s="449"/>
      <c r="BUE207" s="602"/>
      <c r="BUF207" s="447"/>
      <c r="BUG207" s="447"/>
      <c r="BUH207" s="447"/>
      <c r="BUI207" s="448"/>
      <c r="BUJ207" s="602"/>
      <c r="BUK207" s="602"/>
      <c r="BUL207" s="602"/>
      <c r="BUM207" s="449"/>
      <c r="BUN207" s="449"/>
      <c r="BUO207" s="449"/>
      <c r="BUP207" s="602"/>
      <c r="BUQ207" s="449"/>
      <c r="BUR207" s="449"/>
      <c r="BUS207" s="449"/>
      <c r="BUT207" s="449"/>
      <c r="BUU207" s="602"/>
      <c r="BUV207" s="447"/>
      <c r="BUW207" s="447"/>
      <c r="BUX207" s="447"/>
      <c r="BUY207" s="448"/>
      <c r="BUZ207" s="602"/>
      <c r="BVA207" s="602"/>
      <c r="BVB207" s="602"/>
      <c r="BVC207" s="449"/>
      <c r="BVD207" s="449"/>
      <c r="BVE207" s="449"/>
      <c r="BVF207" s="602"/>
      <c r="BVG207" s="449"/>
      <c r="BVH207" s="449"/>
      <c r="BVI207" s="449"/>
      <c r="BVJ207" s="449"/>
      <c r="BVK207" s="602"/>
      <c r="BVL207" s="447"/>
      <c r="BVM207" s="447"/>
      <c r="BVN207" s="447"/>
      <c r="BVO207" s="448"/>
      <c r="BVP207" s="602"/>
      <c r="BVQ207" s="602"/>
      <c r="BVR207" s="602"/>
      <c r="BVS207" s="449"/>
      <c r="BVT207" s="449"/>
      <c r="BVU207" s="449"/>
      <c r="BVV207" s="602"/>
      <c r="BVW207" s="449"/>
      <c r="BVX207" s="449"/>
      <c r="BVY207" s="449"/>
      <c r="BVZ207" s="449"/>
      <c r="BWA207" s="602"/>
      <c r="BWB207" s="447"/>
      <c r="BWC207" s="447"/>
      <c r="BWD207" s="447"/>
      <c r="BWE207" s="448"/>
      <c r="BWF207" s="602"/>
      <c r="BWG207" s="602"/>
      <c r="BWH207" s="602"/>
      <c r="BWI207" s="449"/>
      <c r="BWJ207" s="449"/>
      <c r="BWK207" s="449"/>
      <c r="BWL207" s="602"/>
      <c r="BWM207" s="449"/>
      <c r="BWN207" s="449"/>
      <c r="BWO207" s="449"/>
      <c r="BWP207" s="449"/>
      <c r="BWQ207" s="602"/>
      <c r="BWR207" s="447"/>
      <c r="BWS207" s="447"/>
      <c r="BWT207" s="447"/>
      <c r="BWU207" s="448"/>
      <c r="BWV207" s="602"/>
      <c r="BWW207" s="602"/>
      <c r="BWX207" s="602"/>
      <c r="BWY207" s="449"/>
      <c r="BWZ207" s="449"/>
      <c r="BXA207" s="449"/>
      <c r="BXB207" s="602"/>
      <c r="BXC207" s="449"/>
      <c r="BXD207" s="449"/>
      <c r="BXE207" s="449"/>
      <c r="BXF207" s="449"/>
      <c r="BXG207" s="602"/>
      <c r="BXH207" s="447"/>
      <c r="BXI207" s="447"/>
      <c r="BXJ207" s="447"/>
      <c r="BXK207" s="448"/>
      <c r="BXL207" s="602"/>
      <c r="BXM207" s="602"/>
      <c r="BXN207" s="602"/>
      <c r="BXO207" s="449"/>
      <c r="BXP207" s="449"/>
      <c r="BXQ207" s="449"/>
      <c r="BXR207" s="602"/>
      <c r="BXS207" s="449"/>
      <c r="BXT207" s="449"/>
      <c r="BXU207" s="449"/>
      <c r="BXV207" s="449"/>
      <c r="BXW207" s="602"/>
      <c r="BXX207" s="447"/>
      <c r="BXY207" s="447"/>
      <c r="BXZ207" s="447"/>
      <c r="BYA207" s="448"/>
      <c r="BYB207" s="602"/>
      <c r="BYC207" s="602"/>
      <c r="BYD207" s="602"/>
      <c r="BYE207" s="449"/>
      <c r="BYF207" s="449"/>
      <c r="BYG207" s="449"/>
      <c r="BYH207" s="602"/>
      <c r="BYI207" s="449"/>
      <c r="BYJ207" s="449"/>
      <c r="BYK207" s="449"/>
      <c r="BYL207" s="449"/>
      <c r="BYM207" s="602"/>
      <c r="BYN207" s="447"/>
      <c r="BYO207" s="447"/>
      <c r="BYP207" s="447"/>
      <c r="BYQ207" s="448"/>
      <c r="BYR207" s="602"/>
      <c r="BYS207" s="602"/>
      <c r="BYT207" s="602"/>
      <c r="BYU207" s="449"/>
      <c r="BYV207" s="449"/>
      <c r="BYW207" s="449"/>
      <c r="BYX207" s="602"/>
      <c r="BYY207" s="449"/>
      <c r="BYZ207" s="449"/>
      <c r="BZA207" s="449"/>
      <c r="BZB207" s="449"/>
      <c r="BZC207" s="602"/>
      <c r="BZD207" s="447"/>
      <c r="BZE207" s="447"/>
      <c r="BZF207" s="447"/>
      <c r="BZG207" s="448"/>
      <c r="BZH207" s="602"/>
      <c r="BZI207" s="602"/>
      <c r="BZJ207" s="602"/>
      <c r="BZK207" s="449"/>
      <c r="BZL207" s="449"/>
      <c r="BZM207" s="449"/>
      <c r="BZN207" s="602"/>
      <c r="BZO207" s="449"/>
      <c r="BZP207" s="449"/>
      <c r="BZQ207" s="449"/>
      <c r="BZR207" s="449"/>
      <c r="BZS207" s="602"/>
      <c r="BZT207" s="447"/>
      <c r="BZU207" s="447"/>
      <c r="BZV207" s="447"/>
      <c r="BZW207" s="448"/>
      <c r="BZX207" s="602"/>
      <c r="BZY207" s="602"/>
      <c r="BZZ207" s="602"/>
      <c r="CAA207" s="449"/>
      <c r="CAB207" s="449"/>
      <c r="CAC207" s="449"/>
      <c r="CAD207" s="602"/>
      <c r="CAE207" s="449"/>
      <c r="CAF207" s="449"/>
      <c r="CAG207" s="449"/>
      <c r="CAH207" s="449"/>
      <c r="CAI207" s="602"/>
      <c r="CAJ207" s="447"/>
      <c r="CAK207" s="447"/>
      <c r="CAL207" s="447"/>
      <c r="CAM207" s="448"/>
      <c r="CAN207" s="602"/>
      <c r="CAO207" s="602"/>
      <c r="CAP207" s="602"/>
      <c r="CAQ207" s="449"/>
      <c r="CAR207" s="449"/>
      <c r="CAS207" s="449"/>
      <c r="CAT207" s="602"/>
      <c r="CAU207" s="449"/>
      <c r="CAV207" s="449"/>
      <c r="CAW207" s="449"/>
      <c r="CAX207" s="449"/>
      <c r="CAY207" s="602"/>
      <c r="CAZ207" s="447"/>
      <c r="CBA207" s="447"/>
      <c r="CBB207" s="447"/>
      <c r="CBC207" s="448"/>
      <c r="CBD207" s="602"/>
      <c r="CBE207" s="602"/>
      <c r="CBF207" s="602"/>
      <c r="CBG207" s="449"/>
      <c r="CBH207" s="449"/>
      <c r="CBI207" s="449"/>
      <c r="CBJ207" s="602"/>
      <c r="CBK207" s="449"/>
      <c r="CBL207" s="449"/>
      <c r="CBM207" s="449"/>
      <c r="CBN207" s="449"/>
      <c r="CBO207" s="602"/>
      <c r="CBP207" s="447"/>
      <c r="CBQ207" s="447"/>
      <c r="CBR207" s="447"/>
      <c r="CBS207" s="448"/>
      <c r="CBT207" s="602"/>
      <c r="CBU207" s="602"/>
      <c r="CBV207" s="602"/>
      <c r="CBW207" s="449"/>
      <c r="CBX207" s="449"/>
      <c r="CBY207" s="449"/>
      <c r="CBZ207" s="602"/>
      <c r="CCA207" s="449"/>
      <c r="CCB207" s="449"/>
      <c r="CCC207" s="449"/>
      <c r="CCD207" s="449"/>
      <c r="CCE207" s="602"/>
      <c r="CCF207" s="447"/>
      <c r="CCG207" s="447"/>
      <c r="CCH207" s="447"/>
      <c r="CCI207" s="448"/>
      <c r="CCJ207" s="602"/>
      <c r="CCK207" s="602"/>
      <c r="CCL207" s="602"/>
      <c r="CCM207" s="449"/>
      <c r="CCN207" s="449"/>
      <c r="CCO207" s="449"/>
      <c r="CCP207" s="602"/>
      <c r="CCQ207" s="449"/>
      <c r="CCR207" s="449"/>
      <c r="CCS207" s="449"/>
      <c r="CCT207" s="449"/>
      <c r="CCU207" s="602"/>
      <c r="CCV207" s="447"/>
      <c r="CCW207" s="447"/>
      <c r="CCX207" s="447"/>
      <c r="CCY207" s="448"/>
      <c r="CCZ207" s="602"/>
      <c r="CDA207" s="602"/>
      <c r="CDB207" s="602"/>
      <c r="CDC207" s="449"/>
      <c r="CDD207" s="449"/>
      <c r="CDE207" s="449"/>
      <c r="CDF207" s="602"/>
      <c r="CDG207" s="449"/>
      <c r="CDH207" s="449"/>
      <c r="CDI207" s="449"/>
      <c r="CDJ207" s="449"/>
      <c r="CDK207" s="602"/>
      <c r="CDL207" s="447"/>
      <c r="CDM207" s="447"/>
      <c r="CDN207" s="447"/>
      <c r="CDO207" s="448"/>
      <c r="CDP207" s="602"/>
      <c r="CDQ207" s="602"/>
      <c r="CDR207" s="602"/>
      <c r="CDS207" s="449"/>
      <c r="CDT207" s="449"/>
      <c r="CDU207" s="449"/>
      <c r="CDV207" s="602"/>
      <c r="CDW207" s="449"/>
      <c r="CDX207" s="449"/>
      <c r="CDY207" s="449"/>
      <c r="CDZ207" s="449"/>
      <c r="CEA207" s="602"/>
      <c r="CEB207" s="447"/>
      <c r="CEC207" s="447"/>
      <c r="CED207" s="447"/>
      <c r="CEE207" s="448"/>
      <c r="CEF207" s="602"/>
      <c r="CEG207" s="602"/>
      <c r="CEH207" s="602"/>
      <c r="CEI207" s="449"/>
      <c r="CEJ207" s="449"/>
      <c r="CEK207" s="449"/>
      <c r="CEL207" s="602"/>
      <c r="CEM207" s="449"/>
      <c r="CEN207" s="449"/>
      <c r="CEO207" s="449"/>
      <c r="CEP207" s="449"/>
      <c r="CEQ207" s="602"/>
      <c r="CER207" s="447"/>
      <c r="CES207" s="447"/>
      <c r="CET207" s="447"/>
      <c r="CEU207" s="448"/>
      <c r="CEV207" s="602"/>
      <c r="CEW207" s="602"/>
      <c r="CEX207" s="602"/>
      <c r="CEY207" s="449"/>
      <c r="CEZ207" s="449"/>
      <c r="CFA207" s="449"/>
      <c r="CFB207" s="602"/>
      <c r="CFC207" s="449"/>
      <c r="CFD207" s="449"/>
      <c r="CFE207" s="449"/>
      <c r="CFF207" s="449"/>
      <c r="CFG207" s="602"/>
      <c r="CFH207" s="447"/>
      <c r="CFI207" s="447"/>
      <c r="CFJ207" s="447"/>
      <c r="CFK207" s="448"/>
      <c r="CFL207" s="602"/>
      <c r="CFM207" s="602"/>
      <c r="CFN207" s="602"/>
      <c r="CFO207" s="449"/>
      <c r="CFP207" s="449"/>
      <c r="CFQ207" s="449"/>
      <c r="CFR207" s="602"/>
      <c r="CFS207" s="449"/>
      <c r="CFT207" s="449"/>
      <c r="CFU207" s="449"/>
      <c r="CFV207" s="449"/>
      <c r="CFW207" s="602"/>
      <c r="CFX207" s="447"/>
      <c r="CFY207" s="447"/>
      <c r="CFZ207" s="447"/>
      <c r="CGA207" s="448"/>
      <c r="CGB207" s="602"/>
      <c r="CGC207" s="602"/>
      <c r="CGD207" s="602"/>
      <c r="CGE207" s="449"/>
      <c r="CGF207" s="449"/>
      <c r="CGG207" s="449"/>
      <c r="CGH207" s="602"/>
      <c r="CGI207" s="449"/>
      <c r="CGJ207" s="449"/>
      <c r="CGK207" s="449"/>
      <c r="CGL207" s="449"/>
      <c r="CGM207" s="602"/>
      <c r="CGN207" s="447"/>
      <c r="CGO207" s="447"/>
      <c r="CGP207" s="447"/>
      <c r="CGQ207" s="448"/>
      <c r="CGR207" s="602"/>
      <c r="CGS207" s="602"/>
      <c r="CGT207" s="602"/>
      <c r="CGU207" s="449"/>
      <c r="CGV207" s="449"/>
      <c r="CGW207" s="449"/>
      <c r="CGX207" s="602"/>
      <c r="CGY207" s="449"/>
      <c r="CGZ207" s="449"/>
      <c r="CHA207" s="449"/>
      <c r="CHB207" s="449"/>
      <c r="CHC207" s="602"/>
      <c r="CHD207" s="447"/>
      <c r="CHE207" s="447"/>
      <c r="CHF207" s="447"/>
      <c r="CHG207" s="448"/>
      <c r="CHH207" s="602"/>
      <c r="CHI207" s="602"/>
      <c r="CHJ207" s="602"/>
      <c r="CHK207" s="449"/>
      <c r="CHL207" s="449"/>
      <c r="CHM207" s="449"/>
      <c r="CHN207" s="602"/>
      <c r="CHO207" s="449"/>
      <c r="CHP207" s="449"/>
      <c r="CHQ207" s="449"/>
      <c r="CHR207" s="449"/>
      <c r="CHS207" s="602"/>
      <c r="CHT207" s="447"/>
      <c r="CHU207" s="447"/>
      <c r="CHV207" s="447"/>
      <c r="CHW207" s="448"/>
      <c r="CHX207" s="602"/>
      <c r="CHY207" s="602"/>
      <c r="CHZ207" s="602"/>
      <c r="CIA207" s="449"/>
      <c r="CIB207" s="449"/>
      <c r="CIC207" s="449"/>
      <c r="CID207" s="602"/>
      <c r="CIE207" s="449"/>
      <c r="CIF207" s="449"/>
      <c r="CIG207" s="449"/>
      <c r="CIH207" s="449"/>
      <c r="CII207" s="602"/>
      <c r="CIJ207" s="447"/>
      <c r="CIK207" s="447"/>
      <c r="CIL207" s="447"/>
      <c r="CIM207" s="448"/>
      <c r="CIN207" s="602"/>
      <c r="CIO207" s="602"/>
      <c r="CIP207" s="602"/>
      <c r="CIQ207" s="449"/>
      <c r="CIR207" s="449"/>
      <c r="CIS207" s="449"/>
      <c r="CIT207" s="602"/>
      <c r="CIU207" s="449"/>
      <c r="CIV207" s="449"/>
      <c r="CIW207" s="449"/>
      <c r="CIX207" s="449"/>
      <c r="CIY207" s="602"/>
      <c r="CIZ207" s="447"/>
      <c r="CJA207" s="447"/>
      <c r="CJB207" s="447"/>
      <c r="CJC207" s="448"/>
      <c r="CJD207" s="602"/>
      <c r="CJE207" s="602"/>
      <c r="CJF207" s="602"/>
      <c r="CJG207" s="449"/>
      <c r="CJH207" s="449"/>
      <c r="CJI207" s="449"/>
      <c r="CJJ207" s="602"/>
      <c r="CJK207" s="449"/>
      <c r="CJL207" s="449"/>
      <c r="CJM207" s="449"/>
      <c r="CJN207" s="449"/>
      <c r="CJO207" s="602"/>
      <c r="CJP207" s="447"/>
      <c r="CJQ207" s="447"/>
      <c r="CJR207" s="447"/>
      <c r="CJS207" s="448"/>
      <c r="CJT207" s="602"/>
      <c r="CJU207" s="602"/>
      <c r="CJV207" s="602"/>
      <c r="CJW207" s="449"/>
      <c r="CJX207" s="449"/>
      <c r="CJY207" s="449"/>
      <c r="CJZ207" s="602"/>
      <c r="CKA207" s="449"/>
      <c r="CKB207" s="449"/>
      <c r="CKC207" s="449"/>
      <c r="CKD207" s="449"/>
      <c r="CKE207" s="602"/>
      <c r="CKF207" s="447"/>
      <c r="CKG207" s="447"/>
      <c r="CKH207" s="447"/>
      <c r="CKI207" s="448"/>
      <c r="CKJ207" s="602"/>
      <c r="CKK207" s="602"/>
      <c r="CKL207" s="602"/>
      <c r="CKM207" s="449"/>
      <c r="CKN207" s="449"/>
      <c r="CKO207" s="449"/>
      <c r="CKP207" s="602"/>
      <c r="CKQ207" s="449"/>
      <c r="CKR207" s="449"/>
      <c r="CKS207" s="449"/>
      <c r="CKT207" s="449"/>
      <c r="CKU207" s="602"/>
      <c r="CKV207" s="447"/>
      <c r="CKW207" s="447"/>
      <c r="CKX207" s="447"/>
      <c r="CKY207" s="448"/>
      <c r="CKZ207" s="602"/>
      <c r="CLA207" s="602"/>
      <c r="CLB207" s="602"/>
      <c r="CLC207" s="449"/>
      <c r="CLD207" s="449"/>
      <c r="CLE207" s="449"/>
      <c r="CLF207" s="602"/>
      <c r="CLG207" s="449"/>
      <c r="CLH207" s="449"/>
      <c r="CLI207" s="449"/>
      <c r="CLJ207" s="449"/>
      <c r="CLK207" s="602"/>
      <c r="CLL207" s="447"/>
      <c r="CLM207" s="447"/>
      <c r="CLN207" s="447"/>
      <c r="CLO207" s="448"/>
      <c r="CLP207" s="602"/>
      <c r="CLQ207" s="602"/>
      <c r="CLR207" s="602"/>
      <c r="CLS207" s="449"/>
      <c r="CLT207" s="449"/>
      <c r="CLU207" s="449"/>
      <c r="CLV207" s="602"/>
      <c r="CLW207" s="449"/>
      <c r="CLX207" s="449"/>
      <c r="CLY207" s="449"/>
      <c r="CLZ207" s="449"/>
      <c r="CMA207" s="602"/>
      <c r="CMB207" s="447"/>
      <c r="CMC207" s="447"/>
      <c r="CMD207" s="447"/>
      <c r="CME207" s="448"/>
      <c r="CMF207" s="602"/>
      <c r="CMG207" s="602"/>
      <c r="CMH207" s="602"/>
      <c r="CMI207" s="449"/>
      <c r="CMJ207" s="449"/>
      <c r="CMK207" s="449"/>
      <c r="CML207" s="602"/>
      <c r="CMM207" s="449"/>
      <c r="CMN207" s="449"/>
      <c r="CMO207" s="449"/>
      <c r="CMP207" s="449"/>
      <c r="CMQ207" s="602"/>
      <c r="CMR207" s="447"/>
      <c r="CMS207" s="447"/>
      <c r="CMT207" s="447"/>
      <c r="CMU207" s="448"/>
      <c r="CMV207" s="602"/>
      <c r="CMW207" s="602"/>
      <c r="CMX207" s="602"/>
      <c r="CMY207" s="449"/>
      <c r="CMZ207" s="449"/>
      <c r="CNA207" s="449"/>
      <c r="CNB207" s="602"/>
      <c r="CNC207" s="449"/>
      <c r="CND207" s="449"/>
      <c r="CNE207" s="449"/>
      <c r="CNF207" s="449"/>
      <c r="CNG207" s="602"/>
      <c r="CNH207" s="447"/>
      <c r="CNI207" s="447"/>
      <c r="CNJ207" s="447"/>
      <c r="CNK207" s="448"/>
      <c r="CNL207" s="602"/>
      <c r="CNM207" s="602"/>
      <c r="CNN207" s="602"/>
      <c r="CNO207" s="449"/>
      <c r="CNP207" s="449"/>
      <c r="CNQ207" s="449"/>
      <c r="CNR207" s="602"/>
      <c r="CNS207" s="449"/>
      <c r="CNT207" s="449"/>
      <c r="CNU207" s="449"/>
      <c r="CNV207" s="449"/>
      <c r="CNW207" s="602"/>
      <c r="CNX207" s="447"/>
      <c r="CNY207" s="447"/>
      <c r="CNZ207" s="447"/>
      <c r="COA207" s="448"/>
      <c r="COB207" s="602"/>
      <c r="COC207" s="602"/>
      <c r="COD207" s="602"/>
      <c r="COE207" s="449"/>
      <c r="COF207" s="449"/>
      <c r="COG207" s="449"/>
      <c r="COH207" s="602"/>
      <c r="COI207" s="449"/>
      <c r="COJ207" s="449"/>
      <c r="COK207" s="449"/>
      <c r="COL207" s="449"/>
      <c r="COM207" s="602"/>
      <c r="CON207" s="447"/>
      <c r="COO207" s="447"/>
      <c r="COP207" s="447"/>
      <c r="COQ207" s="448"/>
      <c r="COR207" s="602"/>
      <c r="COS207" s="602"/>
      <c r="COT207" s="602"/>
      <c r="COU207" s="449"/>
      <c r="COV207" s="449"/>
      <c r="COW207" s="449"/>
      <c r="COX207" s="602"/>
      <c r="COY207" s="449"/>
      <c r="COZ207" s="449"/>
      <c r="CPA207" s="449"/>
      <c r="CPB207" s="449"/>
      <c r="CPC207" s="602"/>
      <c r="CPD207" s="447"/>
      <c r="CPE207" s="447"/>
      <c r="CPF207" s="447"/>
      <c r="CPG207" s="448"/>
      <c r="CPH207" s="602"/>
      <c r="CPI207" s="602"/>
      <c r="CPJ207" s="602"/>
      <c r="CPK207" s="449"/>
      <c r="CPL207" s="449"/>
      <c r="CPM207" s="449"/>
      <c r="CPN207" s="602"/>
      <c r="CPO207" s="449"/>
      <c r="CPP207" s="449"/>
      <c r="CPQ207" s="449"/>
      <c r="CPR207" s="449"/>
      <c r="CPS207" s="602"/>
      <c r="CPT207" s="447"/>
      <c r="CPU207" s="447"/>
      <c r="CPV207" s="447"/>
      <c r="CPW207" s="448"/>
      <c r="CPX207" s="602"/>
      <c r="CPY207" s="602"/>
      <c r="CPZ207" s="602"/>
      <c r="CQA207" s="449"/>
      <c r="CQB207" s="449"/>
      <c r="CQC207" s="449"/>
      <c r="CQD207" s="602"/>
      <c r="CQE207" s="449"/>
      <c r="CQF207" s="449"/>
      <c r="CQG207" s="449"/>
      <c r="CQH207" s="449"/>
      <c r="CQI207" s="602"/>
      <c r="CQJ207" s="447"/>
      <c r="CQK207" s="447"/>
      <c r="CQL207" s="447"/>
      <c r="CQM207" s="448"/>
      <c r="CQN207" s="602"/>
      <c r="CQO207" s="602"/>
      <c r="CQP207" s="602"/>
      <c r="CQQ207" s="449"/>
      <c r="CQR207" s="449"/>
      <c r="CQS207" s="449"/>
      <c r="CQT207" s="602"/>
      <c r="CQU207" s="449"/>
      <c r="CQV207" s="449"/>
      <c r="CQW207" s="449"/>
      <c r="CQX207" s="449"/>
      <c r="CQY207" s="602"/>
      <c r="CQZ207" s="447"/>
      <c r="CRA207" s="447"/>
      <c r="CRB207" s="447"/>
      <c r="CRC207" s="448"/>
      <c r="CRD207" s="602"/>
      <c r="CRE207" s="602"/>
      <c r="CRF207" s="602"/>
      <c r="CRG207" s="449"/>
      <c r="CRH207" s="449"/>
      <c r="CRI207" s="449"/>
      <c r="CRJ207" s="602"/>
      <c r="CRK207" s="449"/>
      <c r="CRL207" s="449"/>
      <c r="CRM207" s="449"/>
      <c r="CRN207" s="449"/>
      <c r="CRO207" s="602"/>
      <c r="CRP207" s="447"/>
      <c r="CRQ207" s="447"/>
      <c r="CRR207" s="447"/>
      <c r="CRS207" s="448"/>
      <c r="CRT207" s="602"/>
      <c r="CRU207" s="602"/>
      <c r="CRV207" s="602"/>
      <c r="CRW207" s="449"/>
      <c r="CRX207" s="449"/>
      <c r="CRY207" s="449"/>
      <c r="CRZ207" s="602"/>
      <c r="CSA207" s="449"/>
      <c r="CSB207" s="449"/>
      <c r="CSC207" s="449"/>
      <c r="CSD207" s="449"/>
      <c r="CSE207" s="602"/>
      <c r="CSF207" s="447"/>
      <c r="CSG207" s="447"/>
      <c r="CSH207" s="447"/>
      <c r="CSI207" s="448"/>
      <c r="CSJ207" s="602"/>
      <c r="CSK207" s="602"/>
      <c r="CSL207" s="602"/>
      <c r="CSM207" s="449"/>
      <c r="CSN207" s="449"/>
      <c r="CSO207" s="449"/>
      <c r="CSP207" s="602"/>
      <c r="CSQ207" s="449"/>
      <c r="CSR207" s="449"/>
      <c r="CSS207" s="449"/>
      <c r="CST207" s="449"/>
      <c r="CSU207" s="602"/>
      <c r="CSV207" s="447"/>
      <c r="CSW207" s="447"/>
      <c r="CSX207" s="447"/>
      <c r="CSY207" s="448"/>
      <c r="CSZ207" s="602"/>
      <c r="CTA207" s="602"/>
      <c r="CTB207" s="602"/>
      <c r="CTC207" s="449"/>
      <c r="CTD207" s="449"/>
      <c r="CTE207" s="449"/>
      <c r="CTF207" s="602"/>
      <c r="CTG207" s="449"/>
      <c r="CTH207" s="449"/>
      <c r="CTI207" s="449"/>
      <c r="CTJ207" s="449"/>
      <c r="CTK207" s="602"/>
      <c r="CTL207" s="447"/>
      <c r="CTM207" s="447"/>
      <c r="CTN207" s="447"/>
      <c r="CTO207" s="448"/>
      <c r="CTP207" s="602"/>
      <c r="CTQ207" s="602"/>
      <c r="CTR207" s="602"/>
      <c r="CTS207" s="449"/>
      <c r="CTT207" s="449"/>
      <c r="CTU207" s="449"/>
      <c r="CTV207" s="602"/>
      <c r="CTW207" s="449"/>
      <c r="CTX207" s="449"/>
      <c r="CTY207" s="449"/>
      <c r="CTZ207" s="449"/>
      <c r="CUA207" s="602"/>
      <c r="CUB207" s="447"/>
      <c r="CUC207" s="447"/>
      <c r="CUD207" s="447"/>
      <c r="CUE207" s="448"/>
      <c r="CUF207" s="602"/>
      <c r="CUG207" s="602"/>
      <c r="CUH207" s="602"/>
      <c r="CUI207" s="449"/>
      <c r="CUJ207" s="449"/>
      <c r="CUK207" s="449"/>
      <c r="CUL207" s="602"/>
      <c r="CUM207" s="449"/>
      <c r="CUN207" s="449"/>
      <c r="CUO207" s="449"/>
      <c r="CUP207" s="449"/>
      <c r="CUQ207" s="602"/>
      <c r="CUR207" s="447"/>
      <c r="CUS207" s="447"/>
      <c r="CUT207" s="447"/>
      <c r="CUU207" s="448"/>
      <c r="CUV207" s="602"/>
      <c r="CUW207" s="602"/>
      <c r="CUX207" s="602"/>
      <c r="CUY207" s="449"/>
      <c r="CUZ207" s="449"/>
      <c r="CVA207" s="449"/>
      <c r="CVB207" s="602"/>
      <c r="CVC207" s="449"/>
      <c r="CVD207" s="449"/>
      <c r="CVE207" s="449"/>
      <c r="CVF207" s="449"/>
      <c r="CVG207" s="602"/>
      <c r="CVH207" s="447"/>
      <c r="CVI207" s="447"/>
      <c r="CVJ207" s="447"/>
      <c r="CVK207" s="448"/>
      <c r="CVL207" s="602"/>
      <c r="CVM207" s="602"/>
      <c r="CVN207" s="602"/>
      <c r="CVO207" s="449"/>
      <c r="CVP207" s="449"/>
      <c r="CVQ207" s="449"/>
      <c r="CVR207" s="602"/>
      <c r="CVS207" s="449"/>
      <c r="CVT207" s="449"/>
      <c r="CVU207" s="449"/>
      <c r="CVV207" s="449"/>
      <c r="CVW207" s="602"/>
      <c r="CVX207" s="447"/>
      <c r="CVY207" s="447"/>
      <c r="CVZ207" s="447"/>
      <c r="CWA207" s="448"/>
      <c r="CWB207" s="602"/>
      <c r="CWC207" s="602"/>
      <c r="CWD207" s="602"/>
      <c r="CWE207" s="449"/>
      <c r="CWF207" s="449"/>
      <c r="CWG207" s="449"/>
      <c r="CWH207" s="602"/>
      <c r="CWI207" s="449"/>
      <c r="CWJ207" s="449"/>
      <c r="CWK207" s="449"/>
      <c r="CWL207" s="449"/>
      <c r="CWM207" s="602"/>
      <c r="CWN207" s="447"/>
      <c r="CWO207" s="447"/>
      <c r="CWP207" s="447"/>
      <c r="CWQ207" s="448"/>
      <c r="CWR207" s="602"/>
      <c r="CWS207" s="602"/>
      <c r="CWT207" s="602"/>
      <c r="CWU207" s="449"/>
      <c r="CWV207" s="449"/>
      <c r="CWW207" s="449"/>
      <c r="CWX207" s="602"/>
      <c r="CWY207" s="449"/>
      <c r="CWZ207" s="449"/>
      <c r="CXA207" s="449"/>
      <c r="CXB207" s="449"/>
      <c r="CXC207" s="602"/>
      <c r="CXD207" s="447"/>
      <c r="CXE207" s="447"/>
      <c r="CXF207" s="447"/>
      <c r="CXG207" s="448"/>
      <c r="CXH207" s="602"/>
      <c r="CXI207" s="602"/>
      <c r="CXJ207" s="602"/>
      <c r="CXK207" s="449"/>
      <c r="CXL207" s="449"/>
      <c r="CXM207" s="449"/>
      <c r="CXN207" s="602"/>
      <c r="CXO207" s="449"/>
      <c r="CXP207" s="449"/>
      <c r="CXQ207" s="449"/>
      <c r="CXR207" s="449"/>
      <c r="CXS207" s="602"/>
      <c r="CXT207" s="447"/>
      <c r="CXU207" s="447"/>
      <c r="CXV207" s="447"/>
      <c r="CXW207" s="448"/>
      <c r="CXX207" s="602"/>
      <c r="CXY207" s="602"/>
      <c r="CXZ207" s="602"/>
      <c r="CYA207" s="449"/>
      <c r="CYB207" s="449"/>
      <c r="CYC207" s="449"/>
      <c r="CYD207" s="602"/>
      <c r="CYE207" s="449"/>
      <c r="CYF207" s="449"/>
      <c r="CYG207" s="449"/>
      <c r="CYH207" s="449"/>
      <c r="CYI207" s="602"/>
      <c r="CYJ207" s="447"/>
      <c r="CYK207" s="447"/>
      <c r="CYL207" s="447"/>
      <c r="CYM207" s="448"/>
      <c r="CYN207" s="602"/>
      <c r="CYO207" s="602"/>
      <c r="CYP207" s="602"/>
      <c r="CYQ207" s="449"/>
      <c r="CYR207" s="449"/>
      <c r="CYS207" s="449"/>
      <c r="CYT207" s="602"/>
      <c r="CYU207" s="449"/>
      <c r="CYV207" s="449"/>
      <c r="CYW207" s="449"/>
      <c r="CYX207" s="449"/>
      <c r="CYY207" s="602"/>
      <c r="CYZ207" s="447"/>
      <c r="CZA207" s="447"/>
      <c r="CZB207" s="447"/>
      <c r="CZC207" s="448"/>
      <c r="CZD207" s="602"/>
      <c r="CZE207" s="602"/>
      <c r="CZF207" s="602"/>
      <c r="CZG207" s="449"/>
      <c r="CZH207" s="449"/>
      <c r="CZI207" s="449"/>
      <c r="CZJ207" s="602"/>
      <c r="CZK207" s="449"/>
      <c r="CZL207" s="449"/>
      <c r="CZM207" s="449"/>
      <c r="CZN207" s="449"/>
      <c r="CZO207" s="602"/>
      <c r="CZP207" s="447"/>
      <c r="CZQ207" s="447"/>
      <c r="CZR207" s="447"/>
      <c r="CZS207" s="448"/>
      <c r="CZT207" s="602"/>
      <c r="CZU207" s="602"/>
      <c r="CZV207" s="602"/>
      <c r="CZW207" s="449"/>
      <c r="CZX207" s="449"/>
      <c r="CZY207" s="449"/>
      <c r="CZZ207" s="602"/>
      <c r="DAA207" s="449"/>
      <c r="DAB207" s="449"/>
      <c r="DAC207" s="449"/>
      <c r="DAD207" s="449"/>
      <c r="DAE207" s="602"/>
      <c r="DAF207" s="447"/>
      <c r="DAG207" s="447"/>
      <c r="DAH207" s="447"/>
      <c r="DAI207" s="448"/>
      <c r="DAJ207" s="602"/>
      <c r="DAK207" s="602"/>
      <c r="DAL207" s="602"/>
      <c r="DAM207" s="449"/>
      <c r="DAN207" s="449"/>
      <c r="DAO207" s="449"/>
      <c r="DAP207" s="602"/>
      <c r="DAQ207" s="449"/>
      <c r="DAR207" s="449"/>
      <c r="DAS207" s="449"/>
      <c r="DAT207" s="449"/>
      <c r="DAU207" s="602"/>
      <c r="DAV207" s="447"/>
      <c r="DAW207" s="447"/>
      <c r="DAX207" s="447"/>
      <c r="DAY207" s="448"/>
      <c r="DAZ207" s="602"/>
      <c r="DBA207" s="602"/>
      <c r="DBB207" s="602"/>
      <c r="DBC207" s="449"/>
      <c r="DBD207" s="449"/>
      <c r="DBE207" s="449"/>
      <c r="DBF207" s="602"/>
      <c r="DBG207" s="449"/>
      <c r="DBH207" s="449"/>
      <c r="DBI207" s="449"/>
      <c r="DBJ207" s="449"/>
      <c r="DBK207" s="602"/>
      <c r="DBL207" s="447"/>
      <c r="DBM207" s="447"/>
      <c r="DBN207" s="447"/>
      <c r="DBO207" s="448"/>
      <c r="DBP207" s="602"/>
      <c r="DBQ207" s="602"/>
      <c r="DBR207" s="602"/>
      <c r="DBS207" s="449"/>
      <c r="DBT207" s="449"/>
      <c r="DBU207" s="449"/>
      <c r="DBV207" s="602"/>
      <c r="DBW207" s="449"/>
      <c r="DBX207" s="449"/>
      <c r="DBY207" s="449"/>
      <c r="DBZ207" s="449"/>
      <c r="DCA207" s="602"/>
      <c r="DCB207" s="447"/>
      <c r="DCC207" s="447"/>
      <c r="DCD207" s="447"/>
      <c r="DCE207" s="448"/>
      <c r="DCF207" s="602"/>
      <c r="DCG207" s="602"/>
      <c r="DCH207" s="602"/>
      <c r="DCI207" s="449"/>
      <c r="DCJ207" s="449"/>
      <c r="DCK207" s="449"/>
      <c r="DCL207" s="602"/>
      <c r="DCM207" s="449"/>
      <c r="DCN207" s="449"/>
      <c r="DCO207" s="449"/>
      <c r="DCP207" s="449"/>
      <c r="DCQ207" s="602"/>
      <c r="DCR207" s="447"/>
      <c r="DCS207" s="447"/>
      <c r="DCT207" s="447"/>
      <c r="DCU207" s="448"/>
      <c r="DCV207" s="602"/>
      <c r="DCW207" s="602"/>
      <c r="DCX207" s="602"/>
      <c r="DCY207" s="449"/>
      <c r="DCZ207" s="449"/>
      <c r="DDA207" s="449"/>
      <c r="DDB207" s="602"/>
      <c r="DDC207" s="449"/>
      <c r="DDD207" s="449"/>
      <c r="DDE207" s="449"/>
      <c r="DDF207" s="449"/>
      <c r="DDG207" s="602"/>
      <c r="DDH207" s="447"/>
      <c r="DDI207" s="447"/>
      <c r="DDJ207" s="447"/>
      <c r="DDK207" s="448"/>
      <c r="DDL207" s="602"/>
      <c r="DDM207" s="602"/>
      <c r="DDN207" s="602"/>
      <c r="DDO207" s="449"/>
      <c r="DDP207" s="449"/>
      <c r="DDQ207" s="449"/>
      <c r="DDR207" s="602"/>
      <c r="DDS207" s="449"/>
      <c r="DDT207" s="449"/>
      <c r="DDU207" s="449"/>
      <c r="DDV207" s="449"/>
      <c r="DDW207" s="602"/>
      <c r="DDX207" s="447"/>
      <c r="DDY207" s="447"/>
      <c r="DDZ207" s="447"/>
      <c r="DEA207" s="448"/>
      <c r="DEB207" s="602"/>
      <c r="DEC207" s="602"/>
      <c r="DED207" s="602"/>
      <c r="DEE207" s="449"/>
      <c r="DEF207" s="449"/>
      <c r="DEG207" s="449"/>
      <c r="DEH207" s="602"/>
      <c r="DEI207" s="449"/>
      <c r="DEJ207" s="449"/>
      <c r="DEK207" s="449"/>
      <c r="DEL207" s="449"/>
      <c r="DEM207" s="602"/>
      <c r="DEN207" s="447"/>
      <c r="DEO207" s="447"/>
      <c r="DEP207" s="447"/>
      <c r="DEQ207" s="448"/>
      <c r="DER207" s="602"/>
      <c r="DES207" s="602"/>
      <c r="DET207" s="602"/>
      <c r="DEU207" s="449"/>
      <c r="DEV207" s="449"/>
      <c r="DEW207" s="449"/>
      <c r="DEX207" s="602"/>
      <c r="DEY207" s="449"/>
      <c r="DEZ207" s="449"/>
      <c r="DFA207" s="449"/>
      <c r="DFB207" s="449"/>
      <c r="DFC207" s="602"/>
      <c r="DFD207" s="447"/>
      <c r="DFE207" s="447"/>
      <c r="DFF207" s="447"/>
      <c r="DFG207" s="448"/>
      <c r="DFH207" s="602"/>
      <c r="DFI207" s="602"/>
      <c r="DFJ207" s="602"/>
      <c r="DFK207" s="449"/>
      <c r="DFL207" s="449"/>
      <c r="DFM207" s="449"/>
      <c r="DFN207" s="602"/>
      <c r="DFO207" s="449"/>
      <c r="DFP207" s="449"/>
      <c r="DFQ207" s="449"/>
      <c r="DFR207" s="449"/>
      <c r="DFS207" s="602"/>
      <c r="DFT207" s="447"/>
      <c r="DFU207" s="447"/>
      <c r="DFV207" s="447"/>
      <c r="DFW207" s="448"/>
      <c r="DFX207" s="602"/>
      <c r="DFY207" s="602"/>
      <c r="DFZ207" s="602"/>
      <c r="DGA207" s="449"/>
      <c r="DGB207" s="449"/>
      <c r="DGC207" s="449"/>
      <c r="DGD207" s="602"/>
      <c r="DGE207" s="449"/>
      <c r="DGF207" s="449"/>
      <c r="DGG207" s="449"/>
      <c r="DGH207" s="449"/>
      <c r="DGI207" s="602"/>
      <c r="DGJ207" s="447"/>
      <c r="DGK207" s="447"/>
      <c r="DGL207" s="447"/>
      <c r="DGM207" s="448"/>
      <c r="DGN207" s="602"/>
      <c r="DGO207" s="602"/>
      <c r="DGP207" s="602"/>
      <c r="DGQ207" s="449"/>
      <c r="DGR207" s="449"/>
      <c r="DGS207" s="449"/>
      <c r="DGT207" s="602"/>
      <c r="DGU207" s="449"/>
      <c r="DGV207" s="449"/>
      <c r="DGW207" s="449"/>
      <c r="DGX207" s="449"/>
      <c r="DGY207" s="602"/>
      <c r="DGZ207" s="447"/>
      <c r="DHA207" s="447"/>
      <c r="DHB207" s="447"/>
      <c r="DHC207" s="448"/>
      <c r="DHD207" s="602"/>
      <c r="DHE207" s="602"/>
      <c r="DHF207" s="602"/>
      <c r="DHG207" s="449"/>
      <c r="DHH207" s="449"/>
      <c r="DHI207" s="449"/>
      <c r="DHJ207" s="602"/>
      <c r="DHK207" s="449"/>
      <c r="DHL207" s="449"/>
      <c r="DHM207" s="449"/>
      <c r="DHN207" s="449"/>
      <c r="DHO207" s="602"/>
      <c r="DHP207" s="447"/>
      <c r="DHQ207" s="447"/>
      <c r="DHR207" s="447"/>
      <c r="DHS207" s="448"/>
      <c r="DHT207" s="602"/>
      <c r="DHU207" s="602"/>
      <c r="DHV207" s="602"/>
      <c r="DHW207" s="449"/>
      <c r="DHX207" s="449"/>
      <c r="DHY207" s="449"/>
      <c r="DHZ207" s="602"/>
      <c r="DIA207" s="449"/>
      <c r="DIB207" s="449"/>
      <c r="DIC207" s="449"/>
      <c r="DID207" s="449"/>
      <c r="DIE207" s="602"/>
      <c r="DIF207" s="447"/>
      <c r="DIG207" s="447"/>
      <c r="DIH207" s="447"/>
      <c r="DII207" s="448"/>
      <c r="DIJ207" s="602"/>
      <c r="DIK207" s="602"/>
      <c r="DIL207" s="602"/>
      <c r="DIM207" s="449"/>
      <c r="DIN207" s="449"/>
      <c r="DIO207" s="449"/>
      <c r="DIP207" s="602"/>
      <c r="DIQ207" s="449"/>
      <c r="DIR207" s="449"/>
      <c r="DIS207" s="449"/>
      <c r="DIT207" s="449"/>
      <c r="DIU207" s="602"/>
      <c r="DIV207" s="447"/>
      <c r="DIW207" s="447"/>
      <c r="DIX207" s="447"/>
      <c r="DIY207" s="448"/>
      <c r="DIZ207" s="602"/>
      <c r="DJA207" s="602"/>
      <c r="DJB207" s="602"/>
      <c r="DJC207" s="449"/>
      <c r="DJD207" s="449"/>
      <c r="DJE207" s="449"/>
      <c r="DJF207" s="602"/>
      <c r="DJG207" s="449"/>
      <c r="DJH207" s="449"/>
      <c r="DJI207" s="449"/>
      <c r="DJJ207" s="449"/>
      <c r="DJK207" s="602"/>
      <c r="DJL207" s="447"/>
      <c r="DJM207" s="447"/>
      <c r="DJN207" s="447"/>
      <c r="DJO207" s="448"/>
      <c r="DJP207" s="602"/>
      <c r="DJQ207" s="602"/>
      <c r="DJR207" s="602"/>
      <c r="DJS207" s="449"/>
      <c r="DJT207" s="449"/>
      <c r="DJU207" s="449"/>
      <c r="DJV207" s="602"/>
      <c r="DJW207" s="449"/>
      <c r="DJX207" s="449"/>
      <c r="DJY207" s="449"/>
      <c r="DJZ207" s="449"/>
      <c r="DKA207" s="602"/>
      <c r="DKB207" s="447"/>
      <c r="DKC207" s="447"/>
      <c r="DKD207" s="447"/>
      <c r="DKE207" s="448"/>
      <c r="DKF207" s="602"/>
      <c r="DKG207" s="602"/>
      <c r="DKH207" s="602"/>
      <c r="DKI207" s="449"/>
      <c r="DKJ207" s="449"/>
      <c r="DKK207" s="449"/>
      <c r="DKL207" s="602"/>
      <c r="DKM207" s="449"/>
      <c r="DKN207" s="449"/>
      <c r="DKO207" s="449"/>
      <c r="DKP207" s="449"/>
      <c r="DKQ207" s="602"/>
      <c r="DKR207" s="447"/>
      <c r="DKS207" s="447"/>
      <c r="DKT207" s="447"/>
      <c r="DKU207" s="448"/>
      <c r="DKV207" s="602"/>
      <c r="DKW207" s="602"/>
      <c r="DKX207" s="602"/>
      <c r="DKY207" s="449"/>
      <c r="DKZ207" s="449"/>
      <c r="DLA207" s="449"/>
      <c r="DLB207" s="602"/>
      <c r="DLC207" s="449"/>
      <c r="DLD207" s="449"/>
      <c r="DLE207" s="449"/>
      <c r="DLF207" s="449"/>
      <c r="DLG207" s="602"/>
      <c r="DLH207" s="447"/>
      <c r="DLI207" s="447"/>
      <c r="DLJ207" s="447"/>
      <c r="DLK207" s="448"/>
      <c r="DLL207" s="602"/>
      <c r="DLM207" s="602"/>
      <c r="DLN207" s="602"/>
      <c r="DLO207" s="449"/>
      <c r="DLP207" s="449"/>
      <c r="DLQ207" s="449"/>
      <c r="DLR207" s="602"/>
      <c r="DLS207" s="449"/>
      <c r="DLT207" s="449"/>
      <c r="DLU207" s="449"/>
      <c r="DLV207" s="449"/>
      <c r="DLW207" s="602"/>
      <c r="DLX207" s="447"/>
      <c r="DLY207" s="447"/>
      <c r="DLZ207" s="447"/>
      <c r="DMA207" s="448"/>
      <c r="DMB207" s="602"/>
      <c r="DMC207" s="602"/>
      <c r="DMD207" s="602"/>
      <c r="DME207" s="449"/>
      <c r="DMF207" s="449"/>
      <c r="DMG207" s="449"/>
      <c r="DMH207" s="602"/>
      <c r="DMI207" s="449"/>
      <c r="DMJ207" s="449"/>
      <c r="DMK207" s="449"/>
      <c r="DML207" s="449"/>
      <c r="DMM207" s="602"/>
      <c r="DMN207" s="447"/>
      <c r="DMO207" s="447"/>
      <c r="DMP207" s="447"/>
      <c r="DMQ207" s="448"/>
      <c r="DMR207" s="602"/>
      <c r="DMS207" s="602"/>
      <c r="DMT207" s="602"/>
      <c r="DMU207" s="449"/>
      <c r="DMV207" s="449"/>
      <c r="DMW207" s="449"/>
      <c r="DMX207" s="602"/>
      <c r="DMY207" s="449"/>
      <c r="DMZ207" s="449"/>
      <c r="DNA207" s="449"/>
      <c r="DNB207" s="449"/>
      <c r="DNC207" s="602"/>
      <c r="DND207" s="447"/>
      <c r="DNE207" s="447"/>
      <c r="DNF207" s="447"/>
      <c r="DNG207" s="448"/>
      <c r="DNH207" s="602"/>
      <c r="DNI207" s="602"/>
      <c r="DNJ207" s="602"/>
      <c r="DNK207" s="449"/>
      <c r="DNL207" s="449"/>
      <c r="DNM207" s="449"/>
      <c r="DNN207" s="602"/>
      <c r="DNO207" s="449"/>
      <c r="DNP207" s="449"/>
      <c r="DNQ207" s="449"/>
      <c r="DNR207" s="449"/>
      <c r="DNS207" s="602"/>
      <c r="DNT207" s="447"/>
      <c r="DNU207" s="447"/>
      <c r="DNV207" s="447"/>
      <c r="DNW207" s="448"/>
      <c r="DNX207" s="602"/>
      <c r="DNY207" s="602"/>
      <c r="DNZ207" s="602"/>
      <c r="DOA207" s="449"/>
      <c r="DOB207" s="449"/>
      <c r="DOC207" s="449"/>
      <c r="DOD207" s="602"/>
      <c r="DOE207" s="449"/>
      <c r="DOF207" s="449"/>
      <c r="DOG207" s="449"/>
      <c r="DOH207" s="449"/>
      <c r="DOI207" s="602"/>
      <c r="DOJ207" s="447"/>
      <c r="DOK207" s="447"/>
      <c r="DOL207" s="447"/>
      <c r="DOM207" s="448"/>
      <c r="DON207" s="602"/>
      <c r="DOO207" s="602"/>
      <c r="DOP207" s="602"/>
      <c r="DOQ207" s="449"/>
      <c r="DOR207" s="449"/>
      <c r="DOS207" s="449"/>
      <c r="DOT207" s="602"/>
      <c r="DOU207" s="449"/>
      <c r="DOV207" s="449"/>
      <c r="DOW207" s="449"/>
      <c r="DOX207" s="449"/>
      <c r="DOY207" s="602"/>
      <c r="DOZ207" s="447"/>
      <c r="DPA207" s="447"/>
      <c r="DPB207" s="447"/>
      <c r="DPC207" s="448"/>
      <c r="DPD207" s="602"/>
      <c r="DPE207" s="602"/>
      <c r="DPF207" s="602"/>
      <c r="DPG207" s="449"/>
      <c r="DPH207" s="449"/>
      <c r="DPI207" s="449"/>
      <c r="DPJ207" s="602"/>
      <c r="DPK207" s="449"/>
      <c r="DPL207" s="449"/>
      <c r="DPM207" s="449"/>
      <c r="DPN207" s="449"/>
      <c r="DPO207" s="602"/>
      <c r="DPP207" s="447"/>
      <c r="DPQ207" s="447"/>
      <c r="DPR207" s="447"/>
      <c r="DPS207" s="448"/>
      <c r="DPT207" s="602"/>
      <c r="DPU207" s="602"/>
      <c r="DPV207" s="602"/>
      <c r="DPW207" s="449"/>
      <c r="DPX207" s="449"/>
      <c r="DPY207" s="449"/>
      <c r="DPZ207" s="602"/>
      <c r="DQA207" s="449"/>
      <c r="DQB207" s="449"/>
      <c r="DQC207" s="449"/>
      <c r="DQD207" s="449"/>
      <c r="DQE207" s="602"/>
      <c r="DQF207" s="447"/>
      <c r="DQG207" s="447"/>
      <c r="DQH207" s="447"/>
      <c r="DQI207" s="448"/>
      <c r="DQJ207" s="602"/>
      <c r="DQK207" s="602"/>
      <c r="DQL207" s="602"/>
      <c r="DQM207" s="449"/>
      <c r="DQN207" s="449"/>
      <c r="DQO207" s="449"/>
      <c r="DQP207" s="602"/>
      <c r="DQQ207" s="449"/>
      <c r="DQR207" s="449"/>
      <c r="DQS207" s="449"/>
      <c r="DQT207" s="449"/>
      <c r="DQU207" s="602"/>
      <c r="DQV207" s="447"/>
      <c r="DQW207" s="447"/>
      <c r="DQX207" s="447"/>
      <c r="DQY207" s="448"/>
      <c r="DQZ207" s="602"/>
      <c r="DRA207" s="602"/>
      <c r="DRB207" s="602"/>
      <c r="DRC207" s="449"/>
      <c r="DRD207" s="449"/>
      <c r="DRE207" s="449"/>
      <c r="DRF207" s="602"/>
      <c r="DRG207" s="449"/>
      <c r="DRH207" s="449"/>
      <c r="DRI207" s="449"/>
      <c r="DRJ207" s="449"/>
      <c r="DRK207" s="602"/>
      <c r="DRL207" s="447"/>
      <c r="DRM207" s="447"/>
      <c r="DRN207" s="447"/>
      <c r="DRO207" s="448"/>
      <c r="DRP207" s="602"/>
      <c r="DRQ207" s="602"/>
      <c r="DRR207" s="602"/>
      <c r="DRS207" s="449"/>
      <c r="DRT207" s="449"/>
      <c r="DRU207" s="449"/>
      <c r="DRV207" s="602"/>
      <c r="DRW207" s="449"/>
      <c r="DRX207" s="449"/>
      <c r="DRY207" s="449"/>
      <c r="DRZ207" s="449"/>
      <c r="DSA207" s="602"/>
      <c r="DSB207" s="447"/>
      <c r="DSC207" s="447"/>
      <c r="DSD207" s="447"/>
      <c r="DSE207" s="448"/>
      <c r="DSF207" s="602"/>
      <c r="DSG207" s="602"/>
      <c r="DSH207" s="602"/>
      <c r="DSI207" s="449"/>
      <c r="DSJ207" s="449"/>
      <c r="DSK207" s="449"/>
      <c r="DSL207" s="602"/>
      <c r="DSM207" s="449"/>
      <c r="DSN207" s="449"/>
      <c r="DSO207" s="449"/>
      <c r="DSP207" s="449"/>
      <c r="DSQ207" s="602"/>
      <c r="DSR207" s="447"/>
      <c r="DSS207" s="447"/>
      <c r="DST207" s="447"/>
      <c r="DSU207" s="448"/>
      <c r="DSV207" s="602"/>
      <c r="DSW207" s="602"/>
      <c r="DSX207" s="602"/>
      <c r="DSY207" s="449"/>
      <c r="DSZ207" s="449"/>
      <c r="DTA207" s="449"/>
      <c r="DTB207" s="602"/>
      <c r="DTC207" s="449"/>
      <c r="DTD207" s="449"/>
      <c r="DTE207" s="449"/>
      <c r="DTF207" s="449"/>
      <c r="DTG207" s="602"/>
      <c r="DTH207" s="447"/>
      <c r="DTI207" s="447"/>
      <c r="DTJ207" s="447"/>
      <c r="DTK207" s="448"/>
      <c r="DTL207" s="602"/>
      <c r="DTM207" s="602"/>
      <c r="DTN207" s="602"/>
      <c r="DTO207" s="449"/>
      <c r="DTP207" s="449"/>
      <c r="DTQ207" s="449"/>
      <c r="DTR207" s="602"/>
      <c r="DTS207" s="449"/>
      <c r="DTT207" s="449"/>
      <c r="DTU207" s="449"/>
      <c r="DTV207" s="449"/>
      <c r="DTW207" s="602"/>
      <c r="DTX207" s="447"/>
      <c r="DTY207" s="447"/>
      <c r="DTZ207" s="447"/>
      <c r="DUA207" s="448"/>
      <c r="DUB207" s="602"/>
      <c r="DUC207" s="602"/>
      <c r="DUD207" s="602"/>
      <c r="DUE207" s="449"/>
      <c r="DUF207" s="449"/>
      <c r="DUG207" s="449"/>
      <c r="DUH207" s="602"/>
      <c r="DUI207" s="449"/>
      <c r="DUJ207" s="449"/>
      <c r="DUK207" s="449"/>
      <c r="DUL207" s="449"/>
      <c r="DUM207" s="602"/>
      <c r="DUN207" s="447"/>
      <c r="DUO207" s="447"/>
      <c r="DUP207" s="447"/>
      <c r="DUQ207" s="448"/>
      <c r="DUR207" s="602"/>
      <c r="DUS207" s="602"/>
      <c r="DUT207" s="602"/>
      <c r="DUU207" s="449"/>
      <c r="DUV207" s="449"/>
      <c r="DUW207" s="449"/>
      <c r="DUX207" s="602"/>
      <c r="DUY207" s="449"/>
      <c r="DUZ207" s="449"/>
      <c r="DVA207" s="449"/>
      <c r="DVB207" s="449"/>
      <c r="DVC207" s="602"/>
      <c r="DVD207" s="447"/>
      <c r="DVE207" s="447"/>
      <c r="DVF207" s="447"/>
      <c r="DVG207" s="448"/>
      <c r="DVH207" s="602"/>
      <c r="DVI207" s="602"/>
      <c r="DVJ207" s="602"/>
      <c r="DVK207" s="449"/>
      <c r="DVL207" s="449"/>
      <c r="DVM207" s="449"/>
      <c r="DVN207" s="602"/>
      <c r="DVO207" s="449"/>
      <c r="DVP207" s="449"/>
      <c r="DVQ207" s="449"/>
      <c r="DVR207" s="449"/>
      <c r="DVS207" s="602"/>
      <c r="DVT207" s="447"/>
      <c r="DVU207" s="447"/>
      <c r="DVV207" s="447"/>
      <c r="DVW207" s="448"/>
      <c r="DVX207" s="602"/>
      <c r="DVY207" s="602"/>
      <c r="DVZ207" s="602"/>
      <c r="DWA207" s="449"/>
      <c r="DWB207" s="449"/>
      <c r="DWC207" s="449"/>
      <c r="DWD207" s="602"/>
      <c r="DWE207" s="449"/>
      <c r="DWF207" s="449"/>
      <c r="DWG207" s="449"/>
      <c r="DWH207" s="449"/>
      <c r="DWI207" s="602"/>
      <c r="DWJ207" s="447"/>
      <c r="DWK207" s="447"/>
      <c r="DWL207" s="447"/>
      <c r="DWM207" s="448"/>
      <c r="DWN207" s="602"/>
      <c r="DWO207" s="602"/>
      <c r="DWP207" s="602"/>
      <c r="DWQ207" s="449"/>
      <c r="DWR207" s="449"/>
      <c r="DWS207" s="449"/>
      <c r="DWT207" s="602"/>
      <c r="DWU207" s="449"/>
      <c r="DWV207" s="449"/>
      <c r="DWW207" s="449"/>
      <c r="DWX207" s="449"/>
      <c r="DWY207" s="602"/>
      <c r="DWZ207" s="447"/>
      <c r="DXA207" s="447"/>
      <c r="DXB207" s="447"/>
      <c r="DXC207" s="448"/>
      <c r="DXD207" s="602"/>
      <c r="DXE207" s="602"/>
      <c r="DXF207" s="602"/>
      <c r="DXG207" s="449"/>
      <c r="DXH207" s="449"/>
      <c r="DXI207" s="449"/>
      <c r="DXJ207" s="602"/>
      <c r="DXK207" s="449"/>
      <c r="DXL207" s="449"/>
      <c r="DXM207" s="449"/>
      <c r="DXN207" s="449"/>
      <c r="DXO207" s="602"/>
      <c r="DXP207" s="447"/>
      <c r="DXQ207" s="447"/>
      <c r="DXR207" s="447"/>
      <c r="DXS207" s="448"/>
      <c r="DXT207" s="602"/>
      <c r="DXU207" s="602"/>
      <c r="DXV207" s="602"/>
      <c r="DXW207" s="449"/>
      <c r="DXX207" s="449"/>
      <c r="DXY207" s="449"/>
      <c r="DXZ207" s="602"/>
      <c r="DYA207" s="449"/>
      <c r="DYB207" s="449"/>
      <c r="DYC207" s="449"/>
      <c r="DYD207" s="449"/>
      <c r="DYE207" s="602"/>
      <c r="DYF207" s="447"/>
      <c r="DYG207" s="447"/>
      <c r="DYH207" s="447"/>
      <c r="DYI207" s="448"/>
      <c r="DYJ207" s="602"/>
      <c r="DYK207" s="602"/>
      <c r="DYL207" s="602"/>
      <c r="DYM207" s="449"/>
      <c r="DYN207" s="449"/>
      <c r="DYO207" s="449"/>
      <c r="DYP207" s="602"/>
      <c r="DYQ207" s="449"/>
      <c r="DYR207" s="449"/>
      <c r="DYS207" s="449"/>
      <c r="DYT207" s="449"/>
      <c r="DYU207" s="602"/>
      <c r="DYV207" s="447"/>
      <c r="DYW207" s="447"/>
      <c r="DYX207" s="447"/>
      <c r="DYY207" s="448"/>
      <c r="DYZ207" s="602"/>
      <c r="DZA207" s="602"/>
      <c r="DZB207" s="602"/>
      <c r="DZC207" s="449"/>
      <c r="DZD207" s="449"/>
      <c r="DZE207" s="449"/>
      <c r="DZF207" s="602"/>
      <c r="DZG207" s="449"/>
      <c r="DZH207" s="449"/>
      <c r="DZI207" s="449"/>
      <c r="DZJ207" s="449"/>
      <c r="DZK207" s="602"/>
      <c r="DZL207" s="447"/>
      <c r="DZM207" s="447"/>
      <c r="DZN207" s="447"/>
      <c r="DZO207" s="448"/>
      <c r="DZP207" s="602"/>
      <c r="DZQ207" s="602"/>
      <c r="DZR207" s="602"/>
      <c r="DZS207" s="449"/>
      <c r="DZT207" s="449"/>
      <c r="DZU207" s="449"/>
      <c r="DZV207" s="602"/>
      <c r="DZW207" s="449"/>
      <c r="DZX207" s="449"/>
      <c r="DZY207" s="449"/>
      <c r="DZZ207" s="449"/>
      <c r="EAA207" s="602"/>
      <c r="EAB207" s="447"/>
      <c r="EAC207" s="447"/>
      <c r="EAD207" s="447"/>
      <c r="EAE207" s="448"/>
      <c r="EAF207" s="602"/>
      <c r="EAG207" s="602"/>
      <c r="EAH207" s="602"/>
      <c r="EAI207" s="449"/>
      <c r="EAJ207" s="449"/>
      <c r="EAK207" s="449"/>
      <c r="EAL207" s="602"/>
      <c r="EAM207" s="449"/>
      <c r="EAN207" s="449"/>
      <c r="EAO207" s="449"/>
      <c r="EAP207" s="449"/>
      <c r="EAQ207" s="602"/>
      <c r="EAR207" s="447"/>
      <c r="EAS207" s="447"/>
      <c r="EAT207" s="447"/>
      <c r="EAU207" s="448"/>
      <c r="EAV207" s="602"/>
      <c r="EAW207" s="602"/>
      <c r="EAX207" s="602"/>
      <c r="EAY207" s="449"/>
      <c r="EAZ207" s="449"/>
      <c r="EBA207" s="449"/>
      <c r="EBB207" s="602"/>
      <c r="EBC207" s="449"/>
      <c r="EBD207" s="449"/>
      <c r="EBE207" s="449"/>
      <c r="EBF207" s="449"/>
      <c r="EBG207" s="602"/>
      <c r="EBH207" s="447"/>
      <c r="EBI207" s="447"/>
      <c r="EBJ207" s="447"/>
      <c r="EBK207" s="448"/>
      <c r="EBL207" s="602"/>
      <c r="EBM207" s="602"/>
      <c r="EBN207" s="602"/>
      <c r="EBO207" s="449"/>
      <c r="EBP207" s="449"/>
      <c r="EBQ207" s="449"/>
      <c r="EBR207" s="602"/>
      <c r="EBS207" s="449"/>
      <c r="EBT207" s="449"/>
      <c r="EBU207" s="449"/>
      <c r="EBV207" s="449"/>
      <c r="EBW207" s="602"/>
      <c r="EBX207" s="447"/>
      <c r="EBY207" s="447"/>
      <c r="EBZ207" s="447"/>
      <c r="ECA207" s="448"/>
      <c r="ECB207" s="602"/>
      <c r="ECC207" s="602"/>
      <c r="ECD207" s="602"/>
      <c r="ECE207" s="449"/>
      <c r="ECF207" s="449"/>
      <c r="ECG207" s="449"/>
      <c r="ECH207" s="602"/>
      <c r="ECI207" s="449"/>
      <c r="ECJ207" s="449"/>
      <c r="ECK207" s="449"/>
      <c r="ECL207" s="449"/>
      <c r="ECM207" s="602"/>
      <c r="ECN207" s="447"/>
      <c r="ECO207" s="447"/>
      <c r="ECP207" s="447"/>
      <c r="ECQ207" s="448"/>
      <c r="ECR207" s="602"/>
      <c r="ECS207" s="602"/>
      <c r="ECT207" s="602"/>
      <c r="ECU207" s="449"/>
      <c r="ECV207" s="449"/>
      <c r="ECW207" s="449"/>
      <c r="ECX207" s="602"/>
      <c r="ECY207" s="449"/>
      <c r="ECZ207" s="449"/>
      <c r="EDA207" s="449"/>
      <c r="EDB207" s="449"/>
      <c r="EDC207" s="602"/>
      <c r="EDD207" s="447"/>
      <c r="EDE207" s="447"/>
      <c r="EDF207" s="447"/>
      <c r="EDG207" s="448"/>
      <c r="EDH207" s="602"/>
      <c r="EDI207" s="602"/>
      <c r="EDJ207" s="602"/>
      <c r="EDK207" s="449"/>
      <c r="EDL207" s="449"/>
      <c r="EDM207" s="449"/>
      <c r="EDN207" s="602"/>
      <c r="EDO207" s="449"/>
      <c r="EDP207" s="449"/>
      <c r="EDQ207" s="449"/>
      <c r="EDR207" s="449"/>
      <c r="EDS207" s="602"/>
      <c r="EDT207" s="447"/>
      <c r="EDU207" s="447"/>
      <c r="EDV207" s="447"/>
      <c r="EDW207" s="448"/>
      <c r="EDX207" s="602"/>
      <c r="EDY207" s="602"/>
      <c r="EDZ207" s="602"/>
      <c r="EEA207" s="449"/>
      <c r="EEB207" s="449"/>
      <c r="EEC207" s="449"/>
      <c r="EED207" s="602"/>
      <c r="EEE207" s="449"/>
      <c r="EEF207" s="449"/>
      <c r="EEG207" s="449"/>
      <c r="EEH207" s="449"/>
      <c r="EEI207" s="602"/>
      <c r="EEJ207" s="447"/>
      <c r="EEK207" s="447"/>
      <c r="EEL207" s="447"/>
      <c r="EEM207" s="448"/>
      <c r="EEN207" s="602"/>
      <c r="EEO207" s="602"/>
      <c r="EEP207" s="602"/>
      <c r="EEQ207" s="449"/>
      <c r="EER207" s="449"/>
      <c r="EES207" s="449"/>
      <c r="EET207" s="602"/>
      <c r="EEU207" s="449"/>
      <c r="EEV207" s="449"/>
      <c r="EEW207" s="449"/>
      <c r="EEX207" s="449"/>
      <c r="EEY207" s="602"/>
      <c r="EEZ207" s="447"/>
      <c r="EFA207" s="447"/>
      <c r="EFB207" s="447"/>
      <c r="EFC207" s="448"/>
      <c r="EFD207" s="602"/>
      <c r="EFE207" s="602"/>
      <c r="EFF207" s="602"/>
      <c r="EFG207" s="449"/>
      <c r="EFH207" s="449"/>
      <c r="EFI207" s="449"/>
      <c r="EFJ207" s="602"/>
      <c r="EFK207" s="449"/>
      <c r="EFL207" s="449"/>
      <c r="EFM207" s="449"/>
      <c r="EFN207" s="449"/>
      <c r="EFO207" s="602"/>
      <c r="EFP207" s="447"/>
      <c r="EFQ207" s="447"/>
      <c r="EFR207" s="447"/>
      <c r="EFS207" s="448"/>
      <c r="EFT207" s="602"/>
      <c r="EFU207" s="602"/>
      <c r="EFV207" s="602"/>
      <c r="EFW207" s="449"/>
      <c r="EFX207" s="449"/>
      <c r="EFY207" s="449"/>
      <c r="EFZ207" s="602"/>
      <c r="EGA207" s="449"/>
      <c r="EGB207" s="449"/>
      <c r="EGC207" s="449"/>
      <c r="EGD207" s="449"/>
      <c r="EGE207" s="602"/>
      <c r="EGF207" s="447"/>
      <c r="EGG207" s="447"/>
      <c r="EGH207" s="447"/>
      <c r="EGI207" s="448"/>
      <c r="EGJ207" s="602"/>
      <c r="EGK207" s="602"/>
      <c r="EGL207" s="602"/>
      <c r="EGM207" s="449"/>
      <c r="EGN207" s="449"/>
      <c r="EGO207" s="449"/>
      <c r="EGP207" s="602"/>
      <c r="EGQ207" s="449"/>
      <c r="EGR207" s="449"/>
      <c r="EGS207" s="449"/>
      <c r="EGT207" s="449"/>
      <c r="EGU207" s="602"/>
      <c r="EGV207" s="447"/>
      <c r="EGW207" s="447"/>
      <c r="EGX207" s="447"/>
      <c r="EGY207" s="448"/>
      <c r="EGZ207" s="602"/>
      <c r="EHA207" s="602"/>
      <c r="EHB207" s="602"/>
      <c r="EHC207" s="449"/>
      <c r="EHD207" s="449"/>
      <c r="EHE207" s="449"/>
      <c r="EHF207" s="602"/>
      <c r="EHG207" s="449"/>
      <c r="EHH207" s="449"/>
      <c r="EHI207" s="449"/>
      <c r="EHJ207" s="449"/>
      <c r="EHK207" s="602"/>
      <c r="EHL207" s="447"/>
      <c r="EHM207" s="447"/>
      <c r="EHN207" s="447"/>
      <c r="EHO207" s="448"/>
      <c r="EHP207" s="602"/>
      <c r="EHQ207" s="602"/>
      <c r="EHR207" s="602"/>
      <c r="EHS207" s="449"/>
      <c r="EHT207" s="449"/>
      <c r="EHU207" s="449"/>
      <c r="EHV207" s="602"/>
      <c r="EHW207" s="449"/>
      <c r="EHX207" s="449"/>
      <c r="EHY207" s="449"/>
      <c r="EHZ207" s="449"/>
      <c r="EIA207" s="602"/>
      <c r="EIB207" s="447"/>
      <c r="EIC207" s="447"/>
      <c r="EID207" s="447"/>
      <c r="EIE207" s="448"/>
      <c r="EIF207" s="602"/>
      <c r="EIG207" s="602"/>
      <c r="EIH207" s="602"/>
      <c r="EII207" s="449"/>
      <c r="EIJ207" s="449"/>
      <c r="EIK207" s="449"/>
      <c r="EIL207" s="602"/>
      <c r="EIM207" s="449"/>
      <c r="EIN207" s="449"/>
      <c r="EIO207" s="449"/>
      <c r="EIP207" s="449"/>
      <c r="EIQ207" s="602"/>
      <c r="EIR207" s="447"/>
      <c r="EIS207" s="447"/>
      <c r="EIT207" s="447"/>
      <c r="EIU207" s="448"/>
      <c r="EIV207" s="602"/>
      <c r="EIW207" s="602"/>
      <c r="EIX207" s="602"/>
      <c r="EIY207" s="449"/>
      <c r="EIZ207" s="449"/>
      <c r="EJA207" s="449"/>
      <c r="EJB207" s="602"/>
      <c r="EJC207" s="449"/>
      <c r="EJD207" s="449"/>
      <c r="EJE207" s="449"/>
      <c r="EJF207" s="449"/>
      <c r="EJG207" s="602"/>
      <c r="EJH207" s="447"/>
      <c r="EJI207" s="447"/>
      <c r="EJJ207" s="447"/>
      <c r="EJK207" s="448"/>
      <c r="EJL207" s="602"/>
      <c r="EJM207" s="602"/>
      <c r="EJN207" s="602"/>
      <c r="EJO207" s="449"/>
      <c r="EJP207" s="449"/>
      <c r="EJQ207" s="449"/>
      <c r="EJR207" s="602"/>
      <c r="EJS207" s="449"/>
      <c r="EJT207" s="449"/>
      <c r="EJU207" s="449"/>
      <c r="EJV207" s="449"/>
      <c r="EJW207" s="602"/>
      <c r="EJX207" s="447"/>
      <c r="EJY207" s="447"/>
      <c r="EJZ207" s="447"/>
      <c r="EKA207" s="448"/>
      <c r="EKB207" s="602"/>
      <c r="EKC207" s="602"/>
      <c r="EKD207" s="602"/>
      <c r="EKE207" s="449"/>
      <c r="EKF207" s="449"/>
      <c r="EKG207" s="449"/>
      <c r="EKH207" s="602"/>
      <c r="EKI207" s="449"/>
      <c r="EKJ207" s="449"/>
      <c r="EKK207" s="449"/>
      <c r="EKL207" s="449"/>
      <c r="EKM207" s="602"/>
      <c r="EKN207" s="447"/>
      <c r="EKO207" s="447"/>
      <c r="EKP207" s="447"/>
      <c r="EKQ207" s="448"/>
      <c r="EKR207" s="602"/>
      <c r="EKS207" s="602"/>
      <c r="EKT207" s="602"/>
      <c r="EKU207" s="449"/>
      <c r="EKV207" s="449"/>
      <c r="EKW207" s="449"/>
      <c r="EKX207" s="602"/>
      <c r="EKY207" s="449"/>
      <c r="EKZ207" s="449"/>
      <c r="ELA207" s="449"/>
      <c r="ELB207" s="449"/>
      <c r="ELC207" s="602"/>
      <c r="ELD207" s="447"/>
      <c r="ELE207" s="447"/>
      <c r="ELF207" s="447"/>
      <c r="ELG207" s="448"/>
      <c r="ELH207" s="602"/>
      <c r="ELI207" s="602"/>
      <c r="ELJ207" s="602"/>
      <c r="ELK207" s="449"/>
      <c r="ELL207" s="449"/>
      <c r="ELM207" s="449"/>
      <c r="ELN207" s="602"/>
      <c r="ELO207" s="449"/>
      <c r="ELP207" s="449"/>
      <c r="ELQ207" s="449"/>
      <c r="ELR207" s="449"/>
      <c r="ELS207" s="602"/>
      <c r="ELT207" s="447"/>
      <c r="ELU207" s="447"/>
      <c r="ELV207" s="447"/>
      <c r="ELW207" s="448"/>
      <c r="ELX207" s="602"/>
      <c r="ELY207" s="602"/>
      <c r="ELZ207" s="602"/>
      <c r="EMA207" s="449"/>
      <c r="EMB207" s="449"/>
      <c r="EMC207" s="449"/>
      <c r="EMD207" s="602"/>
      <c r="EME207" s="449"/>
      <c r="EMF207" s="449"/>
      <c r="EMG207" s="449"/>
      <c r="EMH207" s="449"/>
      <c r="EMI207" s="602"/>
      <c r="EMJ207" s="447"/>
      <c r="EMK207" s="447"/>
      <c r="EML207" s="447"/>
      <c r="EMM207" s="448"/>
      <c r="EMN207" s="602"/>
      <c r="EMO207" s="602"/>
      <c r="EMP207" s="602"/>
      <c r="EMQ207" s="449"/>
      <c r="EMR207" s="449"/>
      <c r="EMS207" s="449"/>
      <c r="EMT207" s="602"/>
      <c r="EMU207" s="449"/>
      <c r="EMV207" s="449"/>
      <c r="EMW207" s="449"/>
      <c r="EMX207" s="449"/>
      <c r="EMY207" s="602"/>
      <c r="EMZ207" s="447"/>
      <c r="ENA207" s="447"/>
      <c r="ENB207" s="447"/>
      <c r="ENC207" s="448"/>
      <c r="END207" s="602"/>
      <c r="ENE207" s="602"/>
      <c r="ENF207" s="602"/>
      <c r="ENG207" s="449"/>
      <c r="ENH207" s="449"/>
      <c r="ENI207" s="449"/>
      <c r="ENJ207" s="602"/>
      <c r="ENK207" s="449"/>
      <c r="ENL207" s="449"/>
      <c r="ENM207" s="449"/>
      <c r="ENN207" s="449"/>
      <c r="ENO207" s="602"/>
      <c r="ENP207" s="447"/>
      <c r="ENQ207" s="447"/>
      <c r="ENR207" s="447"/>
      <c r="ENS207" s="448"/>
      <c r="ENT207" s="602"/>
      <c r="ENU207" s="602"/>
      <c r="ENV207" s="602"/>
      <c r="ENW207" s="449"/>
      <c r="ENX207" s="449"/>
      <c r="ENY207" s="449"/>
      <c r="ENZ207" s="602"/>
      <c r="EOA207" s="449"/>
      <c r="EOB207" s="449"/>
      <c r="EOC207" s="449"/>
      <c r="EOD207" s="449"/>
      <c r="EOE207" s="602"/>
      <c r="EOF207" s="447"/>
      <c r="EOG207" s="447"/>
      <c r="EOH207" s="447"/>
      <c r="EOI207" s="448"/>
      <c r="EOJ207" s="602"/>
      <c r="EOK207" s="602"/>
      <c r="EOL207" s="602"/>
      <c r="EOM207" s="449"/>
      <c r="EON207" s="449"/>
      <c r="EOO207" s="449"/>
      <c r="EOP207" s="602"/>
      <c r="EOQ207" s="449"/>
      <c r="EOR207" s="449"/>
      <c r="EOS207" s="449"/>
      <c r="EOT207" s="449"/>
      <c r="EOU207" s="602"/>
      <c r="EOV207" s="447"/>
      <c r="EOW207" s="447"/>
      <c r="EOX207" s="447"/>
      <c r="EOY207" s="448"/>
      <c r="EOZ207" s="602"/>
      <c r="EPA207" s="602"/>
      <c r="EPB207" s="602"/>
      <c r="EPC207" s="449"/>
      <c r="EPD207" s="449"/>
      <c r="EPE207" s="449"/>
      <c r="EPF207" s="602"/>
      <c r="EPG207" s="449"/>
      <c r="EPH207" s="449"/>
      <c r="EPI207" s="449"/>
      <c r="EPJ207" s="449"/>
      <c r="EPK207" s="602"/>
      <c r="EPL207" s="447"/>
      <c r="EPM207" s="447"/>
      <c r="EPN207" s="447"/>
      <c r="EPO207" s="448"/>
      <c r="EPP207" s="602"/>
      <c r="EPQ207" s="602"/>
      <c r="EPR207" s="602"/>
      <c r="EPS207" s="449"/>
      <c r="EPT207" s="449"/>
      <c r="EPU207" s="449"/>
      <c r="EPV207" s="602"/>
      <c r="EPW207" s="449"/>
      <c r="EPX207" s="449"/>
      <c r="EPY207" s="449"/>
      <c r="EPZ207" s="449"/>
      <c r="EQA207" s="602"/>
      <c r="EQB207" s="447"/>
      <c r="EQC207" s="447"/>
      <c r="EQD207" s="447"/>
      <c r="EQE207" s="448"/>
      <c r="EQF207" s="602"/>
      <c r="EQG207" s="602"/>
      <c r="EQH207" s="602"/>
      <c r="EQI207" s="449"/>
      <c r="EQJ207" s="449"/>
      <c r="EQK207" s="449"/>
      <c r="EQL207" s="602"/>
      <c r="EQM207" s="449"/>
      <c r="EQN207" s="449"/>
      <c r="EQO207" s="449"/>
      <c r="EQP207" s="449"/>
      <c r="EQQ207" s="602"/>
      <c r="EQR207" s="447"/>
      <c r="EQS207" s="447"/>
      <c r="EQT207" s="447"/>
      <c r="EQU207" s="448"/>
      <c r="EQV207" s="602"/>
      <c r="EQW207" s="602"/>
      <c r="EQX207" s="602"/>
      <c r="EQY207" s="449"/>
      <c r="EQZ207" s="449"/>
      <c r="ERA207" s="449"/>
      <c r="ERB207" s="602"/>
      <c r="ERC207" s="449"/>
      <c r="ERD207" s="449"/>
      <c r="ERE207" s="449"/>
      <c r="ERF207" s="449"/>
      <c r="ERG207" s="602"/>
      <c r="ERH207" s="447"/>
      <c r="ERI207" s="447"/>
      <c r="ERJ207" s="447"/>
      <c r="ERK207" s="448"/>
      <c r="ERL207" s="602"/>
      <c r="ERM207" s="602"/>
      <c r="ERN207" s="602"/>
      <c r="ERO207" s="449"/>
      <c r="ERP207" s="449"/>
      <c r="ERQ207" s="449"/>
      <c r="ERR207" s="602"/>
      <c r="ERS207" s="449"/>
      <c r="ERT207" s="449"/>
      <c r="ERU207" s="449"/>
      <c r="ERV207" s="449"/>
      <c r="ERW207" s="602"/>
      <c r="ERX207" s="447"/>
      <c r="ERY207" s="447"/>
      <c r="ERZ207" s="447"/>
      <c r="ESA207" s="448"/>
      <c r="ESB207" s="602"/>
      <c r="ESC207" s="602"/>
      <c r="ESD207" s="602"/>
      <c r="ESE207" s="449"/>
      <c r="ESF207" s="449"/>
      <c r="ESG207" s="449"/>
      <c r="ESH207" s="602"/>
      <c r="ESI207" s="449"/>
      <c r="ESJ207" s="449"/>
      <c r="ESK207" s="449"/>
      <c r="ESL207" s="449"/>
      <c r="ESM207" s="602"/>
      <c r="ESN207" s="447"/>
      <c r="ESO207" s="447"/>
      <c r="ESP207" s="447"/>
      <c r="ESQ207" s="448"/>
      <c r="ESR207" s="602"/>
      <c r="ESS207" s="602"/>
      <c r="EST207" s="602"/>
      <c r="ESU207" s="449"/>
      <c r="ESV207" s="449"/>
      <c r="ESW207" s="449"/>
      <c r="ESX207" s="602"/>
      <c r="ESY207" s="449"/>
      <c r="ESZ207" s="449"/>
      <c r="ETA207" s="449"/>
      <c r="ETB207" s="449"/>
      <c r="ETC207" s="602"/>
      <c r="ETD207" s="447"/>
      <c r="ETE207" s="447"/>
      <c r="ETF207" s="447"/>
      <c r="ETG207" s="448"/>
      <c r="ETH207" s="602"/>
      <c r="ETI207" s="602"/>
      <c r="ETJ207" s="602"/>
      <c r="ETK207" s="449"/>
      <c r="ETL207" s="449"/>
      <c r="ETM207" s="449"/>
      <c r="ETN207" s="602"/>
      <c r="ETO207" s="449"/>
      <c r="ETP207" s="449"/>
      <c r="ETQ207" s="449"/>
      <c r="ETR207" s="449"/>
      <c r="ETS207" s="602"/>
      <c r="ETT207" s="447"/>
      <c r="ETU207" s="447"/>
      <c r="ETV207" s="447"/>
      <c r="ETW207" s="448"/>
      <c r="ETX207" s="602"/>
      <c r="ETY207" s="602"/>
      <c r="ETZ207" s="602"/>
      <c r="EUA207" s="449"/>
      <c r="EUB207" s="449"/>
      <c r="EUC207" s="449"/>
      <c r="EUD207" s="602"/>
      <c r="EUE207" s="449"/>
      <c r="EUF207" s="449"/>
      <c r="EUG207" s="449"/>
      <c r="EUH207" s="449"/>
      <c r="EUI207" s="602"/>
      <c r="EUJ207" s="447"/>
      <c r="EUK207" s="447"/>
      <c r="EUL207" s="447"/>
      <c r="EUM207" s="448"/>
      <c r="EUN207" s="602"/>
      <c r="EUO207" s="602"/>
      <c r="EUP207" s="602"/>
      <c r="EUQ207" s="449"/>
      <c r="EUR207" s="449"/>
      <c r="EUS207" s="449"/>
      <c r="EUT207" s="602"/>
      <c r="EUU207" s="449"/>
      <c r="EUV207" s="449"/>
      <c r="EUW207" s="449"/>
      <c r="EUX207" s="449"/>
      <c r="EUY207" s="602"/>
      <c r="EUZ207" s="447"/>
      <c r="EVA207" s="447"/>
      <c r="EVB207" s="447"/>
      <c r="EVC207" s="448"/>
      <c r="EVD207" s="602"/>
      <c r="EVE207" s="602"/>
      <c r="EVF207" s="602"/>
      <c r="EVG207" s="449"/>
      <c r="EVH207" s="449"/>
      <c r="EVI207" s="449"/>
      <c r="EVJ207" s="602"/>
      <c r="EVK207" s="449"/>
      <c r="EVL207" s="449"/>
      <c r="EVM207" s="449"/>
      <c r="EVN207" s="449"/>
      <c r="EVO207" s="602"/>
      <c r="EVP207" s="447"/>
      <c r="EVQ207" s="447"/>
      <c r="EVR207" s="447"/>
      <c r="EVS207" s="448"/>
      <c r="EVT207" s="602"/>
      <c r="EVU207" s="602"/>
      <c r="EVV207" s="602"/>
      <c r="EVW207" s="449"/>
      <c r="EVX207" s="449"/>
      <c r="EVY207" s="449"/>
      <c r="EVZ207" s="602"/>
      <c r="EWA207" s="449"/>
      <c r="EWB207" s="449"/>
      <c r="EWC207" s="449"/>
      <c r="EWD207" s="449"/>
      <c r="EWE207" s="602"/>
      <c r="EWF207" s="447"/>
      <c r="EWG207" s="447"/>
      <c r="EWH207" s="447"/>
      <c r="EWI207" s="448"/>
      <c r="EWJ207" s="602"/>
      <c r="EWK207" s="602"/>
      <c r="EWL207" s="602"/>
      <c r="EWM207" s="449"/>
      <c r="EWN207" s="449"/>
      <c r="EWO207" s="449"/>
      <c r="EWP207" s="602"/>
      <c r="EWQ207" s="449"/>
      <c r="EWR207" s="449"/>
      <c r="EWS207" s="449"/>
      <c r="EWT207" s="449"/>
      <c r="EWU207" s="602"/>
      <c r="EWV207" s="447"/>
      <c r="EWW207" s="447"/>
      <c r="EWX207" s="447"/>
      <c r="EWY207" s="448"/>
      <c r="EWZ207" s="602"/>
      <c r="EXA207" s="602"/>
      <c r="EXB207" s="602"/>
      <c r="EXC207" s="449"/>
      <c r="EXD207" s="449"/>
      <c r="EXE207" s="449"/>
      <c r="EXF207" s="602"/>
      <c r="EXG207" s="449"/>
      <c r="EXH207" s="449"/>
      <c r="EXI207" s="449"/>
      <c r="EXJ207" s="449"/>
      <c r="EXK207" s="602"/>
      <c r="EXL207" s="447"/>
      <c r="EXM207" s="447"/>
      <c r="EXN207" s="447"/>
      <c r="EXO207" s="448"/>
      <c r="EXP207" s="602"/>
      <c r="EXQ207" s="602"/>
      <c r="EXR207" s="602"/>
      <c r="EXS207" s="449"/>
      <c r="EXT207" s="449"/>
      <c r="EXU207" s="449"/>
      <c r="EXV207" s="602"/>
      <c r="EXW207" s="449"/>
      <c r="EXX207" s="449"/>
      <c r="EXY207" s="449"/>
      <c r="EXZ207" s="449"/>
      <c r="EYA207" s="602"/>
      <c r="EYB207" s="447"/>
      <c r="EYC207" s="447"/>
      <c r="EYD207" s="447"/>
      <c r="EYE207" s="448"/>
      <c r="EYF207" s="602"/>
      <c r="EYG207" s="602"/>
      <c r="EYH207" s="602"/>
      <c r="EYI207" s="449"/>
      <c r="EYJ207" s="449"/>
      <c r="EYK207" s="449"/>
      <c r="EYL207" s="602"/>
      <c r="EYM207" s="449"/>
      <c r="EYN207" s="449"/>
      <c r="EYO207" s="449"/>
      <c r="EYP207" s="449"/>
      <c r="EYQ207" s="602"/>
      <c r="EYR207" s="447"/>
      <c r="EYS207" s="447"/>
      <c r="EYT207" s="447"/>
      <c r="EYU207" s="448"/>
      <c r="EYV207" s="602"/>
      <c r="EYW207" s="602"/>
      <c r="EYX207" s="602"/>
      <c r="EYY207" s="449"/>
      <c r="EYZ207" s="449"/>
      <c r="EZA207" s="449"/>
      <c r="EZB207" s="602"/>
      <c r="EZC207" s="449"/>
      <c r="EZD207" s="449"/>
      <c r="EZE207" s="449"/>
      <c r="EZF207" s="449"/>
      <c r="EZG207" s="602"/>
      <c r="EZH207" s="447"/>
      <c r="EZI207" s="447"/>
      <c r="EZJ207" s="447"/>
      <c r="EZK207" s="448"/>
      <c r="EZL207" s="602"/>
      <c r="EZM207" s="602"/>
      <c r="EZN207" s="602"/>
      <c r="EZO207" s="449"/>
      <c r="EZP207" s="449"/>
      <c r="EZQ207" s="449"/>
      <c r="EZR207" s="602"/>
      <c r="EZS207" s="449"/>
      <c r="EZT207" s="449"/>
      <c r="EZU207" s="449"/>
      <c r="EZV207" s="449"/>
      <c r="EZW207" s="602"/>
      <c r="EZX207" s="447"/>
      <c r="EZY207" s="447"/>
      <c r="EZZ207" s="447"/>
      <c r="FAA207" s="448"/>
      <c r="FAB207" s="602"/>
      <c r="FAC207" s="602"/>
      <c r="FAD207" s="602"/>
      <c r="FAE207" s="449"/>
      <c r="FAF207" s="449"/>
      <c r="FAG207" s="449"/>
      <c r="FAH207" s="602"/>
      <c r="FAI207" s="449"/>
      <c r="FAJ207" s="449"/>
      <c r="FAK207" s="449"/>
      <c r="FAL207" s="449"/>
      <c r="FAM207" s="602"/>
      <c r="FAN207" s="447"/>
      <c r="FAO207" s="447"/>
      <c r="FAP207" s="447"/>
      <c r="FAQ207" s="448"/>
      <c r="FAR207" s="602"/>
      <c r="FAS207" s="602"/>
      <c r="FAT207" s="602"/>
      <c r="FAU207" s="449"/>
      <c r="FAV207" s="449"/>
      <c r="FAW207" s="449"/>
      <c r="FAX207" s="602"/>
      <c r="FAY207" s="449"/>
      <c r="FAZ207" s="449"/>
      <c r="FBA207" s="449"/>
      <c r="FBB207" s="449"/>
      <c r="FBC207" s="602"/>
      <c r="FBD207" s="447"/>
      <c r="FBE207" s="447"/>
      <c r="FBF207" s="447"/>
      <c r="FBG207" s="448"/>
      <c r="FBH207" s="602"/>
      <c r="FBI207" s="602"/>
      <c r="FBJ207" s="602"/>
      <c r="FBK207" s="449"/>
      <c r="FBL207" s="449"/>
      <c r="FBM207" s="449"/>
      <c r="FBN207" s="602"/>
      <c r="FBO207" s="449"/>
      <c r="FBP207" s="449"/>
      <c r="FBQ207" s="449"/>
      <c r="FBR207" s="449"/>
      <c r="FBS207" s="602"/>
      <c r="FBT207" s="447"/>
      <c r="FBU207" s="447"/>
      <c r="FBV207" s="447"/>
      <c r="FBW207" s="448"/>
      <c r="FBX207" s="602"/>
      <c r="FBY207" s="602"/>
      <c r="FBZ207" s="602"/>
      <c r="FCA207" s="449"/>
      <c r="FCB207" s="449"/>
      <c r="FCC207" s="449"/>
      <c r="FCD207" s="602"/>
      <c r="FCE207" s="449"/>
      <c r="FCF207" s="449"/>
      <c r="FCG207" s="449"/>
      <c r="FCH207" s="449"/>
      <c r="FCI207" s="602"/>
      <c r="FCJ207" s="447"/>
      <c r="FCK207" s="447"/>
      <c r="FCL207" s="447"/>
      <c r="FCM207" s="448"/>
      <c r="FCN207" s="602"/>
      <c r="FCO207" s="602"/>
      <c r="FCP207" s="602"/>
      <c r="FCQ207" s="449"/>
      <c r="FCR207" s="449"/>
      <c r="FCS207" s="449"/>
      <c r="FCT207" s="602"/>
      <c r="FCU207" s="449"/>
      <c r="FCV207" s="449"/>
      <c r="FCW207" s="449"/>
      <c r="FCX207" s="449"/>
      <c r="FCY207" s="602"/>
      <c r="FCZ207" s="447"/>
      <c r="FDA207" s="447"/>
      <c r="FDB207" s="447"/>
      <c r="FDC207" s="448"/>
      <c r="FDD207" s="602"/>
      <c r="FDE207" s="602"/>
      <c r="FDF207" s="602"/>
      <c r="FDG207" s="449"/>
      <c r="FDH207" s="449"/>
      <c r="FDI207" s="449"/>
      <c r="FDJ207" s="602"/>
      <c r="FDK207" s="449"/>
      <c r="FDL207" s="449"/>
      <c r="FDM207" s="449"/>
      <c r="FDN207" s="449"/>
      <c r="FDO207" s="602"/>
      <c r="FDP207" s="447"/>
      <c r="FDQ207" s="447"/>
      <c r="FDR207" s="447"/>
      <c r="FDS207" s="448"/>
      <c r="FDT207" s="602"/>
      <c r="FDU207" s="602"/>
      <c r="FDV207" s="602"/>
      <c r="FDW207" s="449"/>
      <c r="FDX207" s="449"/>
      <c r="FDY207" s="449"/>
      <c r="FDZ207" s="602"/>
      <c r="FEA207" s="449"/>
      <c r="FEB207" s="449"/>
      <c r="FEC207" s="449"/>
      <c r="FED207" s="449"/>
      <c r="FEE207" s="602"/>
      <c r="FEF207" s="447"/>
      <c r="FEG207" s="447"/>
      <c r="FEH207" s="447"/>
      <c r="FEI207" s="448"/>
      <c r="FEJ207" s="602"/>
      <c r="FEK207" s="602"/>
      <c r="FEL207" s="602"/>
      <c r="FEM207" s="449"/>
      <c r="FEN207" s="449"/>
      <c r="FEO207" s="449"/>
      <c r="FEP207" s="602"/>
      <c r="FEQ207" s="449"/>
      <c r="FER207" s="449"/>
      <c r="FES207" s="449"/>
      <c r="FET207" s="449"/>
      <c r="FEU207" s="602"/>
      <c r="FEV207" s="447"/>
      <c r="FEW207" s="447"/>
      <c r="FEX207" s="447"/>
      <c r="FEY207" s="448"/>
      <c r="FEZ207" s="602"/>
      <c r="FFA207" s="602"/>
      <c r="FFB207" s="602"/>
      <c r="FFC207" s="449"/>
      <c r="FFD207" s="449"/>
      <c r="FFE207" s="449"/>
      <c r="FFF207" s="602"/>
      <c r="FFG207" s="449"/>
      <c r="FFH207" s="449"/>
      <c r="FFI207" s="449"/>
      <c r="FFJ207" s="449"/>
      <c r="FFK207" s="602"/>
      <c r="FFL207" s="447"/>
      <c r="FFM207" s="447"/>
      <c r="FFN207" s="447"/>
      <c r="FFO207" s="448"/>
      <c r="FFP207" s="602"/>
      <c r="FFQ207" s="602"/>
      <c r="FFR207" s="602"/>
      <c r="FFS207" s="449"/>
      <c r="FFT207" s="449"/>
      <c r="FFU207" s="449"/>
      <c r="FFV207" s="602"/>
      <c r="FFW207" s="449"/>
      <c r="FFX207" s="449"/>
      <c r="FFY207" s="449"/>
      <c r="FFZ207" s="449"/>
      <c r="FGA207" s="602"/>
      <c r="FGB207" s="447"/>
      <c r="FGC207" s="447"/>
      <c r="FGD207" s="447"/>
      <c r="FGE207" s="448"/>
      <c r="FGF207" s="602"/>
      <c r="FGG207" s="602"/>
      <c r="FGH207" s="602"/>
      <c r="FGI207" s="449"/>
      <c r="FGJ207" s="449"/>
      <c r="FGK207" s="449"/>
      <c r="FGL207" s="602"/>
      <c r="FGM207" s="449"/>
      <c r="FGN207" s="449"/>
      <c r="FGO207" s="449"/>
      <c r="FGP207" s="449"/>
      <c r="FGQ207" s="602"/>
      <c r="FGR207" s="447"/>
      <c r="FGS207" s="447"/>
      <c r="FGT207" s="447"/>
      <c r="FGU207" s="448"/>
      <c r="FGV207" s="602"/>
      <c r="FGW207" s="602"/>
      <c r="FGX207" s="602"/>
      <c r="FGY207" s="449"/>
      <c r="FGZ207" s="449"/>
      <c r="FHA207" s="449"/>
      <c r="FHB207" s="602"/>
      <c r="FHC207" s="449"/>
      <c r="FHD207" s="449"/>
      <c r="FHE207" s="449"/>
      <c r="FHF207" s="449"/>
      <c r="FHG207" s="602"/>
      <c r="FHH207" s="447"/>
      <c r="FHI207" s="447"/>
      <c r="FHJ207" s="447"/>
      <c r="FHK207" s="448"/>
      <c r="FHL207" s="602"/>
      <c r="FHM207" s="602"/>
      <c r="FHN207" s="602"/>
      <c r="FHO207" s="449"/>
      <c r="FHP207" s="449"/>
      <c r="FHQ207" s="449"/>
      <c r="FHR207" s="602"/>
      <c r="FHS207" s="449"/>
      <c r="FHT207" s="449"/>
      <c r="FHU207" s="449"/>
      <c r="FHV207" s="449"/>
      <c r="FHW207" s="602"/>
      <c r="FHX207" s="447"/>
      <c r="FHY207" s="447"/>
      <c r="FHZ207" s="447"/>
      <c r="FIA207" s="448"/>
      <c r="FIB207" s="602"/>
      <c r="FIC207" s="602"/>
      <c r="FID207" s="602"/>
      <c r="FIE207" s="449"/>
      <c r="FIF207" s="449"/>
      <c r="FIG207" s="449"/>
      <c r="FIH207" s="602"/>
      <c r="FII207" s="449"/>
      <c r="FIJ207" s="449"/>
      <c r="FIK207" s="449"/>
      <c r="FIL207" s="449"/>
      <c r="FIM207" s="602"/>
      <c r="FIN207" s="447"/>
      <c r="FIO207" s="447"/>
      <c r="FIP207" s="447"/>
      <c r="FIQ207" s="448"/>
      <c r="FIR207" s="602"/>
      <c r="FIS207" s="602"/>
      <c r="FIT207" s="602"/>
      <c r="FIU207" s="449"/>
      <c r="FIV207" s="449"/>
      <c r="FIW207" s="449"/>
      <c r="FIX207" s="602"/>
      <c r="FIY207" s="449"/>
      <c r="FIZ207" s="449"/>
      <c r="FJA207" s="449"/>
      <c r="FJB207" s="449"/>
      <c r="FJC207" s="602"/>
      <c r="FJD207" s="447"/>
      <c r="FJE207" s="447"/>
      <c r="FJF207" s="447"/>
      <c r="FJG207" s="448"/>
      <c r="FJH207" s="602"/>
      <c r="FJI207" s="602"/>
      <c r="FJJ207" s="602"/>
      <c r="FJK207" s="449"/>
      <c r="FJL207" s="449"/>
      <c r="FJM207" s="449"/>
      <c r="FJN207" s="602"/>
      <c r="FJO207" s="449"/>
      <c r="FJP207" s="449"/>
      <c r="FJQ207" s="449"/>
      <c r="FJR207" s="449"/>
      <c r="FJS207" s="602"/>
      <c r="FJT207" s="447"/>
      <c r="FJU207" s="447"/>
      <c r="FJV207" s="447"/>
      <c r="FJW207" s="448"/>
      <c r="FJX207" s="602"/>
      <c r="FJY207" s="602"/>
      <c r="FJZ207" s="602"/>
      <c r="FKA207" s="449"/>
      <c r="FKB207" s="449"/>
      <c r="FKC207" s="449"/>
      <c r="FKD207" s="602"/>
      <c r="FKE207" s="449"/>
      <c r="FKF207" s="449"/>
      <c r="FKG207" s="449"/>
      <c r="FKH207" s="449"/>
      <c r="FKI207" s="602"/>
      <c r="FKJ207" s="447"/>
      <c r="FKK207" s="447"/>
      <c r="FKL207" s="447"/>
      <c r="FKM207" s="448"/>
      <c r="FKN207" s="602"/>
      <c r="FKO207" s="602"/>
      <c r="FKP207" s="602"/>
      <c r="FKQ207" s="449"/>
      <c r="FKR207" s="449"/>
      <c r="FKS207" s="449"/>
      <c r="FKT207" s="602"/>
      <c r="FKU207" s="449"/>
      <c r="FKV207" s="449"/>
      <c r="FKW207" s="449"/>
      <c r="FKX207" s="449"/>
      <c r="FKY207" s="602"/>
      <c r="FKZ207" s="447"/>
      <c r="FLA207" s="447"/>
      <c r="FLB207" s="447"/>
      <c r="FLC207" s="448"/>
      <c r="FLD207" s="602"/>
      <c r="FLE207" s="602"/>
      <c r="FLF207" s="602"/>
      <c r="FLG207" s="449"/>
      <c r="FLH207" s="449"/>
      <c r="FLI207" s="449"/>
      <c r="FLJ207" s="602"/>
      <c r="FLK207" s="449"/>
      <c r="FLL207" s="449"/>
      <c r="FLM207" s="449"/>
      <c r="FLN207" s="449"/>
      <c r="FLO207" s="602"/>
      <c r="FLP207" s="447"/>
      <c r="FLQ207" s="447"/>
      <c r="FLR207" s="447"/>
      <c r="FLS207" s="448"/>
      <c r="FLT207" s="602"/>
      <c r="FLU207" s="602"/>
      <c r="FLV207" s="602"/>
      <c r="FLW207" s="449"/>
      <c r="FLX207" s="449"/>
      <c r="FLY207" s="449"/>
      <c r="FLZ207" s="602"/>
      <c r="FMA207" s="449"/>
      <c r="FMB207" s="449"/>
      <c r="FMC207" s="449"/>
      <c r="FMD207" s="449"/>
      <c r="FME207" s="602"/>
      <c r="FMF207" s="447"/>
      <c r="FMG207" s="447"/>
      <c r="FMH207" s="447"/>
      <c r="FMI207" s="448"/>
      <c r="FMJ207" s="602"/>
      <c r="FMK207" s="602"/>
      <c r="FML207" s="602"/>
      <c r="FMM207" s="449"/>
      <c r="FMN207" s="449"/>
      <c r="FMO207" s="449"/>
      <c r="FMP207" s="602"/>
      <c r="FMQ207" s="449"/>
      <c r="FMR207" s="449"/>
      <c r="FMS207" s="449"/>
      <c r="FMT207" s="449"/>
      <c r="FMU207" s="602"/>
      <c r="FMV207" s="447"/>
      <c r="FMW207" s="447"/>
      <c r="FMX207" s="447"/>
      <c r="FMY207" s="448"/>
      <c r="FMZ207" s="602"/>
      <c r="FNA207" s="602"/>
      <c r="FNB207" s="602"/>
      <c r="FNC207" s="449"/>
      <c r="FND207" s="449"/>
      <c r="FNE207" s="449"/>
      <c r="FNF207" s="602"/>
      <c r="FNG207" s="449"/>
      <c r="FNH207" s="449"/>
      <c r="FNI207" s="449"/>
      <c r="FNJ207" s="449"/>
      <c r="FNK207" s="602"/>
      <c r="FNL207" s="447"/>
      <c r="FNM207" s="447"/>
      <c r="FNN207" s="447"/>
      <c r="FNO207" s="448"/>
      <c r="FNP207" s="602"/>
      <c r="FNQ207" s="602"/>
      <c r="FNR207" s="602"/>
      <c r="FNS207" s="449"/>
      <c r="FNT207" s="449"/>
      <c r="FNU207" s="449"/>
      <c r="FNV207" s="602"/>
      <c r="FNW207" s="449"/>
      <c r="FNX207" s="449"/>
      <c r="FNY207" s="449"/>
      <c r="FNZ207" s="449"/>
      <c r="FOA207" s="602"/>
      <c r="FOB207" s="447"/>
      <c r="FOC207" s="447"/>
      <c r="FOD207" s="447"/>
      <c r="FOE207" s="448"/>
      <c r="FOF207" s="602"/>
      <c r="FOG207" s="602"/>
      <c r="FOH207" s="602"/>
      <c r="FOI207" s="449"/>
      <c r="FOJ207" s="449"/>
      <c r="FOK207" s="449"/>
      <c r="FOL207" s="602"/>
      <c r="FOM207" s="449"/>
      <c r="FON207" s="449"/>
      <c r="FOO207" s="449"/>
      <c r="FOP207" s="449"/>
      <c r="FOQ207" s="602"/>
      <c r="FOR207" s="447"/>
      <c r="FOS207" s="447"/>
      <c r="FOT207" s="447"/>
      <c r="FOU207" s="448"/>
      <c r="FOV207" s="602"/>
      <c r="FOW207" s="602"/>
      <c r="FOX207" s="602"/>
      <c r="FOY207" s="449"/>
      <c r="FOZ207" s="449"/>
      <c r="FPA207" s="449"/>
      <c r="FPB207" s="602"/>
      <c r="FPC207" s="449"/>
      <c r="FPD207" s="449"/>
      <c r="FPE207" s="449"/>
      <c r="FPF207" s="449"/>
      <c r="FPG207" s="602"/>
      <c r="FPH207" s="447"/>
      <c r="FPI207" s="447"/>
      <c r="FPJ207" s="447"/>
      <c r="FPK207" s="448"/>
      <c r="FPL207" s="602"/>
      <c r="FPM207" s="602"/>
      <c r="FPN207" s="602"/>
      <c r="FPO207" s="449"/>
      <c r="FPP207" s="449"/>
      <c r="FPQ207" s="449"/>
      <c r="FPR207" s="602"/>
      <c r="FPS207" s="449"/>
      <c r="FPT207" s="449"/>
      <c r="FPU207" s="449"/>
      <c r="FPV207" s="449"/>
      <c r="FPW207" s="602"/>
      <c r="FPX207" s="447"/>
      <c r="FPY207" s="447"/>
      <c r="FPZ207" s="447"/>
      <c r="FQA207" s="448"/>
      <c r="FQB207" s="602"/>
      <c r="FQC207" s="602"/>
      <c r="FQD207" s="602"/>
      <c r="FQE207" s="449"/>
      <c r="FQF207" s="449"/>
      <c r="FQG207" s="449"/>
      <c r="FQH207" s="602"/>
      <c r="FQI207" s="449"/>
      <c r="FQJ207" s="449"/>
      <c r="FQK207" s="449"/>
      <c r="FQL207" s="449"/>
      <c r="FQM207" s="602"/>
      <c r="FQN207" s="447"/>
      <c r="FQO207" s="447"/>
      <c r="FQP207" s="447"/>
      <c r="FQQ207" s="448"/>
      <c r="FQR207" s="602"/>
      <c r="FQS207" s="602"/>
      <c r="FQT207" s="602"/>
      <c r="FQU207" s="449"/>
      <c r="FQV207" s="449"/>
      <c r="FQW207" s="449"/>
      <c r="FQX207" s="602"/>
      <c r="FQY207" s="449"/>
      <c r="FQZ207" s="449"/>
      <c r="FRA207" s="449"/>
      <c r="FRB207" s="449"/>
      <c r="FRC207" s="602"/>
      <c r="FRD207" s="447"/>
      <c r="FRE207" s="447"/>
      <c r="FRF207" s="447"/>
      <c r="FRG207" s="448"/>
      <c r="FRH207" s="602"/>
      <c r="FRI207" s="602"/>
      <c r="FRJ207" s="602"/>
      <c r="FRK207" s="449"/>
      <c r="FRL207" s="449"/>
      <c r="FRM207" s="449"/>
      <c r="FRN207" s="602"/>
      <c r="FRO207" s="449"/>
      <c r="FRP207" s="449"/>
      <c r="FRQ207" s="449"/>
      <c r="FRR207" s="449"/>
      <c r="FRS207" s="602"/>
      <c r="FRT207" s="447"/>
      <c r="FRU207" s="447"/>
      <c r="FRV207" s="447"/>
      <c r="FRW207" s="448"/>
      <c r="FRX207" s="602"/>
      <c r="FRY207" s="602"/>
      <c r="FRZ207" s="602"/>
      <c r="FSA207" s="449"/>
      <c r="FSB207" s="449"/>
      <c r="FSC207" s="449"/>
      <c r="FSD207" s="602"/>
      <c r="FSE207" s="449"/>
      <c r="FSF207" s="449"/>
      <c r="FSG207" s="449"/>
      <c r="FSH207" s="449"/>
      <c r="FSI207" s="602"/>
      <c r="FSJ207" s="447"/>
      <c r="FSK207" s="447"/>
      <c r="FSL207" s="447"/>
      <c r="FSM207" s="448"/>
      <c r="FSN207" s="602"/>
      <c r="FSO207" s="602"/>
      <c r="FSP207" s="602"/>
      <c r="FSQ207" s="449"/>
      <c r="FSR207" s="449"/>
      <c r="FSS207" s="449"/>
      <c r="FST207" s="602"/>
      <c r="FSU207" s="449"/>
      <c r="FSV207" s="449"/>
      <c r="FSW207" s="449"/>
      <c r="FSX207" s="449"/>
      <c r="FSY207" s="602"/>
      <c r="FSZ207" s="447"/>
      <c r="FTA207" s="447"/>
      <c r="FTB207" s="447"/>
      <c r="FTC207" s="448"/>
      <c r="FTD207" s="602"/>
      <c r="FTE207" s="602"/>
      <c r="FTF207" s="602"/>
      <c r="FTG207" s="449"/>
      <c r="FTH207" s="449"/>
      <c r="FTI207" s="449"/>
      <c r="FTJ207" s="602"/>
      <c r="FTK207" s="449"/>
      <c r="FTL207" s="449"/>
      <c r="FTM207" s="449"/>
      <c r="FTN207" s="449"/>
      <c r="FTO207" s="602"/>
      <c r="FTP207" s="447"/>
      <c r="FTQ207" s="447"/>
      <c r="FTR207" s="447"/>
      <c r="FTS207" s="448"/>
      <c r="FTT207" s="602"/>
      <c r="FTU207" s="602"/>
      <c r="FTV207" s="602"/>
      <c r="FTW207" s="449"/>
      <c r="FTX207" s="449"/>
      <c r="FTY207" s="449"/>
      <c r="FTZ207" s="602"/>
      <c r="FUA207" s="449"/>
      <c r="FUB207" s="449"/>
      <c r="FUC207" s="449"/>
      <c r="FUD207" s="449"/>
      <c r="FUE207" s="602"/>
      <c r="FUF207" s="447"/>
      <c r="FUG207" s="447"/>
      <c r="FUH207" s="447"/>
      <c r="FUI207" s="448"/>
      <c r="FUJ207" s="602"/>
      <c r="FUK207" s="602"/>
      <c r="FUL207" s="602"/>
      <c r="FUM207" s="449"/>
      <c r="FUN207" s="449"/>
      <c r="FUO207" s="449"/>
      <c r="FUP207" s="602"/>
      <c r="FUQ207" s="449"/>
      <c r="FUR207" s="449"/>
      <c r="FUS207" s="449"/>
      <c r="FUT207" s="449"/>
      <c r="FUU207" s="602"/>
      <c r="FUV207" s="447"/>
      <c r="FUW207" s="447"/>
      <c r="FUX207" s="447"/>
      <c r="FUY207" s="448"/>
      <c r="FUZ207" s="602"/>
      <c r="FVA207" s="602"/>
      <c r="FVB207" s="602"/>
      <c r="FVC207" s="449"/>
      <c r="FVD207" s="449"/>
      <c r="FVE207" s="449"/>
      <c r="FVF207" s="602"/>
      <c r="FVG207" s="449"/>
      <c r="FVH207" s="449"/>
      <c r="FVI207" s="449"/>
      <c r="FVJ207" s="449"/>
      <c r="FVK207" s="602"/>
      <c r="FVL207" s="447"/>
      <c r="FVM207" s="447"/>
      <c r="FVN207" s="447"/>
      <c r="FVO207" s="448"/>
      <c r="FVP207" s="602"/>
      <c r="FVQ207" s="602"/>
      <c r="FVR207" s="602"/>
      <c r="FVS207" s="449"/>
      <c r="FVT207" s="449"/>
      <c r="FVU207" s="449"/>
      <c r="FVV207" s="602"/>
      <c r="FVW207" s="449"/>
      <c r="FVX207" s="449"/>
      <c r="FVY207" s="449"/>
      <c r="FVZ207" s="449"/>
      <c r="FWA207" s="602"/>
      <c r="FWB207" s="447"/>
      <c r="FWC207" s="447"/>
      <c r="FWD207" s="447"/>
      <c r="FWE207" s="448"/>
      <c r="FWF207" s="602"/>
      <c r="FWG207" s="602"/>
      <c r="FWH207" s="602"/>
      <c r="FWI207" s="449"/>
      <c r="FWJ207" s="449"/>
      <c r="FWK207" s="449"/>
      <c r="FWL207" s="602"/>
      <c r="FWM207" s="449"/>
      <c r="FWN207" s="449"/>
      <c r="FWO207" s="449"/>
      <c r="FWP207" s="449"/>
      <c r="FWQ207" s="602"/>
      <c r="FWR207" s="447"/>
      <c r="FWS207" s="447"/>
      <c r="FWT207" s="447"/>
      <c r="FWU207" s="448"/>
      <c r="FWV207" s="602"/>
      <c r="FWW207" s="602"/>
      <c r="FWX207" s="602"/>
      <c r="FWY207" s="449"/>
      <c r="FWZ207" s="449"/>
      <c r="FXA207" s="449"/>
      <c r="FXB207" s="602"/>
      <c r="FXC207" s="449"/>
      <c r="FXD207" s="449"/>
      <c r="FXE207" s="449"/>
      <c r="FXF207" s="449"/>
      <c r="FXG207" s="602"/>
      <c r="FXH207" s="447"/>
      <c r="FXI207" s="447"/>
      <c r="FXJ207" s="447"/>
      <c r="FXK207" s="448"/>
      <c r="FXL207" s="602"/>
      <c r="FXM207" s="602"/>
      <c r="FXN207" s="602"/>
      <c r="FXO207" s="449"/>
      <c r="FXP207" s="449"/>
      <c r="FXQ207" s="449"/>
      <c r="FXR207" s="602"/>
      <c r="FXS207" s="449"/>
      <c r="FXT207" s="449"/>
      <c r="FXU207" s="449"/>
      <c r="FXV207" s="449"/>
      <c r="FXW207" s="602"/>
      <c r="FXX207" s="447"/>
      <c r="FXY207" s="447"/>
      <c r="FXZ207" s="447"/>
      <c r="FYA207" s="448"/>
      <c r="FYB207" s="602"/>
      <c r="FYC207" s="602"/>
      <c r="FYD207" s="602"/>
      <c r="FYE207" s="449"/>
      <c r="FYF207" s="449"/>
      <c r="FYG207" s="449"/>
      <c r="FYH207" s="602"/>
      <c r="FYI207" s="449"/>
      <c r="FYJ207" s="449"/>
      <c r="FYK207" s="449"/>
      <c r="FYL207" s="449"/>
      <c r="FYM207" s="602"/>
      <c r="FYN207" s="447"/>
      <c r="FYO207" s="447"/>
      <c r="FYP207" s="447"/>
      <c r="FYQ207" s="448"/>
      <c r="FYR207" s="602"/>
      <c r="FYS207" s="602"/>
      <c r="FYT207" s="602"/>
      <c r="FYU207" s="449"/>
      <c r="FYV207" s="449"/>
      <c r="FYW207" s="449"/>
      <c r="FYX207" s="602"/>
      <c r="FYY207" s="449"/>
      <c r="FYZ207" s="449"/>
      <c r="FZA207" s="449"/>
      <c r="FZB207" s="449"/>
      <c r="FZC207" s="602"/>
      <c r="FZD207" s="447"/>
      <c r="FZE207" s="447"/>
      <c r="FZF207" s="447"/>
      <c r="FZG207" s="448"/>
      <c r="FZH207" s="602"/>
      <c r="FZI207" s="602"/>
      <c r="FZJ207" s="602"/>
      <c r="FZK207" s="449"/>
      <c r="FZL207" s="449"/>
      <c r="FZM207" s="449"/>
      <c r="FZN207" s="602"/>
      <c r="FZO207" s="449"/>
      <c r="FZP207" s="449"/>
      <c r="FZQ207" s="449"/>
      <c r="FZR207" s="449"/>
      <c r="FZS207" s="602"/>
      <c r="FZT207" s="447"/>
      <c r="FZU207" s="447"/>
      <c r="FZV207" s="447"/>
      <c r="FZW207" s="448"/>
      <c r="FZX207" s="602"/>
      <c r="FZY207" s="602"/>
      <c r="FZZ207" s="602"/>
      <c r="GAA207" s="449"/>
      <c r="GAB207" s="449"/>
      <c r="GAC207" s="449"/>
      <c r="GAD207" s="602"/>
      <c r="GAE207" s="449"/>
      <c r="GAF207" s="449"/>
      <c r="GAG207" s="449"/>
      <c r="GAH207" s="449"/>
      <c r="GAI207" s="602"/>
      <c r="GAJ207" s="447"/>
      <c r="GAK207" s="447"/>
      <c r="GAL207" s="447"/>
      <c r="GAM207" s="448"/>
      <c r="GAN207" s="602"/>
      <c r="GAO207" s="602"/>
      <c r="GAP207" s="602"/>
      <c r="GAQ207" s="449"/>
      <c r="GAR207" s="449"/>
      <c r="GAS207" s="449"/>
      <c r="GAT207" s="602"/>
      <c r="GAU207" s="449"/>
      <c r="GAV207" s="449"/>
      <c r="GAW207" s="449"/>
      <c r="GAX207" s="449"/>
      <c r="GAY207" s="602"/>
      <c r="GAZ207" s="447"/>
      <c r="GBA207" s="447"/>
      <c r="GBB207" s="447"/>
      <c r="GBC207" s="448"/>
      <c r="GBD207" s="602"/>
      <c r="GBE207" s="602"/>
      <c r="GBF207" s="602"/>
      <c r="GBG207" s="449"/>
      <c r="GBH207" s="449"/>
      <c r="GBI207" s="449"/>
      <c r="GBJ207" s="602"/>
      <c r="GBK207" s="449"/>
      <c r="GBL207" s="449"/>
      <c r="GBM207" s="449"/>
      <c r="GBN207" s="449"/>
      <c r="GBO207" s="602"/>
      <c r="GBP207" s="447"/>
      <c r="GBQ207" s="447"/>
      <c r="GBR207" s="447"/>
      <c r="GBS207" s="448"/>
      <c r="GBT207" s="602"/>
      <c r="GBU207" s="602"/>
      <c r="GBV207" s="602"/>
      <c r="GBW207" s="449"/>
      <c r="GBX207" s="449"/>
      <c r="GBY207" s="449"/>
      <c r="GBZ207" s="602"/>
      <c r="GCA207" s="449"/>
      <c r="GCB207" s="449"/>
      <c r="GCC207" s="449"/>
      <c r="GCD207" s="449"/>
      <c r="GCE207" s="602"/>
      <c r="GCF207" s="447"/>
      <c r="GCG207" s="447"/>
      <c r="GCH207" s="447"/>
      <c r="GCI207" s="448"/>
      <c r="GCJ207" s="602"/>
      <c r="GCK207" s="602"/>
      <c r="GCL207" s="602"/>
      <c r="GCM207" s="449"/>
      <c r="GCN207" s="449"/>
      <c r="GCO207" s="449"/>
      <c r="GCP207" s="602"/>
      <c r="GCQ207" s="449"/>
      <c r="GCR207" s="449"/>
      <c r="GCS207" s="449"/>
      <c r="GCT207" s="449"/>
      <c r="GCU207" s="602"/>
      <c r="GCV207" s="447"/>
      <c r="GCW207" s="447"/>
      <c r="GCX207" s="447"/>
      <c r="GCY207" s="448"/>
      <c r="GCZ207" s="602"/>
      <c r="GDA207" s="602"/>
      <c r="GDB207" s="602"/>
      <c r="GDC207" s="449"/>
      <c r="GDD207" s="449"/>
      <c r="GDE207" s="449"/>
      <c r="GDF207" s="602"/>
      <c r="GDG207" s="449"/>
      <c r="GDH207" s="449"/>
      <c r="GDI207" s="449"/>
      <c r="GDJ207" s="449"/>
      <c r="GDK207" s="602"/>
      <c r="GDL207" s="447"/>
      <c r="GDM207" s="447"/>
      <c r="GDN207" s="447"/>
      <c r="GDO207" s="448"/>
      <c r="GDP207" s="602"/>
      <c r="GDQ207" s="602"/>
      <c r="GDR207" s="602"/>
      <c r="GDS207" s="449"/>
      <c r="GDT207" s="449"/>
      <c r="GDU207" s="449"/>
      <c r="GDV207" s="602"/>
      <c r="GDW207" s="449"/>
      <c r="GDX207" s="449"/>
      <c r="GDY207" s="449"/>
      <c r="GDZ207" s="449"/>
      <c r="GEA207" s="602"/>
      <c r="GEB207" s="447"/>
      <c r="GEC207" s="447"/>
      <c r="GED207" s="447"/>
      <c r="GEE207" s="448"/>
      <c r="GEF207" s="602"/>
      <c r="GEG207" s="602"/>
      <c r="GEH207" s="602"/>
      <c r="GEI207" s="449"/>
      <c r="GEJ207" s="449"/>
      <c r="GEK207" s="449"/>
      <c r="GEL207" s="602"/>
      <c r="GEM207" s="449"/>
      <c r="GEN207" s="449"/>
      <c r="GEO207" s="449"/>
      <c r="GEP207" s="449"/>
      <c r="GEQ207" s="602"/>
      <c r="GER207" s="447"/>
      <c r="GES207" s="447"/>
      <c r="GET207" s="447"/>
      <c r="GEU207" s="448"/>
      <c r="GEV207" s="602"/>
      <c r="GEW207" s="602"/>
      <c r="GEX207" s="602"/>
      <c r="GEY207" s="449"/>
      <c r="GEZ207" s="449"/>
      <c r="GFA207" s="449"/>
      <c r="GFB207" s="602"/>
      <c r="GFC207" s="449"/>
      <c r="GFD207" s="449"/>
      <c r="GFE207" s="449"/>
      <c r="GFF207" s="449"/>
      <c r="GFG207" s="602"/>
      <c r="GFH207" s="447"/>
      <c r="GFI207" s="447"/>
      <c r="GFJ207" s="447"/>
      <c r="GFK207" s="448"/>
      <c r="GFL207" s="602"/>
      <c r="GFM207" s="602"/>
      <c r="GFN207" s="602"/>
      <c r="GFO207" s="449"/>
      <c r="GFP207" s="449"/>
      <c r="GFQ207" s="449"/>
      <c r="GFR207" s="602"/>
      <c r="GFS207" s="449"/>
      <c r="GFT207" s="449"/>
      <c r="GFU207" s="449"/>
      <c r="GFV207" s="449"/>
      <c r="GFW207" s="602"/>
      <c r="GFX207" s="447"/>
      <c r="GFY207" s="447"/>
      <c r="GFZ207" s="447"/>
      <c r="GGA207" s="448"/>
      <c r="GGB207" s="602"/>
      <c r="GGC207" s="602"/>
      <c r="GGD207" s="602"/>
      <c r="GGE207" s="449"/>
      <c r="GGF207" s="449"/>
      <c r="GGG207" s="449"/>
      <c r="GGH207" s="602"/>
      <c r="GGI207" s="449"/>
      <c r="GGJ207" s="449"/>
      <c r="GGK207" s="449"/>
      <c r="GGL207" s="449"/>
      <c r="GGM207" s="602"/>
      <c r="GGN207" s="447"/>
      <c r="GGO207" s="447"/>
      <c r="GGP207" s="447"/>
      <c r="GGQ207" s="448"/>
      <c r="GGR207" s="602"/>
      <c r="GGS207" s="602"/>
      <c r="GGT207" s="602"/>
      <c r="GGU207" s="449"/>
      <c r="GGV207" s="449"/>
      <c r="GGW207" s="449"/>
      <c r="GGX207" s="602"/>
      <c r="GGY207" s="449"/>
      <c r="GGZ207" s="449"/>
      <c r="GHA207" s="449"/>
      <c r="GHB207" s="449"/>
      <c r="GHC207" s="602"/>
      <c r="GHD207" s="447"/>
      <c r="GHE207" s="447"/>
      <c r="GHF207" s="447"/>
      <c r="GHG207" s="448"/>
      <c r="GHH207" s="602"/>
      <c r="GHI207" s="602"/>
      <c r="GHJ207" s="602"/>
      <c r="GHK207" s="449"/>
      <c r="GHL207" s="449"/>
      <c r="GHM207" s="449"/>
      <c r="GHN207" s="602"/>
      <c r="GHO207" s="449"/>
      <c r="GHP207" s="449"/>
      <c r="GHQ207" s="449"/>
      <c r="GHR207" s="449"/>
      <c r="GHS207" s="602"/>
      <c r="GHT207" s="447"/>
      <c r="GHU207" s="447"/>
      <c r="GHV207" s="447"/>
      <c r="GHW207" s="448"/>
      <c r="GHX207" s="602"/>
      <c r="GHY207" s="602"/>
      <c r="GHZ207" s="602"/>
      <c r="GIA207" s="449"/>
      <c r="GIB207" s="449"/>
      <c r="GIC207" s="449"/>
      <c r="GID207" s="602"/>
      <c r="GIE207" s="449"/>
      <c r="GIF207" s="449"/>
      <c r="GIG207" s="449"/>
      <c r="GIH207" s="449"/>
      <c r="GII207" s="602"/>
      <c r="GIJ207" s="447"/>
      <c r="GIK207" s="447"/>
      <c r="GIL207" s="447"/>
      <c r="GIM207" s="448"/>
      <c r="GIN207" s="602"/>
      <c r="GIO207" s="602"/>
      <c r="GIP207" s="602"/>
      <c r="GIQ207" s="449"/>
      <c r="GIR207" s="449"/>
      <c r="GIS207" s="449"/>
      <c r="GIT207" s="602"/>
      <c r="GIU207" s="449"/>
      <c r="GIV207" s="449"/>
      <c r="GIW207" s="449"/>
      <c r="GIX207" s="449"/>
      <c r="GIY207" s="602"/>
      <c r="GIZ207" s="447"/>
      <c r="GJA207" s="447"/>
      <c r="GJB207" s="447"/>
      <c r="GJC207" s="448"/>
      <c r="GJD207" s="602"/>
      <c r="GJE207" s="602"/>
      <c r="GJF207" s="602"/>
      <c r="GJG207" s="449"/>
      <c r="GJH207" s="449"/>
      <c r="GJI207" s="449"/>
      <c r="GJJ207" s="602"/>
      <c r="GJK207" s="449"/>
      <c r="GJL207" s="449"/>
      <c r="GJM207" s="449"/>
      <c r="GJN207" s="449"/>
      <c r="GJO207" s="602"/>
      <c r="GJP207" s="447"/>
      <c r="GJQ207" s="447"/>
      <c r="GJR207" s="447"/>
      <c r="GJS207" s="448"/>
      <c r="GJT207" s="602"/>
      <c r="GJU207" s="602"/>
      <c r="GJV207" s="602"/>
      <c r="GJW207" s="449"/>
      <c r="GJX207" s="449"/>
      <c r="GJY207" s="449"/>
      <c r="GJZ207" s="602"/>
      <c r="GKA207" s="449"/>
      <c r="GKB207" s="449"/>
      <c r="GKC207" s="449"/>
      <c r="GKD207" s="449"/>
      <c r="GKE207" s="602"/>
      <c r="GKF207" s="447"/>
      <c r="GKG207" s="447"/>
      <c r="GKH207" s="447"/>
      <c r="GKI207" s="448"/>
      <c r="GKJ207" s="602"/>
      <c r="GKK207" s="602"/>
      <c r="GKL207" s="602"/>
      <c r="GKM207" s="449"/>
      <c r="GKN207" s="449"/>
      <c r="GKO207" s="449"/>
      <c r="GKP207" s="602"/>
      <c r="GKQ207" s="449"/>
      <c r="GKR207" s="449"/>
      <c r="GKS207" s="449"/>
      <c r="GKT207" s="449"/>
      <c r="GKU207" s="602"/>
      <c r="GKV207" s="447"/>
      <c r="GKW207" s="447"/>
      <c r="GKX207" s="447"/>
      <c r="GKY207" s="448"/>
      <c r="GKZ207" s="602"/>
      <c r="GLA207" s="602"/>
      <c r="GLB207" s="602"/>
      <c r="GLC207" s="449"/>
      <c r="GLD207" s="449"/>
      <c r="GLE207" s="449"/>
      <c r="GLF207" s="602"/>
      <c r="GLG207" s="449"/>
      <c r="GLH207" s="449"/>
      <c r="GLI207" s="449"/>
      <c r="GLJ207" s="449"/>
      <c r="GLK207" s="602"/>
      <c r="GLL207" s="447"/>
      <c r="GLM207" s="447"/>
      <c r="GLN207" s="447"/>
      <c r="GLO207" s="448"/>
      <c r="GLP207" s="602"/>
      <c r="GLQ207" s="602"/>
      <c r="GLR207" s="602"/>
      <c r="GLS207" s="449"/>
      <c r="GLT207" s="449"/>
      <c r="GLU207" s="449"/>
      <c r="GLV207" s="602"/>
      <c r="GLW207" s="449"/>
      <c r="GLX207" s="449"/>
      <c r="GLY207" s="449"/>
      <c r="GLZ207" s="449"/>
      <c r="GMA207" s="602"/>
      <c r="GMB207" s="447"/>
      <c r="GMC207" s="447"/>
      <c r="GMD207" s="447"/>
      <c r="GME207" s="448"/>
      <c r="GMF207" s="602"/>
      <c r="GMG207" s="602"/>
      <c r="GMH207" s="602"/>
      <c r="GMI207" s="449"/>
      <c r="GMJ207" s="449"/>
      <c r="GMK207" s="449"/>
      <c r="GML207" s="602"/>
      <c r="GMM207" s="449"/>
      <c r="GMN207" s="449"/>
      <c r="GMO207" s="449"/>
      <c r="GMP207" s="449"/>
      <c r="GMQ207" s="602"/>
      <c r="GMR207" s="447"/>
      <c r="GMS207" s="447"/>
      <c r="GMT207" s="447"/>
      <c r="GMU207" s="448"/>
      <c r="GMV207" s="602"/>
      <c r="GMW207" s="602"/>
      <c r="GMX207" s="602"/>
      <c r="GMY207" s="449"/>
      <c r="GMZ207" s="449"/>
      <c r="GNA207" s="449"/>
      <c r="GNB207" s="602"/>
      <c r="GNC207" s="449"/>
      <c r="GND207" s="449"/>
      <c r="GNE207" s="449"/>
      <c r="GNF207" s="449"/>
      <c r="GNG207" s="602"/>
      <c r="GNH207" s="447"/>
      <c r="GNI207" s="447"/>
      <c r="GNJ207" s="447"/>
      <c r="GNK207" s="448"/>
      <c r="GNL207" s="602"/>
      <c r="GNM207" s="602"/>
      <c r="GNN207" s="602"/>
      <c r="GNO207" s="449"/>
      <c r="GNP207" s="449"/>
      <c r="GNQ207" s="449"/>
      <c r="GNR207" s="602"/>
      <c r="GNS207" s="449"/>
      <c r="GNT207" s="449"/>
      <c r="GNU207" s="449"/>
      <c r="GNV207" s="449"/>
      <c r="GNW207" s="602"/>
      <c r="GNX207" s="447"/>
      <c r="GNY207" s="447"/>
      <c r="GNZ207" s="447"/>
      <c r="GOA207" s="448"/>
      <c r="GOB207" s="602"/>
      <c r="GOC207" s="602"/>
      <c r="GOD207" s="602"/>
      <c r="GOE207" s="449"/>
      <c r="GOF207" s="449"/>
      <c r="GOG207" s="449"/>
      <c r="GOH207" s="602"/>
      <c r="GOI207" s="449"/>
      <c r="GOJ207" s="449"/>
      <c r="GOK207" s="449"/>
      <c r="GOL207" s="449"/>
      <c r="GOM207" s="602"/>
      <c r="GON207" s="447"/>
      <c r="GOO207" s="447"/>
      <c r="GOP207" s="447"/>
      <c r="GOQ207" s="448"/>
      <c r="GOR207" s="602"/>
      <c r="GOS207" s="602"/>
      <c r="GOT207" s="602"/>
      <c r="GOU207" s="449"/>
      <c r="GOV207" s="449"/>
      <c r="GOW207" s="449"/>
      <c r="GOX207" s="602"/>
      <c r="GOY207" s="449"/>
      <c r="GOZ207" s="449"/>
      <c r="GPA207" s="449"/>
      <c r="GPB207" s="449"/>
      <c r="GPC207" s="602"/>
      <c r="GPD207" s="447"/>
      <c r="GPE207" s="447"/>
      <c r="GPF207" s="447"/>
      <c r="GPG207" s="448"/>
      <c r="GPH207" s="602"/>
      <c r="GPI207" s="602"/>
      <c r="GPJ207" s="602"/>
      <c r="GPK207" s="449"/>
      <c r="GPL207" s="449"/>
      <c r="GPM207" s="449"/>
      <c r="GPN207" s="602"/>
      <c r="GPO207" s="449"/>
      <c r="GPP207" s="449"/>
      <c r="GPQ207" s="449"/>
      <c r="GPR207" s="449"/>
      <c r="GPS207" s="602"/>
      <c r="GPT207" s="447"/>
      <c r="GPU207" s="447"/>
      <c r="GPV207" s="447"/>
      <c r="GPW207" s="448"/>
      <c r="GPX207" s="602"/>
      <c r="GPY207" s="602"/>
      <c r="GPZ207" s="602"/>
      <c r="GQA207" s="449"/>
      <c r="GQB207" s="449"/>
      <c r="GQC207" s="449"/>
      <c r="GQD207" s="602"/>
      <c r="GQE207" s="449"/>
      <c r="GQF207" s="449"/>
      <c r="GQG207" s="449"/>
      <c r="GQH207" s="449"/>
      <c r="GQI207" s="602"/>
      <c r="GQJ207" s="447"/>
      <c r="GQK207" s="447"/>
      <c r="GQL207" s="447"/>
      <c r="GQM207" s="448"/>
      <c r="GQN207" s="602"/>
      <c r="GQO207" s="602"/>
      <c r="GQP207" s="602"/>
      <c r="GQQ207" s="449"/>
      <c r="GQR207" s="449"/>
      <c r="GQS207" s="449"/>
      <c r="GQT207" s="602"/>
      <c r="GQU207" s="449"/>
      <c r="GQV207" s="449"/>
      <c r="GQW207" s="449"/>
      <c r="GQX207" s="449"/>
      <c r="GQY207" s="602"/>
      <c r="GQZ207" s="447"/>
      <c r="GRA207" s="447"/>
      <c r="GRB207" s="447"/>
      <c r="GRC207" s="448"/>
      <c r="GRD207" s="602"/>
      <c r="GRE207" s="602"/>
      <c r="GRF207" s="602"/>
      <c r="GRG207" s="449"/>
      <c r="GRH207" s="449"/>
      <c r="GRI207" s="449"/>
      <c r="GRJ207" s="602"/>
      <c r="GRK207" s="449"/>
      <c r="GRL207" s="449"/>
      <c r="GRM207" s="449"/>
      <c r="GRN207" s="449"/>
      <c r="GRO207" s="602"/>
      <c r="GRP207" s="447"/>
      <c r="GRQ207" s="447"/>
      <c r="GRR207" s="447"/>
      <c r="GRS207" s="448"/>
      <c r="GRT207" s="602"/>
      <c r="GRU207" s="602"/>
      <c r="GRV207" s="602"/>
      <c r="GRW207" s="449"/>
      <c r="GRX207" s="449"/>
      <c r="GRY207" s="449"/>
      <c r="GRZ207" s="602"/>
      <c r="GSA207" s="449"/>
      <c r="GSB207" s="449"/>
      <c r="GSC207" s="449"/>
      <c r="GSD207" s="449"/>
      <c r="GSE207" s="602"/>
      <c r="GSF207" s="447"/>
      <c r="GSG207" s="447"/>
      <c r="GSH207" s="447"/>
      <c r="GSI207" s="448"/>
      <c r="GSJ207" s="602"/>
      <c r="GSK207" s="602"/>
      <c r="GSL207" s="602"/>
      <c r="GSM207" s="449"/>
      <c r="GSN207" s="449"/>
      <c r="GSO207" s="449"/>
      <c r="GSP207" s="602"/>
      <c r="GSQ207" s="449"/>
      <c r="GSR207" s="449"/>
      <c r="GSS207" s="449"/>
      <c r="GST207" s="449"/>
      <c r="GSU207" s="602"/>
      <c r="GSV207" s="447"/>
      <c r="GSW207" s="447"/>
      <c r="GSX207" s="447"/>
      <c r="GSY207" s="448"/>
      <c r="GSZ207" s="602"/>
      <c r="GTA207" s="602"/>
      <c r="GTB207" s="602"/>
      <c r="GTC207" s="449"/>
      <c r="GTD207" s="449"/>
      <c r="GTE207" s="449"/>
      <c r="GTF207" s="602"/>
      <c r="GTG207" s="449"/>
      <c r="GTH207" s="449"/>
      <c r="GTI207" s="449"/>
      <c r="GTJ207" s="449"/>
      <c r="GTK207" s="602"/>
      <c r="GTL207" s="447"/>
      <c r="GTM207" s="447"/>
      <c r="GTN207" s="447"/>
      <c r="GTO207" s="448"/>
      <c r="GTP207" s="602"/>
      <c r="GTQ207" s="602"/>
      <c r="GTR207" s="602"/>
      <c r="GTS207" s="449"/>
      <c r="GTT207" s="449"/>
      <c r="GTU207" s="449"/>
      <c r="GTV207" s="602"/>
      <c r="GTW207" s="449"/>
      <c r="GTX207" s="449"/>
      <c r="GTY207" s="449"/>
      <c r="GTZ207" s="449"/>
      <c r="GUA207" s="602"/>
      <c r="GUB207" s="447"/>
      <c r="GUC207" s="447"/>
      <c r="GUD207" s="447"/>
      <c r="GUE207" s="448"/>
      <c r="GUF207" s="602"/>
      <c r="GUG207" s="602"/>
      <c r="GUH207" s="602"/>
      <c r="GUI207" s="449"/>
      <c r="GUJ207" s="449"/>
      <c r="GUK207" s="449"/>
      <c r="GUL207" s="602"/>
      <c r="GUM207" s="449"/>
      <c r="GUN207" s="449"/>
      <c r="GUO207" s="449"/>
      <c r="GUP207" s="449"/>
      <c r="GUQ207" s="602"/>
      <c r="GUR207" s="447"/>
      <c r="GUS207" s="447"/>
      <c r="GUT207" s="447"/>
      <c r="GUU207" s="448"/>
      <c r="GUV207" s="602"/>
      <c r="GUW207" s="602"/>
      <c r="GUX207" s="602"/>
      <c r="GUY207" s="449"/>
      <c r="GUZ207" s="449"/>
      <c r="GVA207" s="449"/>
      <c r="GVB207" s="602"/>
      <c r="GVC207" s="449"/>
      <c r="GVD207" s="449"/>
      <c r="GVE207" s="449"/>
      <c r="GVF207" s="449"/>
      <c r="GVG207" s="602"/>
      <c r="GVH207" s="447"/>
      <c r="GVI207" s="447"/>
      <c r="GVJ207" s="447"/>
      <c r="GVK207" s="448"/>
      <c r="GVL207" s="602"/>
      <c r="GVM207" s="602"/>
      <c r="GVN207" s="602"/>
      <c r="GVO207" s="449"/>
      <c r="GVP207" s="449"/>
      <c r="GVQ207" s="449"/>
      <c r="GVR207" s="602"/>
      <c r="GVS207" s="449"/>
      <c r="GVT207" s="449"/>
      <c r="GVU207" s="449"/>
      <c r="GVV207" s="449"/>
      <c r="GVW207" s="602"/>
      <c r="GVX207" s="447"/>
      <c r="GVY207" s="447"/>
      <c r="GVZ207" s="447"/>
      <c r="GWA207" s="448"/>
      <c r="GWB207" s="602"/>
      <c r="GWC207" s="602"/>
      <c r="GWD207" s="602"/>
      <c r="GWE207" s="449"/>
      <c r="GWF207" s="449"/>
      <c r="GWG207" s="449"/>
      <c r="GWH207" s="602"/>
      <c r="GWI207" s="449"/>
      <c r="GWJ207" s="449"/>
      <c r="GWK207" s="449"/>
      <c r="GWL207" s="449"/>
      <c r="GWM207" s="602"/>
      <c r="GWN207" s="447"/>
      <c r="GWO207" s="447"/>
      <c r="GWP207" s="447"/>
      <c r="GWQ207" s="448"/>
      <c r="GWR207" s="602"/>
      <c r="GWS207" s="602"/>
      <c r="GWT207" s="602"/>
      <c r="GWU207" s="449"/>
      <c r="GWV207" s="449"/>
      <c r="GWW207" s="449"/>
      <c r="GWX207" s="602"/>
      <c r="GWY207" s="449"/>
      <c r="GWZ207" s="449"/>
      <c r="GXA207" s="449"/>
      <c r="GXB207" s="449"/>
      <c r="GXC207" s="602"/>
      <c r="GXD207" s="447"/>
      <c r="GXE207" s="447"/>
      <c r="GXF207" s="447"/>
      <c r="GXG207" s="448"/>
      <c r="GXH207" s="602"/>
      <c r="GXI207" s="602"/>
      <c r="GXJ207" s="602"/>
      <c r="GXK207" s="449"/>
      <c r="GXL207" s="449"/>
      <c r="GXM207" s="449"/>
      <c r="GXN207" s="602"/>
      <c r="GXO207" s="449"/>
      <c r="GXP207" s="449"/>
      <c r="GXQ207" s="449"/>
      <c r="GXR207" s="449"/>
      <c r="GXS207" s="602"/>
      <c r="GXT207" s="447"/>
      <c r="GXU207" s="447"/>
      <c r="GXV207" s="447"/>
      <c r="GXW207" s="448"/>
      <c r="GXX207" s="602"/>
      <c r="GXY207" s="602"/>
      <c r="GXZ207" s="602"/>
      <c r="GYA207" s="449"/>
      <c r="GYB207" s="449"/>
      <c r="GYC207" s="449"/>
      <c r="GYD207" s="602"/>
      <c r="GYE207" s="449"/>
      <c r="GYF207" s="449"/>
      <c r="GYG207" s="449"/>
      <c r="GYH207" s="449"/>
      <c r="GYI207" s="602"/>
      <c r="GYJ207" s="447"/>
      <c r="GYK207" s="447"/>
      <c r="GYL207" s="447"/>
      <c r="GYM207" s="448"/>
      <c r="GYN207" s="602"/>
      <c r="GYO207" s="602"/>
      <c r="GYP207" s="602"/>
      <c r="GYQ207" s="449"/>
      <c r="GYR207" s="449"/>
      <c r="GYS207" s="449"/>
      <c r="GYT207" s="602"/>
      <c r="GYU207" s="449"/>
      <c r="GYV207" s="449"/>
      <c r="GYW207" s="449"/>
      <c r="GYX207" s="449"/>
      <c r="GYY207" s="602"/>
      <c r="GYZ207" s="447"/>
      <c r="GZA207" s="447"/>
      <c r="GZB207" s="447"/>
      <c r="GZC207" s="448"/>
      <c r="GZD207" s="602"/>
      <c r="GZE207" s="602"/>
      <c r="GZF207" s="602"/>
      <c r="GZG207" s="449"/>
      <c r="GZH207" s="449"/>
      <c r="GZI207" s="449"/>
      <c r="GZJ207" s="602"/>
      <c r="GZK207" s="449"/>
      <c r="GZL207" s="449"/>
      <c r="GZM207" s="449"/>
      <c r="GZN207" s="449"/>
      <c r="GZO207" s="602"/>
      <c r="GZP207" s="447"/>
      <c r="GZQ207" s="447"/>
      <c r="GZR207" s="447"/>
      <c r="GZS207" s="448"/>
      <c r="GZT207" s="602"/>
      <c r="GZU207" s="602"/>
      <c r="GZV207" s="602"/>
      <c r="GZW207" s="449"/>
      <c r="GZX207" s="449"/>
      <c r="GZY207" s="449"/>
      <c r="GZZ207" s="602"/>
      <c r="HAA207" s="449"/>
      <c r="HAB207" s="449"/>
      <c r="HAC207" s="449"/>
      <c r="HAD207" s="449"/>
      <c r="HAE207" s="602"/>
      <c r="HAF207" s="447"/>
      <c r="HAG207" s="447"/>
      <c r="HAH207" s="447"/>
      <c r="HAI207" s="448"/>
      <c r="HAJ207" s="602"/>
      <c r="HAK207" s="602"/>
      <c r="HAL207" s="602"/>
      <c r="HAM207" s="449"/>
      <c r="HAN207" s="449"/>
      <c r="HAO207" s="449"/>
      <c r="HAP207" s="602"/>
      <c r="HAQ207" s="449"/>
      <c r="HAR207" s="449"/>
      <c r="HAS207" s="449"/>
      <c r="HAT207" s="449"/>
      <c r="HAU207" s="602"/>
      <c r="HAV207" s="447"/>
      <c r="HAW207" s="447"/>
      <c r="HAX207" s="447"/>
      <c r="HAY207" s="448"/>
      <c r="HAZ207" s="602"/>
      <c r="HBA207" s="602"/>
      <c r="HBB207" s="602"/>
      <c r="HBC207" s="449"/>
      <c r="HBD207" s="449"/>
      <c r="HBE207" s="449"/>
      <c r="HBF207" s="602"/>
      <c r="HBG207" s="449"/>
      <c r="HBH207" s="449"/>
      <c r="HBI207" s="449"/>
      <c r="HBJ207" s="449"/>
      <c r="HBK207" s="602"/>
      <c r="HBL207" s="447"/>
      <c r="HBM207" s="447"/>
      <c r="HBN207" s="447"/>
      <c r="HBO207" s="448"/>
      <c r="HBP207" s="602"/>
      <c r="HBQ207" s="602"/>
      <c r="HBR207" s="602"/>
      <c r="HBS207" s="449"/>
      <c r="HBT207" s="449"/>
      <c r="HBU207" s="449"/>
      <c r="HBV207" s="602"/>
      <c r="HBW207" s="449"/>
      <c r="HBX207" s="449"/>
      <c r="HBY207" s="449"/>
      <c r="HBZ207" s="449"/>
      <c r="HCA207" s="602"/>
      <c r="HCB207" s="447"/>
      <c r="HCC207" s="447"/>
      <c r="HCD207" s="447"/>
      <c r="HCE207" s="448"/>
      <c r="HCF207" s="602"/>
      <c r="HCG207" s="602"/>
      <c r="HCH207" s="602"/>
      <c r="HCI207" s="449"/>
      <c r="HCJ207" s="449"/>
      <c r="HCK207" s="449"/>
      <c r="HCL207" s="602"/>
      <c r="HCM207" s="449"/>
      <c r="HCN207" s="449"/>
      <c r="HCO207" s="449"/>
      <c r="HCP207" s="449"/>
      <c r="HCQ207" s="602"/>
      <c r="HCR207" s="447"/>
      <c r="HCS207" s="447"/>
      <c r="HCT207" s="447"/>
      <c r="HCU207" s="448"/>
      <c r="HCV207" s="602"/>
      <c r="HCW207" s="602"/>
      <c r="HCX207" s="602"/>
      <c r="HCY207" s="449"/>
      <c r="HCZ207" s="449"/>
      <c r="HDA207" s="449"/>
      <c r="HDB207" s="602"/>
      <c r="HDC207" s="449"/>
      <c r="HDD207" s="449"/>
      <c r="HDE207" s="449"/>
      <c r="HDF207" s="449"/>
      <c r="HDG207" s="602"/>
      <c r="HDH207" s="447"/>
      <c r="HDI207" s="447"/>
      <c r="HDJ207" s="447"/>
      <c r="HDK207" s="448"/>
      <c r="HDL207" s="602"/>
      <c r="HDM207" s="602"/>
      <c r="HDN207" s="602"/>
      <c r="HDO207" s="449"/>
      <c r="HDP207" s="449"/>
      <c r="HDQ207" s="449"/>
      <c r="HDR207" s="602"/>
      <c r="HDS207" s="449"/>
      <c r="HDT207" s="449"/>
      <c r="HDU207" s="449"/>
      <c r="HDV207" s="449"/>
      <c r="HDW207" s="602"/>
      <c r="HDX207" s="447"/>
      <c r="HDY207" s="447"/>
      <c r="HDZ207" s="447"/>
      <c r="HEA207" s="448"/>
      <c r="HEB207" s="602"/>
      <c r="HEC207" s="602"/>
      <c r="HED207" s="602"/>
      <c r="HEE207" s="449"/>
      <c r="HEF207" s="449"/>
      <c r="HEG207" s="449"/>
      <c r="HEH207" s="602"/>
      <c r="HEI207" s="449"/>
      <c r="HEJ207" s="449"/>
      <c r="HEK207" s="449"/>
      <c r="HEL207" s="449"/>
      <c r="HEM207" s="602"/>
      <c r="HEN207" s="447"/>
      <c r="HEO207" s="447"/>
      <c r="HEP207" s="447"/>
      <c r="HEQ207" s="448"/>
      <c r="HER207" s="602"/>
      <c r="HES207" s="602"/>
      <c r="HET207" s="602"/>
      <c r="HEU207" s="449"/>
      <c r="HEV207" s="449"/>
      <c r="HEW207" s="449"/>
      <c r="HEX207" s="602"/>
      <c r="HEY207" s="449"/>
      <c r="HEZ207" s="449"/>
      <c r="HFA207" s="449"/>
      <c r="HFB207" s="449"/>
      <c r="HFC207" s="602"/>
      <c r="HFD207" s="447"/>
      <c r="HFE207" s="447"/>
      <c r="HFF207" s="447"/>
      <c r="HFG207" s="448"/>
      <c r="HFH207" s="602"/>
      <c r="HFI207" s="602"/>
      <c r="HFJ207" s="602"/>
      <c r="HFK207" s="449"/>
      <c r="HFL207" s="449"/>
      <c r="HFM207" s="449"/>
      <c r="HFN207" s="602"/>
      <c r="HFO207" s="449"/>
      <c r="HFP207" s="449"/>
      <c r="HFQ207" s="449"/>
      <c r="HFR207" s="449"/>
      <c r="HFS207" s="602"/>
      <c r="HFT207" s="447"/>
      <c r="HFU207" s="447"/>
      <c r="HFV207" s="447"/>
      <c r="HFW207" s="448"/>
      <c r="HFX207" s="602"/>
      <c r="HFY207" s="602"/>
      <c r="HFZ207" s="602"/>
      <c r="HGA207" s="449"/>
      <c r="HGB207" s="449"/>
      <c r="HGC207" s="449"/>
      <c r="HGD207" s="602"/>
      <c r="HGE207" s="449"/>
      <c r="HGF207" s="449"/>
      <c r="HGG207" s="449"/>
      <c r="HGH207" s="449"/>
      <c r="HGI207" s="602"/>
      <c r="HGJ207" s="447"/>
      <c r="HGK207" s="447"/>
      <c r="HGL207" s="447"/>
      <c r="HGM207" s="448"/>
      <c r="HGN207" s="602"/>
      <c r="HGO207" s="602"/>
      <c r="HGP207" s="602"/>
      <c r="HGQ207" s="449"/>
      <c r="HGR207" s="449"/>
      <c r="HGS207" s="449"/>
      <c r="HGT207" s="602"/>
      <c r="HGU207" s="449"/>
      <c r="HGV207" s="449"/>
      <c r="HGW207" s="449"/>
      <c r="HGX207" s="449"/>
      <c r="HGY207" s="602"/>
      <c r="HGZ207" s="447"/>
      <c r="HHA207" s="447"/>
      <c r="HHB207" s="447"/>
      <c r="HHC207" s="448"/>
      <c r="HHD207" s="602"/>
      <c r="HHE207" s="602"/>
      <c r="HHF207" s="602"/>
      <c r="HHG207" s="449"/>
      <c r="HHH207" s="449"/>
      <c r="HHI207" s="449"/>
      <c r="HHJ207" s="602"/>
      <c r="HHK207" s="449"/>
      <c r="HHL207" s="449"/>
      <c r="HHM207" s="449"/>
      <c r="HHN207" s="449"/>
      <c r="HHO207" s="602"/>
      <c r="HHP207" s="447"/>
      <c r="HHQ207" s="447"/>
      <c r="HHR207" s="447"/>
      <c r="HHS207" s="448"/>
      <c r="HHT207" s="602"/>
      <c r="HHU207" s="602"/>
      <c r="HHV207" s="602"/>
      <c r="HHW207" s="449"/>
      <c r="HHX207" s="449"/>
      <c r="HHY207" s="449"/>
      <c r="HHZ207" s="602"/>
      <c r="HIA207" s="449"/>
      <c r="HIB207" s="449"/>
      <c r="HIC207" s="449"/>
      <c r="HID207" s="449"/>
      <c r="HIE207" s="602"/>
      <c r="HIF207" s="447"/>
      <c r="HIG207" s="447"/>
      <c r="HIH207" s="447"/>
      <c r="HII207" s="448"/>
      <c r="HIJ207" s="602"/>
      <c r="HIK207" s="602"/>
      <c r="HIL207" s="602"/>
      <c r="HIM207" s="449"/>
      <c r="HIN207" s="449"/>
      <c r="HIO207" s="449"/>
      <c r="HIP207" s="602"/>
      <c r="HIQ207" s="449"/>
      <c r="HIR207" s="449"/>
      <c r="HIS207" s="449"/>
      <c r="HIT207" s="449"/>
      <c r="HIU207" s="602"/>
      <c r="HIV207" s="447"/>
      <c r="HIW207" s="447"/>
      <c r="HIX207" s="447"/>
      <c r="HIY207" s="448"/>
      <c r="HIZ207" s="602"/>
      <c r="HJA207" s="602"/>
      <c r="HJB207" s="602"/>
      <c r="HJC207" s="449"/>
      <c r="HJD207" s="449"/>
      <c r="HJE207" s="449"/>
      <c r="HJF207" s="602"/>
      <c r="HJG207" s="449"/>
      <c r="HJH207" s="449"/>
      <c r="HJI207" s="449"/>
      <c r="HJJ207" s="449"/>
      <c r="HJK207" s="602"/>
      <c r="HJL207" s="447"/>
      <c r="HJM207" s="447"/>
      <c r="HJN207" s="447"/>
      <c r="HJO207" s="448"/>
      <c r="HJP207" s="602"/>
      <c r="HJQ207" s="602"/>
      <c r="HJR207" s="602"/>
      <c r="HJS207" s="449"/>
      <c r="HJT207" s="449"/>
      <c r="HJU207" s="449"/>
      <c r="HJV207" s="602"/>
      <c r="HJW207" s="449"/>
      <c r="HJX207" s="449"/>
      <c r="HJY207" s="449"/>
      <c r="HJZ207" s="449"/>
      <c r="HKA207" s="602"/>
      <c r="HKB207" s="447"/>
      <c r="HKC207" s="447"/>
      <c r="HKD207" s="447"/>
      <c r="HKE207" s="448"/>
      <c r="HKF207" s="602"/>
      <c r="HKG207" s="602"/>
      <c r="HKH207" s="602"/>
      <c r="HKI207" s="449"/>
      <c r="HKJ207" s="449"/>
      <c r="HKK207" s="449"/>
      <c r="HKL207" s="602"/>
      <c r="HKM207" s="449"/>
      <c r="HKN207" s="449"/>
      <c r="HKO207" s="449"/>
      <c r="HKP207" s="449"/>
      <c r="HKQ207" s="602"/>
      <c r="HKR207" s="447"/>
      <c r="HKS207" s="447"/>
      <c r="HKT207" s="447"/>
      <c r="HKU207" s="448"/>
      <c r="HKV207" s="602"/>
      <c r="HKW207" s="602"/>
      <c r="HKX207" s="602"/>
      <c r="HKY207" s="449"/>
      <c r="HKZ207" s="449"/>
      <c r="HLA207" s="449"/>
      <c r="HLB207" s="602"/>
      <c r="HLC207" s="449"/>
      <c r="HLD207" s="449"/>
      <c r="HLE207" s="449"/>
      <c r="HLF207" s="449"/>
      <c r="HLG207" s="602"/>
      <c r="HLH207" s="447"/>
      <c r="HLI207" s="447"/>
      <c r="HLJ207" s="447"/>
      <c r="HLK207" s="448"/>
      <c r="HLL207" s="602"/>
      <c r="HLM207" s="602"/>
      <c r="HLN207" s="602"/>
      <c r="HLO207" s="449"/>
      <c r="HLP207" s="449"/>
      <c r="HLQ207" s="449"/>
      <c r="HLR207" s="602"/>
      <c r="HLS207" s="449"/>
      <c r="HLT207" s="449"/>
      <c r="HLU207" s="449"/>
      <c r="HLV207" s="449"/>
      <c r="HLW207" s="602"/>
      <c r="HLX207" s="447"/>
      <c r="HLY207" s="447"/>
      <c r="HLZ207" s="447"/>
      <c r="HMA207" s="448"/>
      <c r="HMB207" s="602"/>
      <c r="HMC207" s="602"/>
      <c r="HMD207" s="602"/>
      <c r="HME207" s="449"/>
      <c r="HMF207" s="449"/>
      <c r="HMG207" s="449"/>
      <c r="HMH207" s="602"/>
      <c r="HMI207" s="449"/>
      <c r="HMJ207" s="449"/>
      <c r="HMK207" s="449"/>
      <c r="HML207" s="449"/>
      <c r="HMM207" s="602"/>
      <c r="HMN207" s="447"/>
      <c r="HMO207" s="447"/>
      <c r="HMP207" s="447"/>
      <c r="HMQ207" s="448"/>
      <c r="HMR207" s="602"/>
      <c r="HMS207" s="602"/>
      <c r="HMT207" s="602"/>
      <c r="HMU207" s="449"/>
      <c r="HMV207" s="449"/>
      <c r="HMW207" s="449"/>
      <c r="HMX207" s="602"/>
      <c r="HMY207" s="449"/>
      <c r="HMZ207" s="449"/>
      <c r="HNA207" s="449"/>
      <c r="HNB207" s="449"/>
      <c r="HNC207" s="602"/>
      <c r="HND207" s="447"/>
      <c r="HNE207" s="447"/>
      <c r="HNF207" s="447"/>
      <c r="HNG207" s="448"/>
      <c r="HNH207" s="602"/>
      <c r="HNI207" s="602"/>
      <c r="HNJ207" s="602"/>
      <c r="HNK207" s="449"/>
      <c r="HNL207" s="449"/>
      <c r="HNM207" s="449"/>
      <c r="HNN207" s="602"/>
      <c r="HNO207" s="449"/>
      <c r="HNP207" s="449"/>
      <c r="HNQ207" s="449"/>
      <c r="HNR207" s="449"/>
      <c r="HNS207" s="602"/>
      <c r="HNT207" s="447"/>
      <c r="HNU207" s="447"/>
      <c r="HNV207" s="447"/>
      <c r="HNW207" s="448"/>
      <c r="HNX207" s="602"/>
      <c r="HNY207" s="602"/>
      <c r="HNZ207" s="602"/>
      <c r="HOA207" s="449"/>
      <c r="HOB207" s="449"/>
      <c r="HOC207" s="449"/>
      <c r="HOD207" s="602"/>
      <c r="HOE207" s="449"/>
      <c r="HOF207" s="449"/>
      <c r="HOG207" s="449"/>
      <c r="HOH207" s="449"/>
      <c r="HOI207" s="602"/>
      <c r="HOJ207" s="447"/>
      <c r="HOK207" s="447"/>
      <c r="HOL207" s="447"/>
      <c r="HOM207" s="448"/>
      <c r="HON207" s="602"/>
      <c r="HOO207" s="602"/>
      <c r="HOP207" s="602"/>
      <c r="HOQ207" s="449"/>
      <c r="HOR207" s="449"/>
      <c r="HOS207" s="449"/>
      <c r="HOT207" s="602"/>
      <c r="HOU207" s="449"/>
      <c r="HOV207" s="449"/>
      <c r="HOW207" s="449"/>
      <c r="HOX207" s="449"/>
      <c r="HOY207" s="602"/>
      <c r="HOZ207" s="447"/>
      <c r="HPA207" s="447"/>
      <c r="HPB207" s="447"/>
      <c r="HPC207" s="448"/>
      <c r="HPD207" s="602"/>
      <c r="HPE207" s="602"/>
      <c r="HPF207" s="602"/>
      <c r="HPG207" s="449"/>
      <c r="HPH207" s="449"/>
      <c r="HPI207" s="449"/>
      <c r="HPJ207" s="602"/>
      <c r="HPK207" s="449"/>
      <c r="HPL207" s="449"/>
      <c r="HPM207" s="449"/>
      <c r="HPN207" s="449"/>
      <c r="HPO207" s="602"/>
      <c r="HPP207" s="447"/>
      <c r="HPQ207" s="447"/>
      <c r="HPR207" s="447"/>
      <c r="HPS207" s="448"/>
      <c r="HPT207" s="602"/>
      <c r="HPU207" s="602"/>
      <c r="HPV207" s="602"/>
      <c r="HPW207" s="449"/>
      <c r="HPX207" s="449"/>
      <c r="HPY207" s="449"/>
      <c r="HPZ207" s="602"/>
      <c r="HQA207" s="449"/>
      <c r="HQB207" s="449"/>
      <c r="HQC207" s="449"/>
      <c r="HQD207" s="449"/>
      <c r="HQE207" s="602"/>
      <c r="HQF207" s="447"/>
      <c r="HQG207" s="447"/>
      <c r="HQH207" s="447"/>
      <c r="HQI207" s="448"/>
      <c r="HQJ207" s="602"/>
      <c r="HQK207" s="602"/>
      <c r="HQL207" s="602"/>
      <c r="HQM207" s="449"/>
      <c r="HQN207" s="449"/>
      <c r="HQO207" s="449"/>
      <c r="HQP207" s="602"/>
      <c r="HQQ207" s="449"/>
      <c r="HQR207" s="449"/>
      <c r="HQS207" s="449"/>
      <c r="HQT207" s="449"/>
      <c r="HQU207" s="602"/>
      <c r="HQV207" s="447"/>
      <c r="HQW207" s="447"/>
      <c r="HQX207" s="447"/>
      <c r="HQY207" s="448"/>
      <c r="HQZ207" s="602"/>
      <c r="HRA207" s="602"/>
      <c r="HRB207" s="602"/>
      <c r="HRC207" s="449"/>
      <c r="HRD207" s="449"/>
      <c r="HRE207" s="449"/>
      <c r="HRF207" s="602"/>
      <c r="HRG207" s="449"/>
      <c r="HRH207" s="449"/>
      <c r="HRI207" s="449"/>
      <c r="HRJ207" s="449"/>
      <c r="HRK207" s="602"/>
      <c r="HRL207" s="447"/>
      <c r="HRM207" s="447"/>
      <c r="HRN207" s="447"/>
      <c r="HRO207" s="448"/>
      <c r="HRP207" s="602"/>
      <c r="HRQ207" s="602"/>
      <c r="HRR207" s="602"/>
      <c r="HRS207" s="449"/>
      <c r="HRT207" s="449"/>
      <c r="HRU207" s="449"/>
      <c r="HRV207" s="602"/>
      <c r="HRW207" s="449"/>
      <c r="HRX207" s="449"/>
      <c r="HRY207" s="449"/>
      <c r="HRZ207" s="449"/>
      <c r="HSA207" s="602"/>
      <c r="HSB207" s="447"/>
      <c r="HSC207" s="447"/>
      <c r="HSD207" s="447"/>
      <c r="HSE207" s="448"/>
      <c r="HSF207" s="602"/>
      <c r="HSG207" s="602"/>
      <c r="HSH207" s="602"/>
      <c r="HSI207" s="449"/>
      <c r="HSJ207" s="449"/>
      <c r="HSK207" s="449"/>
      <c r="HSL207" s="602"/>
      <c r="HSM207" s="449"/>
      <c r="HSN207" s="449"/>
      <c r="HSO207" s="449"/>
      <c r="HSP207" s="449"/>
      <c r="HSQ207" s="602"/>
      <c r="HSR207" s="447"/>
      <c r="HSS207" s="447"/>
      <c r="HST207" s="447"/>
      <c r="HSU207" s="448"/>
      <c r="HSV207" s="602"/>
      <c r="HSW207" s="602"/>
      <c r="HSX207" s="602"/>
      <c r="HSY207" s="449"/>
      <c r="HSZ207" s="449"/>
      <c r="HTA207" s="449"/>
      <c r="HTB207" s="602"/>
      <c r="HTC207" s="449"/>
      <c r="HTD207" s="449"/>
      <c r="HTE207" s="449"/>
      <c r="HTF207" s="449"/>
      <c r="HTG207" s="602"/>
      <c r="HTH207" s="447"/>
      <c r="HTI207" s="447"/>
      <c r="HTJ207" s="447"/>
      <c r="HTK207" s="448"/>
      <c r="HTL207" s="602"/>
      <c r="HTM207" s="602"/>
      <c r="HTN207" s="602"/>
      <c r="HTO207" s="449"/>
      <c r="HTP207" s="449"/>
      <c r="HTQ207" s="449"/>
      <c r="HTR207" s="602"/>
      <c r="HTS207" s="449"/>
      <c r="HTT207" s="449"/>
      <c r="HTU207" s="449"/>
      <c r="HTV207" s="449"/>
      <c r="HTW207" s="602"/>
      <c r="HTX207" s="447"/>
      <c r="HTY207" s="447"/>
      <c r="HTZ207" s="447"/>
      <c r="HUA207" s="448"/>
      <c r="HUB207" s="602"/>
      <c r="HUC207" s="602"/>
      <c r="HUD207" s="602"/>
      <c r="HUE207" s="449"/>
      <c r="HUF207" s="449"/>
      <c r="HUG207" s="449"/>
      <c r="HUH207" s="602"/>
      <c r="HUI207" s="449"/>
      <c r="HUJ207" s="449"/>
      <c r="HUK207" s="449"/>
      <c r="HUL207" s="449"/>
      <c r="HUM207" s="602"/>
      <c r="HUN207" s="447"/>
      <c r="HUO207" s="447"/>
      <c r="HUP207" s="447"/>
      <c r="HUQ207" s="448"/>
      <c r="HUR207" s="602"/>
      <c r="HUS207" s="602"/>
      <c r="HUT207" s="602"/>
      <c r="HUU207" s="449"/>
      <c r="HUV207" s="449"/>
      <c r="HUW207" s="449"/>
      <c r="HUX207" s="602"/>
      <c r="HUY207" s="449"/>
      <c r="HUZ207" s="449"/>
      <c r="HVA207" s="449"/>
      <c r="HVB207" s="449"/>
      <c r="HVC207" s="602"/>
      <c r="HVD207" s="447"/>
      <c r="HVE207" s="447"/>
      <c r="HVF207" s="447"/>
      <c r="HVG207" s="448"/>
      <c r="HVH207" s="602"/>
      <c r="HVI207" s="602"/>
      <c r="HVJ207" s="602"/>
      <c r="HVK207" s="449"/>
      <c r="HVL207" s="449"/>
      <c r="HVM207" s="449"/>
      <c r="HVN207" s="602"/>
      <c r="HVO207" s="449"/>
      <c r="HVP207" s="449"/>
      <c r="HVQ207" s="449"/>
      <c r="HVR207" s="449"/>
      <c r="HVS207" s="602"/>
      <c r="HVT207" s="447"/>
      <c r="HVU207" s="447"/>
      <c r="HVV207" s="447"/>
      <c r="HVW207" s="448"/>
      <c r="HVX207" s="602"/>
      <c r="HVY207" s="602"/>
      <c r="HVZ207" s="602"/>
      <c r="HWA207" s="449"/>
      <c r="HWB207" s="449"/>
      <c r="HWC207" s="449"/>
      <c r="HWD207" s="602"/>
      <c r="HWE207" s="449"/>
      <c r="HWF207" s="449"/>
      <c r="HWG207" s="449"/>
      <c r="HWH207" s="449"/>
      <c r="HWI207" s="602"/>
      <c r="HWJ207" s="447"/>
      <c r="HWK207" s="447"/>
      <c r="HWL207" s="447"/>
      <c r="HWM207" s="448"/>
      <c r="HWN207" s="602"/>
      <c r="HWO207" s="602"/>
      <c r="HWP207" s="602"/>
      <c r="HWQ207" s="449"/>
      <c r="HWR207" s="449"/>
      <c r="HWS207" s="449"/>
      <c r="HWT207" s="602"/>
      <c r="HWU207" s="449"/>
      <c r="HWV207" s="449"/>
      <c r="HWW207" s="449"/>
      <c r="HWX207" s="449"/>
      <c r="HWY207" s="602"/>
      <c r="HWZ207" s="447"/>
      <c r="HXA207" s="447"/>
      <c r="HXB207" s="447"/>
      <c r="HXC207" s="448"/>
      <c r="HXD207" s="602"/>
      <c r="HXE207" s="602"/>
      <c r="HXF207" s="602"/>
      <c r="HXG207" s="449"/>
      <c r="HXH207" s="449"/>
      <c r="HXI207" s="449"/>
      <c r="HXJ207" s="602"/>
      <c r="HXK207" s="449"/>
      <c r="HXL207" s="449"/>
      <c r="HXM207" s="449"/>
      <c r="HXN207" s="449"/>
      <c r="HXO207" s="602"/>
      <c r="HXP207" s="447"/>
      <c r="HXQ207" s="447"/>
      <c r="HXR207" s="447"/>
      <c r="HXS207" s="448"/>
      <c r="HXT207" s="602"/>
      <c r="HXU207" s="602"/>
      <c r="HXV207" s="602"/>
      <c r="HXW207" s="449"/>
      <c r="HXX207" s="449"/>
      <c r="HXY207" s="449"/>
      <c r="HXZ207" s="602"/>
      <c r="HYA207" s="449"/>
      <c r="HYB207" s="449"/>
      <c r="HYC207" s="449"/>
      <c r="HYD207" s="449"/>
      <c r="HYE207" s="602"/>
      <c r="HYF207" s="447"/>
      <c r="HYG207" s="447"/>
      <c r="HYH207" s="447"/>
      <c r="HYI207" s="448"/>
      <c r="HYJ207" s="602"/>
      <c r="HYK207" s="602"/>
      <c r="HYL207" s="602"/>
      <c r="HYM207" s="449"/>
      <c r="HYN207" s="449"/>
      <c r="HYO207" s="449"/>
      <c r="HYP207" s="602"/>
      <c r="HYQ207" s="449"/>
      <c r="HYR207" s="449"/>
      <c r="HYS207" s="449"/>
      <c r="HYT207" s="449"/>
      <c r="HYU207" s="602"/>
      <c r="HYV207" s="447"/>
      <c r="HYW207" s="447"/>
      <c r="HYX207" s="447"/>
      <c r="HYY207" s="448"/>
      <c r="HYZ207" s="602"/>
      <c r="HZA207" s="602"/>
      <c r="HZB207" s="602"/>
      <c r="HZC207" s="449"/>
      <c r="HZD207" s="449"/>
      <c r="HZE207" s="449"/>
      <c r="HZF207" s="602"/>
      <c r="HZG207" s="449"/>
      <c r="HZH207" s="449"/>
      <c r="HZI207" s="449"/>
      <c r="HZJ207" s="449"/>
      <c r="HZK207" s="602"/>
      <c r="HZL207" s="447"/>
      <c r="HZM207" s="447"/>
      <c r="HZN207" s="447"/>
      <c r="HZO207" s="448"/>
      <c r="HZP207" s="602"/>
      <c r="HZQ207" s="602"/>
      <c r="HZR207" s="602"/>
      <c r="HZS207" s="449"/>
      <c r="HZT207" s="449"/>
      <c r="HZU207" s="449"/>
      <c r="HZV207" s="602"/>
      <c r="HZW207" s="449"/>
      <c r="HZX207" s="449"/>
      <c r="HZY207" s="449"/>
      <c r="HZZ207" s="449"/>
      <c r="IAA207" s="602"/>
      <c r="IAB207" s="447"/>
      <c r="IAC207" s="447"/>
      <c r="IAD207" s="447"/>
      <c r="IAE207" s="448"/>
      <c r="IAF207" s="602"/>
      <c r="IAG207" s="602"/>
      <c r="IAH207" s="602"/>
      <c r="IAI207" s="449"/>
      <c r="IAJ207" s="449"/>
      <c r="IAK207" s="449"/>
      <c r="IAL207" s="602"/>
      <c r="IAM207" s="449"/>
      <c r="IAN207" s="449"/>
      <c r="IAO207" s="449"/>
      <c r="IAP207" s="449"/>
      <c r="IAQ207" s="602"/>
      <c r="IAR207" s="447"/>
      <c r="IAS207" s="447"/>
      <c r="IAT207" s="447"/>
      <c r="IAU207" s="448"/>
      <c r="IAV207" s="602"/>
      <c r="IAW207" s="602"/>
      <c r="IAX207" s="602"/>
      <c r="IAY207" s="449"/>
      <c r="IAZ207" s="449"/>
      <c r="IBA207" s="449"/>
      <c r="IBB207" s="602"/>
      <c r="IBC207" s="449"/>
      <c r="IBD207" s="449"/>
      <c r="IBE207" s="449"/>
      <c r="IBF207" s="449"/>
      <c r="IBG207" s="602"/>
      <c r="IBH207" s="447"/>
      <c r="IBI207" s="447"/>
      <c r="IBJ207" s="447"/>
      <c r="IBK207" s="448"/>
      <c r="IBL207" s="602"/>
      <c r="IBM207" s="602"/>
      <c r="IBN207" s="602"/>
      <c r="IBO207" s="449"/>
      <c r="IBP207" s="449"/>
      <c r="IBQ207" s="449"/>
      <c r="IBR207" s="602"/>
      <c r="IBS207" s="449"/>
      <c r="IBT207" s="449"/>
      <c r="IBU207" s="449"/>
      <c r="IBV207" s="449"/>
      <c r="IBW207" s="602"/>
      <c r="IBX207" s="447"/>
      <c r="IBY207" s="447"/>
      <c r="IBZ207" s="447"/>
      <c r="ICA207" s="448"/>
      <c r="ICB207" s="602"/>
      <c r="ICC207" s="602"/>
      <c r="ICD207" s="602"/>
      <c r="ICE207" s="449"/>
      <c r="ICF207" s="449"/>
      <c r="ICG207" s="449"/>
      <c r="ICH207" s="602"/>
      <c r="ICI207" s="449"/>
      <c r="ICJ207" s="449"/>
      <c r="ICK207" s="449"/>
      <c r="ICL207" s="449"/>
      <c r="ICM207" s="602"/>
      <c r="ICN207" s="447"/>
      <c r="ICO207" s="447"/>
      <c r="ICP207" s="447"/>
      <c r="ICQ207" s="448"/>
      <c r="ICR207" s="602"/>
      <c r="ICS207" s="602"/>
      <c r="ICT207" s="602"/>
      <c r="ICU207" s="449"/>
      <c r="ICV207" s="449"/>
      <c r="ICW207" s="449"/>
      <c r="ICX207" s="602"/>
      <c r="ICY207" s="449"/>
      <c r="ICZ207" s="449"/>
      <c r="IDA207" s="449"/>
      <c r="IDB207" s="449"/>
      <c r="IDC207" s="602"/>
      <c r="IDD207" s="447"/>
      <c r="IDE207" s="447"/>
      <c r="IDF207" s="447"/>
      <c r="IDG207" s="448"/>
      <c r="IDH207" s="602"/>
      <c r="IDI207" s="602"/>
      <c r="IDJ207" s="602"/>
      <c r="IDK207" s="449"/>
      <c r="IDL207" s="449"/>
      <c r="IDM207" s="449"/>
      <c r="IDN207" s="602"/>
      <c r="IDO207" s="449"/>
      <c r="IDP207" s="449"/>
      <c r="IDQ207" s="449"/>
      <c r="IDR207" s="449"/>
      <c r="IDS207" s="602"/>
      <c r="IDT207" s="447"/>
      <c r="IDU207" s="447"/>
      <c r="IDV207" s="447"/>
      <c r="IDW207" s="448"/>
      <c r="IDX207" s="602"/>
      <c r="IDY207" s="602"/>
      <c r="IDZ207" s="602"/>
      <c r="IEA207" s="449"/>
      <c r="IEB207" s="449"/>
      <c r="IEC207" s="449"/>
      <c r="IED207" s="602"/>
      <c r="IEE207" s="449"/>
      <c r="IEF207" s="449"/>
      <c r="IEG207" s="449"/>
      <c r="IEH207" s="449"/>
      <c r="IEI207" s="602"/>
      <c r="IEJ207" s="447"/>
      <c r="IEK207" s="447"/>
      <c r="IEL207" s="447"/>
      <c r="IEM207" s="448"/>
      <c r="IEN207" s="602"/>
      <c r="IEO207" s="602"/>
      <c r="IEP207" s="602"/>
      <c r="IEQ207" s="449"/>
      <c r="IER207" s="449"/>
      <c r="IES207" s="449"/>
      <c r="IET207" s="602"/>
      <c r="IEU207" s="449"/>
      <c r="IEV207" s="449"/>
      <c r="IEW207" s="449"/>
      <c r="IEX207" s="449"/>
      <c r="IEY207" s="602"/>
      <c r="IEZ207" s="447"/>
      <c r="IFA207" s="447"/>
      <c r="IFB207" s="447"/>
      <c r="IFC207" s="448"/>
      <c r="IFD207" s="602"/>
      <c r="IFE207" s="602"/>
      <c r="IFF207" s="602"/>
      <c r="IFG207" s="449"/>
      <c r="IFH207" s="449"/>
      <c r="IFI207" s="449"/>
      <c r="IFJ207" s="602"/>
      <c r="IFK207" s="449"/>
      <c r="IFL207" s="449"/>
      <c r="IFM207" s="449"/>
      <c r="IFN207" s="449"/>
      <c r="IFO207" s="602"/>
      <c r="IFP207" s="447"/>
      <c r="IFQ207" s="447"/>
      <c r="IFR207" s="447"/>
      <c r="IFS207" s="448"/>
      <c r="IFT207" s="602"/>
      <c r="IFU207" s="602"/>
      <c r="IFV207" s="602"/>
      <c r="IFW207" s="449"/>
      <c r="IFX207" s="449"/>
      <c r="IFY207" s="449"/>
      <c r="IFZ207" s="602"/>
      <c r="IGA207" s="449"/>
      <c r="IGB207" s="449"/>
      <c r="IGC207" s="449"/>
      <c r="IGD207" s="449"/>
      <c r="IGE207" s="602"/>
      <c r="IGF207" s="447"/>
      <c r="IGG207" s="447"/>
      <c r="IGH207" s="447"/>
      <c r="IGI207" s="448"/>
      <c r="IGJ207" s="602"/>
      <c r="IGK207" s="602"/>
      <c r="IGL207" s="602"/>
      <c r="IGM207" s="449"/>
      <c r="IGN207" s="449"/>
      <c r="IGO207" s="449"/>
      <c r="IGP207" s="602"/>
      <c r="IGQ207" s="449"/>
      <c r="IGR207" s="449"/>
      <c r="IGS207" s="449"/>
      <c r="IGT207" s="449"/>
      <c r="IGU207" s="602"/>
      <c r="IGV207" s="447"/>
      <c r="IGW207" s="447"/>
      <c r="IGX207" s="447"/>
      <c r="IGY207" s="448"/>
      <c r="IGZ207" s="602"/>
      <c r="IHA207" s="602"/>
      <c r="IHB207" s="602"/>
      <c r="IHC207" s="449"/>
      <c r="IHD207" s="449"/>
      <c r="IHE207" s="449"/>
      <c r="IHF207" s="602"/>
      <c r="IHG207" s="449"/>
      <c r="IHH207" s="449"/>
      <c r="IHI207" s="449"/>
      <c r="IHJ207" s="449"/>
      <c r="IHK207" s="602"/>
      <c r="IHL207" s="447"/>
      <c r="IHM207" s="447"/>
      <c r="IHN207" s="447"/>
      <c r="IHO207" s="448"/>
      <c r="IHP207" s="602"/>
      <c r="IHQ207" s="602"/>
      <c r="IHR207" s="602"/>
      <c r="IHS207" s="449"/>
      <c r="IHT207" s="449"/>
      <c r="IHU207" s="449"/>
      <c r="IHV207" s="602"/>
      <c r="IHW207" s="449"/>
      <c r="IHX207" s="449"/>
      <c r="IHY207" s="449"/>
      <c r="IHZ207" s="449"/>
      <c r="IIA207" s="602"/>
      <c r="IIB207" s="447"/>
      <c r="IIC207" s="447"/>
      <c r="IID207" s="447"/>
      <c r="IIE207" s="448"/>
      <c r="IIF207" s="602"/>
      <c r="IIG207" s="602"/>
      <c r="IIH207" s="602"/>
      <c r="III207" s="449"/>
      <c r="IIJ207" s="449"/>
      <c r="IIK207" s="449"/>
      <c r="IIL207" s="602"/>
      <c r="IIM207" s="449"/>
      <c r="IIN207" s="449"/>
      <c r="IIO207" s="449"/>
      <c r="IIP207" s="449"/>
      <c r="IIQ207" s="602"/>
      <c r="IIR207" s="447"/>
      <c r="IIS207" s="447"/>
      <c r="IIT207" s="447"/>
      <c r="IIU207" s="448"/>
      <c r="IIV207" s="602"/>
      <c r="IIW207" s="602"/>
      <c r="IIX207" s="602"/>
      <c r="IIY207" s="449"/>
      <c r="IIZ207" s="449"/>
      <c r="IJA207" s="449"/>
      <c r="IJB207" s="602"/>
      <c r="IJC207" s="449"/>
      <c r="IJD207" s="449"/>
      <c r="IJE207" s="449"/>
      <c r="IJF207" s="449"/>
      <c r="IJG207" s="602"/>
      <c r="IJH207" s="447"/>
      <c r="IJI207" s="447"/>
      <c r="IJJ207" s="447"/>
      <c r="IJK207" s="448"/>
      <c r="IJL207" s="602"/>
      <c r="IJM207" s="602"/>
      <c r="IJN207" s="602"/>
      <c r="IJO207" s="449"/>
      <c r="IJP207" s="449"/>
      <c r="IJQ207" s="449"/>
      <c r="IJR207" s="602"/>
      <c r="IJS207" s="449"/>
      <c r="IJT207" s="449"/>
      <c r="IJU207" s="449"/>
      <c r="IJV207" s="449"/>
      <c r="IJW207" s="602"/>
      <c r="IJX207" s="447"/>
      <c r="IJY207" s="447"/>
      <c r="IJZ207" s="447"/>
      <c r="IKA207" s="448"/>
      <c r="IKB207" s="602"/>
      <c r="IKC207" s="602"/>
      <c r="IKD207" s="602"/>
      <c r="IKE207" s="449"/>
      <c r="IKF207" s="449"/>
      <c r="IKG207" s="449"/>
      <c r="IKH207" s="602"/>
      <c r="IKI207" s="449"/>
      <c r="IKJ207" s="449"/>
      <c r="IKK207" s="449"/>
      <c r="IKL207" s="449"/>
      <c r="IKM207" s="602"/>
      <c r="IKN207" s="447"/>
      <c r="IKO207" s="447"/>
      <c r="IKP207" s="447"/>
      <c r="IKQ207" s="448"/>
      <c r="IKR207" s="602"/>
      <c r="IKS207" s="602"/>
      <c r="IKT207" s="602"/>
      <c r="IKU207" s="449"/>
      <c r="IKV207" s="449"/>
      <c r="IKW207" s="449"/>
      <c r="IKX207" s="602"/>
      <c r="IKY207" s="449"/>
      <c r="IKZ207" s="449"/>
      <c r="ILA207" s="449"/>
      <c r="ILB207" s="449"/>
      <c r="ILC207" s="602"/>
      <c r="ILD207" s="447"/>
      <c r="ILE207" s="447"/>
      <c r="ILF207" s="447"/>
      <c r="ILG207" s="448"/>
      <c r="ILH207" s="602"/>
      <c r="ILI207" s="602"/>
      <c r="ILJ207" s="602"/>
      <c r="ILK207" s="449"/>
      <c r="ILL207" s="449"/>
      <c r="ILM207" s="449"/>
      <c r="ILN207" s="602"/>
      <c r="ILO207" s="449"/>
      <c r="ILP207" s="449"/>
      <c r="ILQ207" s="449"/>
      <c r="ILR207" s="449"/>
      <c r="ILS207" s="602"/>
      <c r="ILT207" s="447"/>
      <c r="ILU207" s="447"/>
      <c r="ILV207" s="447"/>
      <c r="ILW207" s="448"/>
      <c r="ILX207" s="602"/>
      <c r="ILY207" s="602"/>
      <c r="ILZ207" s="602"/>
      <c r="IMA207" s="449"/>
      <c r="IMB207" s="449"/>
      <c r="IMC207" s="449"/>
      <c r="IMD207" s="602"/>
      <c r="IME207" s="449"/>
      <c r="IMF207" s="449"/>
      <c r="IMG207" s="449"/>
      <c r="IMH207" s="449"/>
      <c r="IMI207" s="602"/>
      <c r="IMJ207" s="447"/>
      <c r="IMK207" s="447"/>
      <c r="IML207" s="447"/>
      <c r="IMM207" s="448"/>
      <c r="IMN207" s="602"/>
      <c r="IMO207" s="602"/>
      <c r="IMP207" s="602"/>
      <c r="IMQ207" s="449"/>
      <c r="IMR207" s="449"/>
      <c r="IMS207" s="449"/>
      <c r="IMT207" s="602"/>
      <c r="IMU207" s="449"/>
      <c r="IMV207" s="449"/>
      <c r="IMW207" s="449"/>
      <c r="IMX207" s="449"/>
      <c r="IMY207" s="602"/>
      <c r="IMZ207" s="447"/>
      <c r="INA207" s="447"/>
      <c r="INB207" s="447"/>
      <c r="INC207" s="448"/>
      <c r="IND207" s="602"/>
      <c r="INE207" s="602"/>
      <c r="INF207" s="602"/>
      <c r="ING207" s="449"/>
      <c r="INH207" s="449"/>
      <c r="INI207" s="449"/>
      <c r="INJ207" s="602"/>
      <c r="INK207" s="449"/>
      <c r="INL207" s="449"/>
      <c r="INM207" s="449"/>
      <c r="INN207" s="449"/>
      <c r="INO207" s="602"/>
      <c r="INP207" s="447"/>
      <c r="INQ207" s="447"/>
      <c r="INR207" s="447"/>
      <c r="INS207" s="448"/>
      <c r="INT207" s="602"/>
      <c r="INU207" s="602"/>
      <c r="INV207" s="602"/>
      <c r="INW207" s="449"/>
      <c r="INX207" s="449"/>
      <c r="INY207" s="449"/>
      <c r="INZ207" s="602"/>
      <c r="IOA207" s="449"/>
      <c r="IOB207" s="449"/>
      <c r="IOC207" s="449"/>
      <c r="IOD207" s="449"/>
      <c r="IOE207" s="602"/>
      <c r="IOF207" s="447"/>
      <c r="IOG207" s="447"/>
      <c r="IOH207" s="447"/>
      <c r="IOI207" s="448"/>
      <c r="IOJ207" s="602"/>
      <c r="IOK207" s="602"/>
      <c r="IOL207" s="602"/>
      <c r="IOM207" s="449"/>
      <c r="ION207" s="449"/>
      <c r="IOO207" s="449"/>
      <c r="IOP207" s="602"/>
      <c r="IOQ207" s="449"/>
      <c r="IOR207" s="449"/>
      <c r="IOS207" s="449"/>
      <c r="IOT207" s="449"/>
      <c r="IOU207" s="602"/>
      <c r="IOV207" s="447"/>
      <c r="IOW207" s="447"/>
      <c r="IOX207" s="447"/>
      <c r="IOY207" s="448"/>
      <c r="IOZ207" s="602"/>
      <c r="IPA207" s="602"/>
      <c r="IPB207" s="602"/>
      <c r="IPC207" s="449"/>
      <c r="IPD207" s="449"/>
      <c r="IPE207" s="449"/>
      <c r="IPF207" s="602"/>
      <c r="IPG207" s="449"/>
      <c r="IPH207" s="449"/>
      <c r="IPI207" s="449"/>
      <c r="IPJ207" s="449"/>
      <c r="IPK207" s="602"/>
      <c r="IPL207" s="447"/>
      <c r="IPM207" s="447"/>
      <c r="IPN207" s="447"/>
      <c r="IPO207" s="448"/>
      <c r="IPP207" s="602"/>
      <c r="IPQ207" s="602"/>
      <c r="IPR207" s="602"/>
      <c r="IPS207" s="449"/>
      <c r="IPT207" s="449"/>
      <c r="IPU207" s="449"/>
      <c r="IPV207" s="602"/>
      <c r="IPW207" s="449"/>
      <c r="IPX207" s="449"/>
      <c r="IPY207" s="449"/>
      <c r="IPZ207" s="449"/>
      <c r="IQA207" s="602"/>
      <c r="IQB207" s="447"/>
      <c r="IQC207" s="447"/>
      <c r="IQD207" s="447"/>
      <c r="IQE207" s="448"/>
      <c r="IQF207" s="602"/>
      <c r="IQG207" s="602"/>
      <c r="IQH207" s="602"/>
      <c r="IQI207" s="449"/>
      <c r="IQJ207" s="449"/>
      <c r="IQK207" s="449"/>
      <c r="IQL207" s="602"/>
      <c r="IQM207" s="449"/>
      <c r="IQN207" s="449"/>
      <c r="IQO207" s="449"/>
      <c r="IQP207" s="449"/>
      <c r="IQQ207" s="602"/>
      <c r="IQR207" s="447"/>
      <c r="IQS207" s="447"/>
      <c r="IQT207" s="447"/>
      <c r="IQU207" s="448"/>
      <c r="IQV207" s="602"/>
      <c r="IQW207" s="602"/>
      <c r="IQX207" s="602"/>
      <c r="IQY207" s="449"/>
      <c r="IQZ207" s="449"/>
      <c r="IRA207" s="449"/>
      <c r="IRB207" s="602"/>
      <c r="IRC207" s="449"/>
      <c r="IRD207" s="449"/>
      <c r="IRE207" s="449"/>
      <c r="IRF207" s="449"/>
      <c r="IRG207" s="602"/>
      <c r="IRH207" s="447"/>
      <c r="IRI207" s="447"/>
      <c r="IRJ207" s="447"/>
      <c r="IRK207" s="448"/>
      <c r="IRL207" s="602"/>
      <c r="IRM207" s="602"/>
      <c r="IRN207" s="602"/>
      <c r="IRO207" s="449"/>
      <c r="IRP207" s="449"/>
      <c r="IRQ207" s="449"/>
      <c r="IRR207" s="602"/>
      <c r="IRS207" s="449"/>
      <c r="IRT207" s="449"/>
      <c r="IRU207" s="449"/>
      <c r="IRV207" s="449"/>
      <c r="IRW207" s="602"/>
      <c r="IRX207" s="447"/>
      <c r="IRY207" s="447"/>
      <c r="IRZ207" s="447"/>
      <c r="ISA207" s="448"/>
      <c r="ISB207" s="602"/>
      <c r="ISC207" s="602"/>
      <c r="ISD207" s="602"/>
      <c r="ISE207" s="449"/>
      <c r="ISF207" s="449"/>
      <c r="ISG207" s="449"/>
      <c r="ISH207" s="602"/>
      <c r="ISI207" s="449"/>
      <c r="ISJ207" s="449"/>
      <c r="ISK207" s="449"/>
      <c r="ISL207" s="449"/>
      <c r="ISM207" s="602"/>
      <c r="ISN207" s="447"/>
      <c r="ISO207" s="447"/>
      <c r="ISP207" s="447"/>
      <c r="ISQ207" s="448"/>
      <c r="ISR207" s="602"/>
      <c r="ISS207" s="602"/>
      <c r="IST207" s="602"/>
      <c r="ISU207" s="449"/>
      <c r="ISV207" s="449"/>
      <c r="ISW207" s="449"/>
      <c r="ISX207" s="602"/>
      <c r="ISY207" s="449"/>
      <c r="ISZ207" s="449"/>
      <c r="ITA207" s="449"/>
      <c r="ITB207" s="449"/>
      <c r="ITC207" s="602"/>
      <c r="ITD207" s="447"/>
      <c r="ITE207" s="447"/>
      <c r="ITF207" s="447"/>
      <c r="ITG207" s="448"/>
      <c r="ITH207" s="602"/>
      <c r="ITI207" s="602"/>
      <c r="ITJ207" s="602"/>
      <c r="ITK207" s="449"/>
      <c r="ITL207" s="449"/>
      <c r="ITM207" s="449"/>
      <c r="ITN207" s="602"/>
      <c r="ITO207" s="449"/>
      <c r="ITP207" s="449"/>
      <c r="ITQ207" s="449"/>
      <c r="ITR207" s="449"/>
      <c r="ITS207" s="602"/>
      <c r="ITT207" s="447"/>
      <c r="ITU207" s="447"/>
      <c r="ITV207" s="447"/>
      <c r="ITW207" s="448"/>
      <c r="ITX207" s="602"/>
      <c r="ITY207" s="602"/>
      <c r="ITZ207" s="602"/>
      <c r="IUA207" s="449"/>
      <c r="IUB207" s="449"/>
      <c r="IUC207" s="449"/>
      <c r="IUD207" s="602"/>
      <c r="IUE207" s="449"/>
      <c r="IUF207" s="449"/>
      <c r="IUG207" s="449"/>
      <c r="IUH207" s="449"/>
      <c r="IUI207" s="602"/>
      <c r="IUJ207" s="447"/>
      <c r="IUK207" s="447"/>
      <c r="IUL207" s="447"/>
      <c r="IUM207" s="448"/>
      <c r="IUN207" s="602"/>
      <c r="IUO207" s="602"/>
      <c r="IUP207" s="602"/>
      <c r="IUQ207" s="449"/>
      <c r="IUR207" s="449"/>
      <c r="IUS207" s="449"/>
      <c r="IUT207" s="602"/>
      <c r="IUU207" s="449"/>
      <c r="IUV207" s="449"/>
      <c r="IUW207" s="449"/>
      <c r="IUX207" s="449"/>
      <c r="IUY207" s="602"/>
      <c r="IUZ207" s="447"/>
      <c r="IVA207" s="447"/>
      <c r="IVB207" s="447"/>
      <c r="IVC207" s="448"/>
      <c r="IVD207" s="602"/>
      <c r="IVE207" s="602"/>
      <c r="IVF207" s="602"/>
      <c r="IVG207" s="449"/>
      <c r="IVH207" s="449"/>
      <c r="IVI207" s="449"/>
      <c r="IVJ207" s="602"/>
      <c r="IVK207" s="449"/>
      <c r="IVL207" s="449"/>
      <c r="IVM207" s="449"/>
      <c r="IVN207" s="449"/>
      <c r="IVO207" s="602"/>
      <c r="IVP207" s="447"/>
      <c r="IVQ207" s="447"/>
      <c r="IVR207" s="447"/>
      <c r="IVS207" s="448"/>
      <c r="IVT207" s="602"/>
      <c r="IVU207" s="602"/>
      <c r="IVV207" s="602"/>
      <c r="IVW207" s="449"/>
      <c r="IVX207" s="449"/>
      <c r="IVY207" s="449"/>
      <c r="IVZ207" s="602"/>
      <c r="IWA207" s="449"/>
      <c r="IWB207" s="449"/>
      <c r="IWC207" s="449"/>
      <c r="IWD207" s="449"/>
      <c r="IWE207" s="602"/>
      <c r="IWF207" s="447"/>
      <c r="IWG207" s="447"/>
      <c r="IWH207" s="447"/>
      <c r="IWI207" s="448"/>
      <c r="IWJ207" s="602"/>
      <c r="IWK207" s="602"/>
      <c r="IWL207" s="602"/>
      <c r="IWM207" s="449"/>
      <c r="IWN207" s="449"/>
      <c r="IWO207" s="449"/>
      <c r="IWP207" s="602"/>
      <c r="IWQ207" s="449"/>
      <c r="IWR207" s="449"/>
      <c r="IWS207" s="449"/>
      <c r="IWT207" s="449"/>
      <c r="IWU207" s="602"/>
      <c r="IWV207" s="447"/>
      <c r="IWW207" s="447"/>
      <c r="IWX207" s="447"/>
      <c r="IWY207" s="448"/>
      <c r="IWZ207" s="602"/>
      <c r="IXA207" s="602"/>
      <c r="IXB207" s="602"/>
      <c r="IXC207" s="449"/>
      <c r="IXD207" s="449"/>
      <c r="IXE207" s="449"/>
      <c r="IXF207" s="602"/>
      <c r="IXG207" s="449"/>
      <c r="IXH207" s="449"/>
      <c r="IXI207" s="449"/>
      <c r="IXJ207" s="449"/>
      <c r="IXK207" s="602"/>
      <c r="IXL207" s="447"/>
      <c r="IXM207" s="447"/>
      <c r="IXN207" s="447"/>
      <c r="IXO207" s="448"/>
      <c r="IXP207" s="602"/>
      <c r="IXQ207" s="602"/>
      <c r="IXR207" s="602"/>
      <c r="IXS207" s="449"/>
      <c r="IXT207" s="449"/>
      <c r="IXU207" s="449"/>
      <c r="IXV207" s="602"/>
      <c r="IXW207" s="449"/>
      <c r="IXX207" s="449"/>
      <c r="IXY207" s="449"/>
      <c r="IXZ207" s="449"/>
      <c r="IYA207" s="602"/>
      <c r="IYB207" s="447"/>
      <c r="IYC207" s="447"/>
      <c r="IYD207" s="447"/>
      <c r="IYE207" s="448"/>
      <c r="IYF207" s="602"/>
      <c r="IYG207" s="602"/>
      <c r="IYH207" s="602"/>
      <c r="IYI207" s="449"/>
      <c r="IYJ207" s="449"/>
      <c r="IYK207" s="449"/>
      <c r="IYL207" s="602"/>
      <c r="IYM207" s="449"/>
      <c r="IYN207" s="449"/>
      <c r="IYO207" s="449"/>
      <c r="IYP207" s="449"/>
      <c r="IYQ207" s="602"/>
      <c r="IYR207" s="447"/>
      <c r="IYS207" s="447"/>
      <c r="IYT207" s="447"/>
      <c r="IYU207" s="448"/>
      <c r="IYV207" s="602"/>
      <c r="IYW207" s="602"/>
      <c r="IYX207" s="602"/>
      <c r="IYY207" s="449"/>
      <c r="IYZ207" s="449"/>
      <c r="IZA207" s="449"/>
      <c r="IZB207" s="602"/>
      <c r="IZC207" s="449"/>
      <c r="IZD207" s="449"/>
      <c r="IZE207" s="449"/>
      <c r="IZF207" s="449"/>
      <c r="IZG207" s="602"/>
      <c r="IZH207" s="447"/>
      <c r="IZI207" s="447"/>
      <c r="IZJ207" s="447"/>
      <c r="IZK207" s="448"/>
      <c r="IZL207" s="602"/>
      <c r="IZM207" s="602"/>
      <c r="IZN207" s="602"/>
      <c r="IZO207" s="449"/>
      <c r="IZP207" s="449"/>
      <c r="IZQ207" s="449"/>
      <c r="IZR207" s="602"/>
      <c r="IZS207" s="449"/>
      <c r="IZT207" s="449"/>
      <c r="IZU207" s="449"/>
      <c r="IZV207" s="449"/>
      <c r="IZW207" s="602"/>
      <c r="IZX207" s="447"/>
      <c r="IZY207" s="447"/>
      <c r="IZZ207" s="447"/>
      <c r="JAA207" s="448"/>
      <c r="JAB207" s="602"/>
      <c r="JAC207" s="602"/>
      <c r="JAD207" s="602"/>
      <c r="JAE207" s="449"/>
      <c r="JAF207" s="449"/>
      <c r="JAG207" s="449"/>
      <c r="JAH207" s="602"/>
      <c r="JAI207" s="449"/>
      <c r="JAJ207" s="449"/>
      <c r="JAK207" s="449"/>
      <c r="JAL207" s="449"/>
      <c r="JAM207" s="602"/>
      <c r="JAN207" s="447"/>
      <c r="JAO207" s="447"/>
      <c r="JAP207" s="447"/>
      <c r="JAQ207" s="448"/>
      <c r="JAR207" s="602"/>
      <c r="JAS207" s="602"/>
      <c r="JAT207" s="602"/>
      <c r="JAU207" s="449"/>
      <c r="JAV207" s="449"/>
      <c r="JAW207" s="449"/>
      <c r="JAX207" s="602"/>
      <c r="JAY207" s="449"/>
      <c r="JAZ207" s="449"/>
      <c r="JBA207" s="449"/>
      <c r="JBB207" s="449"/>
      <c r="JBC207" s="602"/>
      <c r="JBD207" s="447"/>
      <c r="JBE207" s="447"/>
      <c r="JBF207" s="447"/>
      <c r="JBG207" s="448"/>
      <c r="JBH207" s="602"/>
      <c r="JBI207" s="602"/>
      <c r="JBJ207" s="602"/>
      <c r="JBK207" s="449"/>
      <c r="JBL207" s="449"/>
      <c r="JBM207" s="449"/>
      <c r="JBN207" s="602"/>
      <c r="JBO207" s="449"/>
      <c r="JBP207" s="449"/>
      <c r="JBQ207" s="449"/>
      <c r="JBR207" s="449"/>
      <c r="JBS207" s="602"/>
      <c r="JBT207" s="447"/>
      <c r="JBU207" s="447"/>
      <c r="JBV207" s="447"/>
      <c r="JBW207" s="448"/>
      <c r="JBX207" s="602"/>
      <c r="JBY207" s="602"/>
      <c r="JBZ207" s="602"/>
      <c r="JCA207" s="449"/>
      <c r="JCB207" s="449"/>
      <c r="JCC207" s="449"/>
      <c r="JCD207" s="602"/>
      <c r="JCE207" s="449"/>
      <c r="JCF207" s="449"/>
      <c r="JCG207" s="449"/>
      <c r="JCH207" s="449"/>
      <c r="JCI207" s="602"/>
      <c r="JCJ207" s="447"/>
      <c r="JCK207" s="447"/>
      <c r="JCL207" s="447"/>
      <c r="JCM207" s="448"/>
      <c r="JCN207" s="602"/>
      <c r="JCO207" s="602"/>
      <c r="JCP207" s="602"/>
      <c r="JCQ207" s="449"/>
      <c r="JCR207" s="449"/>
      <c r="JCS207" s="449"/>
      <c r="JCT207" s="602"/>
      <c r="JCU207" s="449"/>
      <c r="JCV207" s="449"/>
      <c r="JCW207" s="449"/>
      <c r="JCX207" s="449"/>
      <c r="JCY207" s="602"/>
      <c r="JCZ207" s="447"/>
      <c r="JDA207" s="447"/>
      <c r="JDB207" s="447"/>
      <c r="JDC207" s="448"/>
      <c r="JDD207" s="602"/>
      <c r="JDE207" s="602"/>
      <c r="JDF207" s="602"/>
      <c r="JDG207" s="449"/>
      <c r="JDH207" s="449"/>
      <c r="JDI207" s="449"/>
      <c r="JDJ207" s="602"/>
      <c r="JDK207" s="449"/>
      <c r="JDL207" s="449"/>
      <c r="JDM207" s="449"/>
      <c r="JDN207" s="449"/>
      <c r="JDO207" s="602"/>
      <c r="JDP207" s="447"/>
      <c r="JDQ207" s="447"/>
      <c r="JDR207" s="447"/>
      <c r="JDS207" s="448"/>
      <c r="JDT207" s="602"/>
      <c r="JDU207" s="602"/>
      <c r="JDV207" s="602"/>
      <c r="JDW207" s="449"/>
      <c r="JDX207" s="449"/>
      <c r="JDY207" s="449"/>
      <c r="JDZ207" s="602"/>
      <c r="JEA207" s="449"/>
      <c r="JEB207" s="449"/>
      <c r="JEC207" s="449"/>
      <c r="JED207" s="449"/>
      <c r="JEE207" s="602"/>
      <c r="JEF207" s="447"/>
      <c r="JEG207" s="447"/>
      <c r="JEH207" s="447"/>
      <c r="JEI207" s="448"/>
      <c r="JEJ207" s="602"/>
      <c r="JEK207" s="602"/>
      <c r="JEL207" s="602"/>
      <c r="JEM207" s="449"/>
      <c r="JEN207" s="449"/>
      <c r="JEO207" s="449"/>
      <c r="JEP207" s="602"/>
      <c r="JEQ207" s="449"/>
      <c r="JER207" s="449"/>
      <c r="JES207" s="449"/>
      <c r="JET207" s="449"/>
      <c r="JEU207" s="602"/>
      <c r="JEV207" s="447"/>
      <c r="JEW207" s="447"/>
      <c r="JEX207" s="447"/>
      <c r="JEY207" s="448"/>
      <c r="JEZ207" s="602"/>
      <c r="JFA207" s="602"/>
      <c r="JFB207" s="602"/>
      <c r="JFC207" s="449"/>
      <c r="JFD207" s="449"/>
      <c r="JFE207" s="449"/>
      <c r="JFF207" s="602"/>
      <c r="JFG207" s="449"/>
      <c r="JFH207" s="449"/>
      <c r="JFI207" s="449"/>
      <c r="JFJ207" s="449"/>
      <c r="JFK207" s="602"/>
      <c r="JFL207" s="447"/>
      <c r="JFM207" s="447"/>
      <c r="JFN207" s="447"/>
      <c r="JFO207" s="448"/>
      <c r="JFP207" s="602"/>
      <c r="JFQ207" s="602"/>
      <c r="JFR207" s="602"/>
      <c r="JFS207" s="449"/>
      <c r="JFT207" s="449"/>
      <c r="JFU207" s="449"/>
      <c r="JFV207" s="602"/>
      <c r="JFW207" s="449"/>
      <c r="JFX207" s="449"/>
      <c r="JFY207" s="449"/>
      <c r="JFZ207" s="449"/>
      <c r="JGA207" s="602"/>
      <c r="JGB207" s="447"/>
      <c r="JGC207" s="447"/>
      <c r="JGD207" s="447"/>
      <c r="JGE207" s="448"/>
      <c r="JGF207" s="602"/>
      <c r="JGG207" s="602"/>
      <c r="JGH207" s="602"/>
      <c r="JGI207" s="449"/>
      <c r="JGJ207" s="449"/>
      <c r="JGK207" s="449"/>
      <c r="JGL207" s="602"/>
      <c r="JGM207" s="449"/>
      <c r="JGN207" s="449"/>
      <c r="JGO207" s="449"/>
      <c r="JGP207" s="449"/>
      <c r="JGQ207" s="602"/>
      <c r="JGR207" s="447"/>
      <c r="JGS207" s="447"/>
      <c r="JGT207" s="447"/>
      <c r="JGU207" s="448"/>
      <c r="JGV207" s="602"/>
      <c r="JGW207" s="602"/>
      <c r="JGX207" s="602"/>
      <c r="JGY207" s="449"/>
      <c r="JGZ207" s="449"/>
      <c r="JHA207" s="449"/>
      <c r="JHB207" s="602"/>
      <c r="JHC207" s="449"/>
      <c r="JHD207" s="449"/>
      <c r="JHE207" s="449"/>
      <c r="JHF207" s="449"/>
      <c r="JHG207" s="602"/>
      <c r="JHH207" s="447"/>
      <c r="JHI207" s="447"/>
      <c r="JHJ207" s="447"/>
      <c r="JHK207" s="448"/>
      <c r="JHL207" s="602"/>
      <c r="JHM207" s="602"/>
      <c r="JHN207" s="602"/>
      <c r="JHO207" s="449"/>
      <c r="JHP207" s="449"/>
      <c r="JHQ207" s="449"/>
      <c r="JHR207" s="602"/>
      <c r="JHS207" s="449"/>
      <c r="JHT207" s="449"/>
      <c r="JHU207" s="449"/>
      <c r="JHV207" s="449"/>
      <c r="JHW207" s="602"/>
      <c r="JHX207" s="447"/>
      <c r="JHY207" s="447"/>
      <c r="JHZ207" s="447"/>
      <c r="JIA207" s="448"/>
      <c r="JIB207" s="602"/>
      <c r="JIC207" s="602"/>
      <c r="JID207" s="602"/>
      <c r="JIE207" s="449"/>
      <c r="JIF207" s="449"/>
      <c r="JIG207" s="449"/>
      <c r="JIH207" s="602"/>
      <c r="JII207" s="449"/>
      <c r="JIJ207" s="449"/>
      <c r="JIK207" s="449"/>
      <c r="JIL207" s="449"/>
      <c r="JIM207" s="602"/>
      <c r="JIN207" s="447"/>
      <c r="JIO207" s="447"/>
      <c r="JIP207" s="447"/>
      <c r="JIQ207" s="448"/>
      <c r="JIR207" s="602"/>
      <c r="JIS207" s="602"/>
      <c r="JIT207" s="602"/>
      <c r="JIU207" s="449"/>
      <c r="JIV207" s="449"/>
      <c r="JIW207" s="449"/>
      <c r="JIX207" s="602"/>
      <c r="JIY207" s="449"/>
      <c r="JIZ207" s="449"/>
      <c r="JJA207" s="449"/>
      <c r="JJB207" s="449"/>
      <c r="JJC207" s="602"/>
      <c r="JJD207" s="447"/>
      <c r="JJE207" s="447"/>
      <c r="JJF207" s="447"/>
      <c r="JJG207" s="448"/>
      <c r="JJH207" s="602"/>
      <c r="JJI207" s="602"/>
      <c r="JJJ207" s="602"/>
      <c r="JJK207" s="449"/>
      <c r="JJL207" s="449"/>
      <c r="JJM207" s="449"/>
      <c r="JJN207" s="602"/>
      <c r="JJO207" s="449"/>
      <c r="JJP207" s="449"/>
      <c r="JJQ207" s="449"/>
      <c r="JJR207" s="449"/>
      <c r="JJS207" s="602"/>
      <c r="JJT207" s="447"/>
      <c r="JJU207" s="447"/>
      <c r="JJV207" s="447"/>
      <c r="JJW207" s="448"/>
      <c r="JJX207" s="602"/>
      <c r="JJY207" s="602"/>
      <c r="JJZ207" s="602"/>
      <c r="JKA207" s="449"/>
      <c r="JKB207" s="449"/>
      <c r="JKC207" s="449"/>
      <c r="JKD207" s="602"/>
      <c r="JKE207" s="449"/>
      <c r="JKF207" s="449"/>
      <c r="JKG207" s="449"/>
      <c r="JKH207" s="449"/>
      <c r="JKI207" s="602"/>
      <c r="JKJ207" s="447"/>
      <c r="JKK207" s="447"/>
      <c r="JKL207" s="447"/>
      <c r="JKM207" s="448"/>
      <c r="JKN207" s="602"/>
      <c r="JKO207" s="602"/>
      <c r="JKP207" s="602"/>
      <c r="JKQ207" s="449"/>
      <c r="JKR207" s="449"/>
      <c r="JKS207" s="449"/>
      <c r="JKT207" s="602"/>
      <c r="JKU207" s="449"/>
      <c r="JKV207" s="449"/>
      <c r="JKW207" s="449"/>
      <c r="JKX207" s="449"/>
      <c r="JKY207" s="602"/>
      <c r="JKZ207" s="447"/>
      <c r="JLA207" s="447"/>
      <c r="JLB207" s="447"/>
      <c r="JLC207" s="448"/>
      <c r="JLD207" s="602"/>
      <c r="JLE207" s="602"/>
      <c r="JLF207" s="602"/>
      <c r="JLG207" s="449"/>
      <c r="JLH207" s="449"/>
      <c r="JLI207" s="449"/>
      <c r="JLJ207" s="602"/>
      <c r="JLK207" s="449"/>
      <c r="JLL207" s="449"/>
      <c r="JLM207" s="449"/>
      <c r="JLN207" s="449"/>
      <c r="JLO207" s="602"/>
      <c r="JLP207" s="447"/>
      <c r="JLQ207" s="447"/>
      <c r="JLR207" s="447"/>
      <c r="JLS207" s="448"/>
      <c r="JLT207" s="602"/>
      <c r="JLU207" s="602"/>
      <c r="JLV207" s="602"/>
      <c r="JLW207" s="449"/>
      <c r="JLX207" s="449"/>
      <c r="JLY207" s="449"/>
      <c r="JLZ207" s="602"/>
      <c r="JMA207" s="449"/>
      <c r="JMB207" s="449"/>
      <c r="JMC207" s="449"/>
      <c r="JMD207" s="449"/>
      <c r="JME207" s="602"/>
      <c r="JMF207" s="447"/>
      <c r="JMG207" s="447"/>
      <c r="JMH207" s="447"/>
      <c r="JMI207" s="448"/>
      <c r="JMJ207" s="602"/>
      <c r="JMK207" s="602"/>
      <c r="JML207" s="602"/>
      <c r="JMM207" s="449"/>
      <c r="JMN207" s="449"/>
      <c r="JMO207" s="449"/>
      <c r="JMP207" s="602"/>
      <c r="JMQ207" s="449"/>
      <c r="JMR207" s="449"/>
      <c r="JMS207" s="449"/>
      <c r="JMT207" s="449"/>
      <c r="JMU207" s="602"/>
      <c r="JMV207" s="447"/>
      <c r="JMW207" s="447"/>
      <c r="JMX207" s="447"/>
      <c r="JMY207" s="448"/>
      <c r="JMZ207" s="602"/>
      <c r="JNA207" s="602"/>
      <c r="JNB207" s="602"/>
      <c r="JNC207" s="449"/>
      <c r="JND207" s="449"/>
      <c r="JNE207" s="449"/>
      <c r="JNF207" s="602"/>
      <c r="JNG207" s="449"/>
      <c r="JNH207" s="449"/>
      <c r="JNI207" s="449"/>
      <c r="JNJ207" s="449"/>
      <c r="JNK207" s="602"/>
      <c r="JNL207" s="447"/>
      <c r="JNM207" s="447"/>
      <c r="JNN207" s="447"/>
      <c r="JNO207" s="448"/>
      <c r="JNP207" s="602"/>
      <c r="JNQ207" s="602"/>
      <c r="JNR207" s="602"/>
      <c r="JNS207" s="449"/>
      <c r="JNT207" s="449"/>
      <c r="JNU207" s="449"/>
      <c r="JNV207" s="602"/>
      <c r="JNW207" s="449"/>
      <c r="JNX207" s="449"/>
      <c r="JNY207" s="449"/>
      <c r="JNZ207" s="449"/>
      <c r="JOA207" s="602"/>
      <c r="JOB207" s="447"/>
      <c r="JOC207" s="447"/>
      <c r="JOD207" s="447"/>
      <c r="JOE207" s="448"/>
      <c r="JOF207" s="602"/>
      <c r="JOG207" s="602"/>
      <c r="JOH207" s="602"/>
      <c r="JOI207" s="449"/>
      <c r="JOJ207" s="449"/>
      <c r="JOK207" s="449"/>
      <c r="JOL207" s="602"/>
      <c r="JOM207" s="449"/>
      <c r="JON207" s="449"/>
      <c r="JOO207" s="449"/>
      <c r="JOP207" s="449"/>
      <c r="JOQ207" s="602"/>
      <c r="JOR207" s="447"/>
      <c r="JOS207" s="447"/>
      <c r="JOT207" s="447"/>
      <c r="JOU207" s="448"/>
      <c r="JOV207" s="602"/>
      <c r="JOW207" s="602"/>
      <c r="JOX207" s="602"/>
      <c r="JOY207" s="449"/>
      <c r="JOZ207" s="449"/>
      <c r="JPA207" s="449"/>
      <c r="JPB207" s="602"/>
      <c r="JPC207" s="449"/>
      <c r="JPD207" s="449"/>
      <c r="JPE207" s="449"/>
      <c r="JPF207" s="449"/>
      <c r="JPG207" s="602"/>
      <c r="JPH207" s="447"/>
      <c r="JPI207" s="447"/>
      <c r="JPJ207" s="447"/>
      <c r="JPK207" s="448"/>
      <c r="JPL207" s="602"/>
      <c r="JPM207" s="602"/>
      <c r="JPN207" s="602"/>
      <c r="JPO207" s="449"/>
      <c r="JPP207" s="449"/>
      <c r="JPQ207" s="449"/>
      <c r="JPR207" s="602"/>
      <c r="JPS207" s="449"/>
      <c r="JPT207" s="449"/>
      <c r="JPU207" s="449"/>
      <c r="JPV207" s="449"/>
      <c r="JPW207" s="602"/>
      <c r="JPX207" s="447"/>
      <c r="JPY207" s="447"/>
      <c r="JPZ207" s="447"/>
      <c r="JQA207" s="448"/>
      <c r="JQB207" s="602"/>
      <c r="JQC207" s="602"/>
      <c r="JQD207" s="602"/>
      <c r="JQE207" s="449"/>
      <c r="JQF207" s="449"/>
      <c r="JQG207" s="449"/>
      <c r="JQH207" s="602"/>
      <c r="JQI207" s="449"/>
      <c r="JQJ207" s="449"/>
      <c r="JQK207" s="449"/>
      <c r="JQL207" s="449"/>
      <c r="JQM207" s="602"/>
      <c r="JQN207" s="447"/>
      <c r="JQO207" s="447"/>
      <c r="JQP207" s="447"/>
      <c r="JQQ207" s="448"/>
      <c r="JQR207" s="602"/>
      <c r="JQS207" s="602"/>
      <c r="JQT207" s="602"/>
      <c r="JQU207" s="449"/>
      <c r="JQV207" s="449"/>
      <c r="JQW207" s="449"/>
      <c r="JQX207" s="602"/>
      <c r="JQY207" s="449"/>
      <c r="JQZ207" s="449"/>
      <c r="JRA207" s="449"/>
      <c r="JRB207" s="449"/>
      <c r="JRC207" s="602"/>
      <c r="JRD207" s="447"/>
      <c r="JRE207" s="447"/>
      <c r="JRF207" s="447"/>
      <c r="JRG207" s="448"/>
      <c r="JRH207" s="602"/>
      <c r="JRI207" s="602"/>
      <c r="JRJ207" s="602"/>
      <c r="JRK207" s="449"/>
      <c r="JRL207" s="449"/>
      <c r="JRM207" s="449"/>
      <c r="JRN207" s="602"/>
      <c r="JRO207" s="449"/>
      <c r="JRP207" s="449"/>
      <c r="JRQ207" s="449"/>
      <c r="JRR207" s="449"/>
      <c r="JRS207" s="602"/>
      <c r="JRT207" s="447"/>
      <c r="JRU207" s="447"/>
      <c r="JRV207" s="447"/>
      <c r="JRW207" s="448"/>
      <c r="JRX207" s="602"/>
      <c r="JRY207" s="602"/>
      <c r="JRZ207" s="602"/>
      <c r="JSA207" s="449"/>
      <c r="JSB207" s="449"/>
      <c r="JSC207" s="449"/>
      <c r="JSD207" s="602"/>
      <c r="JSE207" s="449"/>
      <c r="JSF207" s="449"/>
      <c r="JSG207" s="449"/>
      <c r="JSH207" s="449"/>
      <c r="JSI207" s="602"/>
      <c r="JSJ207" s="447"/>
      <c r="JSK207" s="447"/>
      <c r="JSL207" s="447"/>
      <c r="JSM207" s="448"/>
      <c r="JSN207" s="602"/>
      <c r="JSO207" s="602"/>
      <c r="JSP207" s="602"/>
      <c r="JSQ207" s="449"/>
      <c r="JSR207" s="449"/>
      <c r="JSS207" s="449"/>
      <c r="JST207" s="602"/>
      <c r="JSU207" s="449"/>
      <c r="JSV207" s="449"/>
      <c r="JSW207" s="449"/>
      <c r="JSX207" s="449"/>
      <c r="JSY207" s="602"/>
      <c r="JSZ207" s="447"/>
      <c r="JTA207" s="447"/>
      <c r="JTB207" s="447"/>
      <c r="JTC207" s="448"/>
      <c r="JTD207" s="602"/>
      <c r="JTE207" s="602"/>
      <c r="JTF207" s="602"/>
      <c r="JTG207" s="449"/>
      <c r="JTH207" s="449"/>
      <c r="JTI207" s="449"/>
      <c r="JTJ207" s="602"/>
      <c r="JTK207" s="449"/>
      <c r="JTL207" s="449"/>
      <c r="JTM207" s="449"/>
      <c r="JTN207" s="449"/>
      <c r="JTO207" s="602"/>
      <c r="JTP207" s="447"/>
      <c r="JTQ207" s="447"/>
      <c r="JTR207" s="447"/>
      <c r="JTS207" s="448"/>
      <c r="JTT207" s="602"/>
      <c r="JTU207" s="602"/>
      <c r="JTV207" s="602"/>
      <c r="JTW207" s="449"/>
      <c r="JTX207" s="449"/>
      <c r="JTY207" s="449"/>
      <c r="JTZ207" s="602"/>
      <c r="JUA207" s="449"/>
      <c r="JUB207" s="449"/>
      <c r="JUC207" s="449"/>
      <c r="JUD207" s="449"/>
      <c r="JUE207" s="602"/>
      <c r="JUF207" s="447"/>
      <c r="JUG207" s="447"/>
      <c r="JUH207" s="447"/>
      <c r="JUI207" s="448"/>
      <c r="JUJ207" s="602"/>
      <c r="JUK207" s="602"/>
      <c r="JUL207" s="602"/>
      <c r="JUM207" s="449"/>
      <c r="JUN207" s="449"/>
      <c r="JUO207" s="449"/>
      <c r="JUP207" s="602"/>
      <c r="JUQ207" s="449"/>
      <c r="JUR207" s="449"/>
      <c r="JUS207" s="449"/>
      <c r="JUT207" s="449"/>
      <c r="JUU207" s="602"/>
      <c r="JUV207" s="447"/>
      <c r="JUW207" s="447"/>
      <c r="JUX207" s="447"/>
      <c r="JUY207" s="448"/>
      <c r="JUZ207" s="602"/>
      <c r="JVA207" s="602"/>
      <c r="JVB207" s="602"/>
      <c r="JVC207" s="449"/>
      <c r="JVD207" s="449"/>
      <c r="JVE207" s="449"/>
      <c r="JVF207" s="602"/>
      <c r="JVG207" s="449"/>
      <c r="JVH207" s="449"/>
      <c r="JVI207" s="449"/>
      <c r="JVJ207" s="449"/>
      <c r="JVK207" s="602"/>
      <c r="JVL207" s="447"/>
      <c r="JVM207" s="447"/>
      <c r="JVN207" s="447"/>
      <c r="JVO207" s="448"/>
      <c r="JVP207" s="602"/>
      <c r="JVQ207" s="602"/>
      <c r="JVR207" s="602"/>
      <c r="JVS207" s="449"/>
      <c r="JVT207" s="449"/>
      <c r="JVU207" s="449"/>
      <c r="JVV207" s="602"/>
      <c r="JVW207" s="449"/>
      <c r="JVX207" s="449"/>
      <c r="JVY207" s="449"/>
      <c r="JVZ207" s="449"/>
      <c r="JWA207" s="602"/>
      <c r="JWB207" s="447"/>
      <c r="JWC207" s="447"/>
      <c r="JWD207" s="447"/>
      <c r="JWE207" s="448"/>
      <c r="JWF207" s="602"/>
      <c r="JWG207" s="602"/>
      <c r="JWH207" s="602"/>
      <c r="JWI207" s="449"/>
      <c r="JWJ207" s="449"/>
      <c r="JWK207" s="449"/>
      <c r="JWL207" s="602"/>
      <c r="JWM207" s="449"/>
      <c r="JWN207" s="449"/>
      <c r="JWO207" s="449"/>
      <c r="JWP207" s="449"/>
      <c r="JWQ207" s="602"/>
      <c r="JWR207" s="447"/>
      <c r="JWS207" s="447"/>
      <c r="JWT207" s="447"/>
      <c r="JWU207" s="448"/>
      <c r="JWV207" s="602"/>
      <c r="JWW207" s="602"/>
      <c r="JWX207" s="602"/>
      <c r="JWY207" s="449"/>
      <c r="JWZ207" s="449"/>
      <c r="JXA207" s="449"/>
      <c r="JXB207" s="602"/>
      <c r="JXC207" s="449"/>
      <c r="JXD207" s="449"/>
      <c r="JXE207" s="449"/>
      <c r="JXF207" s="449"/>
      <c r="JXG207" s="602"/>
      <c r="JXH207" s="447"/>
      <c r="JXI207" s="447"/>
      <c r="JXJ207" s="447"/>
      <c r="JXK207" s="448"/>
      <c r="JXL207" s="602"/>
      <c r="JXM207" s="602"/>
      <c r="JXN207" s="602"/>
      <c r="JXO207" s="449"/>
      <c r="JXP207" s="449"/>
      <c r="JXQ207" s="449"/>
      <c r="JXR207" s="602"/>
      <c r="JXS207" s="449"/>
      <c r="JXT207" s="449"/>
      <c r="JXU207" s="449"/>
      <c r="JXV207" s="449"/>
      <c r="JXW207" s="602"/>
      <c r="JXX207" s="447"/>
      <c r="JXY207" s="447"/>
      <c r="JXZ207" s="447"/>
      <c r="JYA207" s="448"/>
      <c r="JYB207" s="602"/>
      <c r="JYC207" s="602"/>
      <c r="JYD207" s="602"/>
      <c r="JYE207" s="449"/>
      <c r="JYF207" s="449"/>
      <c r="JYG207" s="449"/>
      <c r="JYH207" s="602"/>
      <c r="JYI207" s="449"/>
      <c r="JYJ207" s="449"/>
      <c r="JYK207" s="449"/>
      <c r="JYL207" s="449"/>
      <c r="JYM207" s="602"/>
      <c r="JYN207" s="447"/>
      <c r="JYO207" s="447"/>
      <c r="JYP207" s="447"/>
      <c r="JYQ207" s="448"/>
      <c r="JYR207" s="602"/>
      <c r="JYS207" s="602"/>
      <c r="JYT207" s="602"/>
      <c r="JYU207" s="449"/>
      <c r="JYV207" s="449"/>
      <c r="JYW207" s="449"/>
      <c r="JYX207" s="602"/>
      <c r="JYY207" s="449"/>
      <c r="JYZ207" s="449"/>
      <c r="JZA207" s="449"/>
      <c r="JZB207" s="449"/>
      <c r="JZC207" s="602"/>
      <c r="JZD207" s="447"/>
      <c r="JZE207" s="447"/>
      <c r="JZF207" s="447"/>
      <c r="JZG207" s="448"/>
      <c r="JZH207" s="602"/>
      <c r="JZI207" s="602"/>
      <c r="JZJ207" s="602"/>
      <c r="JZK207" s="449"/>
      <c r="JZL207" s="449"/>
      <c r="JZM207" s="449"/>
      <c r="JZN207" s="602"/>
      <c r="JZO207" s="449"/>
      <c r="JZP207" s="449"/>
      <c r="JZQ207" s="449"/>
      <c r="JZR207" s="449"/>
      <c r="JZS207" s="602"/>
      <c r="JZT207" s="447"/>
      <c r="JZU207" s="447"/>
      <c r="JZV207" s="447"/>
      <c r="JZW207" s="448"/>
      <c r="JZX207" s="602"/>
      <c r="JZY207" s="602"/>
      <c r="JZZ207" s="602"/>
      <c r="KAA207" s="449"/>
      <c r="KAB207" s="449"/>
      <c r="KAC207" s="449"/>
      <c r="KAD207" s="602"/>
      <c r="KAE207" s="449"/>
      <c r="KAF207" s="449"/>
      <c r="KAG207" s="449"/>
      <c r="KAH207" s="449"/>
      <c r="KAI207" s="602"/>
      <c r="KAJ207" s="447"/>
      <c r="KAK207" s="447"/>
      <c r="KAL207" s="447"/>
      <c r="KAM207" s="448"/>
      <c r="KAN207" s="602"/>
      <c r="KAO207" s="602"/>
      <c r="KAP207" s="602"/>
      <c r="KAQ207" s="449"/>
      <c r="KAR207" s="449"/>
      <c r="KAS207" s="449"/>
      <c r="KAT207" s="602"/>
      <c r="KAU207" s="449"/>
      <c r="KAV207" s="449"/>
      <c r="KAW207" s="449"/>
      <c r="KAX207" s="449"/>
      <c r="KAY207" s="602"/>
      <c r="KAZ207" s="447"/>
      <c r="KBA207" s="447"/>
      <c r="KBB207" s="447"/>
      <c r="KBC207" s="448"/>
      <c r="KBD207" s="602"/>
      <c r="KBE207" s="602"/>
      <c r="KBF207" s="602"/>
      <c r="KBG207" s="449"/>
      <c r="KBH207" s="449"/>
      <c r="KBI207" s="449"/>
      <c r="KBJ207" s="602"/>
      <c r="KBK207" s="449"/>
      <c r="KBL207" s="449"/>
      <c r="KBM207" s="449"/>
      <c r="KBN207" s="449"/>
      <c r="KBO207" s="602"/>
      <c r="KBP207" s="447"/>
      <c r="KBQ207" s="447"/>
      <c r="KBR207" s="447"/>
      <c r="KBS207" s="448"/>
      <c r="KBT207" s="602"/>
      <c r="KBU207" s="602"/>
      <c r="KBV207" s="602"/>
      <c r="KBW207" s="449"/>
      <c r="KBX207" s="449"/>
      <c r="KBY207" s="449"/>
      <c r="KBZ207" s="602"/>
      <c r="KCA207" s="449"/>
      <c r="KCB207" s="449"/>
      <c r="KCC207" s="449"/>
      <c r="KCD207" s="449"/>
      <c r="KCE207" s="602"/>
      <c r="KCF207" s="447"/>
      <c r="KCG207" s="447"/>
      <c r="KCH207" s="447"/>
      <c r="KCI207" s="448"/>
      <c r="KCJ207" s="602"/>
      <c r="KCK207" s="602"/>
      <c r="KCL207" s="602"/>
      <c r="KCM207" s="449"/>
      <c r="KCN207" s="449"/>
      <c r="KCO207" s="449"/>
      <c r="KCP207" s="602"/>
      <c r="KCQ207" s="449"/>
      <c r="KCR207" s="449"/>
      <c r="KCS207" s="449"/>
      <c r="KCT207" s="449"/>
      <c r="KCU207" s="602"/>
      <c r="KCV207" s="447"/>
      <c r="KCW207" s="447"/>
      <c r="KCX207" s="447"/>
      <c r="KCY207" s="448"/>
      <c r="KCZ207" s="602"/>
      <c r="KDA207" s="602"/>
      <c r="KDB207" s="602"/>
      <c r="KDC207" s="449"/>
      <c r="KDD207" s="449"/>
      <c r="KDE207" s="449"/>
      <c r="KDF207" s="602"/>
      <c r="KDG207" s="449"/>
      <c r="KDH207" s="449"/>
      <c r="KDI207" s="449"/>
      <c r="KDJ207" s="449"/>
      <c r="KDK207" s="602"/>
      <c r="KDL207" s="447"/>
      <c r="KDM207" s="447"/>
      <c r="KDN207" s="447"/>
      <c r="KDO207" s="448"/>
      <c r="KDP207" s="602"/>
      <c r="KDQ207" s="602"/>
      <c r="KDR207" s="602"/>
      <c r="KDS207" s="449"/>
      <c r="KDT207" s="449"/>
      <c r="KDU207" s="449"/>
      <c r="KDV207" s="602"/>
      <c r="KDW207" s="449"/>
      <c r="KDX207" s="449"/>
      <c r="KDY207" s="449"/>
      <c r="KDZ207" s="449"/>
      <c r="KEA207" s="602"/>
      <c r="KEB207" s="447"/>
      <c r="KEC207" s="447"/>
      <c r="KED207" s="447"/>
      <c r="KEE207" s="448"/>
      <c r="KEF207" s="602"/>
      <c r="KEG207" s="602"/>
      <c r="KEH207" s="602"/>
      <c r="KEI207" s="449"/>
      <c r="KEJ207" s="449"/>
      <c r="KEK207" s="449"/>
      <c r="KEL207" s="602"/>
      <c r="KEM207" s="449"/>
      <c r="KEN207" s="449"/>
      <c r="KEO207" s="449"/>
      <c r="KEP207" s="449"/>
      <c r="KEQ207" s="602"/>
      <c r="KER207" s="447"/>
      <c r="KES207" s="447"/>
      <c r="KET207" s="447"/>
      <c r="KEU207" s="448"/>
      <c r="KEV207" s="602"/>
      <c r="KEW207" s="602"/>
      <c r="KEX207" s="602"/>
      <c r="KEY207" s="449"/>
      <c r="KEZ207" s="449"/>
      <c r="KFA207" s="449"/>
      <c r="KFB207" s="602"/>
      <c r="KFC207" s="449"/>
      <c r="KFD207" s="449"/>
      <c r="KFE207" s="449"/>
      <c r="KFF207" s="449"/>
      <c r="KFG207" s="602"/>
      <c r="KFH207" s="447"/>
      <c r="KFI207" s="447"/>
      <c r="KFJ207" s="447"/>
      <c r="KFK207" s="448"/>
      <c r="KFL207" s="602"/>
      <c r="KFM207" s="602"/>
      <c r="KFN207" s="602"/>
      <c r="KFO207" s="449"/>
      <c r="KFP207" s="449"/>
      <c r="KFQ207" s="449"/>
      <c r="KFR207" s="602"/>
      <c r="KFS207" s="449"/>
      <c r="KFT207" s="449"/>
      <c r="KFU207" s="449"/>
      <c r="KFV207" s="449"/>
      <c r="KFW207" s="602"/>
      <c r="KFX207" s="447"/>
      <c r="KFY207" s="447"/>
      <c r="KFZ207" s="447"/>
      <c r="KGA207" s="448"/>
      <c r="KGB207" s="602"/>
      <c r="KGC207" s="602"/>
      <c r="KGD207" s="602"/>
      <c r="KGE207" s="449"/>
      <c r="KGF207" s="449"/>
      <c r="KGG207" s="449"/>
      <c r="KGH207" s="602"/>
      <c r="KGI207" s="449"/>
      <c r="KGJ207" s="449"/>
      <c r="KGK207" s="449"/>
      <c r="KGL207" s="449"/>
      <c r="KGM207" s="602"/>
      <c r="KGN207" s="447"/>
      <c r="KGO207" s="447"/>
      <c r="KGP207" s="447"/>
      <c r="KGQ207" s="448"/>
      <c r="KGR207" s="602"/>
      <c r="KGS207" s="602"/>
      <c r="KGT207" s="602"/>
      <c r="KGU207" s="449"/>
      <c r="KGV207" s="449"/>
      <c r="KGW207" s="449"/>
      <c r="KGX207" s="602"/>
      <c r="KGY207" s="449"/>
      <c r="KGZ207" s="449"/>
      <c r="KHA207" s="449"/>
      <c r="KHB207" s="449"/>
      <c r="KHC207" s="602"/>
      <c r="KHD207" s="447"/>
      <c r="KHE207" s="447"/>
      <c r="KHF207" s="447"/>
      <c r="KHG207" s="448"/>
      <c r="KHH207" s="602"/>
      <c r="KHI207" s="602"/>
      <c r="KHJ207" s="602"/>
      <c r="KHK207" s="449"/>
      <c r="KHL207" s="449"/>
      <c r="KHM207" s="449"/>
      <c r="KHN207" s="602"/>
      <c r="KHO207" s="449"/>
      <c r="KHP207" s="449"/>
      <c r="KHQ207" s="449"/>
      <c r="KHR207" s="449"/>
      <c r="KHS207" s="602"/>
      <c r="KHT207" s="447"/>
      <c r="KHU207" s="447"/>
      <c r="KHV207" s="447"/>
      <c r="KHW207" s="448"/>
      <c r="KHX207" s="602"/>
      <c r="KHY207" s="602"/>
      <c r="KHZ207" s="602"/>
      <c r="KIA207" s="449"/>
      <c r="KIB207" s="449"/>
      <c r="KIC207" s="449"/>
      <c r="KID207" s="602"/>
      <c r="KIE207" s="449"/>
      <c r="KIF207" s="449"/>
      <c r="KIG207" s="449"/>
      <c r="KIH207" s="449"/>
      <c r="KII207" s="602"/>
      <c r="KIJ207" s="447"/>
      <c r="KIK207" s="447"/>
      <c r="KIL207" s="447"/>
      <c r="KIM207" s="448"/>
      <c r="KIN207" s="602"/>
      <c r="KIO207" s="602"/>
      <c r="KIP207" s="602"/>
      <c r="KIQ207" s="449"/>
      <c r="KIR207" s="449"/>
      <c r="KIS207" s="449"/>
      <c r="KIT207" s="602"/>
      <c r="KIU207" s="449"/>
      <c r="KIV207" s="449"/>
      <c r="KIW207" s="449"/>
      <c r="KIX207" s="449"/>
      <c r="KIY207" s="602"/>
      <c r="KIZ207" s="447"/>
      <c r="KJA207" s="447"/>
      <c r="KJB207" s="447"/>
      <c r="KJC207" s="448"/>
      <c r="KJD207" s="602"/>
      <c r="KJE207" s="602"/>
      <c r="KJF207" s="602"/>
      <c r="KJG207" s="449"/>
      <c r="KJH207" s="449"/>
      <c r="KJI207" s="449"/>
      <c r="KJJ207" s="602"/>
      <c r="KJK207" s="449"/>
      <c r="KJL207" s="449"/>
      <c r="KJM207" s="449"/>
      <c r="KJN207" s="449"/>
      <c r="KJO207" s="602"/>
      <c r="KJP207" s="447"/>
      <c r="KJQ207" s="447"/>
      <c r="KJR207" s="447"/>
      <c r="KJS207" s="448"/>
      <c r="KJT207" s="602"/>
      <c r="KJU207" s="602"/>
      <c r="KJV207" s="602"/>
      <c r="KJW207" s="449"/>
      <c r="KJX207" s="449"/>
      <c r="KJY207" s="449"/>
      <c r="KJZ207" s="602"/>
      <c r="KKA207" s="449"/>
      <c r="KKB207" s="449"/>
      <c r="KKC207" s="449"/>
      <c r="KKD207" s="449"/>
      <c r="KKE207" s="602"/>
      <c r="KKF207" s="447"/>
      <c r="KKG207" s="447"/>
      <c r="KKH207" s="447"/>
      <c r="KKI207" s="448"/>
      <c r="KKJ207" s="602"/>
      <c r="KKK207" s="602"/>
      <c r="KKL207" s="602"/>
      <c r="KKM207" s="449"/>
      <c r="KKN207" s="449"/>
      <c r="KKO207" s="449"/>
      <c r="KKP207" s="602"/>
      <c r="KKQ207" s="449"/>
      <c r="KKR207" s="449"/>
      <c r="KKS207" s="449"/>
      <c r="KKT207" s="449"/>
      <c r="KKU207" s="602"/>
      <c r="KKV207" s="447"/>
      <c r="KKW207" s="447"/>
      <c r="KKX207" s="447"/>
      <c r="KKY207" s="448"/>
      <c r="KKZ207" s="602"/>
      <c r="KLA207" s="602"/>
      <c r="KLB207" s="602"/>
      <c r="KLC207" s="449"/>
      <c r="KLD207" s="449"/>
      <c r="KLE207" s="449"/>
      <c r="KLF207" s="602"/>
      <c r="KLG207" s="449"/>
      <c r="KLH207" s="449"/>
      <c r="KLI207" s="449"/>
      <c r="KLJ207" s="449"/>
      <c r="KLK207" s="602"/>
      <c r="KLL207" s="447"/>
      <c r="KLM207" s="447"/>
      <c r="KLN207" s="447"/>
      <c r="KLO207" s="448"/>
      <c r="KLP207" s="602"/>
      <c r="KLQ207" s="602"/>
      <c r="KLR207" s="602"/>
      <c r="KLS207" s="449"/>
      <c r="KLT207" s="449"/>
      <c r="KLU207" s="449"/>
      <c r="KLV207" s="602"/>
      <c r="KLW207" s="449"/>
      <c r="KLX207" s="449"/>
      <c r="KLY207" s="449"/>
      <c r="KLZ207" s="449"/>
      <c r="KMA207" s="602"/>
      <c r="KMB207" s="447"/>
      <c r="KMC207" s="447"/>
      <c r="KMD207" s="447"/>
      <c r="KME207" s="448"/>
      <c r="KMF207" s="602"/>
      <c r="KMG207" s="602"/>
      <c r="KMH207" s="602"/>
      <c r="KMI207" s="449"/>
      <c r="KMJ207" s="449"/>
      <c r="KMK207" s="449"/>
      <c r="KML207" s="602"/>
      <c r="KMM207" s="449"/>
      <c r="KMN207" s="449"/>
      <c r="KMO207" s="449"/>
      <c r="KMP207" s="449"/>
      <c r="KMQ207" s="602"/>
      <c r="KMR207" s="447"/>
      <c r="KMS207" s="447"/>
      <c r="KMT207" s="447"/>
      <c r="KMU207" s="448"/>
      <c r="KMV207" s="602"/>
      <c r="KMW207" s="602"/>
      <c r="KMX207" s="602"/>
      <c r="KMY207" s="449"/>
      <c r="KMZ207" s="449"/>
      <c r="KNA207" s="449"/>
      <c r="KNB207" s="602"/>
      <c r="KNC207" s="449"/>
      <c r="KND207" s="449"/>
      <c r="KNE207" s="449"/>
      <c r="KNF207" s="449"/>
      <c r="KNG207" s="602"/>
      <c r="KNH207" s="447"/>
      <c r="KNI207" s="447"/>
      <c r="KNJ207" s="447"/>
      <c r="KNK207" s="448"/>
      <c r="KNL207" s="602"/>
      <c r="KNM207" s="602"/>
      <c r="KNN207" s="602"/>
      <c r="KNO207" s="449"/>
      <c r="KNP207" s="449"/>
      <c r="KNQ207" s="449"/>
      <c r="KNR207" s="602"/>
      <c r="KNS207" s="449"/>
      <c r="KNT207" s="449"/>
      <c r="KNU207" s="449"/>
      <c r="KNV207" s="449"/>
      <c r="KNW207" s="602"/>
      <c r="KNX207" s="447"/>
      <c r="KNY207" s="447"/>
      <c r="KNZ207" s="447"/>
      <c r="KOA207" s="448"/>
      <c r="KOB207" s="602"/>
      <c r="KOC207" s="602"/>
      <c r="KOD207" s="602"/>
      <c r="KOE207" s="449"/>
      <c r="KOF207" s="449"/>
      <c r="KOG207" s="449"/>
      <c r="KOH207" s="602"/>
      <c r="KOI207" s="449"/>
      <c r="KOJ207" s="449"/>
      <c r="KOK207" s="449"/>
      <c r="KOL207" s="449"/>
      <c r="KOM207" s="602"/>
      <c r="KON207" s="447"/>
      <c r="KOO207" s="447"/>
      <c r="KOP207" s="447"/>
      <c r="KOQ207" s="448"/>
      <c r="KOR207" s="602"/>
      <c r="KOS207" s="602"/>
      <c r="KOT207" s="602"/>
      <c r="KOU207" s="449"/>
      <c r="KOV207" s="449"/>
      <c r="KOW207" s="449"/>
      <c r="KOX207" s="602"/>
      <c r="KOY207" s="449"/>
      <c r="KOZ207" s="449"/>
      <c r="KPA207" s="449"/>
      <c r="KPB207" s="449"/>
      <c r="KPC207" s="602"/>
      <c r="KPD207" s="447"/>
      <c r="KPE207" s="447"/>
      <c r="KPF207" s="447"/>
      <c r="KPG207" s="448"/>
      <c r="KPH207" s="602"/>
      <c r="KPI207" s="602"/>
      <c r="KPJ207" s="602"/>
      <c r="KPK207" s="449"/>
      <c r="KPL207" s="449"/>
      <c r="KPM207" s="449"/>
      <c r="KPN207" s="602"/>
      <c r="KPO207" s="449"/>
      <c r="KPP207" s="449"/>
      <c r="KPQ207" s="449"/>
      <c r="KPR207" s="449"/>
      <c r="KPS207" s="602"/>
      <c r="KPT207" s="447"/>
      <c r="KPU207" s="447"/>
      <c r="KPV207" s="447"/>
      <c r="KPW207" s="448"/>
      <c r="KPX207" s="602"/>
      <c r="KPY207" s="602"/>
      <c r="KPZ207" s="602"/>
      <c r="KQA207" s="449"/>
      <c r="KQB207" s="449"/>
      <c r="KQC207" s="449"/>
      <c r="KQD207" s="602"/>
      <c r="KQE207" s="449"/>
      <c r="KQF207" s="449"/>
      <c r="KQG207" s="449"/>
      <c r="KQH207" s="449"/>
      <c r="KQI207" s="602"/>
      <c r="KQJ207" s="447"/>
      <c r="KQK207" s="447"/>
      <c r="KQL207" s="447"/>
      <c r="KQM207" s="448"/>
      <c r="KQN207" s="602"/>
      <c r="KQO207" s="602"/>
      <c r="KQP207" s="602"/>
      <c r="KQQ207" s="449"/>
      <c r="KQR207" s="449"/>
      <c r="KQS207" s="449"/>
      <c r="KQT207" s="602"/>
      <c r="KQU207" s="449"/>
      <c r="KQV207" s="449"/>
      <c r="KQW207" s="449"/>
      <c r="KQX207" s="449"/>
      <c r="KQY207" s="602"/>
      <c r="KQZ207" s="447"/>
      <c r="KRA207" s="447"/>
      <c r="KRB207" s="447"/>
      <c r="KRC207" s="448"/>
      <c r="KRD207" s="602"/>
      <c r="KRE207" s="602"/>
      <c r="KRF207" s="602"/>
      <c r="KRG207" s="449"/>
      <c r="KRH207" s="449"/>
      <c r="KRI207" s="449"/>
      <c r="KRJ207" s="602"/>
      <c r="KRK207" s="449"/>
      <c r="KRL207" s="449"/>
      <c r="KRM207" s="449"/>
      <c r="KRN207" s="449"/>
      <c r="KRO207" s="602"/>
      <c r="KRP207" s="447"/>
      <c r="KRQ207" s="447"/>
      <c r="KRR207" s="447"/>
      <c r="KRS207" s="448"/>
      <c r="KRT207" s="602"/>
      <c r="KRU207" s="602"/>
      <c r="KRV207" s="602"/>
      <c r="KRW207" s="449"/>
      <c r="KRX207" s="449"/>
      <c r="KRY207" s="449"/>
      <c r="KRZ207" s="602"/>
      <c r="KSA207" s="449"/>
      <c r="KSB207" s="449"/>
      <c r="KSC207" s="449"/>
      <c r="KSD207" s="449"/>
      <c r="KSE207" s="602"/>
      <c r="KSF207" s="447"/>
      <c r="KSG207" s="447"/>
      <c r="KSH207" s="447"/>
      <c r="KSI207" s="448"/>
      <c r="KSJ207" s="602"/>
      <c r="KSK207" s="602"/>
      <c r="KSL207" s="602"/>
      <c r="KSM207" s="449"/>
      <c r="KSN207" s="449"/>
      <c r="KSO207" s="449"/>
      <c r="KSP207" s="602"/>
      <c r="KSQ207" s="449"/>
      <c r="KSR207" s="449"/>
      <c r="KSS207" s="449"/>
      <c r="KST207" s="449"/>
      <c r="KSU207" s="602"/>
      <c r="KSV207" s="447"/>
      <c r="KSW207" s="447"/>
      <c r="KSX207" s="447"/>
      <c r="KSY207" s="448"/>
      <c r="KSZ207" s="602"/>
      <c r="KTA207" s="602"/>
      <c r="KTB207" s="602"/>
      <c r="KTC207" s="449"/>
      <c r="KTD207" s="449"/>
      <c r="KTE207" s="449"/>
      <c r="KTF207" s="602"/>
      <c r="KTG207" s="449"/>
      <c r="KTH207" s="449"/>
      <c r="KTI207" s="449"/>
      <c r="KTJ207" s="449"/>
      <c r="KTK207" s="602"/>
      <c r="KTL207" s="447"/>
      <c r="KTM207" s="447"/>
      <c r="KTN207" s="447"/>
      <c r="KTO207" s="448"/>
      <c r="KTP207" s="602"/>
      <c r="KTQ207" s="602"/>
      <c r="KTR207" s="602"/>
      <c r="KTS207" s="449"/>
      <c r="KTT207" s="449"/>
      <c r="KTU207" s="449"/>
      <c r="KTV207" s="602"/>
      <c r="KTW207" s="449"/>
      <c r="KTX207" s="449"/>
      <c r="KTY207" s="449"/>
      <c r="KTZ207" s="449"/>
      <c r="KUA207" s="602"/>
      <c r="KUB207" s="447"/>
      <c r="KUC207" s="447"/>
      <c r="KUD207" s="447"/>
      <c r="KUE207" s="448"/>
      <c r="KUF207" s="602"/>
      <c r="KUG207" s="602"/>
      <c r="KUH207" s="602"/>
      <c r="KUI207" s="449"/>
      <c r="KUJ207" s="449"/>
      <c r="KUK207" s="449"/>
      <c r="KUL207" s="602"/>
      <c r="KUM207" s="449"/>
      <c r="KUN207" s="449"/>
      <c r="KUO207" s="449"/>
      <c r="KUP207" s="449"/>
      <c r="KUQ207" s="602"/>
      <c r="KUR207" s="447"/>
      <c r="KUS207" s="447"/>
      <c r="KUT207" s="447"/>
      <c r="KUU207" s="448"/>
      <c r="KUV207" s="602"/>
      <c r="KUW207" s="602"/>
      <c r="KUX207" s="602"/>
      <c r="KUY207" s="449"/>
      <c r="KUZ207" s="449"/>
      <c r="KVA207" s="449"/>
      <c r="KVB207" s="602"/>
      <c r="KVC207" s="449"/>
      <c r="KVD207" s="449"/>
      <c r="KVE207" s="449"/>
      <c r="KVF207" s="449"/>
      <c r="KVG207" s="602"/>
      <c r="KVH207" s="447"/>
      <c r="KVI207" s="447"/>
      <c r="KVJ207" s="447"/>
      <c r="KVK207" s="448"/>
      <c r="KVL207" s="602"/>
      <c r="KVM207" s="602"/>
      <c r="KVN207" s="602"/>
      <c r="KVO207" s="449"/>
      <c r="KVP207" s="449"/>
      <c r="KVQ207" s="449"/>
      <c r="KVR207" s="602"/>
      <c r="KVS207" s="449"/>
      <c r="KVT207" s="449"/>
      <c r="KVU207" s="449"/>
      <c r="KVV207" s="449"/>
      <c r="KVW207" s="602"/>
      <c r="KVX207" s="447"/>
      <c r="KVY207" s="447"/>
      <c r="KVZ207" s="447"/>
      <c r="KWA207" s="448"/>
      <c r="KWB207" s="602"/>
      <c r="KWC207" s="602"/>
      <c r="KWD207" s="602"/>
      <c r="KWE207" s="449"/>
      <c r="KWF207" s="449"/>
      <c r="KWG207" s="449"/>
      <c r="KWH207" s="602"/>
      <c r="KWI207" s="449"/>
      <c r="KWJ207" s="449"/>
      <c r="KWK207" s="449"/>
      <c r="KWL207" s="449"/>
      <c r="KWM207" s="602"/>
      <c r="KWN207" s="447"/>
      <c r="KWO207" s="447"/>
      <c r="KWP207" s="447"/>
      <c r="KWQ207" s="448"/>
      <c r="KWR207" s="602"/>
      <c r="KWS207" s="602"/>
      <c r="KWT207" s="602"/>
      <c r="KWU207" s="449"/>
      <c r="KWV207" s="449"/>
      <c r="KWW207" s="449"/>
      <c r="KWX207" s="602"/>
      <c r="KWY207" s="449"/>
      <c r="KWZ207" s="449"/>
      <c r="KXA207" s="449"/>
      <c r="KXB207" s="449"/>
      <c r="KXC207" s="602"/>
      <c r="KXD207" s="447"/>
      <c r="KXE207" s="447"/>
      <c r="KXF207" s="447"/>
      <c r="KXG207" s="448"/>
      <c r="KXH207" s="602"/>
      <c r="KXI207" s="602"/>
      <c r="KXJ207" s="602"/>
      <c r="KXK207" s="449"/>
      <c r="KXL207" s="449"/>
      <c r="KXM207" s="449"/>
      <c r="KXN207" s="602"/>
      <c r="KXO207" s="449"/>
      <c r="KXP207" s="449"/>
      <c r="KXQ207" s="449"/>
      <c r="KXR207" s="449"/>
      <c r="KXS207" s="602"/>
      <c r="KXT207" s="447"/>
      <c r="KXU207" s="447"/>
      <c r="KXV207" s="447"/>
      <c r="KXW207" s="448"/>
      <c r="KXX207" s="602"/>
      <c r="KXY207" s="602"/>
      <c r="KXZ207" s="602"/>
      <c r="KYA207" s="449"/>
      <c r="KYB207" s="449"/>
      <c r="KYC207" s="449"/>
      <c r="KYD207" s="602"/>
      <c r="KYE207" s="449"/>
      <c r="KYF207" s="449"/>
      <c r="KYG207" s="449"/>
      <c r="KYH207" s="449"/>
      <c r="KYI207" s="602"/>
      <c r="KYJ207" s="447"/>
      <c r="KYK207" s="447"/>
      <c r="KYL207" s="447"/>
      <c r="KYM207" s="448"/>
      <c r="KYN207" s="602"/>
      <c r="KYO207" s="602"/>
      <c r="KYP207" s="602"/>
      <c r="KYQ207" s="449"/>
      <c r="KYR207" s="449"/>
      <c r="KYS207" s="449"/>
      <c r="KYT207" s="602"/>
      <c r="KYU207" s="449"/>
      <c r="KYV207" s="449"/>
      <c r="KYW207" s="449"/>
      <c r="KYX207" s="449"/>
      <c r="KYY207" s="602"/>
      <c r="KYZ207" s="447"/>
      <c r="KZA207" s="447"/>
      <c r="KZB207" s="447"/>
      <c r="KZC207" s="448"/>
      <c r="KZD207" s="602"/>
      <c r="KZE207" s="602"/>
      <c r="KZF207" s="602"/>
      <c r="KZG207" s="449"/>
      <c r="KZH207" s="449"/>
      <c r="KZI207" s="449"/>
      <c r="KZJ207" s="602"/>
      <c r="KZK207" s="449"/>
      <c r="KZL207" s="449"/>
      <c r="KZM207" s="449"/>
      <c r="KZN207" s="449"/>
      <c r="KZO207" s="602"/>
      <c r="KZP207" s="447"/>
      <c r="KZQ207" s="447"/>
      <c r="KZR207" s="447"/>
      <c r="KZS207" s="448"/>
      <c r="KZT207" s="602"/>
      <c r="KZU207" s="602"/>
      <c r="KZV207" s="602"/>
      <c r="KZW207" s="449"/>
      <c r="KZX207" s="449"/>
      <c r="KZY207" s="449"/>
      <c r="KZZ207" s="602"/>
      <c r="LAA207" s="449"/>
      <c r="LAB207" s="449"/>
      <c r="LAC207" s="449"/>
      <c r="LAD207" s="449"/>
      <c r="LAE207" s="602"/>
      <c r="LAF207" s="447"/>
      <c r="LAG207" s="447"/>
      <c r="LAH207" s="447"/>
      <c r="LAI207" s="448"/>
      <c r="LAJ207" s="602"/>
      <c r="LAK207" s="602"/>
      <c r="LAL207" s="602"/>
      <c r="LAM207" s="449"/>
      <c r="LAN207" s="449"/>
      <c r="LAO207" s="449"/>
      <c r="LAP207" s="602"/>
      <c r="LAQ207" s="449"/>
      <c r="LAR207" s="449"/>
      <c r="LAS207" s="449"/>
      <c r="LAT207" s="449"/>
      <c r="LAU207" s="602"/>
      <c r="LAV207" s="447"/>
      <c r="LAW207" s="447"/>
      <c r="LAX207" s="447"/>
      <c r="LAY207" s="448"/>
      <c r="LAZ207" s="602"/>
      <c r="LBA207" s="602"/>
      <c r="LBB207" s="602"/>
      <c r="LBC207" s="449"/>
      <c r="LBD207" s="449"/>
      <c r="LBE207" s="449"/>
      <c r="LBF207" s="602"/>
      <c r="LBG207" s="449"/>
      <c r="LBH207" s="449"/>
      <c r="LBI207" s="449"/>
      <c r="LBJ207" s="449"/>
      <c r="LBK207" s="602"/>
      <c r="LBL207" s="447"/>
      <c r="LBM207" s="447"/>
      <c r="LBN207" s="447"/>
      <c r="LBO207" s="448"/>
      <c r="LBP207" s="602"/>
      <c r="LBQ207" s="602"/>
      <c r="LBR207" s="602"/>
      <c r="LBS207" s="449"/>
      <c r="LBT207" s="449"/>
      <c r="LBU207" s="449"/>
      <c r="LBV207" s="602"/>
      <c r="LBW207" s="449"/>
      <c r="LBX207" s="449"/>
      <c r="LBY207" s="449"/>
      <c r="LBZ207" s="449"/>
      <c r="LCA207" s="602"/>
      <c r="LCB207" s="447"/>
      <c r="LCC207" s="447"/>
      <c r="LCD207" s="447"/>
      <c r="LCE207" s="448"/>
      <c r="LCF207" s="602"/>
      <c r="LCG207" s="602"/>
      <c r="LCH207" s="602"/>
      <c r="LCI207" s="449"/>
      <c r="LCJ207" s="449"/>
      <c r="LCK207" s="449"/>
      <c r="LCL207" s="602"/>
      <c r="LCM207" s="449"/>
      <c r="LCN207" s="449"/>
      <c r="LCO207" s="449"/>
      <c r="LCP207" s="449"/>
      <c r="LCQ207" s="602"/>
      <c r="LCR207" s="447"/>
      <c r="LCS207" s="447"/>
      <c r="LCT207" s="447"/>
      <c r="LCU207" s="448"/>
      <c r="LCV207" s="602"/>
      <c r="LCW207" s="602"/>
      <c r="LCX207" s="602"/>
      <c r="LCY207" s="449"/>
      <c r="LCZ207" s="449"/>
      <c r="LDA207" s="449"/>
      <c r="LDB207" s="602"/>
      <c r="LDC207" s="449"/>
      <c r="LDD207" s="449"/>
      <c r="LDE207" s="449"/>
      <c r="LDF207" s="449"/>
      <c r="LDG207" s="602"/>
      <c r="LDH207" s="447"/>
      <c r="LDI207" s="447"/>
      <c r="LDJ207" s="447"/>
      <c r="LDK207" s="448"/>
      <c r="LDL207" s="602"/>
      <c r="LDM207" s="602"/>
      <c r="LDN207" s="602"/>
      <c r="LDO207" s="449"/>
      <c r="LDP207" s="449"/>
      <c r="LDQ207" s="449"/>
      <c r="LDR207" s="602"/>
      <c r="LDS207" s="449"/>
      <c r="LDT207" s="449"/>
      <c r="LDU207" s="449"/>
      <c r="LDV207" s="449"/>
      <c r="LDW207" s="602"/>
      <c r="LDX207" s="447"/>
      <c r="LDY207" s="447"/>
      <c r="LDZ207" s="447"/>
      <c r="LEA207" s="448"/>
      <c r="LEB207" s="602"/>
      <c r="LEC207" s="602"/>
      <c r="LED207" s="602"/>
      <c r="LEE207" s="449"/>
      <c r="LEF207" s="449"/>
      <c r="LEG207" s="449"/>
      <c r="LEH207" s="602"/>
      <c r="LEI207" s="449"/>
      <c r="LEJ207" s="449"/>
      <c r="LEK207" s="449"/>
      <c r="LEL207" s="449"/>
      <c r="LEM207" s="602"/>
      <c r="LEN207" s="447"/>
      <c r="LEO207" s="447"/>
      <c r="LEP207" s="447"/>
      <c r="LEQ207" s="448"/>
      <c r="LER207" s="602"/>
      <c r="LES207" s="602"/>
      <c r="LET207" s="602"/>
      <c r="LEU207" s="449"/>
      <c r="LEV207" s="449"/>
      <c r="LEW207" s="449"/>
      <c r="LEX207" s="602"/>
      <c r="LEY207" s="449"/>
      <c r="LEZ207" s="449"/>
      <c r="LFA207" s="449"/>
      <c r="LFB207" s="449"/>
      <c r="LFC207" s="602"/>
      <c r="LFD207" s="447"/>
      <c r="LFE207" s="447"/>
      <c r="LFF207" s="447"/>
      <c r="LFG207" s="448"/>
      <c r="LFH207" s="602"/>
      <c r="LFI207" s="602"/>
      <c r="LFJ207" s="602"/>
      <c r="LFK207" s="449"/>
      <c r="LFL207" s="449"/>
      <c r="LFM207" s="449"/>
      <c r="LFN207" s="602"/>
      <c r="LFO207" s="449"/>
      <c r="LFP207" s="449"/>
      <c r="LFQ207" s="449"/>
      <c r="LFR207" s="449"/>
      <c r="LFS207" s="602"/>
      <c r="LFT207" s="447"/>
      <c r="LFU207" s="447"/>
      <c r="LFV207" s="447"/>
      <c r="LFW207" s="448"/>
      <c r="LFX207" s="602"/>
      <c r="LFY207" s="602"/>
      <c r="LFZ207" s="602"/>
      <c r="LGA207" s="449"/>
      <c r="LGB207" s="449"/>
      <c r="LGC207" s="449"/>
      <c r="LGD207" s="602"/>
      <c r="LGE207" s="449"/>
      <c r="LGF207" s="449"/>
      <c r="LGG207" s="449"/>
      <c r="LGH207" s="449"/>
      <c r="LGI207" s="602"/>
      <c r="LGJ207" s="447"/>
      <c r="LGK207" s="447"/>
      <c r="LGL207" s="447"/>
      <c r="LGM207" s="448"/>
      <c r="LGN207" s="602"/>
      <c r="LGO207" s="602"/>
      <c r="LGP207" s="602"/>
      <c r="LGQ207" s="449"/>
      <c r="LGR207" s="449"/>
      <c r="LGS207" s="449"/>
      <c r="LGT207" s="602"/>
      <c r="LGU207" s="449"/>
      <c r="LGV207" s="449"/>
      <c r="LGW207" s="449"/>
      <c r="LGX207" s="449"/>
      <c r="LGY207" s="602"/>
      <c r="LGZ207" s="447"/>
      <c r="LHA207" s="447"/>
      <c r="LHB207" s="447"/>
      <c r="LHC207" s="448"/>
      <c r="LHD207" s="602"/>
      <c r="LHE207" s="602"/>
      <c r="LHF207" s="602"/>
      <c r="LHG207" s="449"/>
      <c r="LHH207" s="449"/>
      <c r="LHI207" s="449"/>
      <c r="LHJ207" s="602"/>
      <c r="LHK207" s="449"/>
      <c r="LHL207" s="449"/>
      <c r="LHM207" s="449"/>
      <c r="LHN207" s="449"/>
      <c r="LHO207" s="602"/>
      <c r="LHP207" s="447"/>
      <c r="LHQ207" s="447"/>
      <c r="LHR207" s="447"/>
      <c r="LHS207" s="448"/>
      <c r="LHT207" s="602"/>
      <c r="LHU207" s="602"/>
      <c r="LHV207" s="602"/>
      <c r="LHW207" s="449"/>
      <c r="LHX207" s="449"/>
      <c r="LHY207" s="449"/>
      <c r="LHZ207" s="602"/>
      <c r="LIA207" s="449"/>
      <c r="LIB207" s="449"/>
      <c r="LIC207" s="449"/>
      <c r="LID207" s="449"/>
      <c r="LIE207" s="602"/>
      <c r="LIF207" s="447"/>
      <c r="LIG207" s="447"/>
      <c r="LIH207" s="447"/>
      <c r="LII207" s="448"/>
      <c r="LIJ207" s="602"/>
      <c r="LIK207" s="602"/>
      <c r="LIL207" s="602"/>
      <c r="LIM207" s="449"/>
      <c r="LIN207" s="449"/>
      <c r="LIO207" s="449"/>
      <c r="LIP207" s="602"/>
      <c r="LIQ207" s="449"/>
      <c r="LIR207" s="449"/>
      <c r="LIS207" s="449"/>
      <c r="LIT207" s="449"/>
      <c r="LIU207" s="602"/>
      <c r="LIV207" s="447"/>
      <c r="LIW207" s="447"/>
      <c r="LIX207" s="447"/>
      <c r="LIY207" s="448"/>
      <c r="LIZ207" s="602"/>
      <c r="LJA207" s="602"/>
      <c r="LJB207" s="602"/>
      <c r="LJC207" s="449"/>
      <c r="LJD207" s="449"/>
      <c r="LJE207" s="449"/>
      <c r="LJF207" s="602"/>
      <c r="LJG207" s="449"/>
      <c r="LJH207" s="449"/>
      <c r="LJI207" s="449"/>
      <c r="LJJ207" s="449"/>
      <c r="LJK207" s="602"/>
      <c r="LJL207" s="447"/>
      <c r="LJM207" s="447"/>
      <c r="LJN207" s="447"/>
      <c r="LJO207" s="448"/>
      <c r="LJP207" s="602"/>
      <c r="LJQ207" s="602"/>
      <c r="LJR207" s="602"/>
      <c r="LJS207" s="449"/>
      <c r="LJT207" s="449"/>
      <c r="LJU207" s="449"/>
      <c r="LJV207" s="602"/>
      <c r="LJW207" s="449"/>
      <c r="LJX207" s="449"/>
      <c r="LJY207" s="449"/>
      <c r="LJZ207" s="449"/>
      <c r="LKA207" s="602"/>
      <c r="LKB207" s="447"/>
      <c r="LKC207" s="447"/>
      <c r="LKD207" s="447"/>
      <c r="LKE207" s="448"/>
      <c r="LKF207" s="602"/>
      <c r="LKG207" s="602"/>
      <c r="LKH207" s="602"/>
      <c r="LKI207" s="449"/>
      <c r="LKJ207" s="449"/>
      <c r="LKK207" s="449"/>
      <c r="LKL207" s="602"/>
      <c r="LKM207" s="449"/>
      <c r="LKN207" s="449"/>
      <c r="LKO207" s="449"/>
      <c r="LKP207" s="449"/>
      <c r="LKQ207" s="602"/>
      <c r="LKR207" s="447"/>
      <c r="LKS207" s="447"/>
      <c r="LKT207" s="447"/>
      <c r="LKU207" s="448"/>
      <c r="LKV207" s="602"/>
      <c r="LKW207" s="602"/>
      <c r="LKX207" s="602"/>
      <c r="LKY207" s="449"/>
      <c r="LKZ207" s="449"/>
      <c r="LLA207" s="449"/>
      <c r="LLB207" s="602"/>
      <c r="LLC207" s="449"/>
      <c r="LLD207" s="449"/>
      <c r="LLE207" s="449"/>
      <c r="LLF207" s="449"/>
      <c r="LLG207" s="602"/>
      <c r="LLH207" s="447"/>
      <c r="LLI207" s="447"/>
      <c r="LLJ207" s="447"/>
      <c r="LLK207" s="448"/>
      <c r="LLL207" s="602"/>
      <c r="LLM207" s="602"/>
      <c r="LLN207" s="602"/>
      <c r="LLO207" s="449"/>
      <c r="LLP207" s="449"/>
      <c r="LLQ207" s="449"/>
      <c r="LLR207" s="602"/>
      <c r="LLS207" s="449"/>
      <c r="LLT207" s="449"/>
      <c r="LLU207" s="449"/>
      <c r="LLV207" s="449"/>
      <c r="LLW207" s="602"/>
      <c r="LLX207" s="447"/>
      <c r="LLY207" s="447"/>
      <c r="LLZ207" s="447"/>
      <c r="LMA207" s="448"/>
      <c r="LMB207" s="602"/>
      <c r="LMC207" s="602"/>
      <c r="LMD207" s="602"/>
      <c r="LME207" s="449"/>
      <c r="LMF207" s="449"/>
      <c r="LMG207" s="449"/>
      <c r="LMH207" s="602"/>
      <c r="LMI207" s="449"/>
      <c r="LMJ207" s="449"/>
      <c r="LMK207" s="449"/>
      <c r="LML207" s="449"/>
      <c r="LMM207" s="602"/>
      <c r="LMN207" s="447"/>
      <c r="LMO207" s="447"/>
      <c r="LMP207" s="447"/>
      <c r="LMQ207" s="448"/>
      <c r="LMR207" s="602"/>
      <c r="LMS207" s="602"/>
      <c r="LMT207" s="602"/>
      <c r="LMU207" s="449"/>
      <c r="LMV207" s="449"/>
      <c r="LMW207" s="449"/>
      <c r="LMX207" s="602"/>
      <c r="LMY207" s="449"/>
      <c r="LMZ207" s="449"/>
      <c r="LNA207" s="449"/>
      <c r="LNB207" s="449"/>
      <c r="LNC207" s="602"/>
      <c r="LND207" s="447"/>
      <c r="LNE207" s="447"/>
      <c r="LNF207" s="447"/>
      <c r="LNG207" s="448"/>
      <c r="LNH207" s="602"/>
      <c r="LNI207" s="602"/>
      <c r="LNJ207" s="602"/>
      <c r="LNK207" s="449"/>
      <c r="LNL207" s="449"/>
      <c r="LNM207" s="449"/>
      <c r="LNN207" s="602"/>
      <c r="LNO207" s="449"/>
      <c r="LNP207" s="449"/>
      <c r="LNQ207" s="449"/>
      <c r="LNR207" s="449"/>
      <c r="LNS207" s="602"/>
      <c r="LNT207" s="447"/>
      <c r="LNU207" s="447"/>
      <c r="LNV207" s="447"/>
      <c r="LNW207" s="448"/>
      <c r="LNX207" s="602"/>
      <c r="LNY207" s="602"/>
      <c r="LNZ207" s="602"/>
      <c r="LOA207" s="449"/>
      <c r="LOB207" s="449"/>
      <c r="LOC207" s="449"/>
      <c r="LOD207" s="602"/>
      <c r="LOE207" s="449"/>
      <c r="LOF207" s="449"/>
      <c r="LOG207" s="449"/>
      <c r="LOH207" s="449"/>
      <c r="LOI207" s="602"/>
      <c r="LOJ207" s="447"/>
      <c r="LOK207" s="447"/>
      <c r="LOL207" s="447"/>
      <c r="LOM207" s="448"/>
      <c r="LON207" s="602"/>
      <c r="LOO207" s="602"/>
      <c r="LOP207" s="602"/>
      <c r="LOQ207" s="449"/>
      <c r="LOR207" s="449"/>
      <c r="LOS207" s="449"/>
      <c r="LOT207" s="602"/>
      <c r="LOU207" s="449"/>
      <c r="LOV207" s="449"/>
      <c r="LOW207" s="449"/>
      <c r="LOX207" s="449"/>
      <c r="LOY207" s="602"/>
      <c r="LOZ207" s="447"/>
      <c r="LPA207" s="447"/>
      <c r="LPB207" s="447"/>
      <c r="LPC207" s="448"/>
      <c r="LPD207" s="602"/>
      <c r="LPE207" s="602"/>
      <c r="LPF207" s="602"/>
      <c r="LPG207" s="449"/>
      <c r="LPH207" s="449"/>
      <c r="LPI207" s="449"/>
      <c r="LPJ207" s="602"/>
      <c r="LPK207" s="449"/>
      <c r="LPL207" s="449"/>
      <c r="LPM207" s="449"/>
      <c r="LPN207" s="449"/>
      <c r="LPO207" s="602"/>
      <c r="LPP207" s="447"/>
      <c r="LPQ207" s="447"/>
      <c r="LPR207" s="447"/>
      <c r="LPS207" s="448"/>
      <c r="LPT207" s="602"/>
      <c r="LPU207" s="602"/>
      <c r="LPV207" s="602"/>
      <c r="LPW207" s="449"/>
      <c r="LPX207" s="449"/>
      <c r="LPY207" s="449"/>
      <c r="LPZ207" s="602"/>
      <c r="LQA207" s="449"/>
      <c r="LQB207" s="449"/>
      <c r="LQC207" s="449"/>
      <c r="LQD207" s="449"/>
      <c r="LQE207" s="602"/>
      <c r="LQF207" s="447"/>
      <c r="LQG207" s="447"/>
      <c r="LQH207" s="447"/>
      <c r="LQI207" s="448"/>
      <c r="LQJ207" s="602"/>
      <c r="LQK207" s="602"/>
      <c r="LQL207" s="602"/>
      <c r="LQM207" s="449"/>
      <c r="LQN207" s="449"/>
      <c r="LQO207" s="449"/>
      <c r="LQP207" s="602"/>
      <c r="LQQ207" s="449"/>
      <c r="LQR207" s="449"/>
      <c r="LQS207" s="449"/>
      <c r="LQT207" s="449"/>
      <c r="LQU207" s="602"/>
      <c r="LQV207" s="447"/>
      <c r="LQW207" s="447"/>
      <c r="LQX207" s="447"/>
      <c r="LQY207" s="448"/>
      <c r="LQZ207" s="602"/>
      <c r="LRA207" s="602"/>
      <c r="LRB207" s="602"/>
      <c r="LRC207" s="449"/>
      <c r="LRD207" s="449"/>
      <c r="LRE207" s="449"/>
      <c r="LRF207" s="602"/>
      <c r="LRG207" s="449"/>
      <c r="LRH207" s="449"/>
      <c r="LRI207" s="449"/>
      <c r="LRJ207" s="449"/>
      <c r="LRK207" s="602"/>
      <c r="LRL207" s="447"/>
      <c r="LRM207" s="447"/>
      <c r="LRN207" s="447"/>
      <c r="LRO207" s="448"/>
      <c r="LRP207" s="602"/>
      <c r="LRQ207" s="602"/>
      <c r="LRR207" s="602"/>
      <c r="LRS207" s="449"/>
      <c r="LRT207" s="449"/>
      <c r="LRU207" s="449"/>
      <c r="LRV207" s="602"/>
      <c r="LRW207" s="449"/>
      <c r="LRX207" s="449"/>
      <c r="LRY207" s="449"/>
      <c r="LRZ207" s="449"/>
      <c r="LSA207" s="602"/>
      <c r="LSB207" s="447"/>
      <c r="LSC207" s="447"/>
      <c r="LSD207" s="447"/>
      <c r="LSE207" s="448"/>
      <c r="LSF207" s="602"/>
      <c r="LSG207" s="602"/>
      <c r="LSH207" s="602"/>
      <c r="LSI207" s="449"/>
      <c r="LSJ207" s="449"/>
      <c r="LSK207" s="449"/>
      <c r="LSL207" s="602"/>
      <c r="LSM207" s="449"/>
      <c r="LSN207" s="449"/>
      <c r="LSO207" s="449"/>
      <c r="LSP207" s="449"/>
      <c r="LSQ207" s="602"/>
      <c r="LSR207" s="447"/>
      <c r="LSS207" s="447"/>
      <c r="LST207" s="447"/>
      <c r="LSU207" s="448"/>
      <c r="LSV207" s="602"/>
      <c r="LSW207" s="602"/>
      <c r="LSX207" s="602"/>
      <c r="LSY207" s="449"/>
      <c r="LSZ207" s="449"/>
      <c r="LTA207" s="449"/>
      <c r="LTB207" s="602"/>
      <c r="LTC207" s="449"/>
      <c r="LTD207" s="449"/>
      <c r="LTE207" s="449"/>
      <c r="LTF207" s="449"/>
      <c r="LTG207" s="602"/>
      <c r="LTH207" s="447"/>
      <c r="LTI207" s="447"/>
      <c r="LTJ207" s="447"/>
      <c r="LTK207" s="448"/>
      <c r="LTL207" s="602"/>
      <c r="LTM207" s="602"/>
      <c r="LTN207" s="602"/>
      <c r="LTO207" s="449"/>
      <c r="LTP207" s="449"/>
      <c r="LTQ207" s="449"/>
      <c r="LTR207" s="602"/>
      <c r="LTS207" s="449"/>
      <c r="LTT207" s="449"/>
      <c r="LTU207" s="449"/>
      <c r="LTV207" s="449"/>
      <c r="LTW207" s="602"/>
      <c r="LTX207" s="447"/>
      <c r="LTY207" s="447"/>
      <c r="LTZ207" s="447"/>
      <c r="LUA207" s="448"/>
      <c r="LUB207" s="602"/>
      <c r="LUC207" s="602"/>
      <c r="LUD207" s="602"/>
      <c r="LUE207" s="449"/>
      <c r="LUF207" s="449"/>
      <c r="LUG207" s="449"/>
      <c r="LUH207" s="602"/>
      <c r="LUI207" s="449"/>
      <c r="LUJ207" s="449"/>
      <c r="LUK207" s="449"/>
      <c r="LUL207" s="449"/>
      <c r="LUM207" s="602"/>
      <c r="LUN207" s="447"/>
      <c r="LUO207" s="447"/>
      <c r="LUP207" s="447"/>
      <c r="LUQ207" s="448"/>
      <c r="LUR207" s="602"/>
      <c r="LUS207" s="602"/>
      <c r="LUT207" s="602"/>
      <c r="LUU207" s="449"/>
      <c r="LUV207" s="449"/>
      <c r="LUW207" s="449"/>
      <c r="LUX207" s="602"/>
      <c r="LUY207" s="449"/>
      <c r="LUZ207" s="449"/>
      <c r="LVA207" s="449"/>
      <c r="LVB207" s="449"/>
      <c r="LVC207" s="602"/>
      <c r="LVD207" s="447"/>
      <c r="LVE207" s="447"/>
      <c r="LVF207" s="447"/>
      <c r="LVG207" s="448"/>
      <c r="LVH207" s="602"/>
      <c r="LVI207" s="602"/>
      <c r="LVJ207" s="602"/>
      <c r="LVK207" s="449"/>
      <c r="LVL207" s="449"/>
      <c r="LVM207" s="449"/>
      <c r="LVN207" s="602"/>
      <c r="LVO207" s="449"/>
      <c r="LVP207" s="449"/>
      <c r="LVQ207" s="449"/>
      <c r="LVR207" s="449"/>
      <c r="LVS207" s="602"/>
      <c r="LVT207" s="447"/>
      <c r="LVU207" s="447"/>
      <c r="LVV207" s="447"/>
      <c r="LVW207" s="448"/>
      <c r="LVX207" s="602"/>
      <c r="LVY207" s="602"/>
      <c r="LVZ207" s="602"/>
      <c r="LWA207" s="449"/>
      <c r="LWB207" s="449"/>
      <c r="LWC207" s="449"/>
      <c r="LWD207" s="602"/>
      <c r="LWE207" s="449"/>
      <c r="LWF207" s="449"/>
      <c r="LWG207" s="449"/>
      <c r="LWH207" s="449"/>
      <c r="LWI207" s="602"/>
      <c r="LWJ207" s="447"/>
      <c r="LWK207" s="447"/>
      <c r="LWL207" s="447"/>
      <c r="LWM207" s="448"/>
      <c r="LWN207" s="602"/>
      <c r="LWO207" s="602"/>
      <c r="LWP207" s="602"/>
      <c r="LWQ207" s="449"/>
      <c r="LWR207" s="449"/>
      <c r="LWS207" s="449"/>
      <c r="LWT207" s="602"/>
      <c r="LWU207" s="449"/>
      <c r="LWV207" s="449"/>
      <c r="LWW207" s="449"/>
      <c r="LWX207" s="449"/>
      <c r="LWY207" s="602"/>
      <c r="LWZ207" s="447"/>
      <c r="LXA207" s="447"/>
      <c r="LXB207" s="447"/>
      <c r="LXC207" s="448"/>
      <c r="LXD207" s="602"/>
      <c r="LXE207" s="602"/>
      <c r="LXF207" s="602"/>
      <c r="LXG207" s="449"/>
      <c r="LXH207" s="449"/>
      <c r="LXI207" s="449"/>
      <c r="LXJ207" s="602"/>
      <c r="LXK207" s="449"/>
      <c r="LXL207" s="449"/>
      <c r="LXM207" s="449"/>
      <c r="LXN207" s="449"/>
      <c r="LXO207" s="602"/>
      <c r="LXP207" s="447"/>
      <c r="LXQ207" s="447"/>
      <c r="LXR207" s="447"/>
      <c r="LXS207" s="448"/>
      <c r="LXT207" s="602"/>
      <c r="LXU207" s="602"/>
      <c r="LXV207" s="602"/>
      <c r="LXW207" s="449"/>
      <c r="LXX207" s="449"/>
      <c r="LXY207" s="449"/>
      <c r="LXZ207" s="602"/>
      <c r="LYA207" s="449"/>
      <c r="LYB207" s="449"/>
      <c r="LYC207" s="449"/>
      <c r="LYD207" s="449"/>
      <c r="LYE207" s="602"/>
      <c r="LYF207" s="447"/>
      <c r="LYG207" s="447"/>
      <c r="LYH207" s="447"/>
      <c r="LYI207" s="448"/>
      <c r="LYJ207" s="602"/>
      <c r="LYK207" s="602"/>
      <c r="LYL207" s="602"/>
      <c r="LYM207" s="449"/>
      <c r="LYN207" s="449"/>
      <c r="LYO207" s="449"/>
      <c r="LYP207" s="602"/>
      <c r="LYQ207" s="449"/>
      <c r="LYR207" s="449"/>
      <c r="LYS207" s="449"/>
      <c r="LYT207" s="449"/>
      <c r="LYU207" s="602"/>
      <c r="LYV207" s="447"/>
      <c r="LYW207" s="447"/>
      <c r="LYX207" s="447"/>
      <c r="LYY207" s="448"/>
      <c r="LYZ207" s="602"/>
      <c r="LZA207" s="602"/>
      <c r="LZB207" s="602"/>
      <c r="LZC207" s="449"/>
      <c r="LZD207" s="449"/>
      <c r="LZE207" s="449"/>
      <c r="LZF207" s="602"/>
      <c r="LZG207" s="449"/>
      <c r="LZH207" s="449"/>
      <c r="LZI207" s="449"/>
      <c r="LZJ207" s="449"/>
      <c r="LZK207" s="602"/>
      <c r="LZL207" s="447"/>
      <c r="LZM207" s="447"/>
      <c r="LZN207" s="447"/>
      <c r="LZO207" s="448"/>
      <c r="LZP207" s="602"/>
      <c r="LZQ207" s="602"/>
      <c r="LZR207" s="602"/>
      <c r="LZS207" s="449"/>
      <c r="LZT207" s="449"/>
      <c r="LZU207" s="449"/>
      <c r="LZV207" s="602"/>
      <c r="LZW207" s="449"/>
      <c r="LZX207" s="449"/>
      <c r="LZY207" s="449"/>
      <c r="LZZ207" s="449"/>
      <c r="MAA207" s="602"/>
      <c r="MAB207" s="447"/>
      <c r="MAC207" s="447"/>
      <c r="MAD207" s="447"/>
      <c r="MAE207" s="448"/>
      <c r="MAF207" s="602"/>
      <c r="MAG207" s="602"/>
      <c r="MAH207" s="602"/>
      <c r="MAI207" s="449"/>
      <c r="MAJ207" s="449"/>
      <c r="MAK207" s="449"/>
      <c r="MAL207" s="602"/>
      <c r="MAM207" s="449"/>
      <c r="MAN207" s="449"/>
      <c r="MAO207" s="449"/>
      <c r="MAP207" s="449"/>
      <c r="MAQ207" s="602"/>
      <c r="MAR207" s="447"/>
      <c r="MAS207" s="447"/>
      <c r="MAT207" s="447"/>
      <c r="MAU207" s="448"/>
      <c r="MAV207" s="602"/>
      <c r="MAW207" s="602"/>
      <c r="MAX207" s="602"/>
      <c r="MAY207" s="449"/>
      <c r="MAZ207" s="449"/>
      <c r="MBA207" s="449"/>
      <c r="MBB207" s="602"/>
      <c r="MBC207" s="449"/>
      <c r="MBD207" s="449"/>
      <c r="MBE207" s="449"/>
      <c r="MBF207" s="449"/>
      <c r="MBG207" s="602"/>
      <c r="MBH207" s="447"/>
      <c r="MBI207" s="447"/>
      <c r="MBJ207" s="447"/>
      <c r="MBK207" s="448"/>
      <c r="MBL207" s="602"/>
      <c r="MBM207" s="602"/>
      <c r="MBN207" s="602"/>
      <c r="MBO207" s="449"/>
      <c r="MBP207" s="449"/>
      <c r="MBQ207" s="449"/>
      <c r="MBR207" s="602"/>
      <c r="MBS207" s="449"/>
      <c r="MBT207" s="449"/>
      <c r="MBU207" s="449"/>
      <c r="MBV207" s="449"/>
      <c r="MBW207" s="602"/>
      <c r="MBX207" s="447"/>
      <c r="MBY207" s="447"/>
      <c r="MBZ207" s="447"/>
      <c r="MCA207" s="448"/>
      <c r="MCB207" s="602"/>
      <c r="MCC207" s="602"/>
      <c r="MCD207" s="602"/>
      <c r="MCE207" s="449"/>
      <c r="MCF207" s="449"/>
      <c r="MCG207" s="449"/>
      <c r="MCH207" s="602"/>
      <c r="MCI207" s="449"/>
      <c r="MCJ207" s="449"/>
      <c r="MCK207" s="449"/>
      <c r="MCL207" s="449"/>
      <c r="MCM207" s="602"/>
      <c r="MCN207" s="447"/>
      <c r="MCO207" s="447"/>
      <c r="MCP207" s="447"/>
      <c r="MCQ207" s="448"/>
      <c r="MCR207" s="602"/>
      <c r="MCS207" s="602"/>
      <c r="MCT207" s="602"/>
      <c r="MCU207" s="449"/>
      <c r="MCV207" s="449"/>
      <c r="MCW207" s="449"/>
      <c r="MCX207" s="602"/>
      <c r="MCY207" s="449"/>
      <c r="MCZ207" s="449"/>
      <c r="MDA207" s="449"/>
      <c r="MDB207" s="449"/>
      <c r="MDC207" s="602"/>
      <c r="MDD207" s="447"/>
      <c r="MDE207" s="447"/>
      <c r="MDF207" s="447"/>
      <c r="MDG207" s="448"/>
      <c r="MDH207" s="602"/>
      <c r="MDI207" s="602"/>
      <c r="MDJ207" s="602"/>
      <c r="MDK207" s="449"/>
      <c r="MDL207" s="449"/>
      <c r="MDM207" s="449"/>
      <c r="MDN207" s="602"/>
      <c r="MDO207" s="449"/>
      <c r="MDP207" s="449"/>
      <c r="MDQ207" s="449"/>
      <c r="MDR207" s="449"/>
      <c r="MDS207" s="602"/>
      <c r="MDT207" s="447"/>
      <c r="MDU207" s="447"/>
      <c r="MDV207" s="447"/>
      <c r="MDW207" s="448"/>
      <c r="MDX207" s="602"/>
      <c r="MDY207" s="602"/>
      <c r="MDZ207" s="602"/>
      <c r="MEA207" s="449"/>
      <c r="MEB207" s="449"/>
      <c r="MEC207" s="449"/>
      <c r="MED207" s="602"/>
      <c r="MEE207" s="449"/>
      <c r="MEF207" s="449"/>
      <c r="MEG207" s="449"/>
      <c r="MEH207" s="449"/>
      <c r="MEI207" s="602"/>
      <c r="MEJ207" s="447"/>
      <c r="MEK207" s="447"/>
      <c r="MEL207" s="447"/>
      <c r="MEM207" s="448"/>
      <c r="MEN207" s="602"/>
      <c r="MEO207" s="602"/>
      <c r="MEP207" s="602"/>
      <c r="MEQ207" s="449"/>
      <c r="MER207" s="449"/>
      <c r="MES207" s="449"/>
      <c r="MET207" s="602"/>
      <c r="MEU207" s="449"/>
      <c r="MEV207" s="449"/>
      <c r="MEW207" s="449"/>
      <c r="MEX207" s="449"/>
      <c r="MEY207" s="602"/>
      <c r="MEZ207" s="447"/>
      <c r="MFA207" s="447"/>
      <c r="MFB207" s="447"/>
      <c r="MFC207" s="448"/>
      <c r="MFD207" s="602"/>
      <c r="MFE207" s="602"/>
      <c r="MFF207" s="602"/>
      <c r="MFG207" s="449"/>
      <c r="MFH207" s="449"/>
      <c r="MFI207" s="449"/>
      <c r="MFJ207" s="602"/>
      <c r="MFK207" s="449"/>
      <c r="MFL207" s="449"/>
      <c r="MFM207" s="449"/>
      <c r="MFN207" s="449"/>
      <c r="MFO207" s="602"/>
      <c r="MFP207" s="447"/>
      <c r="MFQ207" s="447"/>
      <c r="MFR207" s="447"/>
      <c r="MFS207" s="448"/>
      <c r="MFT207" s="602"/>
      <c r="MFU207" s="602"/>
      <c r="MFV207" s="602"/>
      <c r="MFW207" s="449"/>
      <c r="MFX207" s="449"/>
      <c r="MFY207" s="449"/>
      <c r="MFZ207" s="602"/>
      <c r="MGA207" s="449"/>
      <c r="MGB207" s="449"/>
      <c r="MGC207" s="449"/>
      <c r="MGD207" s="449"/>
      <c r="MGE207" s="602"/>
      <c r="MGF207" s="447"/>
      <c r="MGG207" s="447"/>
      <c r="MGH207" s="447"/>
      <c r="MGI207" s="448"/>
      <c r="MGJ207" s="602"/>
      <c r="MGK207" s="602"/>
      <c r="MGL207" s="602"/>
      <c r="MGM207" s="449"/>
      <c r="MGN207" s="449"/>
      <c r="MGO207" s="449"/>
      <c r="MGP207" s="602"/>
      <c r="MGQ207" s="449"/>
      <c r="MGR207" s="449"/>
      <c r="MGS207" s="449"/>
      <c r="MGT207" s="449"/>
      <c r="MGU207" s="602"/>
      <c r="MGV207" s="447"/>
      <c r="MGW207" s="447"/>
      <c r="MGX207" s="447"/>
      <c r="MGY207" s="448"/>
      <c r="MGZ207" s="602"/>
      <c r="MHA207" s="602"/>
      <c r="MHB207" s="602"/>
      <c r="MHC207" s="449"/>
      <c r="MHD207" s="449"/>
      <c r="MHE207" s="449"/>
      <c r="MHF207" s="602"/>
      <c r="MHG207" s="449"/>
      <c r="MHH207" s="449"/>
      <c r="MHI207" s="449"/>
      <c r="MHJ207" s="449"/>
      <c r="MHK207" s="602"/>
      <c r="MHL207" s="447"/>
      <c r="MHM207" s="447"/>
      <c r="MHN207" s="447"/>
      <c r="MHO207" s="448"/>
      <c r="MHP207" s="602"/>
      <c r="MHQ207" s="602"/>
      <c r="MHR207" s="602"/>
      <c r="MHS207" s="449"/>
      <c r="MHT207" s="449"/>
      <c r="MHU207" s="449"/>
      <c r="MHV207" s="602"/>
      <c r="MHW207" s="449"/>
      <c r="MHX207" s="449"/>
      <c r="MHY207" s="449"/>
      <c r="MHZ207" s="449"/>
      <c r="MIA207" s="602"/>
      <c r="MIB207" s="447"/>
      <c r="MIC207" s="447"/>
      <c r="MID207" s="447"/>
      <c r="MIE207" s="448"/>
      <c r="MIF207" s="602"/>
      <c r="MIG207" s="602"/>
      <c r="MIH207" s="602"/>
      <c r="MII207" s="449"/>
      <c r="MIJ207" s="449"/>
      <c r="MIK207" s="449"/>
      <c r="MIL207" s="602"/>
      <c r="MIM207" s="449"/>
      <c r="MIN207" s="449"/>
      <c r="MIO207" s="449"/>
      <c r="MIP207" s="449"/>
      <c r="MIQ207" s="602"/>
      <c r="MIR207" s="447"/>
      <c r="MIS207" s="447"/>
      <c r="MIT207" s="447"/>
      <c r="MIU207" s="448"/>
      <c r="MIV207" s="602"/>
      <c r="MIW207" s="602"/>
      <c r="MIX207" s="602"/>
      <c r="MIY207" s="449"/>
      <c r="MIZ207" s="449"/>
      <c r="MJA207" s="449"/>
      <c r="MJB207" s="602"/>
      <c r="MJC207" s="449"/>
      <c r="MJD207" s="449"/>
      <c r="MJE207" s="449"/>
      <c r="MJF207" s="449"/>
      <c r="MJG207" s="602"/>
      <c r="MJH207" s="447"/>
      <c r="MJI207" s="447"/>
      <c r="MJJ207" s="447"/>
      <c r="MJK207" s="448"/>
      <c r="MJL207" s="602"/>
      <c r="MJM207" s="602"/>
      <c r="MJN207" s="602"/>
      <c r="MJO207" s="449"/>
      <c r="MJP207" s="449"/>
      <c r="MJQ207" s="449"/>
      <c r="MJR207" s="602"/>
      <c r="MJS207" s="449"/>
      <c r="MJT207" s="449"/>
      <c r="MJU207" s="449"/>
      <c r="MJV207" s="449"/>
      <c r="MJW207" s="602"/>
      <c r="MJX207" s="447"/>
      <c r="MJY207" s="447"/>
      <c r="MJZ207" s="447"/>
      <c r="MKA207" s="448"/>
      <c r="MKB207" s="602"/>
      <c r="MKC207" s="602"/>
      <c r="MKD207" s="602"/>
      <c r="MKE207" s="449"/>
      <c r="MKF207" s="449"/>
      <c r="MKG207" s="449"/>
      <c r="MKH207" s="602"/>
      <c r="MKI207" s="449"/>
      <c r="MKJ207" s="449"/>
      <c r="MKK207" s="449"/>
      <c r="MKL207" s="449"/>
      <c r="MKM207" s="602"/>
      <c r="MKN207" s="447"/>
      <c r="MKO207" s="447"/>
      <c r="MKP207" s="447"/>
      <c r="MKQ207" s="448"/>
      <c r="MKR207" s="602"/>
      <c r="MKS207" s="602"/>
      <c r="MKT207" s="602"/>
      <c r="MKU207" s="449"/>
      <c r="MKV207" s="449"/>
      <c r="MKW207" s="449"/>
      <c r="MKX207" s="602"/>
      <c r="MKY207" s="449"/>
      <c r="MKZ207" s="449"/>
      <c r="MLA207" s="449"/>
      <c r="MLB207" s="449"/>
      <c r="MLC207" s="602"/>
      <c r="MLD207" s="447"/>
      <c r="MLE207" s="447"/>
      <c r="MLF207" s="447"/>
      <c r="MLG207" s="448"/>
      <c r="MLH207" s="602"/>
      <c r="MLI207" s="602"/>
      <c r="MLJ207" s="602"/>
      <c r="MLK207" s="449"/>
      <c r="MLL207" s="449"/>
      <c r="MLM207" s="449"/>
      <c r="MLN207" s="602"/>
      <c r="MLO207" s="449"/>
      <c r="MLP207" s="449"/>
      <c r="MLQ207" s="449"/>
      <c r="MLR207" s="449"/>
      <c r="MLS207" s="602"/>
      <c r="MLT207" s="447"/>
      <c r="MLU207" s="447"/>
      <c r="MLV207" s="447"/>
      <c r="MLW207" s="448"/>
      <c r="MLX207" s="602"/>
      <c r="MLY207" s="602"/>
      <c r="MLZ207" s="602"/>
      <c r="MMA207" s="449"/>
      <c r="MMB207" s="449"/>
      <c r="MMC207" s="449"/>
      <c r="MMD207" s="602"/>
      <c r="MME207" s="449"/>
      <c r="MMF207" s="449"/>
      <c r="MMG207" s="449"/>
      <c r="MMH207" s="449"/>
      <c r="MMI207" s="602"/>
      <c r="MMJ207" s="447"/>
      <c r="MMK207" s="447"/>
      <c r="MML207" s="447"/>
      <c r="MMM207" s="448"/>
      <c r="MMN207" s="602"/>
      <c r="MMO207" s="602"/>
      <c r="MMP207" s="602"/>
      <c r="MMQ207" s="449"/>
      <c r="MMR207" s="449"/>
      <c r="MMS207" s="449"/>
      <c r="MMT207" s="602"/>
      <c r="MMU207" s="449"/>
      <c r="MMV207" s="449"/>
      <c r="MMW207" s="449"/>
      <c r="MMX207" s="449"/>
      <c r="MMY207" s="602"/>
      <c r="MMZ207" s="447"/>
      <c r="MNA207" s="447"/>
      <c r="MNB207" s="447"/>
      <c r="MNC207" s="448"/>
      <c r="MND207" s="602"/>
      <c r="MNE207" s="602"/>
      <c r="MNF207" s="602"/>
      <c r="MNG207" s="449"/>
      <c r="MNH207" s="449"/>
      <c r="MNI207" s="449"/>
      <c r="MNJ207" s="602"/>
      <c r="MNK207" s="449"/>
      <c r="MNL207" s="449"/>
      <c r="MNM207" s="449"/>
      <c r="MNN207" s="449"/>
      <c r="MNO207" s="602"/>
      <c r="MNP207" s="447"/>
      <c r="MNQ207" s="447"/>
      <c r="MNR207" s="447"/>
      <c r="MNS207" s="448"/>
      <c r="MNT207" s="602"/>
      <c r="MNU207" s="602"/>
      <c r="MNV207" s="602"/>
      <c r="MNW207" s="449"/>
      <c r="MNX207" s="449"/>
      <c r="MNY207" s="449"/>
      <c r="MNZ207" s="602"/>
      <c r="MOA207" s="449"/>
      <c r="MOB207" s="449"/>
      <c r="MOC207" s="449"/>
      <c r="MOD207" s="449"/>
      <c r="MOE207" s="602"/>
      <c r="MOF207" s="447"/>
      <c r="MOG207" s="447"/>
      <c r="MOH207" s="447"/>
      <c r="MOI207" s="448"/>
      <c r="MOJ207" s="602"/>
      <c r="MOK207" s="602"/>
      <c r="MOL207" s="602"/>
      <c r="MOM207" s="449"/>
      <c r="MON207" s="449"/>
      <c r="MOO207" s="449"/>
      <c r="MOP207" s="602"/>
      <c r="MOQ207" s="449"/>
      <c r="MOR207" s="449"/>
      <c r="MOS207" s="449"/>
      <c r="MOT207" s="449"/>
      <c r="MOU207" s="602"/>
      <c r="MOV207" s="447"/>
      <c r="MOW207" s="447"/>
      <c r="MOX207" s="447"/>
      <c r="MOY207" s="448"/>
      <c r="MOZ207" s="602"/>
      <c r="MPA207" s="602"/>
      <c r="MPB207" s="602"/>
      <c r="MPC207" s="449"/>
      <c r="MPD207" s="449"/>
      <c r="MPE207" s="449"/>
      <c r="MPF207" s="602"/>
      <c r="MPG207" s="449"/>
      <c r="MPH207" s="449"/>
      <c r="MPI207" s="449"/>
      <c r="MPJ207" s="449"/>
      <c r="MPK207" s="602"/>
      <c r="MPL207" s="447"/>
      <c r="MPM207" s="447"/>
      <c r="MPN207" s="447"/>
      <c r="MPO207" s="448"/>
      <c r="MPP207" s="602"/>
      <c r="MPQ207" s="602"/>
      <c r="MPR207" s="602"/>
      <c r="MPS207" s="449"/>
      <c r="MPT207" s="449"/>
      <c r="MPU207" s="449"/>
      <c r="MPV207" s="602"/>
      <c r="MPW207" s="449"/>
      <c r="MPX207" s="449"/>
      <c r="MPY207" s="449"/>
      <c r="MPZ207" s="449"/>
      <c r="MQA207" s="602"/>
      <c r="MQB207" s="447"/>
      <c r="MQC207" s="447"/>
      <c r="MQD207" s="447"/>
      <c r="MQE207" s="448"/>
      <c r="MQF207" s="602"/>
      <c r="MQG207" s="602"/>
      <c r="MQH207" s="602"/>
      <c r="MQI207" s="449"/>
      <c r="MQJ207" s="449"/>
      <c r="MQK207" s="449"/>
      <c r="MQL207" s="602"/>
      <c r="MQM207" s="449"/>
      <c r="MQN207" s="449"/>
      <c r="MQO207" s="449"/>
      <c r="MQP207" s="449"/>
      <c r="MQQ207" s="602"/>
      <c r="MQR207" s="447"/>
      <c r="MQS207" s="447"/>
      <c r="MQT207" s="447"/>
      <c r="MQU207" s="448"/>
      <c r="MQV207" s="602"/>
      <c r="MQW207" s="602"/>
      <c r="MQX207" s="602"/>
      <c r="MQY207" s="449"/>
      <c r="MQZ207" s="449"/>
      <c r="MRA207" s="449"/>
      <c r="MRB207" s="602"/>
      <c r="MRC207" s="449"/>
      <c r="MRD207" s="449"/>
      <c r="MRE207" s="449"/>
      <c r="MRF207" s="449"/>
      <c r="MRG207" s="602"/>
      <c r="MRH207" s="447"/>
      <c r="MRI207" s="447"/>
      <c r="MRJ207" s="447"/>
      <c r="MRK207" s="448"/>
      <c r="MRL207" s="602"/>
      <c r="MRM207" s="602"/>
      <c r="MRN207" s="602"/>
      <c r="MRO207" s="449"/>
      <c r="MRP207" s="449"/>
      <c r="MRQ207" s="449"/>
      <c r="MRR207" s="602"/>
      <c r="MRS207" s="449"/>
      <c r="MRT207" s="449"/>
      <c r="MRU207" s="449"/>
      <c r="MRV207" s="449"/>
      <c r="MRW207" s="602"/>
      <c r="MRX207" s="447"/>
      <c r="MRY207" s="447"/>
      <c r="MRZ207" s="447"/>
      <c r="MSA207" s="448"/>
      <c r="MSB207" s="602"/>
      <c r="MSC207" s="602"/>
      <c r="MSD207" s="602"/>
      <c r="MSE207" s="449"/>
      <c r="MSF207" s="449"/>
      <c r="MSG207" s="449"/>
      <c r="MSH207" s="602"/>
      <c r="MSI207" s="449"/>
      <c r="MSJ207" s="449"/>
      <c r="MSK207" s="449"/>
      <c r="MSL207" s="449"/>
      <c r="MSM207" s="602"/>
      <c r="MSN207" s="447"/>
      <c r="MSO207" s="447"/>
      <c r="MSP207" s="447"/>
      <c r="MSQ207" s="448"/>
      <c r="MSR207" s="602"/>
      <c r="MSS207" s="602"/>
      <c r="MST207" s="602"/>
      <c r="MSU207" s="449"/>
      <c r="MSV207" s="449"/>
      <c r="MSW207" s="449"/>
      <c r="MSX207" s="602"/>
      <c r="MSY207" s="449"/>
      <c r="MSZ207" s="449"/>
      <c r="MTA207" s="449"/>
      <c r="MTB207" s="449"/>
      <c r="MTC207" s="602"/>
      <c r="MTD207" s="447"/>
      <c r="MTE207" s="447"/>
      <c r="MTF207" s="447"/>
      <c r="MTG207" s="448"/>
      <c r="MTH207" s="602"/>
      <c r="MTI207" s="602"/>
      <c r="MTJ207" s="602"/>
      <c r="MTK207" s="449"/>
      <c r="MTL207" s="449"/>
      <c r="MTM207" s="449"/>
      <c r="MTN207" s="602"/>
      <c r="MTO207" s="449"/>
      <c r="MTP207" s="449"/>
      <c r="MTQ207" s="449"/>
      <c r="MTR207" s="449"/>
      <c r="MTS207" s="602"/>
      <c r="MTT207" s="447"/>
      <c r="MTU207" s="447"/>
      <c r="MTV207" s="447"/>
      <c r="MTW207" s="448"/>
      <c r="MTX207" s="602"/>
      <c r="MTY207" s="602"/>
      <c r="MTZ207" s="602"/>
      <c r="MUA207" s="449"/>
      <c r="MUB207" s="449"/>
      <c r="MUC207" s="449"/>
      <c r="MUD207" s="602"/>
      <c r="MUE207" s="449"/>
      <c r="MUF207" s="449"/>
      <c r="MUG207" s="449"/>
      <c r="MUH207" s="449"/>
      <c r="MUI207" s="602"/>
      <c r="MUJ207" s="447"/>
      <c r="MUK207" s="447"/>
      <c r="MUL207" s="447"/>
      <c r="MUM207" s="448"/>
      <c r="MUN207" s="602"/>
      <c r="MUO207" s="602"/>
      <c r="MUP207" s="602"/>
      <c r="MUQ207" s="449"/>
      <c r="MUR207" s="449"/>
      <c r="MUS207" s="449"/>
      <c r="MUT207" s="602"/>
      <c r="MUU207" s="449"/>
      <c r="MUV207" s="449"/>
      <c r="MUW207" s="449"/>
      <c r="MUX207" s="449"/>
      <c r="MUY207" s="602"/>
      <c r="MUZ207" s="447"/>
      <c r="MVA207" s="447"/>
      <c r="MVB207" s="447"/>
      <c r="MVC207" s="448"/>
      <c r="MVD207" s="602"/>
      <c r="MVE207" s="602"/>
      <c r="MVF207" s="602"/>
      <c r="MVG207" s="449"/>
      <c r="MVH207" s="449"/>
      <c r="MVI207" s="449"/>
      <c r="MVJ207" s="602"/>
      <c r="MVK207" s="449"/>
      <c r="MVL207" s="449"/>
      <c r="MVM207" s="449"/>
      <c r="MVN207" s="449"/>
      <c r="MVO207" s="602"/>
      <c r="MVP207" s="447"/>
      <c r="MVQ207" s="447"/>
      <c r="MVR207" s="447"/>
      <c r="MVS207" s="448"/>
      <c r="MVT207" s="602"/>
      <c r="MVU207" s="602"/>
      <c r="MVV207" s="602"/>
      <c r="MVW207" s="449"/>
      <c r="MVX207" s="449"/>
      <c r="MVY207" s="449"/>
      <c r="MVZ207" s="602"/>
      <c r="MWA207" s="449"/>
      <c r="MWB207" s="449"/>
      <c r="MWC207" s="449"/>
      <c r="MWD207" s="449"/>
      <c r="MWE207" s="602"/>
      <c r="MWF207" s="447"/>
      <c r="MWG207" s="447"/>
      <c r="MWH207" s="447"/>
      <c r="MWI207" s="448"/>
      <c r="MWJ207" s="602"/>
      <c r="MWK207" s="602"/>
      <c r="MWL207" s="602"/>
      <c r="MWM207" s="449"/>
      <c r="MWN207" s="449"/>
      <c r="MWO207" s="449"/>
      <c r="MWP207" s="602"/>
      <c r="MWQ207" s="449"/>
      <c r="MWR207" s="449"/>
      <c r="MWS207" s="449"/>
      <c r="MWT207" s="449"/>
      <c r="MWU207" s="602"/>
      <c r="MWV207" s="447"/>
      <c r="MWW207" s="447"/>
      <c r="MWX207" s="447"/>
      <c r="MWY207" s="448"/>
      <c r="MWZ207" s="602"/>
      <c r="MXA207" s="602"/>
      <c r="MXB207" s="602"/>
      <c r="MXC207" s="449"/>
      <c r="MXD207" s="449"/>
      <c r="MXE207" s="449"/>
      <c r="MXF207" s="602"/>
      <c r="MXG207" s="449"/>
      <c r="MXH207" s="449"/>
      <c r="MXI207" s="449"/>
      <c r="MXJ207" s="449"/>
      <c r="MXK207" s="602"/>
      <c r="MXL207" s="447"/>
      <c r="MXM207" s="447"/>
      <c r="MXN207" s="447"/>
      <c r="MXO207" s="448"/>
      <c r="MXP207" s="602"/>
      <c r="MXQ207" s="602"/>
      <c r="MXR207" s="602"/>
      <c r="MXS207" s="449"/>
      <c r="MXT207" s="449"/>
      <c r="MXU207" s="449"/>
      <c r="MXV207" s="602"/>
      <c r="MXW207" s="449"/>
      <c r="MXX207" s="449"/>
      <c r="MXY207" s="449"/>
      <c r="MXZ207" s="449"/>
      <c r="MYA207" s="602"/>
      <c r="MYB207" s="447"/>
      <c r="MYC207" s="447"/>
      <c r="MYD207" s="447"/>
      <c r="MYE207" s="448"/>
      <c r="MYF207" s="602"/>
      <c r="MYG207" s="602"/>
      <c r="MYH207" s="602"/>
      <c r="MYI207" s="449"/>
      <c r="MYJ207" s="449"/>
      <c r="MYK207" s="449"/>
      <c r="MYL207" s="602"/>
      <c r="MYM207" s="449"/>
      <c r="MYN207" s="449"/>
      <c r="MYO207" s="449"/>
      <c r="MYP207" s="449"/>
      <c r="MYQ207" s="602"/>
      <c r="MYR207" s="447"/>
      <c r="MYS207" s="447"/>
      <c r="MYT207" s="447"/>
      <c r="MYU207" s="448"/>
      <c r="MYV207" s="602"/>
      <c r="MYW207" s="602"/>
      <c r="MYX207" s="602"/>
      <c r="MYY207" s="449"/>
      <c r="MYZ207" s="449"/>
      <c r="MZA207" s="449"/>
      <c r="MZB207" s="602"/>
      <c r="MZC207" s="449"/>
      <c r="MZD207" s="449"/>
      <c r="MZE207" s="449"/>
      <c r="MZF207" s="449"/>
      <c r="MZG207" s="602"/>
      <c r="MZH207" s="447"/>
      <c r="MZI207" s="447"/>
      <c r="MZJ207" s="447"/>
      <c r="MZK207" s="448"/>
      <c r="MZL207" s="602"/>
      <c r="MZM207" s="602"/>
      <c r="MZN207" s="602"/>
      <c r="MZO207" s="449"/>
      <c r="MZP207" s="449"/>
      <c r="MZQ207" s="449"/>
      <c r="MZR207" s="602"/>
      <c r="MZS207" s="449"/>
      <c r="MZT207" s="449"/>
      <c r="MZU207" s="449"/>
      <c r="MZV207" s="449"/>
      <c r="MZW207" s="602"/>
      <c r="MZX207" s="447"/>
      <c r="MZY207" s="447"/>
      <c r="MZZ207" s="447"/>
      <c r="NAA207" s="448"/>
      <c r="NAB207" s="602"/>
      <c r="NAC207" s="602"/>
      <c r="NAD207" s="602"/>
      <c r="NAE207" s="449"/>
      <c r="NAF207" s="449"/>
      <c r="NAG207" s="449"/>
      <c r="NAH207" s="602"/>
      <c r="NAI207" s="449"/>
      <c r="NAJ207" s="449"/>
      <c r="NAK207" s="449"/>
      <c r="NAL207" s="449"/>
      <c r="NAM207" s="602"/>
      <c r="NAN207" s="447"/>
      <c r="NAO207" s="447"/>
      <c r="NAP207" s="447"/>
      <c r="NAQ207" s="448"/>
      <c r="NAR207" s="602"/>
      <c r="NAS207" s="602"/>
      <c r="NAT207" s="602"/>
      <c r="NAU207" s="449"/>
      <c r="NAV207" s="449"/>
      <c r="NAW207" s="449"/>
      <c r="NAX207" s="602"/>
      <c r="NAY207" s="449"/>
      <c r="NAZ207" s="449"/>
      <c r="NBA207" s="449"/>
      <c r="NBB207" s="449"/>
      <c r="NBC207" s="602"/>
      <c r="NBD207" s="447"/>
      <c r="NBE207" s="447"/>
      <c r="NBF207" s="447"/>
      <c r="NBG207" s="448"/>
      <c r="NBH207" s="602"/>
      <c r="NBI207" s="602"/>
      <c r="NBJ207" s="602"/>
      <c r="NBK207" s="449"/>
      <c r="NBL207" s="449"/>
      <c r="NBM207" s="449"/>
      <c r="NBN207" s="602"/>
      <c r="NBO207" s="449"/>
      <c r="NBP207" s="449"/>
      <c r="NBQ207" s="449"/>
      <c r="NBR207" s="449"/>
      <c r="NBS207" s="602"/>
      <c r="NBT207" s="447"/>
      <c r="NBU207" s="447"/>
      <c r="NBV207" s="447"/>
      <c r="NBW207" s="448"/>
      <c r="NBX207" s="602"/>
      <c r="NBY207" s="602"/>
      <c r="NBZ207" s="602"/>
      <c r="NCA207" s="449"/>
      <c r="NCB207" s="449"/>
      <c r="NCC207" s="449"/>
      <c r="NCD207" s="602"/>
      <c r="NCE207" s="449"/>
      <c r="NCF207" s="449"/>
      <c r="NCG207" s="449"/>
      <c r="NCH207" s="449"/>
      <c r="NCI207" s="602"/>
      <c r="NCJ207" s="447"/>
      <c r="NCK207" s="447"/>
      <c r="NCL207" s="447"/>
      <c r="NCM207" s="448"/>
      <c r="NCN207" s="602"/>
      <c r="NCO207" s="602"/>
      <c r="NCP207" s="602"/>
      <c r="NCQ207" s="449"/>
      <c r="NCR207" s="449"/>
      <c r="NCS207" s="449"/>
      <c r="NCT207" s="602"/>
      <c r="NCU207" s="449"/>
      <c r="NCV207" s="449"/>
      <c r="NCW207" s="449"/>
      <c r="NCX207" s="449"/>
      <c r="NCY207" s="602"/>
      <c r="NCZ207" s="447"/>
      <c r="NDA207" s="447"/>
      <c r="NDB207" s="447"/>
      <c r="NDC207" s="448"/>
      <c r="NDD207" s="602"/>
      <c r="NDE207" s="602"/>
      <c r="NDF207" s="602"/>
      <c r="NDG207" s="449"/>
      <c r="NDH207" s="449"/>
      <c r="NDI207" s="449"/>
      <c r="NDJ207" s="602"/>
      <c r="NDK207" s="449"/>
      <c r="NDL207" s="449"/>
      <c r="NDM207" s="449"/>
      <c r="NDN207" s="449"/>
      <c r="NDO207" s="602"/>
      <c r="NDP207" s="447"/>
      <c r="NDQ207" s="447"/>
      <c r="NDR207" s="447"/>
      <c r="NDS207" s="448"/>
      <c r="NDT207" s="602"/>
      <c r="NDU207" s="602"/>
      <c r="NDV207" s="602"/>
      <c r="NDW207" s="449"/>
      <c r="NDX207" s="449"/>
      <c r="NDY207" s="449"/>
      <c r="NDZ207" s="602"/>
      <c r="NEA207" s="449"/>
      <c r="NEB207" s="449"/>
      <c r="NEC207" s="449"/>
      <c r="NED207" s="449"/>
      <c r="NEE207" s="602"/>
      <c r="NEF207" s="447"/>
      <c r="NEG207" s="447"/>
      <c r="NEH207" s="447"/>
      <c r="NEI207" s="448"/>
      <c r="NEJ207" s="602"/>
      <c r="NEK207" s="602"/>
      <c r="NEL207" s="602"/>
      <c r="NEM207" s="449"/>
      <c r="NEN207" s="449"/>
      <c r="NEO207" s="449"/>
      <c r="NEP207" s="602"/>
      <c r="NEQ207" s="449"/>
      <c r="NER207" s="449"/>
      <c r="NES207" s="449"/>
      <c r="NET207" s="449"/>
      <c r="NEU207" s="602"/>
      <c r="NEV207" s="447"/>
      <c r="NEW207" s="447"/>
      <c r="NEX207" s="447"/>
      <c r="NEY207" s="448"/>
      <c r="NEZ207" s="602"/>
      <c r="NFA207" s="602"/>
      <c r="NFB207" s="602"/>
      <c r="NFC207" s="449"/>
      <c r="NFD207" s="449"/>
      <c r="NFE207" s="449"/>
      <c r="NFF207" s="602"/>
      <c r="NFG207" s="449"/>
      <c r="NFH207" s="449"/>
      <c r="NFI207" s="449"/>
      <c r="NFJ207" s="449"/>
      <c r="NFK207" s="602"/>
      <c r="NFL207" s="447"/>
      <c r="NFM207" s="447"/>
      <c r="NFN207" s="447"/>
      <c r="NFO207" s="448"/>
      <c r="NFP207" s="602"/>
      <c r="NFQ207" s="602"/>
      <c r="NFR207" s="602"/>
      <c r="NFS207" s="449"/>
      <c r="NFT207" s="449"/>
      <c r="NFU207" s="449"/>
      <c r="NFV207" s="602"/>
      <c r="NFW207" s="449"/>
      <c r="NFX207" s="449"/>
      <c r="NFY207" s="449"/>
      <c r="NFZ207" s="449"/>
      <c r="NGA207" s="602"/>
      <c r="NGB207" s="447"/>
      <c r="NGC207" s="447"/>
      <c r="NGD207" s="447"/>
      <c r="NGE207" s="448"/>
      <c r="NGF207" s="602"/>
      <c r="NGG207" s="602"/>
      <c r="NGH207" s="602"/>
      <c r="NGI207" s="449"/>
      <c r="NGJ207" s="449"/>
      <c r="NGK207" s="449"/>
      <c r="NGL207" s="602"/>
      <c r="NGM207" s="449"/>
      <c r="NGN207" s="449"/>
      <c r="NGO207" s="449"/>
      <c r="NGP207" s="449"/>
      <c r="NGQ207" s="602"/>
      <c r="NGR207" s="447"/>
      <c r="NGS207" s="447"/>
      <c r="NGT207" s="447"/>
      <c r="NGU207" s="448"/>
      <c r="NGV207" s="602"/>
      <c r="NGW207" s="602"/>
      <c r="NGX207" s="602"/>
      <c r="NGY207" s="449"/>
      <c r="NGZ207" s="449"/>
      <c r="NHA207" s="449"/>
      <c r="NHB207" s="602"/>
      <c r="NHC207" s="449"/>
      <c r="NHD207" s="449"/>
      <c r="NHE207" s="449"/>
      <c r="NHF207" s="449"/>
      <c r="NHG207" s="602"/>
      <c r="NHH207" s="447"/>
      <c r="NHI207" s="447"/>
      <c r="NHJ207" s="447"/>
      <c r="NHK207" s="448"/>
      <c r="NHL207" s="602"/>
      <c r="NHM207" s="602"/>
      <c r="NHN207" s="602"/>
      <c r="NHO207" s="449"/>
      <c r="NHP207" s="449"/>
      <c r="NHQ207" s="449"/>
      <c r="NHR207" s="602"/>
      <c r="NHS207" s="449"/>
      <c r="NHT207" s="449"/>
      <c r="NHU207" s="449"/>
      <c r="NHV207" s="449"/>
      <c r="NHW207" s="602"/>
      <c r="NHX207" s="447"/>
      <c r="NHY207" s="447"/>
      <c r="NHZ207" s="447"/>
      <c r="NIA207" s="448"/>
      <c r="NIB207" s="602"/>
      <c r="NIC207" s="602"/>
      <c r="NID207" s="602"/>
      <c r="NIE207" s="449"/>
      <c r="NIF207" s="449"/>
      <c r="NIG207" s="449"/>
      <c r="NIH207" s="602"/>
      <c r="NII207" s="449"/>
      <c r="NIJ207" s="449"/>
      <c r="NIK207" s="449"/>
      <c r="NIL207" s="449"/>
      <c r="NIM207" s="602"/>
      <c r="NIN207" s="447"/>
      <c r="NIO207" s="447"/>
      <c r="NIP207" s="447"/>
      <c r="NIQ207" s="448"/>
      <c r="NIR207" s="602"/>
      <c r="NIS207" s="602"/>
      <c r="NIT207" s="602"/>
      <c r="NIU207" s="449"/>
      <c r="NIV207" s="449"/>
      <c r="NIW207" s="449"/>
      <c r="NIX207" s="602"/>
      <c r="NIY207" s="449"/>
      <c r="NIZ207" s="449"/>
      <c r="NJA207" s="449"/>
      <c r="NJB207" s="449"/>
      <c r="NJC207" s="602"/>
      <c r="NJD207" s="447"/>
      <c r="NJE207" s="447"/>
      <c r="NJF207" s="447"/>
      <c r="NJG207" s="448"/>
      <c r="NJH207" s="602"/>
      <c r="NJI207" s="602"/>
      <c r="NJJ207" s="602"/>
      <c r="NJK207" s="449"/>
      <c r="NJL207" s="449"/>
      <c r="NJM207" s="449"/>
      <c r="NJN207" s="602"/>
      <c r="NJO207" s="449"/>
      <c r="NJP207" s="449"/>
      <c r="NJQ207" s="449"/>
      <c r="NJR207" s="449"/>
      <c r="NJS207" s="602"/>
      <c r="NJT207" s="447"/>
      <c r="NJU207" s="447"/>
      <c r="NJV207" s="447"/>
      <c r="NJW207" s="448"/>
      <c r="NJX207" s="602"/>
      <c r="NJY207" s="602"/>
      <c r="NJZ207" s="602"/>
      <c r="NKA207" s="449"/>
      <c r="NKB207" s="449"/>
      <c r="NKC207" s="449"/>
      <c r="NKD207" s="602"/>
      <c r="NKE207" s="449"/>
      <c r="NKF207" s="449"/>
      <c r="NKG207" s="449"/>
      <c r="NKH207" s="449"/>
      <c r="NKI207" s="602"/>
      <c r="NKJ207" s="447"/>
      <c r="NKK207" s="447"/>
      <c r="NKL207" s="447"/>
      <c r="NKM207" s="448"/>
      <c r="NKN207" s="602"/>
      <c r="NKO207" s="602"/>
      <c r="NKP207" s="602"/>
      <c r="NKQ207" s="449"/>
      <c r="NKR207" s="449"/>
      <c r="NKS207" s="449"/>
      <c r="NKT207" s="602"/>
      <c r="NKU207" s="449"/>
      <c r="NKV207" s="449"/>
      <c r="NKW207" s="449"/>
      <c r="NKX207" s="449"/>
      <c r="NKY207" s="602"/>
      <c r="NKZ207" s="447"/>
      <c r="NLA207" s="447"/>
      <c r="NLB207" s="447"/>
      <c r="NLC207" s="448"/>
      <c r="NLD207" s="602"/>
      <c r="NLE207" s="602"/>
      <c r="NLF207" s="602"/>
      <c r="NLG207" s="449"/>
      <c r="NLH207" s="449"/>
      <c r="NLI207" s="449"/>
      <c r="NLJ207" s="602"/>
      <c r="NLK207" s="449"/>
      <c r="NLL207" s="449"/>
      <c r="NLM207" s="449"/>
      <c r="NLN207" s="449"/>
      <c r="NLO207" s="602"/>
      <c r="NLP207" s="447"/>
      <c r="NLQ207" s="447"/>
      <c r="NLR207" s="447"/>
      <c r="NLS207" s="448"/>
      <c r="NLT207" s="602"/>
      <c r="NLU207" s="602"/>
      <c r="NLV207" s="602"/>
      <c r="NLW207" s="449"/>
      <c r="NLX207" s="449"/>
      <c r="NLY207" s="449"/>
      <c r="NLZ207" s="602"/>
      <c r="NMA207" s="449"/>
      <c r="NMB207" s="449"/>
      <c r="NMC207" s="449"/>
      <c r="NMD207" s="449"/>
      <c r="NME207" s="602"/>
      <c r="NMF207" s="447"/>
      <c r="NMG207" s="447"/>
      <c r="NMH207" s="447"/>
      <c r="NMI207" s="448"/>
      <c r="NMJ207" s="602"/>
      <c r="NMK207" s="602"/>
      <c r="NML207" s="602"/>
      <c r="NMM207" s="449"/>
      <c r="NMN207" s="449"/>
      <c r="NMO207" s="449"/>
      <c r="NMP207" s="602"/>
      <c r="NMQ207" s="449"/>
      <c r="NMR207" s="449"/>
      <c r="NMS207" s="449"/>
      <c r="NMT207" s="449"/>
      <c r="NMU207" s="602"/>
      <c r="NMV207" s="447"/>
      <c r="NMW207" s="447"/>
      <c r="NMX207" s="447"/>
      <c r="NMY207" s="448"/>
      <c r="NMZ207" s="602"/>
      <c r="NNA207" s="602"/>
      <c r="NNB207" s="602"/>
      <c r="NNC207" s="449"/>
      <c r="NND207" s="449"/>
      <c r="NNE207" s="449"/>
      <c r="NNF207" s="602"/>
      <c r="NNG207" s="449"/>
      <c r="NNH207" s="449"/>
      <c r="NNI207" s="449"/>
      <c r="NNJ207" s="449"/>
      <c r="NNK207" s="602"/>
      <c r="NNL207" s="447"/>
      <c r="NNM207" s="447"/>
      <c r="NNN207" s="447"/>
      <c r="NNO207" s="448"/>
      <c r="NNP207" s="602"/>
      <c r="NNQ207" s="602"/>
      <c r="NNR207" s="602"/>
      <c r="NNS207" s="449"/>
      <c r="NNT207" s="449"/>
      <c r="NNU207" s="449"/>
      <c r="NNV207" s="602"/>
      <c r="NNW207" s="449"/>
      <c r="NNX207" s="449"/>
      <c r="NNY207" s="449"/>
      <c r="NNZ207" s="449"/>
      <c r="NOA207" s="602"/>
      <c r="NOB207" s="447"/>
      <c r="NOC207" s="447"/>
      <c r="NOD207" s="447"/>
      <c r="NOE207" s="448"/>
      <c r="NOF207" s="602"/>
      <c r="NOG207" s="602"/>
      <c r="NOH207" s="602"/>
      <c r="NOI207" s="449"/>
      <c r="NOJ207" s="449"/>
      <c r="NOK207" s="449"/>
      <c r="NOL207" s="602"/>
      <c r="NOM207" s="449"/>
      <c r="NON207" s="449"/>
      <c r="NOO207" s="449"/>
      <c r="NOP207" s="449"/>
      <c r="NOQ207" s="602"/>
      <c r="NOR207" s="447"/>
      <c r="NOS207" s="447"/>
      <c r="NOT207" s="447"/>
      <c r="NOU207" s="448"/>
      <c r="NOV207" s="602"/>
      <c r="NOW207" s="602"/>
      <c r="NOX207" s="602"/>
      <c r="NOY207" s="449"/>
      <c r="NOZ207" s="449"/>
      <c r="NPA207" s="449"/>
      <c r="NPB207" s="602"/>
      <c r="NPC207" s="449"/>
      <c r="NPD207" s="449"/>
      <c r="NPE207" s="449"/>
      <c r="NPF207" s="449"/>
      <c r="NPG207" s="602"/>
      <c r="NPH207" s="447"/>
      <c r="NPI207" s="447"/>
      <c r="NPJ207" s="447"/>
      <c r="NPK207" s="448"/>
      <c r="NPL207" s="602"/>
      <c r="NPM207" s="602"/>
      <c r="NPN207" s="602"/>
      <c r="NPO207" s="449"/>
      <c r="NPP207" s="449"/>
      <c r="NPQ207" s="449"/>
      <c r="NPR207" s="602"/>
      <c r="NPS207" s="449"/>
      <c r="NPT207" s="449"/>
      <c r="NPU207" s="449"/>
      <c r="NPV207" s="449"/>
      <c r="NPW207" s="602"/>
      <c r="NPX207" s="447"/>
      <c r="NPY207" s="447"/>
      <c r="NPZ207" s="447"/>
      <c r="NQA207" s="448"/>
      <c r="NQB207" s="602"/>
      <c r="NQC207" s="602"/>
      <c r="NQD207" s="602"/>
      <c r="NQE207" s="449"/>
      <c r="NQF207" s="449"/>
      <c r="NQG207" s="449"/>
      <c r="NQH207" s="602"/>
      <c r="NQI207" s="449"/>
      <c r="NQJ207" s="449"/>
      <c r="NQK207" s="449"/>
      <c r="NQL207" s="449"/>
      <c r="NQM207" s="602"/>
      <c r="NQN207" s="447"/>
      <c r="NQO207" s="447"/>
      <c r="NQP207" s="447"/>
      <c r="NQQ207" s="448"/>
      <c r="NQR207" s="602"/>
      <c r="NQS207" s="602"/>
      <c r="NQT207" s="602"/>
      <c r="NQU207" s="449"/>
      <c r="NQV207" s="449"/>
      <c r="NQW207" s="449"/>
      <c r="NQX207" s="602"/>
      <c r="NQY207" s="449"/>
      <c r="NQZ207" s="449"/>
      <c r="NRA207" s="449"/>
      <c r="NRB207" s="449"/>
      <c r="NRC207" s="602"/>
      <c r="NRD207" s="447"/>
      <c r="NRE207" s="447"/>
      <c r="NRF207" s="447"/>
      <c r="NRG207" s="448"/>
      <c r="NRH207" s="602"/>
      <c r="NRI207" s="602"/>
      <c r="NRJ207" s="602"/>
      <c r="NRK207" s="449"/>
      <c r="NRL207" s="449"/>
      <c r="NRM207" s="449"/>
      <c r="NRN207" s="602"/>
      <c r="NRO207" s="449"/>
      <c r="NRP207" s="449"/>
      <c r="NRQ207" s="449"/>
      <c r="NRR207" s="449"/>
      <c r="NRS207" s="602"/>
      <c r="NRT207" s="447"/>
      <c r="NRU207" s="447"/>
      <c r="NRV207" s="447"/>
      <c r="NRW207" s="448"/>
      <c r="NRX207" s="602"/>
      <c r="NRY207" s="602"/>
      <c r="NRZ207" s="602"/>
      <c r="NSA207" s="449"/>
      <c r="NSB207" s="449"/>
      <c r="NSC207" s="449"/>
      <c r="NSD207" s="602"/>
      <c r="NSE207" s="449"/>
      <c r="NSF207" s="449"/>
      <c r="NSG207" s="449"/>
      <c r="NSH207" s="449"/>
      <c r="NSI207" s="602"/>
      <c r="NSJ207" s="447"/>
      <c r="NSK207" s="447"/>
      <c r="NSL207" s="447"/>
      <c r="NSM207" s="448"/>
      <c r="NSN207" s="602"/>
      <c r="NSO207" s="602"/>
      <c r="NSP207" s="602"/>
      <c r="NSQ207" s="449"/>
      <c r="NSR207" s="449"/>
      <c r="NSS207" s="449"/>
      <c r="NST207" s="602"/>
      <c r="NSU207" s="449"/>
      <c r="NSV207" s="449"/>
      <c r="NSW207" s="449"/>
      <c r="NSX207" s="449"/>
      <c r="NSY207" s="602"/>
      <c r="NSZ207" s="447"/>
      <c r="NTA207" s="447"/>
      <c r="NTB207" s="447"/>
      <c r="NTC207" s="448"/>
      <c r="NTD207" s="602"/>
      <c r="NTE207" s="602"/>
      <c r="NTF207" s="602"/>
      <c r="NTG207" s="449"/>
      <c r="NTH207" s="449"/>
      <c r="NTI207" s="449"/>
      <c r="NTJ207" s="602"/>
      <c r="NTK207" s="449"/>
      <c r="NTL207" s="449"/>
      <c r="NTM207" s="449"/>
      <c r="NTN207" s="449"/>
      <c r="NTO207" s="602"/>
      <c r="NTP207" s="447"/>
      <c r="NTQ207" s="447"/>
      <c r="NTR207" s="447"/>
      <c r="NTS207" s="448"/>
      <c r="NTT207" s="602"/>
      <c r="NTU207" s="602"/>
      <c r="NTV207" s="602"/>
      <c r="NTW207" s="449"/>
      <c r="NTX207" s="449"/>
      <c r="NTY207" s="449"/>
      <c r="NTZ207" s="602"/>
      <c r="NUA207" s="449"/>
      <c r="NUB207" s="449"/>
      <c r="NUC207" s="449"/>
      <c r="NUD207" s="449"/>
      <c r="NUE207" s="602"/>
      <c r="NUF207" s="447"/>
      <c r="NUG207" s="447"/>
      <c r="NUH207" s="447"/>
      <c r="NUI207" s="448"/>
      <c r="NUJ207" s="602"/>
      <c r="NUK207" s="602"/>
      <c r="NUL207" s="602"/>
      <c r="NUM207" s="449"/>
      <c r="NUN207" s="449"/>
      <c r="NUO207" s="449"/>
      <c r="NUP207" s="602"/>
      <c r="NUQ207" s="449"/>
      <c r="NUR207" s="449"/>
      <c r="NUS207" s="449"/>
      <c r="NUT207" s="449"/>
      <c r="NUU207" s="602"/>
      <c r="NUV207" s="447"/>
      <c r="NUW207" s="447"/>
      <c r="NUX207" s="447"/>
      <c r="NUY207" s="448"/>
      <c r="NUZ207" s="602"/>
      <c r="NVA207" s="602"/>
      <c r="NVB207" s="602"/>
      <c r="NVC207" s="449"/>
      <c r="NVD207" s="449"/>
      <c r="NVE207" s="449"/>
      <c r="NVF207" s="602"/>
      <c r="NVG207" s="449"/>
      <c r="NVH207" s="449"/>
      <c r="NVI207" s="449"/>
      <c r="NVJ207" s="449"/>
      <c r="NVK207" s="602"/>
      <c r="NVL207" s="447"/>
      <c r="NVM207" s="447"/>
      <c r="NVN207" s="447"/>
      <c r="NVO207" s="448"/>
      <c r="NVP207" s="602"/>
      <c r="NVQ207" s="602"/>
      <c r="NVR207" s="602"/>
      <c r="NVS207" s="449"/>
      <c r="NVT207" s="449"/>
      <c r="NVU207" s="449"/>
      <c r="NVV207" s="602"/>
      <c r="NVW207" s="449"/>
      <c r="NVX207" s="449"/>
      <c r="NVY207" s="449"/>
      <c r="NVZ207" s="449"/>
      <c r="NWA207" s="602"/>
      <c r="NWB207" s="447"/>
      <c r="NWC207" s="447"/>
      <c r="NWD207" s="447"/>
      <c r="NWE207" s="448"/>
      <c r="NWF207" s="602"/>
      <c r="NWG207" s="602"/>
      <c r="NWH207" s="602"/>
      <c r="NWI207" s="449"/>
      <c r="NWJ207" s="449"/>
      <c r="NWK207" s="449"/>
      <c r="NWL207" s="602"/>
      <c r="NWM207" s="449"/>
      <c r="NWN207" s="449"/>
      <c r="NWO207" s="449"/>
      <c r="NWP207" s="449"/>
      <c r="NWQ207" s="602"/>
      <c r="NWR207" s="447"/>
      <c r="NWS207" s="447"/>
      <c r="NWT207" s="447"/>
      <c r="NWU207" s="448"/>
      <c r="NWV207" s="602"/>
      <c r="NWW207" s="602"/>
      <c r="NWX207" s="602"/>
      <c r="NWY207" s="449"/>
      <c r="NWZ207" s="449"/>
      <c r="NXA207" s="449"/>
      <c r="NXB207" s="602"/>
      <c r="NXC207" s="449"/>
      <c r="NXD207" s="449"/>
      <c r="NXE207" s="449"/>
      <c r="NXF207" s="449"/>
      <c r="NXG207" s="602"/>
      <c r="NXH207" s="447"/>
      <c r="NXI207" s="447"/>
      <c r="NXJ207" s="447"/>
      <c r="NXK207" s="448"/>
      <c r="NXL207" s="602"/>
      <c r="NXM207" s="602"/>
      <c r="NXN207" s="602"/>
      <c r="NXO207" s="449"/>
      <c r="NXP207" s="449"/>
      <c r="NXQ207" s="449"/>
      <c r="NXR207" s="602"/>
      <c r="NXS207" s="449"/>
      <c r="NXT207" s="449"/>
      <c r="NXU207" s="449"/>
      <c r="NXV207" s="449"/>
      <c r="NXW207" s="602"/>
      <c r="NXX207" s="447"/>
      <c r="NXY207" s="447"/>
      <c r="NXZ207" s="447"/>
      <c r="NYA207" s="448"/>
      <c r="NYB207" s="602"/>
      <c r="NYC207" s="602"/>
      <c r="NYD207" s="602"/>
      <c r="NYE207" s="449"/>
      <c r="NYF207" s="449"/>
      <c r="NYG207" s="449"/>
      <c r="NYH207" s="602"/>
      <c r="NYI207" s="449"/>
      <c r="NYJ207" s="449"/>
      <c r="NYK207" s="449"/>
      <c r="NYL207" s="449"/>
      <c r="NYM207" s="602"/>
      <c r="NYN207" s="447"/>
      <c r="NYO207" s="447"/>
      <c r="NYP207" s="447"/>
      <c r="NYQ207" s="448"/>
      <c r="NYR207" s="602"/>
      <c r="NYS207" s="602"/>
      <c r="NYT207" s="602"/>
      <c r="NYU207" s="449"/>
      <c r="NYV207" s="449"/>
      <c r="NYW207" s="449"/>
      <c r="NYX207" s="602"/>
      <c r="NYY207" s="449"/>
      <c r="NYZ207" s="449"/>
      <c r="NZA207" s="449"/>
      <c r="NZB207" s="449"/>
      <c r="NZC207" s="602"/>
      <c r="NZD207" s="447"/>
      <c r="NZE207" s="447"/>
      <c r="NZF207" s="447"/>
      <c r="NZG207" s="448"/>
      <c r="NZH207" s="602"/>
      <c r="NZI207" s="602"/>
      <c r="NZJ207" s="602"/>
      <c r="NZK207" s="449"/>
      <c r="NZL207" s="449"/>
      <c r="NZM207" s="449"/>
      <c r="NZN207" s="602"/>
      <c r="NZO207" s="449"/>
      <c r="NZP207" s="449"/>
      <c r="NZQ207" s="449"/>
      <c r="NZR207" s="449"/>
      <c r="NZS207" s="602"/>
      <c r="NZT207" s="447"/>
      <c r="NZU207" s="447"/>
      <c r="NZV207" s="447"/>
      <c r="NZW207" s="448"/>
      <c r="NZX207" s="602"/>
      <c r="NZY207" s="602"/>
      <c r="NZZ207" s="602"/>
      <c r="OAA207" s="449"/>
      <c r="OAB207" s="449"/>
      <c r="OAC207" s="449"/>
      <c r="OAD207" s="602"/>
      <c r="OAE207" s="449"/>
      <c r="OAF207" s="449"/>
      <c r="OAG207" s="449"/>
      <c r="OAH207" s="449"/>
      <c r="OAI207" s="602"/>
      <c r="OAJ207" s="447"/>
      <c r="OAK207" s="447"/>
      <c r="OAL207" s="447"/>
      <c r="OAM207" s="448"/>
      <c r="OAN207" s="602"/>
      <c r="OAO207" s="602"/>
      <c r="OAP207" s="602"/>
      <c r="OAQ207" s="449"/>
      <c r="OAR207" s="449"/>
      <c r="OAS207" s="449"/>
      <c r="OAT207" s="602"/>
      <c r="OAU207" s="449"/>
      <c r="OAV207" s="449"/>
      <c r="OAW207" s="449"/>
      <c r="OAX207" s="449"/>
      <c r="OAY207" s="602"/>
      <c r="OAZ207" s="447"/>
      <c r="OBA207" s="447"/>
      <c r="OBB207" s="447"/>
      <c r="OBC207" s="448"/>
      <c r="OBD207" s="602"/>
      <c r="OBE207" s="602"/>
      <c r="OBF207" s="602"/>
      <c r="OBG207" s="449"/>
      <c r="OBH207" s="449"/>
      <c r="OBI207" s="449"/>
      <c r="OBJ207" s="602"/>
      <c r="OBK207" s="449"/>
      <c r="OBL207" s="449"/>
      <c r="OBM207" s="449"/>
      <c r="OBN207" s="449"/>
      <c r="OBO207" s="602"/>
      <c r="OBP207" s="447"/>
      <c r="OBQ207" s="447"/>
      <c r="OBR207" s="447"/>
      <c r="OBS207" s="448"/>
      <c r="OBT207" s="602"/>
      <c r="OBU207" s="602"/>
      <c r="OBV207" s="602"/>
      <c r="OBW207" s="449"/>
      <c r="OBX207" s="449"/>
      <c r="OBY207" s="449"/>
      <c r="OBZ207" s="602"/>
      <c r="OCA207" s="449"/>
      <c r="OCB207" s="449"/>
      <c r="OCC207" s="449"/>
      <c r="OCD207" s="449"/>
      <c r="OCE207" s="602"/>
      <c r="OCF207" s="447"/>
      <c r="OCG207" s="447"/>
      <c r="OCH207" s="447"/>
      <c r="OCI207" s="448"/>
      <c r="OCJ207" s="602"/>
      <c r="OCK207" s="602"/>
      <c r="OCL207" s="602"/>
      <c r="OCM207" s="449"/>
      <c r="OCN207" s="449"/>
      <c r="OCO207" s="449"/>
      <c r="OCP207" s="602"/>
      <c r="OCQ207" s="449"/>
      <c r="OCR207" s="449"/>
      <c r="OCS207" s="449"/>
      <c r="OCT207" s="449"/>
      <c r="OCU207" s="602"/>
      <c r="OCV207" s="447"/>
      <c r="OCW207" s="447"/>
      <c r="OCX207" s="447"/>
      <c r="OCY207" s="448"/>
      <c r="OCZ207" s="602"/>
      <c r="ODA207" s="602"/>
      <c r="ODB207" s="602"/>
      <c r="ODC207" s="449"/>
      <c r="ODD207" s="449"/>
      <c r="ODE207" s="449"/>
      <c r="ODF207" s="602"/>
      <c r="ODG207" s="449"/>
      <c r="ODH207" s="449"/>
      <c r="ODI207" s="449"/>
      <c r="ODJ207" s="449"/>
      <c r="ODK207" s="602"/>
      <c r="ODL207" s="447"/>
      <c r="ODM207" s="447"/>
      <c r="ODN207" s="447"/>
      <c r="ODO207" s="448"/>
      <c r="ODP207" s="602"/>
      <c r="ODQ207" s="602"/>
      <c r="ODR207" s="602"/>
      <c r="ODS207" s="449"/>
      <c r="ODT207" s="449"/>
      <c r="ODU207" s="449"/>
      <c r="ODV207" s="602"/>
      <c r="ODW207" s="449"/>
      <c r="ODX207" s="449"/>
      <c r="ODY207" s="449"/>
      <c r="ODZ207" s="449"/>
      <c r="OEA207" s="602"/>
      <c r="OEB207" s="447"/>
      <c r="OEC207" s="447"/>
      <c r="OED207" s="447"/>
      <c r="OEE207" s="448"/>
      <c r="OEF207" s="602"/>
      <c r="OEG207" s="602"/>
      <c r="OEH207" s="602"/>
      <c r="OEI207" s="449"/>
      <c r="OEJ207" s="449"/>
      <c r="OEK207" s="449"/>
      <c r="OEL207" s="602"/>
      <c r="OEM207" s="449"/>
      <c r="OEN207" s="449"/>
      <c r="OEO207" s="449"/>
      <c r="OEP207" s="449"/>
      <c r="OEQ207" s="602"/>
      <c r="OER207" s="447"/>
      <c r="OES207" s="447"/>
      <c r="OET207" s="447"/>
      <c r="OEU207" s="448"/>
      <c r="OEV207" s="602"/>
      <c r="OEW207" s="602"/>
      <c r="OEX207" s="602"/>
      <c r="OEY207" s="449"/>
      <c r="OEZ207" s="449"/>
      <c r="OFA207" s="449"/>
      <c r="OFB207" s="602"/>
      <c r="OFC207" s="449"/>
      <c r="OFD207" s="449"/>
      <c r="OFE207" s="449"/>
      <c r="OFF207" s="449"/>
      <c r="OFG207" s="602"/>
      <c r="OFH207" s="447"/>
      <c r="OFI207" s="447"/>
      <c r="OFJ207" s="447"/>
      <c r="OFK207" s="448"/>
      <c r="OFL207" s="602"/>
      <c r="OFM207" s="602"/>
      <c r="OFN207" s="602"/>
      <c r="OFO207" s="449"/>
      <c r="OFP207" s="449"/>
      <c r="OFQ207" s="449"/>
      <c r="OFR207" s="602"/>
      <c r="OFS207" s="449"/>
      <c r="OFT207" s="449"/>
      <c r="OFU207" s="449"/>
      <c r="OFV207" s="449"/>
      <c r="OFW207" s="602"/>
      <c r="OFX207" s="447"/>
      <c r="OFY207" s="447"/>
      <c r="OFZ207" s="447"/>
      <c r="OGA207" s="448"/>
      <c r="OGB207" s="602"/>
      <c r="OGC207" s="602"/>
      <c r="OGD207" s="602"/>
      <c r="OGE207" s="449"/>
      <c r="OGF207" s="449"/>
      <c r="OGG207" s="449"/>
      <c r="OGH207" s="602"/>
      <c r="OGI207" s="449"/>
      <c r="OGJ207" s="449"/>
      <c r="OGK207" s="449"/>
      <c r="OGL207" s="449"/>
      <c r="OGM207" s="602"/>
      <c r="OGN207" s="447"/>
      <c r="OGO207" s="447"/>
      <c r="OGP207" s="447"/>
      <c r="OGQ207" s="448"/>
      <c r="OGR207" s="602"/>
      <c r="OGS207" s="602"/>
      <c r="OGT207" s="602"/>
      <c r="OGU207" s="449"/>
      <c r="OGV207" s="449"/>
      <c r="OGW207" s="449"/>
      <c r="OGX207" s="602"/>
      <c r="OGY207" s="449"/>
      <c r="OGZ207" s="449"/>
      <c r="OHA207" s="449"/>
      <c r="OHB207" s="449"/>
      <c r="OHC207" s="602"/>
      <c r="OHD207" s="447"/>
      <c r="OHE207" s="447"/>
      <c r="OHF207" s="447"/>
      <c r="OHG207" s="448"/>
      <c r="OHH207" s="602"/>
      <c r="OHI207" s="602"/>
      <c r="OHJ207" s="602"/>
      <c r="OHK207" s="449"/>
      <c r="OHL207" s="449"/>
      <c r="OHM207" s="449"/>
      <c r="OHN207" s="602"/>
      <c r="OHO207" s="449"/>
      <c r="OHP207" s="449"/>
      <c r="OHQ207" s="449"/>
      <c r="OHR207" s="449"/>
      <c r="OHS207" s="602"/>
      <c r="OHT207" s="447"/>
      <c r="OHU207" s="447"/>
      <c r="OHV207" s="447"/>
      <c r="OHW207" s="448"/>
      <c r="OHX207" s="602"/>
      <c r="OHY207" s="602"/>
      <c r="OHZ207" s="602"/>
      <c r="OIA207" s="449"/>
      <c r="OIB207" s="449"/>
      <c r="OIC207" s="449"/>
      <c r="OID207" s="602"/>
      <c r="OIE207" s="449"/>
      <c r="OIF207" s="449"/>
      <c r="OIG207" s="449"/>
      <c r="OIH207" s="449"/>
      <c r="OII207" s="602"/>
      <c r="OIJ207" s="447"/>
      <c r="OIK207" s="447"/>
      <c r="OIL207" s="447"/>
      <c r="OIM207" s="448"/>
      <c r="OIN207" s="602"/>
      <c r="OIO207" s="602"/>
      <c r="OIP207" s="602"/>
      <c r="OIQ207" s="449"/>
      <c r="OIR207" s="449"/>
      <c r="OIS207" s="449"/>
      <c r="OIT207" s="602"/>
      <c r="OIU207" s="449"/>
      <c r="OIV207" s="449"/>
      <c r="OIW207" s="449"/>
      <c r="OIX207" s="449"/>
      <c r="OIY207" s="602"/>
      <c r="OIZ207" s="447"/>
      <c r="OJA207" s="447"/>
      <c r="OJB207" s="447"/>
      <c r="OJC207" s="448"/>
      <c r="OJD207" s="602"/>
      <c r="OJE207" s="602"/>
      <c r="OJF207" s="602"/>
      <c r="OJG207" s="449"/>
      <c r="OJH207" s="449"/>
      <c r="OJI207" s="449"/>
      <c r="OJJ207" s="602"/>
      <c r="OJK207" s="449"/>
      <c r="OJL207" s="449"/>
      <c r="OJM207" s="449"/>
      <c r="OJN207" s="449"/>
      <c r="OJO207" s="602"/>
      <c r="OJP207" s="447"/>
      <c r="OJQ207" s="447"/>
      <c r="OJR207" s="447"/>
      <c r="OJS207" s="448"/>
      <c r="OJT207" s="602"/>
      <c r="OJU207" s="602"/>
      <c r="OJV207" s="602"/>
      <c r="OJW207" s="449"/>
      <c r="OJX207" s="449"/>
      <c r="OJY207" s="449"/>
      <c r="OJZ207" s="602"/>
      <c r="OKA207" s="449"/>
      <c r="OKB207" s="449"/>
      <c r="OKC207" s="449"/>
      <c r="OKD207" s="449"/>
      <c r="OKE207" s="602"/>
      <c r="OKF207" s="447"/>
      <c r="OKG207" s="447"/>
      <c r="OKH207" s="447"/>
      <c r="OKI207" s="448"/>
      <c r="OKJ207" s="602"/>
      <c r="OKK207" s="602"/>
      <c r="OKL207" s="602"/>
      <c r="OKM207" s="449"/>
      <c r="OKN207" s="449"/>
      <c r="OKO207" s="449"/>
      <c r="OKP207" s="602"/>
      <c r="OKQ207" s="449"/>
      <c r="OKR207" s="449"/>
      <c r="OKS207" s="449"/>
      <c r="OKT207" s="449"/>
      <c r="OKU207" s="602"/>
      <c r="OKV207" s="447"/>
      <c r="OKW207" s="447"/>
      <c r="OKX207" s="447"/>
      <c r="OKY207" s="448"/>
      <c r="OKZ207" s="602"/>
      <c r="OLA207" s="602"/>
      <c r="OLB207" s="602"/>
      <c r="OLC207" s="449"/>
      <c r="OLD207" s="449"/>
      <c r="OLE207" s="449"/>
      <c r="OLF207" s="602"/>
      <c r="OLG207" s="449"/>
      <c r="OLH207" s="449"/>
      <c r="OLI207" s="449"/>
      <c r="OLJ207" s="449"/>
      <c r="OLK207" s="602"/>
      <c r="OLL207" s="447"/>
      <c r="OLM207" s="447"/>
      <c r="OLN207" s="447"/>
      <c r="OLO207" s="448"/>
      <c r="OLP207" s="602"/>
      <c r="OLQ207" s="602"/>
      <c r="OLR207" s="602"/>
      <c r="OLS207" s="449"/>
      <c r="OLT207" s="449"/>
      <c r="OLU207" s="449"/>
      <c r="OLV207" s="602"/>
      <c r="OLW207" s="449"/>
      <c r="OLX207" s="449"/>
      <c r="OLY207" s="449"/>
      <c r="OLZ207" s="449"/>
      <c r="OMA207" s="602"/>
      <c r="OMB207" s="447"/>
      <c r="OMC207" s="447"/>
      <c r="OMD207" s="447"/>
      <c r="OME207" s="448"/>
      <c r="OMF207" s="602"/>
      <c r="OMG207" s="602"/>
      <c r="OMH207" s="602"/>
      <c r="OMI207" s="449"/>
      <c r="OMJ207" s="449"/>
      <c r="OMK207" s="449"/>
      <c r="OML207" s="602"/>
      <c r="OMM207" s="449"/>
      <c r="OMN207" s="449"/>
      <c r="OMO207" s="449"/>
      <c r="OMP207" s="449"/>
      <c r="OMQ207" s="602"/>
      <c r="OMR207" s="447"/>
      <c r="OMS207" s="447"/>
      <c r="OMT207" s="447"/>
      <c r="OMU207" s="448"/>
      <c r="OMV207" s="602"/>
      <c r="OMW207" s="602"/>
      <c r="OMX207" s="602"/>
      <c r="OMY207" s="449"/>
      <c r="OMZ207" s="449"/>
      <c r="ONA207" s="449"/>
      <c r="ONB207" s="602"/>
      <c r="ONC207" s="449"/>
      <c r="OND207" s="449"/>
      <c r="ONE207" s="449"/>
      <c r="ONF207" s="449"/>
      <c r="ONG207" s="602"/>
      <c r="ONH207" s="447"/>
      <c r="ONI207" s="447"/>
      <c r="ONJ207" s="447"/>
      <c r="ONK207" s="448"/>
      <c r="ONL207" s="602"/>
      <c r="ONM207" s="602"/>
      <c r="ONN207" s="602"/>
      <c r="ONO207" s="449"/>
      <c r="ONP207" s="449"/>
      <c r="ONQ207" s="449"/>
      <c r="ONR207" s="602"/>
      <c r="ONS207" s="449"/>
      <c r="ONT207" s="449"/>
      <c r="ONU207" s="449"/>
      <c r="ONV207" s="449"/>
      <c r="ONW207" s="602"/>
      <c r="ONX207" s="447"/>
      <c r="ONY207" s="447"/>
      <c r="ONZ207" s="447"/>
      <c r="OOA207" s="448"/>
      <c r="OOB207" s="602"/>
      <c r="OOC207" s="602"/>
      <c r="OOD207" s="602"/>
      <c r="OOE207" s="449"/>
      <c r="OOF207" s="449"/>
      <c r="OOG207" s="449"/>
      <c r="OOH207" s="602"/>
      <c r="OOI207" s="449"/>
      <c r="OOJ207" s="449"/>
      <c r="OOK207" s="449"/>
      <c r="OOL207" s="449"/>
      <c r="OOM207" s="602"/>
      <c r="OON207" s="447"/>
      <c r="OOO207" s="447"/>
      <c r="OOP207" s="447"/>
      <c r="OOQ207" s="448"/>
      <c r="OOR207" s="602"/>
      <c r="OOS207" s="602"/>
      <c r="OOT207" s="602"/>
      <c r="OOU207" s="449"/>
      <c r="OOV207" s="449"/>
      <c r="OOW207" s="449"/>
      <c r="OOX207" s="602"/>
      <c r="OOY207" s="449"/>
      <c r="OOZ207" s="449"/>
      <c r="OPA207" s="449"/>
      <c r="OPB207" s="449"/>
      <c r="OPC207" s="602"/>
      <c r="OPD207" s="447"/>
      <c r="OPE207" s="447"/>
      <c r="OPF207" s="447"/>
      <c r="OPG207" s="448"/>
      <c r="OPH207" s="602"/>
      <c r="OPI207" s="602"/>
      <c r="OPJ207" s="602"/>
      <c r="OPK207" s="449"/>
      <c r="OPL207" s="449"/>
      <c r="OPM207" s="449"/>
      <c r="OPN207" s="602"/>
      <c r="OPO207" s="449"/>
      <c r="OPP207" s="449"/>
      <c r="OPQ207" s="449"/>
      <c r="OPR207" s="449"/>
      <c r="OPS207" s="602"/>
      <c r="OPT207" s="447"/>
      <c r="OPU207" s="447"/>
      <c r="OPV207" s="447"/>
      <c r="OPW207" s="448"/>
      <c r="OPX207" s="602"/>
      <c r="OPY207" s="602"/>
      <c r="OPZ207" s="602"/>
      <c r="OQA207" s="449"/>
      <c r="OQB207" s="449"/>
      <c r="OQC207" s="449"/>
      <c r="OQD207" s="602"/>
      <c r="OQE207" s="449"/>
      <c r="OQF207" s="449"/>
      <c r="OQG207" s="449"/>
      <c r="OQH207" s="449"/>
      <c r="OQI207" s="602"/>
      <c r="OQJ207" s="447"/>
      <c r="OQK207" s="447"/>
      <c r="OQL207" s="447"/>
      <c r="OQM207" s="448"/>
      <c r="OQN207" s="602"/>
      <c r="OQO207" s="602"/>
      <c r="OQP207" s="602"/>
      <c r="OQQ207" s="449"/>
      <c r="OQR207" s="449"/>
      <c r="OQS207" s="449"/>
      <c r="OQT207" s="602"/>
      <c r="OQU207" s="449"/>
      <c r="OQV207" s="449"/>
      <c r="OQW207" s="449"/>
      <c r="OQX207" s="449"/>
      <c r="OQY207" s="602"/>
      <c r="OQZ207" s="447"/>
      <c r="ORA207" s="447"/>
      <c r="ORB207" s="447"/>
      <c r="ORC207" s="448"/>
      <c r="ORD207" s="602"/>
      <c r="ORE207" s="602"/>
      <c r="ORF207" s="602"/>
      <c r="ORG207" s="449"/>
      <c r="ORH207" s="449"/>
      <c r="ORI207" s="449"/>
      <c r="ORJ207" s="602"/>
      <c r="ORK207" s="449"/>
      <c r="ORL207" s="449"/>
      <c r="ORM207" s="449"/>
      <c r="ORN207" s="449"/>
      <c r="ORO207" s="602"/>
      <c r="ORP207" s="447"/>
      <c r="ORQ207" s="447"/>
      <c r="ORR207" s="447"/>
      <c r="ORS207" s="448"/>
      <c r="ORT207" s="602"/>
      <c r="ORU207" s="602"/>
      <c r="ORV207" s="602"/>
      <c r="ORW207" s="449"/>
      <c r="ORX207" s="449"/>
      <c r="ORY207" s="449"/>
      <c r="ORZ207" s="602"/>
      <c r="OSA207" s="449"/>
      <c r="OSB207" s="449"/>
      <c r="OSC207" s="449"/>
      <c r="OSD207" s="449"/>
      <c r="OSE207" s="602"/>
      <c r="OSF207" s="447"/>
      <c r="OSG207" s="447"/>
      <c r="OSH207" s="447"/>
      <c r="OSI207" s="448"/>
      <c r="OSJ207" s="602"/>
      <c r="OSK207" s="602"/>
      <c r="OSL207" s="602"/>
      <c r="OSM207" s="449"/>
      <c r="OSN207" s="449"/>
      <c r="OSO207" s="449"/>
      <c r="OSP207" s="602"/>
      <c r="OSQ207" s="449"/>
      <c r="OSR207" s="449"/>
      <c r="OSS207" s="449"/>
      <c r="OST207" s="449"/>
      <c r="OSU207" s="602"/>
      <c r="OSV207" s="447"/>
      <c r="OSW207" s="447"/>
      <c r="OSX207" s="447"/>
      <c r="OSY207" s="448"/>
      <c r="OSZ207" s="602"/>
      <c r="OTA207" s="602"/>
      <c r="OTB207" s="602"/>
      <c r="OTC207" s="449"/>
      <c r="OTD207" s="449"/>
      <c r="OTE207" s="449"/>
      <c r="OTF207" s="602"/>
      <c r="OTG207" s="449"/>
      <c r="OTH207" s="449"/>
      <c r="OTI207" s="449"/>
      <c r="OTJ207" s="449"/>
      <c r="OTK207" s="602"/>
      <c r="OTL207" s="447"/>
      <c r="OTM207" s="447"/>
      <c r="OTN207" s="447"/>
      <c r="OTO207" s="448"/>
      <c r="OTP207" s="602"/>
      <c r="OTQ207" s="602"/>
      <c r="OTR207" s="602"/>
      <c r="OTS207" s="449"/>
      <c r="OTT207" s="449"/>
      <c r="OTU207" s="449"/>
      <c r="OTV207" s="602"/>
      <c r="OTW207" s="449"/>
      <c r="OTX207" s="449"/>
      <c r="OTY207" s="449"/>
      <c r="OTZ207" s="449"/>
      <c r="OUA207" s="602"/>
      <c r="OUB207" s="447"/>
      <c r="OUC207" s="447"/>
      <c r="OUD207" s="447"/>
      <c r="OUE207" s="448"/>
      <c r="OUF207" s="602"/>
      <c r="OUG207" s="602"/>
      <c r="OUH207" s="602"/>
      <c r="OUI207" s="449"/>
      <c r="OUJ207" s="449"/>
      <c r="OUK207" s="449"/>
      <c r="OUL207" s="602"/>
      <c r="OUM207" s="449"/>
      <c r="OUN207" s="449"/>
      <c r="OUO207" s="449"/>
      <c r="OUP207" s="449"/>
      <c r="OUQ207" s="602"/>
      <c r="OUR207" s="447"/>
      <c r="OUS207" s="447"/>
      <c r="OUT207" s="447"/>
      <c r="OUU207" s="448"/>
      <c r="OUV207" s="602"/>
      <c r="OUW207" s="602"/>
      <c r="OUX207" s="602"/>
      <c r="OUY207" s="449"/>
      <c r="OUZ207" s="449"/>
      <c r="OVA207" s="449"/>
      <c r="OVB207" s="602"/>
      <c r="OVC207" s="449"/>
      <c r="OVD207" s="449"/>
      <c r="OVE207" s="449"/>
      <c r="OVF207" s="449"/>
      <c r="OVG207" s="602"/>
      <c r="OVH207" s="447"/>
      <c r="OVI207" s="447"/>
      <c r="OVJ207" s="447"/>
      <c r="OVK207" s="448"/>
      <c r="OVL207" s="602"/>
      <c r="OVM207" s="602"/>
      <c r="OVN207" s="602"/>
      <c r="OVO207" s="449"/>
      <c r="OVP207" s="449"/>
      <c r="OVQ207" s="449"/>
      <c r="OVR207" s="602"/>
      <c r="OVS207" s="449"/>
      <c r="OVT207" s="449"/>
      <c r="OVU207" s="449"/>
      <c r="OVV207" s="449"/>
      <c r="OVW207" s="602"/>
      <c r="OVX207" s="447"/>
      <c r="OVY207" s="447"/>
      <c r="OVZ207" s="447"/>
      <c r="OWA207" s="448"/>
      <c r="OWB207" s="602"/>
      <c r="OWC207" s="602"/>
      <c r="OWD207" s="602"/>
      <c r="OWE207" s="449"/>
      <c r="OWF207" s="449"/>
      <c r="OWG207" s="449"/>
      <c r="OWH207" s="602"/>
      <c r="OWI207" s="449"/>
      <c r="OWJ207" s="449"/>
      <c r="OWK207" s="449"/>
      <c r="OWL207" s="449"/>
      <c r="OWM207" s="602"/>
      <c r="OWN207" s="447"/>
      <c r="OWO207" s="447"/>
      <c r="OWP207" s="447"/>
      <c r="OWQ207" s="448"/>
      <c r="OWR207" s="602"/>
      <c r="OWS207" s="602"/>
      <c r="OWT207" s="602"/>
      <c r="OWU207" s="449"/>
      <c r="OWV207" s="449"/>
      <c r="OWW207" s="449"/>
      <c r="OWX207" s="602"/>
      <c r="OWY207" s="449"/>
      <c r="OWZ207" s="449"/>
      <c r="OXA207" s="449"/>
      <c r="OXB207" s="449"/>
      <c r="OXC207" s="602"/>
      <c r="OXD207" s="447"/>
      <c r="OXE207" s="447"/>
      <c r="OXF207" s="447"/>
      <c r="OXG207" s="448"/>
      <c r="OXH207" s="602"/>
      <c r="OXI207" s="602"/>
      <c r="OXJ207" s="602"/>
      <c r="OXK207" s="449"/>
      <c r="OXL207" s="449"/>
      <c r="OXM207" s="449"/>
      <c r="OXN207" s="602"/>
      <c r="OXO207" s="449"/>
      <c r="OXP207" s="449"/>
      <c r="OXQ207" s="449"/>
      <c r="OXR207" s="449"/>
      <c r="OXS207" s="602"/>
      <c r="OXT207" s="447"/>
      <c r="OXU207" s="447"/>
      <c r="OXV207" s="447"/>
      <c r="OXW207" s="448"/>
      <c r="OXX207" s="602"/>
      <c r="OXY207" s="602"/>
      <c r="OXZ207" s="602"/>
      <c r="OYA207" s="449"/>
      <c r="OYB207" s="449"/>
      <c r="OYC207" s="449"/>
      <c r="OYD207" s="602"/>
      <c r="OYE207" s="449"/>
      <c r="OYF207" s="449"/>
      <c r="OYG207" s="449"/>
      <c r="OYH207" s="449"/>
      <c r="OYI207" s="602"/>
      <c r="OYJ207" s="447"/>
      <c r="OYK207" s="447"/>
      <c r="OYL207" s="447"/>
      <c r="OYM207" s="448"/>
      <c r="OYN207" s="602"/>
      <c r="OYO207" s="602"/>
      <c r="OYP207" s="602"/>
      <c r="OYQ207" s="449"/>
      <c r="OYR207" s="449"/>
      <c r="OYS207" s="449"/>
      <c r="OYT207" s="602"/>
      <c r="OYU207" s="449"/>
      <c r="OYV207" s="449"/>
      <c r="OYW207" s="449"/>
      <c r="OYX207" s="449"/>
      <c r="OYY207" s="602"/>
      <c r="OYZ207" s="447"/>
      <c r="OZA207" s="447"/>
      <c r="OZB207" s="447"/>
      <c r="OZC207" s="448"/>
      <c r="OZD207" s="602"/>
      <c r="OZE207" s="602"/>
      <c r="OZF207" s="602"/>
      <c r="OZG207" s="449"/>
      <c r="OZH207" s="449"/>
      <c r="OZI207" s="449"/>
      <c r="OZJ207" s="602"/>
      <c r="OZK207" s="449"/>
      <c r="OZL207" s="449"/>
      <c r="OZM207" s="449"/>
      <c r="OZN207" s="449"/>
      <c r="OZO207" s="602"/>
      <c r="OZP207" s="447"/>
      <c r="OZQ207" s="447"/>
      <c r="OZR207" s="447"/>
      <c r="OZS207" s="448"/>
      <c r="OZT207" s="602"/>
      <c r="OZU207" s="602"/>
      <c r="OZV207" s="602"/>
      <c r="OZW207" s="449"/>
      <c r="OZX207" s="449"/>
      <c r="OZY207" s="449"/>
      <c r="OZZ207" s="602"/>
      <c r="PAA207" s="449"/>
      <c r="PAB207" s="449"/>
      <c r="PAC207" s="449"/>
      <c r="PAD207" s="449"/>
      <c r="PAE207" s="602"/>
      <c r="PAF207" s="447"/>
      <c r="PAG207" s="447"/>
      <c r="PAH207" s="447"/>
      <c r="PAI207" s="448"/>
      <c r="PAJ207" s="602"/>
      <c r="PAK207" s="602"/>
      <c r="PAL207" s="602"/>
      <c r="PAM207" s="449"/>
      <c r="PAN207" s="449"/>
      <c r="PAO207" s="449"/>
      <c r="PAP207" s="602"/>
      <c r="PAQ207" s="449"/>
      <c r="PAR207" s="449"/>
      <c r="PAS207" s="449"/>
      <c r="PAT207" s="449"/>
      <c r="PAU207" s="602"/>
      <c r="PAV207" s="447"/>
      <c r="PAW207" s="447"/>
      <c r="PAX207" s="447"/>
      <c r="PAY207" s="448"/>
      <c r="PAZ207" s="602"/>
      <c r="PBA207" s="602"/>
      <c r="PBB207" s="602"/>
      <c r="PBC207" s="449"/>
      <c r="PBD207" s="449"/>
      <c r="PBE207" s="449"/>
      <c r="PBF207" s="602"/>
      <c r="PBG207" s="449"/>
      <c r="PBH207" s="449"/>
      <c r="PBI207" s="449"/>
      <c r="PBJ207" s="449"/>
      <c r="PBK207" s="602"/>
      <c r="PBL207" s="447"/>
      <c r="PBM207" s="447"/>
      <c r="PBN207" s="447"/>
      <c r="PBO207" s="448"/>
      <c r="PBP207" s="602"/>
      <c r="PBQ207" s="602"/>
      <c r="PBR207" s="602"/>
      <c r="PBS207" s="449"/>
      <c r="PBT207" s="449"/>
      <c r="PBU207" s="449"/>
      <c r="PBV207" s="602"/>
      <c r="PBW207" s="449"/>
      <c r="PBX207" s="449"/>
      <c r="PBY207" s="449"/>
      <c r="PBZ207" s="449"/>
      <c r="PCA207" s="602"/>
      <c r="PCB207" s="447"/>
      <c r="PCC207" s="447"/>
      <c r="PCD207" s="447"/>
      <c r="PCE207" s="448"/>
      <c r="PCF207" s="602"/>
      <c r="PCG207" s="602"/>
      <c r="PCH207" s="602"/>
      <c r="PCI207" s="449"/>
      <c r="PCJ207" s="449"/>
      <c r="PCK207" s="449"/>
      <c r="PCL207" s="602"/>
      <c r="PCM207" s="449"/>
      <c r="PCN207" s="449"/>
      <c r="PCO207" s="449"/>
      <c r="PCP207" s="449"/>
      <c r="PCQ207" s="602"/>
      <c r="PCR207" s="447"/>
      <c r="PCS207" s="447"/>
      <c r="PCT207" s="447"/>
      <c r="PCU207" s="448"/>
      <c r="PCV207" s="602"/>
      <c r="PCW207" s="602"/>
      <c r="PCX207" s="602"/>
      <c r="PCY207" s="449"/>
      <c r="PCZ207" s="449"/>
      <c r="PDA207" s="449"/>
      <c r="PDB207" s="602"/>
      <c r="PDC207" s="449"/>
      <c r="PDD207" s="449"/>
      <c r="PDE207" s="449"/>
      <c r="PDF207" s="449"/>
      <c r="PDG207" s="602"/>
      <c r="PDH207" s="447"/>
      <c r="PDI207" s="447"/>
      <c r="PDJ207" s="447"/>
      <c r="PDK207" s="448"/>
      <c r="PDL207" s="602"/>
      <c r="PDM207" s="602"/>
      <c r="PDN207" s="602"/>
      <c r="PDO207" s="449"/>
      <c r="PDP207" s="449"/>
      <c r="PDQ207" s="449"/>
      <c r="PDR207" s="602"/>
      <c r="PDS207" s="449"/>
      <c r="PDT207" s="449"/>
      <c r="PDU207" s="449"/>
      <c r="PDV207" s="449"/>
      <c r="PDW207" s="602"/>
      <c r="PDX207" s="447"/>
      <c r="PDY207" s="447"/>
      <c r="PDZ207" s="447"/>
      <c r="PEA207" s="448"/>
      <c r="PEB207" s="602"/>
      <c r="PEC207" s="602"/>
      <c r="PED207" s="602"/>
      <c r="PEE207" s="449"/>
      <c r="PEF207" s="449"/>
      <c r="PEG207" s="449"/>
      <c r="PEH207" s="602"/>
      <c r="PEI207" s="449"/>
      <c r="PEJ207" s="449"/>
      <c r="PEK207" s="449"/>
      <c r="PEL207" s="449"/>
      <c r="PEM207" s="602"/>
      <c r="PEN207" s="447"/>
      <c r="PEO207" s="447"/>
      <c r="PEP207" s="447"/>
      <c r="PEQ207" s="448"/>
      <c r="PER207" s="602"/>
      <c r="PES207" s="602"/>
      <c r="PET207" s="602"/>
      <c r="PEU207" s="449"/>
      <c r="PEV207" s="449"/>
      <c r="PEW207" s="449"/>
      <c r="PEX207" s="602"/>
      <c r="PEY207" s="449"/>
      <c r="PEZ207" s="449"/>
      <c r="PFA207" s="449"/>
      <c r="PFB207" s="449"/>
      <c r="PFC207" s="602"/>
      <c r="PFD207" s="447"/>
      <c r="PFE207" s="447"/>
      <c r="PFF207" s="447"/>
      <c r="PFG207" s="448"/>
      <c r="PFH207" s="602"/>
      <c r="PFI207" s="602"/>
      <c r="PFJ207" s="602"/>
      <c r="PFK207" s="449"/>
      <c r="PFL207" s="449"/>
      <c r="PFM207" s="449"/>
      <c r="PFN207" s="602"/>
      <c r="PFO207" s="449"/>
      <c r="PFP207" s="449"/>
      <c r="PFQ207" s="449"/>
      <c r="PFR207" s="449"/>
      <c r="PFS207" s="602"/>
      <c r="PFT207" s="447"/>
      <c r="PFU207" s="447"/>
      <c r="PFV207" s="447"/>
      <c r="PFW207" s="448"/>
      <c r="PFX207" s="602"/>
      <c r="PFY207" s="602"/>
      <c r="PFZ207" s="602"/>
      <c r="PGA207" s="449"/>
      <c r="PGB207" s="449"/>
      <c r="PGC207" s="449"/>
      <c r="PGD207" s="602"/>
      <c r="PGE207" s="449"/>
      <c r="PGF207" s="449"/>
      <c r="PGG207" s="449"/>
      <c r="PGH207" s="449"/>
      <c r="PGI207" s="602"/>
      <c r="PGJ207" s="447"/>
      <c r="PGK207" s="447"/>
      <c r="PGL207" s="447"/>
      <c r="PGM207" s="448"/>
      <c r="PGN207" s="602"/>
      <c r="PGO207" s="602"/>
      <c r="PGP207" s="602"/>
      <c r="PGQ207" s="449"/>
      <c r="PGR207" s="449"/>
      <c r="PGS207" s="449"/>
      <c r="PGT207" s="602"/>
      <c r="PGU207" s="449"/>
      <c r="PGV207" s="449"/>
      <c r="PGW207" s="449"/>
      <c r="PGX207" s="449"/>
      <c r="PGY207" s="602"/>
      <c r="PGZ207" s="447"/>
      <c r="PHA207" s="447"/>
      <c r="PHB207" s="447"/>
      <c r="PHC207" s="448"/>
      <c r="PHD207" s="602"/>
      <c r="PHE207" s="602"/>
      <c r="PHF207" s="602"/>
      <c r="PHG207" s="449"/>
      <c r="PHH207" s="449"/>
      <c r="PHI207" s="449"/>
      <c r="PHJ207" s="602"/>
      <c r="PHK207" s="449"/>
      <c r="PHL207" s="449"/>
      <c r="PHM207" s="449"/>
      <c r="PHN207" s="449"/>
      <c r="PHO207" s="602"/>
      <c r="PHP207" s="447"/>
      <c r="PHQ207" s="447"/>
      <c r="PHR207" s="447"/>
      <c r="PHS207" s="448"/>
      <c r="PHT207" s="602"/>
      <c r="PHU207" s="602"/>
      <c r="PHV207" s="602"/>
      <c r="PHW207" s="449"/>
      <c r="PHX207" s="449"/>
      <c r="PHY207" s="449"/>
      <c r="PHZ207" s="602"/>
      <c r="PIA207" s="449"/>
      <c r="PIB207" s="449"/>
      <c r="PIC207" s="449"/>
      <c r="PID207" s="449"/>
      <c r="PIE207" s="602"/>
      <c r="PIF207" s="447"/>
      <c r="PIG207" s="447"/>
      <c r="PIH207" s="447"/>
      <c r="PII207" s="448"/>
      <c r="PIJ207" s="602"/>
      <c r="PIK207" s="602"/>
      <c r="PIL207" s="602"/>
      <c r="PIM207" s="449"/>
      <c r="PIN207" s="449"/>
      <c r="PIO207" s="449"/>
      <c r="PIP207" s="602"/>
      <c r="PIQ207" s="449"/>
      <c r="PIR207" s="449"/>
      <c r="PIS207" s="449"/>
      <c r="PIT207" s="449"/>
      <c r="PIU207" s="602"/>
      <c r="PIV207" s="447"/>
      <c r="PIW207" s="447"/>
      <c r="PIX207" s="447"/>
      <c r="PIY207" s="448"/>
      <c r="PIZ207" s="602"/>
      <c r="PJA207" s="602"/>
      <c r="PJB207" s="602"/>
      <c r="PJC207" s="449"/>
      <c r="PJD207" s="449"/>
      <c r="PJE207" s="449"/>
      <c r="PJF207" s="602"/>
      <c r="PJG207" s="449"/>
      <c r="PJH207" s="449"/>
      <c r="PJI207" s="449"/>
      <c r="PJJ207" s="449"/>
      <c r="PJK207" s="602"/>
      <c r="PJL207" s="447"/>
      <c r="PJM207" s="447"/>
      <c r="PJN207" s="447"/>
      <c r="PJO207" s="448"/>
      <c r="PJP207" s="602"/>
      <c r="PJQ207" s="602"/>
      <c r="PJR207" s="602"/>
      <c r="PJS207" s="449"/>
      <c r="PJT207" s="449"/>
      <c r="PJU207" s="449"/>
      <c r="PJV207" s="602"/>
      <c r="PJW207" s="449"/>
      <c r="PJX207" s="449"/>
      <c r="PJY207" s="449"/>
      <c r="PJZ207" s="449"/>
      <c r="PKA207" s="602"/>
      <c r="PKB207" s="447"/>
      <c r="PKC207" s="447"/>
      <c r="PKD207" s="447"/>
      <c r="PKE207" s="448"/>
      <c r="PKF207" s="602"/>
      <c r="PKG207" s="602"/>
      <c r="PKH207" s="602"/>
      <c r="PKI207" s="449"/>
      <c r="PKJ207" s="449"/>
      <c r="PKK207" s="449"/>
      <c r="PKL207" s="602"/>
      <c r="PKM207" s="449"/>
      <c r="PKN207" s="449"/>
      <c r="PKO207" s="449"/>
      <c r="PKP207" s="449"/>
      <c r="PKQ207" s="602"/>
      <c r="PKR207" s="447"/>
      <c r="PKS207" s="447"/>
      <c r="PKT207" s="447"/>
      <c r="PKU207" s="448"/>
      <c r="PKV207" s="602"/>
      <c r="PKW207" s="602"/>
      <c r="PKX207" s="602"/>
      <c r="PKY207" s="449"/>
      <c r="PKZ207" s="449"/>
      <c r="PLA207" s="449"/>
      <c r="PLB207" s="602"/>
      <c r="PLC207" s="449"/>
      <c r="PLD207" s="449"/>
      <c r="PLE207" s="449"/>
      <c r="PLF207" s="449"/>
      <c r="PLG207" s="602"/>
      <c r="PLH207" s="447"/>
      <c r="PLI207" s="447"/>
      <c r="PLJ207" s="447"/>
      <c r="PLK207" s="448"/>
      <c r="PLL207" s="602"/>
      <c r="PLM207" s="602"/>
      <c r="PLN207" s="602"/>
      <c r="PLO207" s="449"/>
      <c r="PLP207" s="449"/>
      <c r="PLQ207" s="449"/>
      <c r="PLR207" s="602"/>
      <c r="PLS207" s="449"/>
      <c r="PLT207" s="449"/>
      <c r="PLU207" s="449"/>
      <c r="PLV207" s="449"/>
      <c r="PLW207" s="602"/>
      <c r="PLX207" s="447"/>
      <c r="PLY207" s="447"/>
      <c r="PLZ207" s="447"/>
      <c r="PMA207" s="448"/>
      <c r="PMB207" s="602"/>
      <c r="PMC207" s="602"/>
      <c r="PMD207" s="602"/>
      <c r="PME207" s="449"/>
      <c r="PMF207" s="449"/>
      <c r="PMG207" s="449"/>
      <c r="PMH207" s="602"/>
      <c r="PMI207" s="449"/>
      <c r="PMJ207" s="449"/>
      <c r="PMK207" s="449"/>
      <c r="PML207" s="449"/>
      <c r="PMM207" s="602"/>
      <c r="PMN207" s="447"/>
      <c r="PMO207" s="447"/>
      <c r="PMP207" s="447"/>
      <c r="PMQ207" s="448"/>
      <c r="PMR207" s="602"/>
      <c r="PMS207" s="602"/>
      <c r="PMT207" s="602"/>
      <c r="PMU207" s="449"/>
      <c r="PMV207" s="449"/>
      <c r="PMW207" s="449"/>
      <c r="PMX207" s="602"/>
      <c r="PMY207" s="449"/>
      <c r="PMZ207" s="449"/>
      <c r="PNA207" s="449"/>
      <c r="PNB207" s="449"/>
      <c r="PNC207" s="602"/>
      <c r="PND207" s="447"/>
      <c r="PNE207" s="447"/>
      <c r="PNF207" s="447"/>
      <c r="PNG207" s="448"/>
      <c r="PNH207" s="602"/>
      <c r="PNI207" s="602"/>
      <c r="PNJ207" s="602"/>
      <c r="PNK207" s="449"/>
      <c r="PNL207" s="449"/>
      <c r="PNM207" s="449"/>
      <c r="PNN207" s="602"/>
      <c r="PNO207" s="449"/>
      <c r="PNP207" s="449"/>
      <c r="PNQ207" s="449"/>
      <c r="PNR207" s="449"/>
      <c r="PNS207" s="602"/>
      <c r="PNT207" s="447"/>
      <c r="PNU207" s="447"/>
      <c r="PNV207" s="447"/>
      <c r="PNW207" s="448"/>
      <c r="PNX207" s="602"/>
      <c r="PNY207" s="602"/>
      <c r="PNZ207" s="602"/>
      <c r="POA207" s="449"/>
      <c r="POB207" s="449"/>
      <c r="POC207" s="449"/>
      <c r="POD207" s="602"/>
      <c r="POE207" s="449"/>
      <c r="POF207" s="449"/>
      <c r="POG207" s="449"/>
      <c r="POH207" s="449"/>
      <c r="POI207" s="602"/>
      <c r="POJ207" s="447"/>
      <c r="POK207" s="447"/>
      <c r="POL207" s="447"/>
      <c r="POM207" s="448"/>
      <c r="PON207" s="602"/>
      <c r="POO207" s="602"/>
      <c r="POP207" s="602"/>
      <c r="POQ207" s="449"/>
      <c r="POR207" s="449"/>
      <c r="POS207" s="449"/>
      <c r="POT207" s="602"/>
      <c r="POU207" s="449"/>
      <c r="POV207" s="449"/>
      <c r="POW207" s="449"/>
      <c r="POX207" s="449"/>
      <c r="POY207" s="602"/>
      <c r="POZ207" s="447"/>
      <c r="PPA207" s="447"/>
      <c r="PPB207" s="447"/>
      <c r="PPC207" s="448"/>
      <c r="PPD207" s="602"/>
      <c r="PPE207" s="602"/>
      <c r="PPF207" s="602"/>
      <c r="PPG207" s="449"/>
      <c r="PPH207" s="449"/>
      <c r="PPI207" s="449"/>
      <c r="PPJ207" s="602"/>
      <c r="PPK207" s="449"/>
      <c r="PPL207" s="449"/>
      <c r="PPM207" s="449"/>
      <c r="PPN207" s="449"/>
      <c r="PPO207" s="602"/>
      <c r="PPP207" s="447"/>
      <c r="PPQ207" s="447"/>
      <c r="PPR207" s="447"/>
      <c r="PPS207" s="448"/>
      <c r="PPT207" s="602"/>
      <c r="PPU207" s="602"/>
      <c r="PPV207" s="602"/>
      <c r="PPW207" s="449"/>
      <c r="PPX207" s="449"/>
      <c r="PPY207" s="449"/>
      <c r="PPZ207" s="602"/>
      <c r="PQA207" s="449"/>
      <c r="PQB207" s="449"/>
      <c r="PQC207" s="449"/>
      <c r="PQD207" s="449"/>
      <c r="PQE207" s="602"/>
      <c r="PQF207" s="447"/>
      <c r="PQG207" s="447"/>
      <c r="PQH207" s="447"/>
      <c r="PQI207" s="448"/>
      <c r="PQJ207" s="602"/>
      <c r="PQK207" s="602"/>
      <c r="PQL207" s="602"/>
      <c r="PQM207" s="449"/>
      <c r="PQN207" s="449"/>
      <c r="PQO207" s="449"/>
      <c r="PQP207" s="602"/>
      <c r="PQQ207" s="449"/>
      <c r="PQR207" s="449"/>
      <c r="PQS207" s="449"/>
      <c r="PQT207" s="449"/>
      <c r="PQU207" s="602"/>
      <c r="PQV207" s="447"/>
      <c r="PQW207" s="447"/>
      <c r="PQX207" s="447"/>
      <c r="PQY207" s="448"/>
      <c r="PQZ207" s="602"/>
      <c r="PRA207" s="602"/>
      <c r="PRB207" s="602"/>
      <c r="PRC207" s="449"/>
      <c r="PRD207" s="449"/>
      <c r="PRE207" s="449"/>
      <c r="PRF207" s="602"/>
      <c r="PRG207" s="449"/>
      <c r="PRH207" s="449"/>
      <c r="PRI207" s="449"/>
      <c r="PRJ207" s="449"/>
      <c r="PRK207" s="602"/>
      <c r="PRL207" s="447"/>
      <c r="PRM207" s="447"/>
      <c r="PRN207" s="447"/>
      <c r="PRO207" s="448"/>
      <c r="PRP207" s="602"/>
      <c r="PRQ207" s="602"/>
      <c r="PRR207" s="602"/>
      <c r="PRS207" s="449"/>
      <c r="PRT207" s="449"/>
      <c r="PRU207" s="449"/>
      <c r="PRV207" s="602"/>
      <c r="PRW207" s="449"/>
      <c r="PRX207" s="449"/>
      <c r="PRY207" s="449"/>
      <c r="PRZ207" s="449"/>
      <c r="PSA207" s="602"/>
      <c r="PSB207" s="447"/>
      <c r="PSC207" s="447"/>
      <c r="PSD207" s="447"/>
      <c r="PSE207" s="448"/>
      <c r="PSF207" s="602"/>
      <c r="PSG207" s="602"/>
      <c r="PSH207" s="602"/>
      <c r="PSI207" s="449"/>
      <c r="PSJ207" s="449"/>
      <c r="PSK207" s="449"/>
      <c r="PSL207" s="602"/>
      <c r="PSM207" s="449"/>
      <c r="PSN207" s="449"/>
      <c r="PSO207" s="449"/>
      <c r="PSP207" s="449"/>
      <c r="PSQ207" s="602"/>
      <c r="PSR207" s="447"/>
      <c r="PSS207" s="447"/>
      <c r="PST207" s="447"/>
      <c r="PSU207" s="448"/>
      <c r="PSV207" s="602"/>
      <c r="PSW207" s="602"/>
      <c r="PSX207" s="602"/>
      <c r="PSY207" s="449"/>
      <c r="PSZ207" s="449"/>
      <c r="PTA207" s="449"/>
      <c r="PTB207" s="602"/>
      <c r="PTC207" s="449"/>
      <c r="PTD207" s="449"/>
      <c r="PTE207" s="449"/>
      <c r="PTF207" s="449"/>
      <c r="PTG207" s="602"/>
      <c r="PTH207" s="447"/>
      <c r="PTI207" s="447"/>
      <c r="PTJ207" s="447"/>
      <c r="PTK207" s="448"/>
      <c r="PTL207" s="602"/>
      <c r="PTM207" s="602"/>
      <c r="PTN207" s="602"/>
      <c r="PTO207" s="449"/>
      <c r="PTP207" s="449"/>
      <c r="PTQ207" s="449"/>
      <c r="PTR207" s="602"/>
      <c r="PTS207" s="449"/>
      <c r="PTT207" s="449"/>
      <c r="PTU207" s="449"/>
      <c r="PTV207" s="449"/>
      <c r="PTW207" s="602"/>
      <c r="PTX207" s="447"/>
      <c r="PTY207" s="447"/>
      <c r="PTZ207" s="447"/>
      <c r="PUA207" s="448"/>
      <c r="PUB207" s="602"/>
      <c r="PUC207" s="602"/>
      <c r="PUD207" s="602"/>
      <c r="PUE207" s="449"/>
      <c r="PUF207" s="449"/>
      <c r="PUG207" s="449"/>
      <c r="PUH207" s="602"/>
      <c r="PUI207" s="449"/>
      <c r="PUJ207" s="449"/>
      <c r="PUK207" s="449"/>
      <c r="PUL207" s="449"/>
      <c r="PUM207" s="602"/>
      <c r="PUN207" s="447"/>
      <c r="PUO207" s="447"/>
      <c r="PUP207" s="447"/>
      <c r="PUQ207" s="448"/>
      <c r="PUR207" s="602"/>
      <c r="PUS207" s="602"/>
      <c r="PUT207" s="602"/>
      <c r="PUU207" s="449"/>
      <c r="PUV207" s="449"/>
      <c r="PUW207" s="449"/>
      <c r="PUX207" s="602"/>
      <c r="PUY207" s="449"/>
      <c r="PUZ207" s="449"/>
      <c r="PVA207" s="449"/>
      <c r="PVB207" s="449"/>
      <c r="PVC207" s="602"/>
      <c r="PVD207" s="447"/>
      <c r="PVE207" s="447"/>
      <c r="PVF207" s="447"/>
      <c r="PVG207" s="448"/>
      <c r="PVH207" s="602"/>
      <c r="PVI207" s="602"/>
      <c r="PVJ207" s="602"/>
      <c r="PVK207" s="449"/>
      <c r="PVL207" s="449"/>
      <c r="PVM207" s="449"/>
      <c r="PVN207" s="602"/>
      <c r="PVO207" s="449"/>
      <c r="PVP207" s="449"/>
      <c r="PVQ207" s="449"/>
      <c r="PVR207" s="449"/>
      <c r="PVS207" s="602"/>
      <c r="PVT207" s="447"/>
      <c r="PVU207" s="447"/>
      <c r="PVV207" s="447"/>
      <c r="PVW207" s="448"/>
      <c r="PVX207" s="602"/>
      <c r="PVY207" s="602"/>
      <c r="PVZ207" s="602"/>
      <c r="PWA207" s="449"/>
      <c r="PWB207" s="449"/>
      <c r="PWC207" s="449"/>
      <c r="PWD207" s="602"/>
      <c r="PWE207" s="449"/>
      <c r="PWF207" s="449"/>
      <c r="PWG207" s="449"/>
      <c r="PWH207" s="449"/>
      <c r="PWI207" s="602"/>
      <c r="PWJ207" s="447"/>
      <c r="PWK207" s="447"/>
      <c r="PWL207" s="447"/>
      <c r="PWM207" s="448"/>
      <c r="PWN207" s="602"/>
      <c r="PWO207" s="602"/>
      <c r="PWP207" s="602"/>
      <c r="PWQ207" s="449"/>
      <c r="PWR207" s="449"/>
      <c r="PWS207" s="449"/>
      <c r="PWT207" s="602"/>
      <c r="PWU207" s="449"/>
      <c r="PWV207" s="449"/>
      <c r="PWW207" s="449"/>
      <c r="PWX207" s="449"/>
      <c r="PWY207" s="602"/>
      <c r="PWZ207" s="447"/>
      <c r="PXA207" s="447"/>
      <c r="PXB207" s="447"/>
      <c r="PXC207" s="448"/>
      <c r="PXD207" s="602"/>
      <c r="PXE207" s="602"/>
      <c r="PXF207" s="602"/>
      <c r="PXG207" s="449"/>
      <c r="PXH207" s="449"/>
      <c r="PXI207" s="449"/>
      <c r="PXJ207" s="602"/>
      <c r="PXK207" s="449"/>
      <c r="PXL207" s="449"/>
      <c r="PXM207" s="449"/>
      <c r="PXN207" s="449"/>
      <c r="PXO207" s="602"/>
      <c r="PXP207" s="447"/>
      <c r="PXQ207" s="447"/>
      <c r="PXR207" s="447"/>
      <c r="PXS207" s="448"/>
      <c r="PXT207" s="602"/>
      <c r="PXU207" s="602"/>
      <c r="PXV207" s="602"/>
      <c r="PXW207" s="449"/>
      <c r="PXX207" s="449"/>
      <c r="PXY207" s="449"/>
      <c r="PXZ207" s="602"/>
      <c r="PYA207" s="449"/>
      <c r="PYB207" s="449"/>
      <c r="PYC207" s="449"/>
      <c r="PYD207" s="449"/>
      <c r="PYE207" s="602"/>
      <c r="PYF207" s="447"/>
      <c r="PYG207" s="447"/>
      <c r="PYH207" s="447"/>
      <c r="PYI207" s="448"/>
      <c r="PYJ207" s="602"/>
      <c r="PYK207" s="602"/>
      <c r="PYL207" s="602"/>
      <c r="PYM207" s="449"/>
      <c r="PYN207" s="449"/>
      <c r="PYO207" s="449"/>
      <c r="PYP207" s="602"/>
      <c r="PYQ207" s="449"/>
      <c r="PYR207" s="449"/>
      <c r="PYS207" s="449"/>
      <c r="PYT207" s="449"/>
      <c r="PYU207" s="602"/>
      <c r="PYV207" s="447"/>
      <c r="PYW207" s="447"/>
      <c r="PYX207" s="447"/>
      <c r="PYY207" s="448"/>
      <c r="PYZ207" s="602"/>
      <c r="PZA207" s="602"/>
      <c r="PZB207" s="602"/>
      <c r="PZC207" s="449"/>
      <c r="PZD207" s="449"/>
      <c r="PZE207" s="449"/>
      <c r="PZF207" s="602"/>
      <c r="PZG207" s="449"/>
      <c r="PZH207" s="449"/>
      <c r="PZI207" s="449"/>
      <c r="PZJ207" s="449"/>
      <c r="PZK207" s="602"/>
      <c r="PZL207" s="447"/>
      <c r="PZM207" s="447"/>
      <c r="PZN207" s="447"/>
      <c r="PZO207" s="448"/>
      <c r="PZP207" s="602"/>
      <c r="PZQ207" s="602"/>
      <c r="PZR207" s="602"/>
      <c r="PZS207" s="449"/>
      <c r="PZT207" s="449"/>
      <c r="PZU207" s="449"/>
      <c r="PZV207" s="602"/>
      <c r="PZW207" s="449"/>
      <c r="PZX207" s="449"/>
      <c r="PZY207" s="449"/>
      <c r="PZZ207" s="449"/>
      <c r="QAA207" s="602"/>
      <c r="QAB207" s="447"/>
      <c r="QAC207" s="447"/>
      <c r="QAD207" s="447"/>
      <c r="QAE207" s="448"/>
      <c r="QAF207" s="602"/>
      <c r="QAG207" s="602"/>
      <c r="QAH207" s="602"/>
      <c r="QAI207" s="449"/>
      <c r="QAJ207" s="449"/>
      <c r="QAK207" s="449"/>
      <c r="QAL207" s="602"/>
      <c r="QAM207" s="449"/>
      <c r="QAN207" s="449"/>
      <c r="QAO207" s="449"/>
      <c r="QAP207" s="449"/>
      <c r="QAQ207" s="602"/>
      <c r="QAR207" s="447"/>
      <c r="QAS207" s="447"/>
      <c r="QAT207" s="447"/>
      <c r="QAU207" s="448"/>
      <c r="QAV207" s="602"/>
      <c r="QAW207" s="602"/>
      <c r="QAX207" s="602"/>
      <c r="QAY207" s="449"/>
      <c r="QAZ207" s="449"/>
      <c r="QBA207" s="449"/>
      <c r="QBB207" s="602"/>
      <c r="QBC207" s="449"/>
      <c r="QBD207" s="449"/>
      <c r="QBE207" s="449"/>
      <c r="QBF207" s="449"/>
      <c r="QBG207" s="602"/>
      <c r="QBH207" s="447"/>
      <c r="QBI207" s="447"/>
      <c r="QBJ207" s="447"/>
      <c r="QBK207" s="448"/>
      <c r="QBL207" s="602"/>
      <c r="QBM207" s="602"/>
      <c r="QBN207" s="602"/>
      <c r="QBO207" s="449"/>
      <c r="QBP207" s="449"/>
      <c r="QBQ207" s="449"/>
      <c r="QBR207" s="602"/>
      <c r="QBS207" s="449"/>
      <c r="QBT207" s="449"/>
      <c r="QBU207" s="449"/>
      <c r="QBV207" s="449"/>
      <c r="QBW207" s="602"/>
      <c r="QBX207" s="447"/>
      <c r="QBY207" s="447"/>
      <c r="QBZ207" s="447"/>
      <c r="QCA207" s="448"/>
      <c r="QCB207" s="602"/>
      <c r="QCC207" s="602"/>
      <c r="QCD207" s="602"/>
      <c r="QCE207" s="449"/>
      <c r="QCF207" s="449"/>
      <c r="QCG207" s="449"/>
      <c r="QCH207" s="602"/>
      <c r="QCI207" s="449"/>
      <c r="QCJ207" s="449"/>
      <c r="QCK207" s="449"/>
      <c r="QCL207" s="449"/>
      <c r="QCM207" s="602"/>
      <c r="QCN207" s="447"/>
      <c r="QCO207" s="447"/>
      <c r="QCP207" s="447"/>
      <c r="QCQ207" s="448"/>
      <c r="QCR207" s="602"/>
      <c r="QCS207" s="602"/>
      <c r="QCT207" s="602"/>
      <c r="QCU207" s="449"/>
      <c r="QCV207" s="449"/>
      <c r="QCW207" s="449"/>
      <c r="QCX207" s="602"/>
      <c r="QCY207" s="449"/>
      <c r="QCZ207" s="449"/>
      <c r="QDA207" s="449"/>
      <c r="QDB207" s="449"/>
      <c r="QDC207" s="602"/>
      <c r="QDD207" s="447"/>
      <c r="QDE207" s="447"/>
      <c r="QDF207" s="447"/>
      <c r="QDG207" s="448"/>
      <c r="QDH207" s="602"/>
      <c r="QDI207" s="602"/>
      <c r="QDJ207" s="602"/>
      <c r="QDK207" s="449"/>
      <c r="QDL207" s="449"/>
      <c r="QDM207" s="449"/>
      <c r="QDN207" s="602"/>
      <c r="QDO207" s="449"/>
      <c r="QDP207" s="449"/>
      <c r="QDQ207" s="449"/>
      <c r="QDR207" s="449"/>
      <c r="QDS207" s="602"/>
      <c r="QDT207" s="447"/>
      <c r="QDU207" s="447"/>
      <c r="QDV207" s="447"/>
      <c r="QDW207" s="448"/>
      <c r="QDX207" s="602"/>
      <c r="QDY207" s="602"/>
      <c r="QDZ207" s="602"/>
      <c r="QEA207" s="449"/>
      <c r="QEB207" s="449"/>
      <c r="QEC207" s="449"/>
      <c r="QED207" s="602"/>
      <c r="QEE207" s="449"/>
      <c r="QEF207" s="449"/>
      <c r="QEG207" s="449"/>
      <c r="QEH207" s="449"/>
      <c r="QEI207" s="602"/>
      <c r="QEJ207" s="447"/>
      <c r="QEK207" s="447"/>
      <c r="QEL207" s="447"/>
      <c r="QEM207" s="448"/>
      <c r="QEN207" s="602"/>
      <c r="QEO207" s="602"/>
      <c r="QEP207" s="602"/>
      <c r="QEQ207" s="449"/>
      <c r="QER207" s="449"/>
      <c r="QES207" s="449"/>
      <c r="QET207" s="602"/>
      <c r="QEU207" s="449"/>
      <c r="QEV207" s="449"/>
      <c r="QEW207" s="449"/>
      <c r="QEX207" s="449"/>
      <c r="QEY207" s="602"/>
      <c r="QEZ207" s="447"/>
      <c r="QFA207" s="447"/>
      <c r="QFB207" s="447"/>
      <c r="QFC207" s="448"/>
      <c r="QFD207" s="602"/>
      <c r="QFE207" s="602"/>
      <c r="QFF207" s="602"/>
      <c r="QFG207" s="449"/>
      <c r="QFH207" s="449"/>
      <c r="QFI207" s="449"/>
      <c r="QFJ207" s="602"/>
      <c r="QFK207" s="449"/>
      <c r="QFL207" s="449"/>
      <c r="QFM207" s="449"/>
      <c r="QFN207" s="449"/>
      <c r="QFO207" s="602"/>
      <c r="QFP207" s="447"/>
      <c r="QFQ207" s="447"/>
      <c r="QFR207" s="447"/>
      <c r="QFS207" s="448"/>
      <c r="QFT207" s="602"/>
      <c r="QFU207" s="602"/>
      <c r="QFV207" s="602"/>
      <c r="QFW207" s="449"/>
      <c r="QFX207" s="449"/>
      <c r="QFY207" s="449"/>
      <c r="QFZ207" s="602"/>
      <c r="QGA207" s="449"/>
      <c r="QGB207" s="449"/>
      <c r="QGC207" s="449"/>
      <c r="QGD207" s="449"/>
      <c r="QGE207" s="602"/>
      <c r="QGF207" s="447"/>
      <c r="QGG207" s="447"/>
      <c r="QGH207" s="447"/>
      <c r="QGI207" s="448"/>
      <c r="QGJ207" s="602"/>
      <c r="QGK207" s="602"/>
      <c r="QGL207" s="602"/>
      <c r="QGM207" s="449"/>
      <c r="QGN207" s="449"/>
      <c r="QGO207" s="449"/>
      <c r="QGP207" s="602"/>
      <c r="QGQ207" s="449"/>
      <c r="QGR207" s="449"/>
      <c r="QGS207" s="449"/>
      <c r="QGT207" s="449"/>
      <c r="QGU207" s="602"/>
      <c r="QGV207" s="447"/>
      <c r="QGW207" s="447"/>
      <c r="QGX207" s="447"/>
      <c r="QGY207" s="448"/>
      <c r="QGZ207" s="602"/>
      <c r="QHA207" s="602"/>
      <c r="QHB207" s="602"/>
      <c r="QHC207" s="449"/>
      <c r="QHD207" s="449"/>
      <c r="QHE207" s="449"/>
      <c r="QHF207" s="602"/>
      <c r="QHG207" s="449"/>
      <c r="QHH207" s="449"/>
      <c r="QHI207" s="449"/>
      <c r="QHJ207" s="449"/>
      <c r="QHK207" s="602"/>
      <c r="QHL207" s="447"/>
      <c r="QHM207" s="447"/>
      <c r="QHN207" s="447"/>
      <c r="QHO207" s="448"/>
      <c r="QHP207" s="602"/>
      <c r="QHQ207" s="602"/>
      <c r="QHR207" s="602"/>
      <c r="QHS207" s="449"/>
      <c r="QHT207" s="449"/>
      <c r="QHU207" s="449"/>
      <c r="QHV207" s="602"/>
      <c r="QHW207" s="449"/>
      <c r="QHX207" s="449"/>
      <c r="QHY207" s="449"/>
      <c r="QHZ207" s="449"/>
      <c r="QIA207" s="602"/>
      <c r="QIB207" s="447"/>
      <c r="QIC207" s="447"/>
      <c r="QID207" s="447"/>
      <c r="QIE207" s="448"/>
      <c r="QIF207" s="602"/>
      <c r="QIG207" s="602"/>
      <c r="QIH207" s="602"/>
      <c r="QII207" s="449"/>
      <c r="QIJ207" s="449"/>
      <c r="QIK207" s="449"/>
      <c r="QIL207" s="602"/>
      <c r="QIM207" s="449"/>
      <c r="QIN207" s="449"/>
      <c r="QIO207" s="449"/>
      <c r="QIP207" s="449"/>
      <c r="QIQ207" s="602"/>
      <c r="QIR207" s="447"/>
      <c r="QIS207" s="447"/>
      <c r="QIT207" s="447"/>
      <c r="QIU207" s="448"/>
      <c r="QIV207" s="602"/>
      <c r="QIW207" s="602"/>
      <c r="QIX207" s="602"/>
      <c r="QIY207" s="449"/>
      <c r="QIZ207" s="449"/>
      <c r="QJA207" s="449"/>
      <c r="QJB207" s="602"/>
      <c r="QJC207" s="449"/>
      <c r="QJD207" s="449"/>
      <c r="QJE207" s="449"/>
      <c r="QJF207" s="449"/>
      <c r="QJG207" s="602"/>
      <c r="QJH207" s="447"/>
      <c r="QJI207" s="447"/>
      <c r="QJJ207" s="447"/>
      <c r="QJK207" s="448"/>
      <c r="QJL207" s="602"/>
      <c r="QJM207" s="602"/>
      <c r="QJN207" s="602"/>
      <c r="QJO207" s="449"/>
      <c r="QJP207" s="449"/>
      <c r="QJQ207" s="449"/>
      <c r="QJR207" s="602"/>
      <c r="QJS207" s="449"/>
      <c r="QJT207" s="449"/>
      <c r="QJU207" s="449"/>
      <c r="QJV207" s="449"/>
      <c r="QJW207" s="602"/>
      <c r="QJX207" s="447"/>
      <c r="QJY207" s="447"/>
      <c r="QJZ207" s="447"/>
      <c r="QKA207" s="448"/>
      <c r="QKB207" s="602"/>
      <c r="QKC207" s="602"/>
      <c r="QKD207" s="602"/>
      <c r="QKE207" s="449"/>
      <c r="QKF207" s="449"/>
      <c r="QKG207" s="449"/>
      <c r="QKH207" s="602"/>
      <c r="QKI207" s="449"/>
      <c r="QKJ207" s="449"/>
      <c r="QKK207" s="449"/>
      <c r="QKL207" s="449"/>
      <c r="QKM207" s="602"/>
      <c r="QKN207" s="447"/>
      <c r="QKO207" s="447"/>
      <c r="QKP207" s="447"/>
      <c r="QKQ207" s="448"/>
      <c r="QKR207" s="602"/>
      <c r="QKS207" s="602"/>
      <c r="QKT207" s="602"/>
      <c r="QKU207" s="449"/>
      <c r="QKV207" s="449"/>
      <c r="QKW207" s="449"/>
      <c r="QKX207" s="602"/>
      <c r="QKY207" s="449"/>
      <c r="QKZ207" s="449"/>
      <c r="QLA207" s="449"/>
      <c r="QLB207" s="449"/>
      <c r="QLC207" s="602"/>
      <c r="QLD207" s="447"/>
      <c r="QLE207" s="447"/>
      <c r="QLF207" s="447"/>
      <c r="QLG207" s="448"/>
      <c r="QLH207" s="602"/>
      <c r="QLI207" s="602"/>
      <c r="QLJ207" s="602"/>
      <c r="QLK207" s="449"/>
      <c r="QLL207" s="449"/>
      <c r="QLM207" s="449"/>
      <c r="QLN207" s="602"/>
      <c r="QLO207" s="449"/>
      <c r="QLP207" s="449"/>
      <c r="QLQ207" s="449"/>
      <c r="QLR207" s="449"/>
      <c r="QLS207" s="602"/>
      <c r="QLT207" s="447"/>
      <c r="QLU207" s="447"/>
      <c r="QLV207" s="447"/>
      <c r="QLW207" s="448"/>
      <c r="QLX207" s="602"/>
      <c r="QLY207" s="602"/>
      <c r="QLZ207" s="602"/>
      <c r="QMA207" s="449"/>
      <c r="QMB207" s="449"/>
      <c r="QMC207" s="449"/>
      <c r="QMD207" s="602"/>
      <c r="QME207" s="449"/>
      <c r="QMF207" s="449"/>
      <c r="QMG207" s="449"/>
      <c r="QMH207" s="449"/>
      <c r="QMI207" s="602"/>
      <c r="QMJ207" s="447"/>
      <c r="QMK207" s="447"/>
      <c r="QML207" s="447"/>
      <c r="QMM207" s="448"/>
      <c r="QMN207" s="602"/>
      <c r="QMO207" s="602"/>
      <c r="QMP207" s="602"/>
      <c r="QMQ207" s="449"/>
      <c r="QMR207" s="449"/>
      <c r="QMS207" s="449"/>
      <c r="QMT207" s="602"/>
      <c r="QMU207" s="449"/>
      <c r="QMV207" s="449"/>
      <c r="QMW207" s="449"/>
      <c r="QMX207" s="449"/>
      <c r="QMY207" s="602"/>
      <c r="QMZ207" s="447"/>
      <c r="QNA207" s="447"/>
      <c r="QNB207" s="447"/>
      <c r="QNC207" s="448"/>
      <c r="QND207" s="602"/>
      <c r="QNE207" s="602"/>
      <c r="QNF207" s="602"/>
      <c r="QNG207" s="449"/>
      <c r="QNH207" s="449"/>
      <c r="QNI207" s="449"/>
      <c r="QNJ207" s="602"/>
      <c r="QNK207" s="449"/>
      <c r="QNL207" s="449"/>
      <c r="QNM207" s="449"/>
      <c r="QNN207" s="449"/>
      <c r="QNO207" s="602"/>
      <c r="QNP207" s="447"/>
      <c r="QNQ207" s="447"/>
      <c r="QNR207" s="447"/>
      <c r="QNS207" s="448"/>
      <c r="QNT207" s="602"/>
      <c r="QNU207" s="602"/>
      <c r="QNV207" s="602"/>
      <c r="QNW207" s="449"/>
      <c r="QNX207" s="449"/>
      <c r="QNY207" s="449"/>
      <c r="QNZ207" s="602"/>
      <c r="QOA207" s="449"/>
      <c r="QOB207" s="449"/>
      <c r="QOC207" s="449"/>
      <c r="QOD207" s="449"/>
      <c r="QOE207" s="602"/>
      <c r="QOF207" s="447"/>
      <c r="QOG207" s="447"/>
      <c r="QOH207" s="447"/>
      <c r="QOI207" s="448"/>
      <c r="QOJ207" s="602"/>
      <c r="QOK207" s="602"/>
      <c r="QOL207" s="602"/>
      <c r="QOM207" s="449"/>
      <c r="QON207" s="449"/>
      <c r="QOO207" s="449"/>
      <c r="QOP207" s="602"/>
      <c r="QOQ207" s="449"/>
      <c r="QOR207" s="449"/>
      <c r="QOS207" s="449"/>
      <c r="QOT207" s="449"/>
      <c r="QOU207" s="602"/>
      <c r="QOV207" s="447"/>
      <c r="QOW207" s="447"/>
      <c r="QOX207" s="447"/>
      <c r="QOY207" s="448"/>
      <c r="QOZ207" s="602"/>
      <c r="QPA207" s="602"/>
      <c r="QPB207" s="602"/>
      <c r="QPC207" s="449"/>
      <c r="QPD207" s="449"/>
      <c r="QPE207" s="449"/>
      <c r="QPF207" s="602"/>
      <c r="QPG207" s="449"/>
      <c r="QPH207" s="449"/>
      <c r="QPI207" s="449"/>
      <c r="QPJ207" s="449"/>
      <c r="QPK207" s="602"/>
      <c r="QPL207" s="447"/>
      <c r="QPM207" s="447"/>
      <c r="QPN207" s="447"/>
      <c r="QPO207" s="448"/>
      <c r="QPP207" s="602"/>
      <c r="QPQ207" s="602"/>
      <c r="QPR207" s="602"/>
      <c r="QPS207" s="449"/>
      <c r="QPT207" s="449"/>
      <c r="QPU207" s="449"/>
      <c r="QPV207" s="602"/>
      <c r="QPW207" s="449"/>
      <c r="QPX207" s="449"/>
      <c r="QPY207" s="449"/>
      <c r="QPZ207" s="449"/>
      <c r="QQA207" s="602"/>
      <c r="QQB207" s="447"/>
      <c r="QQC207" s="447"/>
      <c r="QQD207" s="447"/>
      <c r="QQE207" s="448"/>
      <c r="QQF207" s="602"/>
      <c r="QQG207" s="602"/>
      <c r="QQH207" s="602"/>
      <c r="QQI207" s="449"/>
      <c r="QQJ207" s="449"/>
      <c r="QQK207" s="449"/>
      <c r="QQL207" s="602"/>
      <c r="QQM207" s="449"/>
      <c r="QQN207" s="449"/>
      <c r="QQO207" s="449"/>
      <c r="QQP207" s="449"/>
      <c r="QQQ207" s="602"/>
      <c r="QQR207" s="447"/>
      <c r="QQS207" s="447"/>
      <c r="QQT207" s="447"/>
      <c r="QQU207" s="448"/>
      <c r="QQV207" s="602"/>
      <c r="QQW207" s="602"/>
      <c r="QQX207" s="602"/>
      <c r="QQY207" s="449"/>
      <c r="QQZ207" s="449"/>
      <c r="QRA207" s="449"/>
      <c r="QRB207" s="602"/>
      <c r="QRC207" s="449"/>
      <c r="QRD207" s="449"/>
      <c r="QRE207" s="449"/>
      <c r="QRF207" s="449"/>
      <c r="QRG207" s="602"/>
      <c r="QRH207" s="447"/>
      <c r="QRI207" s="447"/>
      <c r="QRJ207" s="447"/>
      <c r="QRK207" s="448"/>
      <c r="QRL207" s="602"/>
      <c r="QRM207" s="602"/>
      <c r="QRN207" s="602"/>
      <c r="QRO207" s="449"/>
      <c r="QRP207" s="449"/>
      <c r="QRQ207" s="449"/>
      <c r="QRR207" s="602"/>
      <c r="QRS207" s="449"/>
      <c r="QRT207" s="449"/>
      <c r="QRU207" s="449"/>
      <c r="QRV207" s="449"/>
      <c r="QRW207" s="602"/>
      <c r="QRX207" s="447"/>
      <c r="QRY207" s="447"/>
      <c r="QRZ207" s="447"/>
      <c r="QSA207" s="448"/>
      <c r="QSB207" s="602"/>
      <c r="QSC207" s="602"/>
      <c r="QSD207" s="602"/>
      <c r="QSE207" s="449"/>
      <c r="QSF207" s="449"/>
      <c r="QSG207" s="449"/>
      <c r="QSH207" s="602"/>
      <c r="QSI207" s="449"/>
      <c r="QSJ207" s="449"/>
      <c r="QSK207" s="449"/>
      <c r="QSL207" s="449"/>
      <c r="QSM207" s="602"/>
      <c r="QSN207" s="447"/>
      <c r="QSO207" s="447"/>
      <c r="QSP207" s="447"/>
      <c r="QSQ207" s="448"/>
      <c r="QSR207" s="602"/>
      <c r="QSS207" s="602"/>
      <c r="QST207" s="602"/>
      <c r="QSU207" s="449"/>
      <c r="QSV207" s="449"/>
      <c r="QSW207" s="449"/>
      <c r="QSX207" s="602"/>
      <c r="QSY207" s="449"/>
      <c r="QSZ207" s="449"/>
      <c r="QTA207" s="449"/>
      <c r="QTB207" s="449"/>
      <c r="QTC207" s="602"/>
      <c r="QTD207" s="447"/>
      <c r="QTE207" s="447"/>
      <c r="QTF207" s="447"/>
      <c r="QTG207" s="448"/>
      <c r="QTH207" s="602"/>
      <c r="QTI207" s="602"/>
      <c r="QTJ207" s="602"/>
      <c r="QTK207" s="449"/>
      <c r="QTL207" s="449"/>
      <c r="QTM207" s="449"/>
      <c r="QTN207" s="602"/>
      <c r="QTO207" s="449"/>
      <c r="QTP207" s="449"/>
      <c r="QTQ207" s="449"/>
      <c r="QTR207" s="449"/>
      <c r="QTS207" s="602"/>
      <c r="QTT207" s="447"/>
      <c r="QTU207" s="447"/>
      <c r="QTV207" s="447"/>
      <c r="QTW207" s="448"/>
      <c r="QTX207" s="602"/>
      <c r="QTY207" s="602"/>
      <c r="QTZ207" s="602"/>
      <c r="QUA207" s="449"/>
      <c r="QUB207" s="449"/>
      <c r="QUC207" s="449"/>
      <c r="QUD207" s="602"/>
      <c r="QUE207" s="449"/>
      <c r="QUF207" s="449"/>
      <c r="QUG207" s="449"/>
      <c r="QUH207" s="449"/>
      <c r="QUI207" s="602"/>
      <c r="QUJ207" s="447"/>
      <c r="QUK207" s="447"/>
      <c r="QUL207" s="447"/>
      <c r="QUM207" s="448"/>
      <c r="QUN207" s="602"/>
      <c r="QUO207" s="602"/>
      <c r="QUP207" s="602"/>
      <c r="QUQ207" s="449"/>
      <c r="QUR207" s="449"/>
      <c r="QUS207" s="449"/>
      <c r="QUT207" s="602"/>
      <c r="QUU207" s="449"/>
      <c r="QUV207" s="449"/>
      <c r="QUW207" s="449"/>
      <c r="QUX207" s="449"/>
      <c r="QUY207" s="602"/>
      <c r="QUZ207" s="447"/>
      <c r="QVA207" s="447"/>
      <c r="QVB207" s="447"/>
      <c r="QVC207" s="448"/>
      <c r="QVD207" s="602"/>
      <c r="QVE207" s="602"/>
      <c r="QVF207" s="602"/>
      <c r="QVG207" s="449"/>
      <c r="QVH207" s="449"/>
      <c r="QVI207" s="449"/>
      <c r="QVJ207" s="602"/>
      <c r="QVK207" s="449"/>
      <c r="QVL207" s="449"/>
      <c r="QVM207" s="449"/>
      <c r="QVN207" s="449"/>
      <c r="QVO207" s="602"/>
      <c r="QVP207" s="447"/>
      <c r="QVQ207" s="447"/>
      <c r="QVR207" s="447"/>
      <c r="QVS207" s="448"/>
      <c r="QVT207" s="602"/>
      <c r="QVU207" s="602"/>
      <c r="QVV207" s="602"/>
      <c r="QVW207" s="449"/>
      <c r="QVX207" s="449"/>
      <c r="QVY207" s="449"/>
      <c r="QVZ207" s="602"/>
      <c r="QWA207" s="449"/>
      <c r="QWB207" s="449"/>
      <c r="QWC207" s="449"/>
      <c r="QWD207" s="449"/>
      <c r="QWE207" s="602"/>
      <c r="QWF207" s="447"/>
      <c r="QWG207" s="447"/>
      <c r="QWH207" s="447"/>
      <c r="QWI207" s="448"/>
      <c r="QWJ207" s="602"/>
      <c r="QWK207" s="602"/>
      <c r="QWL207" s="602"/>
      <c r="QWM207" s="449"/>
      <c r="QWN207" s="449"/>
      <c r="QWO207" s="449"/>
      <c r="QWP207" s="602"/>
      <c r="QWQ207" s="449"/>
      <c r="QWR207" s="449"/>
      <c r="QWS207" s="449"/>
      <c r="QWT207" s="449"/>
      <c r="QWU207" s="602"/>
      <c r="QWV207" s="447"/>
      <c r="QWW207" s="447"/>
      <c r="QWX207" s="447"/>
      <c r="QWY207" s="448"/>
      <c r="QWZ207" s="602"/>
      <c r="QXA207" s="602"/>
      <c r="QXB207" s="602"/>
      <c r="QXC207" s="449"/>
      <c r="QXD207" s="449"/>
      <c r="QXE207" s="449"/>
      <c r="QXF207" s="602"/>
      <c r="QXG207" s="449"/>
      <c r="QXH207" s="449"/>
      <c r="QXI207" s="449"/>
      <c r="QXJ207" s="449"/>
      <c r="QXK207" s="602"/>
      <c r="QXL207" s="447"/>
      <c r="QXM207" s="447"/>
      <c r="QXN207" s="447"/>
      <c r="QXO207" s="448"/>
      <c r="QXP207" s="602"/>
      <c r="QXQ207" s="602"/>
      <c r="QXR207" s="602"/>
      <c r="QXS207" s="449"/>
      <c r="QXT207" s="449"/>
      <c r="QXU207" s="449"/>
      <c r="QXV207" s="602"/>
      <c r="QXW207" s="449"/>
      <c r="QXX207" s="449"/>
      <c r="QXY207" s="449"/>
      <c r="QXZ207" s="449"/>
      <c r="QYA207" s="602"/>
      <c r="QYB207" s="447"/>
      <c r="QYC207" s="447"/>
      <c r="QYD207" s="447"/>
      <c r="QYE207" s="448"/>
      <c r="QYF207" s="602"/>
      <c r="QYG207" s="602"/>
      <c r="QYH207" s="602"/>
      <c r="QYI207" s="449"/>
      <c r="QYJ207" s="449"/>
      <c r="QYK207" s="449"/>
      <c r="QYL207" s="602"/>
      <c r="QYM207" s="449"/>
      <c r="QYN207" s="449"/>
      <c r="QYO207" s="449"/>
      <c r="QYP207" s="449"/>
      <c r="QYQ207" s="602"/>
      <c r="QYR207" s="447"/>
      <c r="QYS207" s="447"/>
      <c r="QYT207" s="447"/>
      <c r="QYU207" s="448"/>
      <c r="QYV207" s="602"/>
      <c r="QYW207" s="602"/>
      <c r="QYX207" s="602"/>
      <c r="QYY207" s="449"/>
      <c r="QYZ207" s="449"/>
      <c r="QZA207" s="449"/>
      <c r="QZB207" s="602"/>
      <c r="QZC207" s="449"/>
      <c r="QZD207" s="449"/>
      <c r="QZE207" s="449"/>
      <c r="QZF207" s="449"/>
      <c r="QZG207" s="602"/>
      <c r="QZH207" s="447"/>
      <c r="QZI207" s="447"/>
      <c r="QZJ207" s="447"/>
      <c r="QZK207" s="448"/>
      <c r="QZL207" s="602"/>
      <c r="QZM207" s="602"/>
      <c r="QZN207" s="602"/>
      <c r="QZO207" s="449"/>
      <c r="QZP207" s="449"/>
      <c r="QZQ207" s="449"/>
      <c r="QZR207" s="602"/>
      <c r="QZS207" s="449"/>
      <c r="QZT207" s="449"/>
      <c r="QZU207" s="449"/>
      <c r="QZV207" s="449"/>
      <c r="QZW207" s="602"/>
      <c r="QZX207" s="447"/>
      <c r="QZY207" s="447"/>
      <c r="QZZ207" s="447"/>
      <c r="RAA207" s="448"/>
      <c r="RAB207" s="602"/>
      <c r="RAC207" s="602"/>
      <c r="RAD207" s="602"/>
      <c r="RAE207" s="449"/>
      <c r="RAF207" s="449"/>
      <c r="RAG207" s="449"/>
      <c r="RAH207" s="602"/>
      <c r="RAI207" s="449"/>
      <c r="RAJ207" s="449"/>
      <c r="RAK207" s="449"/>
      <c r="RAL207" s="449"/>
      <c r="RAM207" s="602"/>
      <c r="RAN207" s="447"/>
      <c r="RAO207" s="447"/>
      <c r="RAP207" s="447"/>
      <c r="RAQ207" s="448"/>
      <c r="RAR207" s="602"/>
      <c r="RAS207" s="602"/>
      <c r="RAT207" s="602"/>
      <c r="RAU207" s="449"/>
      <c r="RAV207" s="449"/>
      <c r="RAW207" s="449"/>
      <c r="RAX207" s="602"/>
      <c r="RAY207" s="449"/>
      <c r="RAZ207" s="449"/>
      <c r="RBA207" s="449"/>
      <c r="RBB207" s="449"/>
      <c r="RBC207" s="602"/>
      <c r="RBD207" s="447"/>
      <c r="RBE207" s="447"/>
      <c r="RBF207" s="447"/>
      <c r="RBG207" s="448"/>
      <c r="RBH207" s="602"/>
      <c r="RBI207" s="602"/>
      <c r="RBJ207" s="602"/>
      <c r="RBK207" s="449"/>
      <c r="RBL207" s="449"/>
      <c r="RBM207" s="449"/>
      <c r="RBN207" s="602"/>
      <c r="RBO207" s="449"/>
      <c r="RBP207" s="449"/>
      <c r="RBQ207" s="449"/>
      <c r="RBR207" s="449"/>
      <c r="RBS207" s="602"/>
      <c r="RBT207" s="447"/>
      <c r="RBU207" s="447"/>
      <c r="RBV207" s="447"/>
      <c r="RBW207" s="448"/>
      <c r="RBX207" s="602"/>
      <c r="RBY207" s="602"/>
      <c r="RBZ207" s="602"/>
      <c r="RCA207" s="449"/>
      <c r="RCB207" s="449"/>
      <c r="RCC207" s="449"/>
      <c r="RCD207" s="602"/>
      <c r="RCE207" s="449"/>
      <c r="RCF207" s="449"/>
      <c r="RCG207" s="449"/>
      <c r="RCH207" s="449"/>
      <c r="RCI207" s="602"/>
      <c r="RCJ207" s="447"/>
      <c r="RCK207" s="447"/>
      <c r="RCL207" s="447"/>
      <c r="RCM207" s="448"/>
      <c r="RCN207" s="602"/>
      <c r="RCO207" s="602"/>
      <c r="RCP207" s="602"/>
      <c r="RCQ207" s="449"/>
      <c r="RCR207" s="449"/>
      <c r="RCS207" s="449"/>
      <c r="RCT207" s="602"/>
      <c r="RCU207" s="449"/>
      <c r="RCV207" s="449"/>
      <c r="RCW207" s="449"/>
      <c r="RCX207" s="449"/>
      <c r="RCY207" s="602"/>
      <c r="RCZ207" s="447"/>
      <c r="RDA207" s="447"/>
      <c r="RDB207" s="447"/>
      <c r="RDC207" s="448"/>
      <c r="RDD207" s="602"/>
      <c r="RDE207" s="602"/>
      <c r="RDF207" s="602"/>
      <c r="RDG207" s="449"/>
      <c r="RDH207" s="449"/>
      <c r="RDI207" s="449"/>
      <c r="RDJ207" s="602"/>
      <c r="RDK207" s="449"/>
      <c r="RDL207" s="449"/>
      <c r="RDM207" s="449"/>
      <c r="RDN207" s="449"/>
      <c r="RDO207" s="602"/>
      <c r="RDP207" s="447"/>
      <c r="RDQ207" s="447"/>
      <c r="RDR207" s="447"/>
      <c r="RDS207" s="448"/>
      <c r="RDT207" s="602"/>
      <c r="RDU207" s="602"/>
      <c r="RDV207" s="602"/>
      <c r="RDW207" s="449"/>
      <c r="RDX207" s="449"/>
      <c r="RDY207" s="449"/>
      <c r="RDZ207" s="602"/>
      <c r="REA207" s="449"/>
      <c r="REB207" s="449"/>
      <c r="REC207" s="449"/>
      <c r="RED207" s="449"/>
      <c r="REE207" s="602"/>
      <c r="REF207" s="447"/>
      <c r="REG207" s="447"/>
      <c r="REH207" s="447"/>
      <c r="REI207" s="448"/>
      <c r="REJ207" s="602"/>
      <c r="REK207" s="602"/>
      <c r="REL207" s="602"/>
      <c r="REM207" s="449"/>
      <c r="REN207" s="449"/>
      <c r="REO207" s="449"/>
      <c r="REP207" s="602"/>
      <c r="REQ207" s="449"/>
      <c r="RER207" s="449"/>
      <c r="RES207" s="449"/>
      <c r="RET207" s="449"/>
      <c r="REU207" s="602"/>
      <c r="REV207" s="447"/>
      <c r="REW207" s="447"/>
      <c r="REX207" s="447"/>
      <c r="REY207" s="448"/>
      <c r="REZ207" s="602"/>
      <c r="RFA207" s="602"/>
      <c r="RFB207" s="602"/>
      <c r="RFC207" s="449"/>
      <c r="RFD207" s="449"/>
      <c r="RFE207" s="449"/>
      <c r="RFF207" s="602"/>
      <c r="RFG207" s="449"/>
      <c r="RFH207" s="449"/>
      <c r="RFI207" s="449"/>
      <c r="RFJ207" s="449"/>
      <c r="RFK207" s="602"/>
      <c r="RFL207" s="447"/>
      <c r="RFM207" s="447"/>
      <c r="RFN207" s="447"/>
      <c r="RFO207" s="448"/>
      <c r="RFP207" s="602"/>
      <c r="RFQ207" s="602"/>
      <c r="RFR207" s="602"/>
      <c r="RFS207" s="449"/>
      <c r="RFT207" s="449"/>
      <c r="RFU207" s="449"/>
      <c r="RFV207" s="602"/>
      <c r="RFW207" s="449"/>
      <c r="RFX207" s="449"/>
      <c r="RFY207" s="449"/>
      <c r="RFZ207" s="449"/>
      <c r="RGA207" s="602"/>
      <c r="RGB207" s="447"/>
      <c r="RGC207" s="447"/>
      <c r="RGD207" s="447"/>
      <c r="RGE207" s="448"/>
      <c r="RGF207" s="602"/>
      <c r="RGG207" s="602"/>
      <c r="RGH207" s="602"/>
      <c r="RGI207" s="449"/>
      <c r="RGJ207" s="449"/>
      <c r="RGK207" s="449"/>
      <c r="RGL207" s="602"/>
      <c r="RGM207" s="449"/>
      <c r="RGN207" s="449"/>
      <c r="RGO207" s="449"/>
      <c r="RGP207" s="449"/>
      <c r="RGQ207" s="602"/>
      <c r="RGR207" s="447"/>
      <c r="RGS207" s="447"/>
      <c r="RGT207" s="447"/>
      <c r="RGU207" s="448"/>
      <c r="RGV207" s="602"/>
      <c r="RGW207" s="602"/>
      <c r="RGX207" s="602"/>
      <c r="RGY207" s="449"/>
      <c r="RGZ207" s="449"/>
      <c r="RHA207" s="449"/>
      <c r="RHB207" s="602"/>
      <c r="RHC207" s="449"/>
      <c r="RHD207" s="449"/>
      <c r="RHE207" s="449"/>
      <c r="RHF207" s="449"/>
      <c r="RHG207" s="602"/>
      <c r="RHH207" s="447"/>
      <c r="RHI207" s="447"/>
      <c r="RHJ207" s="447"/>
      <c r="RHK207" s="448"/>
      <c r="RHL207" s="602"/>
      <c r="RHM207" s="602"/>
      <c r="RHN207" s="602"/>
      <c r="RHO207" s="449"/>
      <c r="RHP207" s="449"/>
      <c r="RHQ207" s="449"/>
      <c r="RHR207" s="602"/>
      <c r="RHS207" s="449"/>
      <c r="RHT207" s="449"/>
      <c r="RHU207" s="449"/>
      <c r="RHV207" s="449"/>
      <c r="RHW207" s="602"/>
      <c r="RHX207" s="447"/>
      <c r="RHY207" s="447"/>
      <c r="RHZ207" s="447"/>
      <c r="RIA207" s="448"/>
      <c r="RIB207" s="602"/>
      <c r="RIC207" s="602"/>
      <c r="RID207" s="602"/>
      <c r="RIE207" s="449"/>
      <c r="RIF207" s="449"/>
      <c r="RIG207" s="449"/>
      <c r="RIH207" s="602"/>
      <c r="RII207" s="449"/>
      <c r="RIJ207" s="449"/>
      <c r="RIK207" s="449"/>
      <c r="RIL207" s="449"/>
      <c r="RIM207" s="602"/>
      <c r="RIN207" s="447"/>
      <c r="RIO207" s="447"/>
      <c r="RIP207" s="447"/>
      <c r="RIQ207" s="448"/>
      <c r="RIR207" s="602"/>
      <c r="RIS207" s="602"/>
      <c r="RIT207" s="602"/>
      <c r="RIU207" s="449"/>
      <c r="RIV207" s="449"/>
      <c r="RIW207" s="449"/>
      <c r="RIX207" s="602"/>
      <c r="RIY207" s="449"/>
      <c r="RIZ207" s="449"/>
      <c r="RJA207" s="449"/>
      <c r="RJB207" s="449"/>
      <c r="RJC207" s="602"/>
      <c r="RJD207" s="447"/>
      <c r="RJE207" s="447"/>
      <c r="RJF207" s="447"/>
      <c r="RJG207" s="448"/>
      <c r="RJH207" s="602"/>
      <c r="RJI207" s="602"/>
      <c r="RJJ207" s="602"/>
      <c r="RJK207" s="449"/>
      <c r="RJL207" s="449"/>
      <c r="RJM207" s="449"/>
      <c r="RJN207" s="602"/>
      <c r="RJO207" s="449"/>
      <c r="RJP207" s="449"/>
      <c r="RJQ207" s="449"/>
      <c r="RJR207" s="449"/>
      <c r="RJS207" s="602"/>
      <c r="RJT207" s="447"/>
      <c r="RJU207" s="447"/>
      <c r="RJV207" s="447"/>
      <c r="RJW207" s="448"/>
      <c r="RJX207" s="602"/>
      <c r="RJY207" s="602"/>
      <c r="RJZ207" s="602"/>
      <c r="RKA207" s="449"/>
      <c r="RKB207" s="449"/>
      <c r="RKC207" s="449"/>
      <c r="RKD207" s="602"/>
      <c r="RKE207" s="449"/>
      <c r="RKF207" s="449"/>
      <c r="RKG207" s="449"/>
      <c r="RKH207" s="449"/>
      <c r="RKI207" s="602"/>
      <c r="RKJ207" s="447"/>
      <c r="RKK207" s="447"/>
      <c r="RKL207" s="447"/>
      <c r="RKM207" s="448"/>
      <c r="RKN207" s="602"/>
      <c r="RKO207" s="602"/>
      <c r="RKP207" s="602"/>
      <c r="RKQ207" s="449"/>
      <c r="RKR207" s="449"/>
      <c r="RKS207" s="449"/>
      <c r="RKT207" s="602"/>
      <c r="RKU207" s="449"/>
      <c r="RKV207" s="449"/>
      <c r="RKW207" s="449"/>
      <c r="RKX207" s="449"/>
      <c r="RKY207" s="602"/>
      <c r="RKZ207" s="447"/>
      <c r="RLA207" s="447"/>
      <c r="RLB207" s="447"/>
      <c r="RLC207" s="448"/>
      <c r="RLD207" s="602"/>
      <c r="RLE207" s="602"/>
      <c r="RLF207" s="602"/>
      <c r="RLG207" s="449"/>
      <c r="RLH207" s="449"/>
      <c r="RLI207" s="449"/>
      <c r="RLJ207" s="602"/>
      <c r="RLK207" s="449"/>
      <c r="RLL207" s="449"/>
      <c r="RLM207" s="449"/>
      <c r="RLN207" s="449"/>
      <c r="RLO207" s="602"/>
      <c r="RLP207" s="447"/>
      <c r="RLQ207" s="447"/>
      <c r="RLR207" s="447"/>
      <c r="RLS207" s="448"/>
      <c r="RLT207" s="602"/>
      <c r="RLU207" s="602"/>
      <c r="RLV207" s="602"/>
      <c r="RLW207" s="449"/>
      <c r="RLX207" s="449"/>
      <c r="RLY207" s="449"/>
      <c r="RLZ207" s="602"/>
      <c r="RMA207" s="449"/>
      <c r="RMB207" s="449"/>
      <c r="RMC207" s="449"/>
      <c r="RMD207" s="449"/>
      <c r="RME207" s="602"/>
      <c r="RMF207" s="447"/>
      <c r="RMG207" s="447"/>
      <c r="RMH207" s="447"/>
      <c r="RMI207" s="448"/>
      <c r="RMJ207" s="602"/>
      <c r="RMK207" s="602"/>
      <c r="RML207" s="602"/>
      <c r="RMM207" s="449"/>
      <c r="RMN207" s="449"/>
      <c r="RMO207" s="449"/>
      <c r="RMP207" s="602"/>
      <c r="RMQ207" s="449"/>
      <c r="RMR207" s="449"/>
      <c r="RMS207" s="449"/>
      <c r="RMT207" s="449"/>
      <c r="RMU207" s="602"/>
      <c r="RMV207" s="447"/>
      <c r="RMW207" s="447"/>
      <c r="RMX207" s="447"/>
      <c r="RMY207" s="448"/>
      <c r="RMZ207" s="602"/>
      <c r="RNA207" s="602"/>
      <c r="RNB207" s="602"/>
      <c r="RNC207" s="449"/>
      <c r="RND207" s="449"/>
      <c r="RNE207" s="449"/>
      <c r="RNF207" s="602"/>
      <c r="RNG207" s="449"/>
      <c r="RNH207" s="449"/>
      <c r="RNI207" s="449"/>
      <c r="RNJ207" s="449"/>
      <c r="RNK207" s="602"/>
      <c r="RNL207" s="447"/>
      <c r="RNM207" s="447"/>
      <c r="RNN207" s="447"/>
      <c r="RNO207" s="448"/>
      <c r="RNP207" s="602"/>
      <c r="RNQ207" s="602"/>
      <c r="RNR207" s="602"/>
      <c r="RNS207" s="449"/>
      <c r="RNT207" s="449"/>
      <c r="RNU207" s="449"/>
      <c r="RNV207" s="602"/>
      <c r="RNW207" s="449"/>
      <c r="RNX207" s="449"/>
      <c r="RNY207" s="449"/>
      <c r="RNZ207" s="449"/>
      <c r="ROA207" s="602"/>
      <c r="ROB207" s="447"/>
      <c r="ROC207" s="447"/>
      <c r="ROD207" s="447"/>
      <c r="ROE207" s="448"/>
      <c r="ROF207" s="602"/>
      <c r="ROG207" s="602"/>
      <c r="ROH207" s="602"/>
      <c r="ROI207" s="449"/>
      <c r="ROJ207" s="449"/>
      <c r="ROK207" s="449"/>
      <c r="ROL207" s="602"/>
      <c r="ROM207" s="449"/>
      <c r="RON207" s="449"/>
      <c r="ROO207" s="449"/>
      <c r="ROP207" s="449"/>
      <c r="ROQ207" s="602"/>
      <c r="ROR207" s="447"/>
      <c r="ROS207" s="447"/>
      <c r="ROT207" s="447"/>
      <c r="ROU207" s="448"/>
      <c r="ROV207" s="602"/>
      <c r="ROW207" s="602"/>
      <c r="ROX207" s="602"/>
      <c r="ROY207" s="449"/>
      <c r="ROZ207" s="449"/>
      <c r="RPA207" s="449"/>
      <c r="RPB207" s="602"/>
      <c r="RPC207" s="449"/>
      <c r="RPD207" s="449"/>
      <c r="RPE207" s="449"/>
      <c r="RPF207" s="449"/>
      <c r="RPG207" s="602"/>
      <c r="RPH207" s="447"/>
      <c r="RPI207" s="447"/>
      <c r="RPJ207" s="447"/>
      <c r="RPK207" s="448"/>
      <c r="RPL207" s="602"/>
      <c r="RPM207" s="602"/>
      <c r="RPN207" s="602"/>
      <c r="RPO207" s="449"/>
      <c r="RPP207" s="449"/>
      <c r="RPQ207" s="449"/>
      <c r="RPR207" s="602"/>
      <c r="RPS207" s="449"/>
      <c r="RPT207" s="449"/>
      <c r="RPU207" s="449"/>
      <c r="RPV207" s="449"/>
      <c r="RPW207" s="602"/>
      <c r="RPX207" s="447"/>
      <c r="RPY207" s="447"/>
      <c r="RPZ207" s="447"/>
      <c r="RQA207" s="448"/>
      <c r="RQB207" s="602"/>
      <c r="RQC207" s="602"/>
      <c r="RQD207" s="602"/>
      <c r="RQE207" s="449"/>
      <c r="RQF207" s="449"/>
      <c r="RQG207" s="449"/>
      <c r="RQH207" s="602"/>
      <c r="RQI207" s="449"/>
      <c r="RQJ207" s="449"/>
      <c r="RQK207" s="449"/>
      <c r="RQL207" s="449"/>
      <c r="RQM207" s="602"/>
      <c r="RQN207" s="447"/>
      <c r="RQO207" s="447"/>
      <c r="RQP207" s="447"/>
      <c r="RQQ207" s="448"/>
      <c r="RQR207" s="602"/>
      <c r="RQS207" s="602"/>
      <c r="RQT207" s="602"/>
      <c r="RQU207" s="449"/>
      <c r="RQV207" s="449"/>
      <c r="RQW207" s="449"/>
      <c r="RQX207" s="602"/>
      <c r="RQY207" s="449"/>
      <c r="RQZ207" s="449"/>
      <c r="RRA207" s="449"/>
      <c r="RRB207" s="449"/>
      <c r="RRC207" s="602"/>
      <c r="RRD207" s="447"/>
      <c r="RRE207" s="447"/>
      <c r="RRF207" s="447"/>
      <c r="RRG207" s="448"/>
      <c r="RRH207" s="602"/>
      <c r="RRI207" s="602"/>
      <c r="RRJ207" s="602"/>
      <c r="RRK207" s="449"/>
      <c r="RRL207" s="449"/>
      <c r="RRM207" s="449"/>
      <c r="RRN207" s="602"/>
      <c r="RRO207" s="449"/>
      <c r="RRP207" s="449"/>
      <c r="RRQ207" s="449"/>
      <c r="RRR207" s="449"/>
      <c r="RRS207" s="602"/>
      <c r="RRT207" s="447"/>
      <c r="RRU207" s="447"/>
      <c r="RRV207" s="447"/>
      <c r="RRW207" s="448"/>
      <c r="RRX207" s="602"/>
      <c r="RRY207" s="602"/>
      <c r="RRZ207" s="602"/>
      <c r="RSA207" s="449"/>
      <c r="RSB207" s="449"/>
      <c r="RSC207" s="449"/>
      <c r="RSD207" s="602"/>
      <c r="RSE207" s="449"/>
      <c r="RSF207" s="449"/>
      <c r="RSG207" s="449"/>
      <c r="RSH207" s="449"/>
      <c r="RSI207" s="602"/>
      <c r="RSJ207" s="447"/>
      <c r="RSK207" s="447"/>
      <c r="RSL207" s="447"/>
      <c r="RSM207" s="448"/>
      <c r="RSN207" s="602"/>
      <c r="RSO207" s="602"/>
      <c r="RSP207" s="602"/>
      <c r="RSQ207" s="449"/>
      <c r="RSR207" s="449"/>
      <c r="RSS207" s="449"/>
      <c r="RST207" s="602"/>
      <c r="RSU207" s="449"/>
      <c r="RSV207" s="449"/>
      <c r="RSW207" s="449"/>
      <c r="RSX207" s="449"/>
      <c r="RSY207" s="602"/>
      <c r="RSZ207" s="447"/>
      <c r="RTA207" s="447"/>
      <c r="RTB207" s="447"/>
      <c r="RTC207" s="448"/>
      <c r="RTD207" s="602"/>
      <c r="RTE207" s="602"/>
      <c r="RTF207" s="602"/>
      <c r="RTG207" s="449"/>
      <c r="RTH207" s="449"/>
      <c r="RTI207" s="449"/>
      <c r="RTJ207" s="602"/>
      <c r="RTK207" s="449"/>
      <c r="RTL207" s="449"/>
      <c r="RTM207" s="449"/>
      <c r="RTN207" s="449"/>
      <c r="RTO207" s="602"/>
      <c r="RTP207" s="447"/>
      <c r="RTQ207" s="447"/>
      <c r="RTR207" s="447"/>
      <c r="RTS207" s="448"/>
      <c r="RTT207" s="602"/>
      <c r="RTU207" s="602"/>
      <c r="RTV207" s="602"/>
      <c r="RTW207" s="449"/>
      <c r="RTX207" s="449"/>
      <c r="RTY207" s="449"/>
      <c r="RTZ207" s="602"/>
      <c r="RUA207" s="449"/>
      <c r="RUB207" s="449"/>
      <c r="RUC207" s="449"/>
      <c r="RUD207" s="449"/>
      <c r="RUE207" s="602"/>
      <c r="RUF207" s="447"/>
      <c r="RUG207" s="447"/>
      <c r="RUH207" s="447"/>
      <c r="RUI207" s="448"/>
      <c r="RUJ207" s="602"/>
      <c r="RUK207" s="602"/>
      <c r="RUL207" s="602"/>
      <c r="RUM207" s="449"/>
      <c r="RUN207" s="449"/>
      <c r="RUO207" s="449"/>
      <c r="RUP207" s="602"/>
      <c r="RUQ207" s="449"/>
      <c r="RUR207" s="449"/>
      <c r="RUS207" s="449"/>
      <c r="RUT207" s="449"/>
      <c r="RUU207" s="602"/>
      <c r="RUV207" s="447"/>
      <c r="RUW207" s="447"/>
      <c r="RUX207" s="447"/>
      <c r="RUY207" s="448"/>
      <c r="RUZ207" s="602"/>
      <c r="RVA207" s="602"/>
      <c r="RVB207" s="602"/>
      <c r="RVC207" s="449"/>
      <c r="RVD207" s="449"/>
      <c r="RVE207" s="449"/>
      <c r="RVF207" s="602"/>
      <c r="RVG207" s="449"/>
      <c r="RVH207" s="449"/>
      <c r="RVI207" s="449"/>
      <c r="RVJ207" s="449"/>
      <c r="RVK207" s="602"/>
      <c r="RVL207" s="447"/>
      <c r="RVM207" s="447"/>
      <c r="RVN207" s="447"/>
      <c r="RVO207" s="448"/>
      <c r="RVP207" s="602"/>
      <c r="RVQ207" s="602"/>
      <c r="RVR207" s="602"/>
      <c r="RVS207" s="449"/>
      <c r="RVT207" s="449"/>
      <c r="RVU207" s="449"/>
      <c r="RVV207" s="602"/>
      <c r="RVW207" s="449"/>
      <c r="RVX207" s="449"/>
      <c r="RVY207" s="449"/>
      <c r="RVZ207" s="449"/>
      <c r="RWA207" s="602"/>
      <c r="RWB207" s="447"/>
      <c r="RWC207" s="447"/>
      <c r="RWD207" s="447"/>
      <c r="RWE207" s="448"/>
      <c r="RWF207" s="602"/>
      <c r="RWG207" s="602"/>
      <c r="RWH207" s="602"/>
      <c r="RWI207" s="449"/>
      <c r="RWJ207" s="449"/>
      <c r="RWK207" s="449"/>
      <c r="RWL207" s="602"/>
      <c r="RWM207" s="449"/>
      <c r="RWN207" s="449"/>
      <c r="RWO207" s="449"/>
      <c r="RWP207" s="449"/>
      <c r="RWQ207" s="602"/>
      <c r="RWR207" s="447"/>
      <c r="RWS207" s="447"/>
      <c r="RWT207" s="447"/>
      <c r="RWU207" s="448"/>
      <c r="RWV207" s="602"/>
      <c r="RWW207" s="602"/>
      <c r="RWX207" s="602"/>
      <c r="RWY207" s="449"/>
      <c r="RWZ207" s="449"/>
      <c r="RXA207" s="449"/>
      <c r="RXB207" s="602"/>
      <c r="RXC207" s="449"/>
      <c r="RXD207" s="449"/>
      <c r="RXE207" s="449"/>
      <c r="RXF207" s="449"/>
      <c r="RXG207" s="602"/>
      <c r="RXH207" s="447"/>
      <c r="RXI207" s="447"/>
      <c r="RXJ207" s="447"/>
      <c r="RXK207" s="448"/>
      <c r="RXL207" s="602"/>
      <c r="RXM207" s="602"/>
      <c r="RXN207" s="602"/>
      <c r="RXO207" s="449"/>
      <c r="RXP207" s="449"/>
      <c r="RXQ207" s="449"/>
      <c r="RXR207" s="602"/>
      <c r="RXS207" s="449"/>
      <c r="RXT207" s="449"/>
      <c r="RXU207" s="449"/>
      <c r="RXV207" s="449"/>
      <c r="RXW207" s="602"/>
      <c r="RXX207" s="447"/>
      <c r="RXY207" s="447"/>
      <c r="RXZ207" s="447"/>
      <c r="RYA207" s="448"/>
      <c r="RYB207" s="602"/>
      <c r="RYC207" s="602"/>
      <c r="RYD207" s="602"/>
      <c r="RYE207" s="449"/>
      <c r="RYF207" s="449"/>
      <c r="RYG207" s="449"/>
      <c r="RYH207" s="602"/>
      <c r="RYI207" s="449"/>
      <c r="RYJ207" s="449"/>
      <c r="RYK207" s="449"/>
      <c r="RYL207" s="449"/>
      <c r="RYM207" s="602"/>
      <c r="RYN207" s="447"/>
      <c r="RYO207" s="447"/>
      <c r="RYP207" s="447"/>
      <c r="RYQ207" s="448"/>
      <c r="RYR207" s="602"/>
      <c r="RYS207" s="602"/>
      <c r="RYT207" s="602"/>
      <c r="RYU207" s="449"/>
      <c r="RYV207" s="449"/>
      <c r="RYW207" s="449"/>
      <c r="RYX207" s="602"/>
      <c r="RYY207" s="449"/>
      <c r="RYZ207" s="449"/>
      <c r="RZA207" s="449"/>
      <c r="RZB207" s="449"/>
      <c r="RZC207" s="602"/>
      <c r="RZD207" s="447"/>
      <c r="RZE207" s="447"/>
      <c r="RZF207" s="447"/>
      <c r="RZG207" s="448"/>
      <c r="RZH207" s="602"/>
      <c r="RZI207" s="602"/>
      <c r="RZJ207" s="602"/>
      <c r="RZK207" s="449"/>
      <c r="RZL207" s="449"/>
      <c r="RZM207" s="449"/>
      <c r="RZN207" s="602"/>
      <c r="RZO207" s="449"/>
      <c r="RZP207" s="449"/>
      <c r="RZQ207" s="449"/>
      <c r="RZR207" s="449"/>
      <c r="RZS207" s="602"/>
      <c r="RZT207" s="447"/>
      <c r="RZU207" s="447"/>
      <c r="RZV207" s="447"/>
      <c r="RZW207" s="448"/>
      <c r="RZX207" s="602"/>
      <c r="RZY207" s="602"/>
      <c r="RZZ207" s="602"/>
      <c r="SAA207" s="449"/>
      <c r="SAB207" s="449"/>
      <c r="SAC207" s="449"/>
      <c r="SAD207" s="602"/>
      <c r="SAE207" s="449"/>
      <c r="SAF207" s="449"/>
      <c r="SAG207" s="449"/>
      <c r="SAH207" s="449"/>
      <c r="SAI207" s="602"/>
      <c r="SAJ207" s="447"/>
      <c r="SAK207" s="447"/>
      <c r="SAL207" s="447"/>
      <c r="SAM207" s="448"/>
      <c r="SAN207" s="602"/>
      <c r="SAO207" s="602"/>
      <c r="SAP207" s="602"/>
      <c r="SAQ207" s="449"/>
      <c r="SAR207" s="449"/>
      <c r="SAS207" s="449"/>
      <c r="SAT207" s="602"/>
      <c r="SAU207" s="449"/>
      <c r="SAV207" s="449"/>
      <c r="SAW207" s="449"/>
      <c r="SAX207" s="449"/>
      <c r="SAY207" s="602"/>
      <c r="SAZ207" s="447"/>
      <c r="SBA207" s="447"/>
      <c r="SBB207" s="447"/>
      <c r="SBC207" s="448"/>
      <c r="SBD207" s="602"/>
      <c r="SBE207" s="602"/>
      <c r="SBF207" s="602"/>
      <c r="SBG207" s="449"/>
      <c r="SBH207" s="449"/>
      <c r="SBI207" s="449"/>
      <c r="SBJ207" s="602"/>
      <c r="SBK207" s="449"/>
      <c r="SBL207" s="449"/>
      <c r="SBM207" s="449"/>
      <c r="SBN207" s="449"/>
      <c r="SBO207" s="602"/>
      <c r="SBP207" s="447"/>
      <c r="SBQ207" s="447"/>
      <c r="SBR207" s="447"/>
      <c r="SBS207" s="448"/>
      <c r="SBT207" s="602"/>
      <c r="SBU207" s="602"/>
      <c r="SBV207" s="602"/>
      <c r="SBW207" s="449"/>
      <c r="SBX207" s="449"/>
      <c r="SBY207" s="449"/>
      <c r="SBZ207" s="602"/>
      <c r="SCA207" s="449"/>
      <c r="SCB207" s="449"/>
      <c r="SCC207" s="449"/>
      <c r="SCD207" s="449"/>
      <c r="SCE207" s="602"/>
      <c r="SCF207" s="447"/>
      <c r="SCG207" s="447"/>
      <c r="SCH207" s="447"/>
      <c r="SCI207" s="448"/>
      <c r="SCJ207" s="602"/>
      <c r="SCK207" s="602"/>
      <c r="SCL207" s="602"/>
      <c r="SCM207" s="449"/>
      <c r="SCN207" s="449"/>
      <c r="SCO207" s="449"/>
      <c r="SCP207" s="602"/>
      <c r="SCQ207" s="449"/>
      <c r="SCR207" s="449"/>
      <c r="SCS207" s="449"/>
      <c r="SCT207" s="449"/>
      <c r="SCU207" s="602"/>
      <c r="SCV207" s="447"/>
      <c r="SCW207" s="447"/>
      <c r="SCX207" s="447"/>
      <c r="SCY207" s="448"/>
      <c r="SCZ207" s="602"/>
      <c r="SDA207" s="602"/>
      <c r="SDB207" s="602"/>
      <c r="SDC207" s="449"/>
      <c r="SDD207" s="449"/>
      <c r="SDE207" s="449"/>
      <c r="SDF207" s="602"/>
      <c r="SDG207" s="449"/>
      <c r="SDH207" s="449"/>
      <c r="SDI207" s="449"/>
      <c r="SDJ207" s="449"/>
      <c r="SDK207" s="602"/>
      <c r="SDL207" s="447"/>
      <c r="SDM207" s="447"/>
      <c r="SDN207" s="447"/>
      <c r="SDO207" s="448"/>
      <c r="SDP207" s="602"/>
      <c r="SDQ207" s="602"/>
      <c r="SDR207" s="602"/>
      <c r="SDS207" s="449"/>
      <c r="SDT207" s="449"/>
      <c r="SDU207" s="449"/>
      <c r="SDV207" s="602"/>
      <c r="SDW207" s="449"/>
      <c r="SDX207" s="449"/>
      <c r="SDY207" s="449"/>
      <c r="SDZ207" s="449"/>
      <c r="SEA207" s="602"/>
      <c r="SEB207" s="447"/>
      <c r="SEC207" s="447"/>
      <c r="SED207" s="447"/>
      <c r="SEE207" s="448"/>
      <c r="SEF207" s="602"/>
      <c r="SEG207" s="602"/>
      <c r="SEH207" s="602"/>
      <c r="SEI207" s="449"/>
      <c r="SEJ207" s="449"/>
      <c r="SEK207" s="449"/>
      <c r="SEL207" s="602"/>
      <c r="SEM207" s="449"/>
      <c r="SEN207" s="449"/>
      <c r="SEO207" s="449"/>
      <c r="SEP207" s="449"/>
      <c r="SEQ207" s="602"/>
      <c r="SER207" s="447"/>
      <c r="SES207" s="447"/>
      <c r="SET207" s="447"/>
      <c r="SEU207" s="448"/>
      <c r="SEV207" s="602"/>
      <c r="SEW207" s="602"/>
      <c r="SEX207" s="602"/>
      <c r="SEY207" s="449"/>
      <c r="SEZ207" s="449"/>
      <c r="SFA207" s="449"/>
      <c r="SFB207" s="602"/>
      <c r="SFC207" s="449"/>
      <c r="SFD207" s="449"/>
      <c r="SFE207" s="449"/>
      <c r="SFF207" s="449"/>
      <c r="SFG207" s="602"/>
      <c r="SFH207" s="447"/>
      <c r="SFI207" s="447"/>
      <c r="SFJ207" s="447"/>
      <c r="SFK207" s="448"/>
      <c r="SFL207" s="602"/>
      <c r="SFM207" s="602"/>
      <c r="SFN207" s="602"/>
      <c r="SFO207" s="449"/>
      <c r="SFP207" s="449"/>
      <c r="SFQ207" s="449"/>
      <c r="SFR207" s="602"/>
      <c r="SFS207" s="449"/>
      <c r="SFT207" s="449"/>
      <c r="SFU207" s="449"/>
      <c r="SFV207" s="449"/>
      <c r="SFW207" s="602"/>
      <c r="SFX207" s="447"/>
      <c r="SFY207" s="447"/>
      <c r="SFZ207" s="447"/>
      <c r="SGA207" s="448"/>
      <c r="SGB207" s="602"/>
      <c r="SGC207" s="602"/>
      <c r="SGD207" s="602"/>
      <c r="SGE207" s="449"/>
      <c r="SGF207" s="449"/>
      <c r="SGG207" s="449"/>
      <c r="SGH207" s="602"/>
      <c r="SGI207" s="449"/>
      <c r="SGJ207" s="449"/>
      <c r="SGK207" s="449"/>
      <c r="SGL207" s="449"/>
      <c r="SGM207" s="602"/>
      <c r="SGN207" s="447"/>
      <c r="SGO207" s="447"/>
      <c r="SGP207" s="447"/>
      <c r="SGQ207" s="448"/>
      <c r="SGR207" s="602"/>
      <c r="SGS207" s="602"/>
      <c r="SGT207" s="602"/>
      <c r="SGU207" s="449"/>
      <c r="SGV207" s="449"/>
      <c r="SGW207" s="449"/>
      <c r="SGX207" s="602"/>
      <c r="SGY207" s="449"/>
      <c r="SGZ207" s="449"/>
      <c r="SHA207" s="449"/>
      <c r="SHB207" s="449"/>
      <c r="SHC207" s="602"/>
      <c r="SHD207" s="447"/>
      <c r="SHE207" s="447"/>
      <c r="SHF207" s="447"/>
      <c r="SHG207" s="448"/>
      <c r="SHH207" s="602"/>
      <c r="SHI207" s="602"/>
      <c r="SHJ207" s="602"/>
      <c r="SHK207" s="449"/>
      <c r="SHL207" s="449"/>
      <c r="SHM207" s="449"/>
      <c r="SHN207" s="602"/>
      <c r="SHO207" s="449"/>
      <c r="SHP207" s="449"/>
      <c r="SHQ207" s="449"/>
      <c r="SHR207" s="449"/>
      <c r="SHS207" s="602"/>
      <c r="SHT207" s="447"/>
      <c r="SHU207" s="447"/>
      <c r="SHV207" s="447"/>
      <c r="SHW207" s="448"/>
      <c r="SHX207" s="602"/>
      <c r="SHY207" s="602"/>
      <c r="SHZ207" s="602"/>
      <c r="SIA207" s="449"/>
      <c r="SIB207" s="449"/>
      <c r="SIC207" s="449"/>
      <c r="SID207" s="602"/>
      <c r="SIE207" s="449"/>
      <c r="SIF207" s="449"/>
      <c r="SIG207" s="449"/>
      <c r="SIH207" s="449"/>
      <c r="SII207" s="602"/>
      <c r="SIJ207" s="447"/>
      <c r="SIK207" s="447"/>
      <c r="SIL207" s="447"/>
      <c r="SIM207" s="448"/>
      <c r="SIN207" s="602"/>
      <c r="SIO207" s="602"/>
      <c r="SIP207" s="602"/>
      <c r="SIQ207" s="449"/>
      <c r="SIR207" s="449"/>
      <c r="SIS207" s="449"/>
      <c r="SIT207" s="602"/>
      <c r="SIU207" s="449"/>
      <c r="SIV207" s="449"/>
      <c r="SIW207" s="449"/>
      <c r="SIX207" s="449"/>
      <c r="SIY207" s="602"/>
      <c r="SIZ207" s="447"/>
      <c r="SJA207" s="447"/>
      <c r="SJB207" s="447"/>
      <c r="SJC207" s="448"/>
      <c r="SJD207" s="602"/>
      <c r="SJE207" s="602"/>
      <c r="SJF207" s="602"/>
      <c r="SJG207" s="449"/>
      <c r="SJH207" s="449"/>
      <c r="SJI207" s="449"/>
      <c r="SJJ207" s="602"/>
      <c r="SJK207" s="449"/>
      <c r="SJL207" s="449"/>
      <c r="SJM207" s="449"/>
      <c r="SJN207" s="449"/>
      <c r="SJO207" s="602"/>
      <c r="SJP207" s="447"/>
      <c r="SJQ207" s="447"/>
      <c r="SJR207" s="447"/>
      <c r="SJS207" s="448"/>
      <c r="SJT207" s="602"/>
      <c r="SJU207" s="602"/>
      <c r="SJV207" s="602"/>
      <c r="SJW207" s="449"/>
      <c r="SJX207" s="449"/>
      <c r="SJY207" s="449"/>
      <c r="SJZ207" s="602"/>
      <c r="SKA207" s="449"/>
      <c r="SKB207" s="449"/>
      <c r="SKC207" s="449"/>
      <c r="SKD207" s="449"/>
      <c r="SKE207" s="602"/>
      <c r="SKF207" s="447"/>
      <c r="SKG207" s="447"/>
      <c r="SKH207" s="447"/>
      <c r="SKI207" s="448"/>
      <c r="SKJ207" s="602"/>
      <c r="SKK207" s="602"/>
      <c r="SKL207" s="602"/>
      <c r="SKM207" s="449"/>
      <c r="SKN207" s="449"/>
      <c r="SKO207" s="449"/>
      <c r="SKP207" s="602"/>
      <c r="SKQ207" s="449"/>
      <c r="SKR207" s="449"/>
      <c r="SKS207" s="449"/>
      <c r="SKT207" s="449"/>
      <c r="SKU207" s="602"/>
      <c r="SKV207" s="447"/>
      <c r="SKW207" s="447"/>
      <c r="SKX207" s="447"/>
      <c r="SKY207" s="448"/>
      <c r="SKZ207" s="602"/>
      <c r="SLA207" s="602"/>
      <c r="SLB207" s="602"/>
      <c r="SLC207" s="449"/>
      <c r="SLD207" s="449"/>
      <c r="SLE207" s="449"/>
      <c r="SLF207" s="602"/>
      <c r="SLG207" s="449"/>
      <c r="SLH207" s="449"/>
      <c r="SLI207" s="449"/>
      <c r="SLJ207" s="449"/>
      <c r="SLK207" s="602"/>
      <c r="SLL207" s="447"/>
      <c r="SLM207" s="447"/>
      <c r="SLN207" s="447"/>
      <c r="SLO207" s="448"/>
      <c r="SLP207" s="602"/>
      <c r="SLQ207" s="602"/>
      <c r="SLR207" s="602"/>
      <c r="SLS207" s="449"/>
      <c r="SLT207" s="449"/>
      <c r="SLU207" s="449"/>
      <c r="SLV207" s="602"/>
      <c r="SLW207" s="449"/>
      <c r="SLX207" s="449"/>
      <c r="SLY207" s="449"/>
      <c r="SLZ207" s="449"/>
      <c r="SMA207" s="602"/>
      <c r="SMB207" s="447"/>
      <c r="SMC207" s="447"/>
      <c r="SMD207" s="447"/>
      <c r="SME207" s="448"/>
      <c r="SMF207" s="602"/>
      <c r="SMG207" s="602"/>
      <c r="SMH207" s="602"/>
      <c r="SMI207" s="449"/>
      <c r="SMJ207" s="449"/>
      <c r="SMK207" s="449"/>
      <c r="SML207" s="602"/>
      <c r="SMM207" s="449"/>
      <c r="SMN207" s="449"/>
      <c r="SMO207" s="449"/>
      <c r="SMP207" s="449"/>
      <c r="SMQ207" s="602"/>
      <c r="SMR207" s="447"/>
      <c r="SMS207" s="447"/>
      <c r="SMT207" s="447"/>
      <c r="SMU207" s="448"/>
      <c r="SMV207" s="602"/>
      <c r="SMW207" s="602"/>
      <c r="SMX207" s="602"/>
      <c r="SMY207" s="449"/>
      <c r="SMZ207" s="449"/>
      <c r="SNA207" s="449"/>
      <c r="SNB207" s="602"/>
      <c r="SNC207" s="449"/>
      <c r="SND207" s="449"/>
      <c r="SNE207" s="449"/>
      <c r="SNF207" s="449"/>
      <c r="SNG207" s="602"/>
      <c r="SNH207" s="447"/>
      <c r="SNI207" s="447"/>
      <c r="SNJ207" s="447"/>
      <c r="SNK207" s="448"/>
      <c r="SNL207" s="602"/>
      <c r="SNM207" s="602"/>
      <c r="SNN207" s="602"/>
      <c r="SNO207" s="449"/>
      <c r="SNP207" s="449"/>
      <c r="SNQ207" s="449"/>
      <c r="SNR207" s="602"/>
      <c r="SNS207" s="449"/>
      <c r="SNT207" s="449"/>
      <c r="SNU207" s="449"/>
      <c r="SNV207" s="449"/>
      <c r="SNW207" s="602"/>
      <c r="SNX207" s="447"/>
      <c r="SNY207" s="447"/>
      <c r="SNZ207" s="447"/>
      <c r="SOA207" s="448"/>
      <c r="SOB207" s="602"/>
      <c r="SOC207" s="602"/>
      <c r="SOD207" s="602"/>
      <c r="SOE207" s="449"/>
      <c r="SOF207" s="449"/>
      <c r="SOG207" s="449"/>
      <c r="SOH207" s="602"/>
      <c r="SOI207" s="449"/>
      <c r="SOJ207" s="449"/>
      <c r="SOK207" s="449"/>
      <c r="SOL207" s="449"/>
      <c r="SOM207" s="602"/>
      <c r="SON207" s="447"/>
      <c r="SOO207" s="447"/>
      <c r="SOP207" s="447"/>
      <c r="SOQ207" s="448"/>
      <c r="SOR207" s="602"/>
      <c r="SOS207" s="602"/>
      <c r="SOT207" s="602"/>
      <c r="SOU207" s="449"/>
      <c r="SOV207" s="449"/>
      <c r="SOW207" s="449"/>
      <c r="SOX207" s="602"/>
      <c r="SOY207" s="449"/>
      <c r="SOZ207" s="449"/>
      <c r="SPA207" s="449"/>
      <c r="SPB207" s="449"/>
      <c r="SPC207" s="602"/>
      <c r="SPD207" s="447"/>
      <c r="SPE207" s="447"/>
      <c r="SPF207" s="447"/>
      <c r="SPG207" s="448"/>
      <c r="SPH207" s="602"/>
      <c r="SPI207" s="602"/>
      <c r="SPJ207" s="602"/>
      <c r="SPK207" s="449"/>
      <c r="SPL207" s="449"/>
      <c r="SPM207" s="449"/>
      <c r="SPN207" s="602"/>
      <c r="SPO207" s="449"/>
      <c r="SPP207" s="449"/>
      <c r="SPQ207" s="449"/>
      <c r="SPR207" s="449"/>
      <c r="SPS207" s="602"/>
      <c r="SPT207" s="447"/>
      <c r="SPU207" s="447"/>
      <c r="SPV207" s="447"/>
      <c r="SPW207" s="448"/>
      <c r="SPX207" s="602"/>
      <c r="SPY207" s="602"/>
      <c r="SPZ207" s="602"/>
      <c r="SQA207" s="449"/>
      <c r="SQB207" s="449"/>
      <c r="SQC207" s="449"/>
      <c r="SQD207" s="602"/>
      <c r="SQE207" s="449"/>
      <c r="SQF207" s="449"/>
      <c r="SQG207" s="449"/>
      <c r="SQH207" s="449"/>
      <c r="SQI207" s="602"/>
      <c r="SQJ207" s="447"/>
      <c r="SQK207" s="447"/>
      <c r="SQL207" s="447"/>
      <c r="SQM207" s="448"/>
      <c r="SQN207" s="602"/>
      <c r="SQO207" s="602"/>
      <c r="SQP207" s="602"/>
      <c r="SQQ207" s="449"/>
      <c r="SQR207" s="449"/>
      <c r="SQS207" s="449"/>
      <c r="SQT207" s="602"/>
      <c r="SQU207" s="449"/>
      <c r="SQV207" s="449"/>
      <c r="SQW207" s="449"/>
      <c r="SQX207" s="449"/>
      <c r="SQY207" s="602"/>
      <c r="SQZ207" s="447"/>
      <c r="SRA207" s="447"/>
      <c r="SRB207" s="447"/>
      <c r="SRC207" s="448"/>
      <c r="SRD207" s="602"/>
      <c r="SRE207" s="602"/>
      <c r="SRF207" s="602"/>
      <c r="SRG207" s="449"/>
      <c r="SRH207" s="449"/>
      <c r="SRI207" s="449"/>
      <c r="SRJ207" s="602"/>
      <c r="SRK207" s="449"/>
      <c r="SRL207" s="449"/>
      <c r="SRM207" s="449"/>
      <c r="SRN207" s="449"/>
      <c r="SRO207" s="602"/>
      <c r="SRP207" s="447"/>
      <c r="SRQ207" s="447"/>
      <c r="SRR207" s="447"/>
      <c r="SRS207" s="448"/>
      <c r="SRT207" s="602"/>
      <c r="SRU207" s="602"/>
      <c r="SRV207" s="602"/>
      <c r="SRW207" s="449"/>
      <c r="SRX207" s="449"/>
      <c r="SRY207" s="449"/>
      <c r="SRZ207" s="602"/>
      <c r="SSA207" s="449"/>
      <c r="SSB207" s="449"/>
      <c r="SSC207" s="449"/>
      <c r="SSD207" s="449"/>
      <c r="SSE207" s="602"/>
      <c r="SSF207" s="447"/>
      <c r="SSG207" s="447"/>
      <c r="SSH207" s="447"/>
      <c r="SSI207" s="448"/>
      <c r="SSJ207" s="602"/>
      <c r="SSK207" s="602"/>
      <c r="SSL207" s="602"/>
      <c r="SSM207" s="449"/>
      <c r="SSN207" s="449"/>
      <c r="SSO207" s="449"/>
      <c r="SSP207" s="602"/>
      <c r="SSQ207" s="449"/>
      <c r="SSR207" s="449"/>
      <c r="SSS207" s="449"/>
      <c r="SST207" s="449"/>
      <c r="SSU207" s="602"/>
      <c r="SSV207" s="447"/>
      <c r="SSW207" s="447"/>
      <c r="SSX207" s="447"/>
      <c r="SSY207" s="448"/>
      <c r="SSZ207" s="602"/>
      <c r="STA207" s="602"/>
      <c r="STB207" s="602"/>
      <c r="STC207" s="449"/>
      <c r="STD207" s="449"/>
      <c r="STE207" s="449"/>
      <c r="STF207" s="602"/>
      <c r="STG207" s="449"/>
      <c r="STH207" s="449"/>
      <c r="STI207" s="449"/>
      <c r="STJ207" s="449"/>
      <c r="STK207" s="602"/>
      <c r="STL207" s="447"/>
      <c r="STM207" s="447"/>
      <c r="STN207" s="447"/>
      <c r="STO207" s="448"/>
      <c r="STP207" s="602"/>
      <c r="STQ207" s="602"/>
      <c r="STR207" s="602"/>
      <c r="STS207" s="449"/>
      <c r="STT207" s="449"/>
      <c r="STU207" s="449"/>
      <c r="STV207" s="602"/>
      <c r="STW207" s="449"/>
      <c r="STX207" s="449"/>
      <c r="STY207" s="449"/>
      <c r="STZ207" s="449"/>
      <c r="SUA207" s="602"/>
      <c r="SUB207" s="447"/>
      <c r="SUC207" s="447"/>
      <c r="SUD207" s="447"/>
      <c r="SUE207" s="448"/>
      <c r="SUF207" s="602"/>
      <c r="SUG207" s="602"/>
      <c r="SUH207" s="602"/>
      <c r="SUI207" s="449"/>
      <c r="SUJ207" s="449"/>
      <c r="SUK207" s="449"/>
      <c r="SUL207" s="602"/>
      <c r="SUM207" s="449"/>
      <c r="SUN207" s="449"/>
      <c r="SUO207" s="449"/>
      <c r="SUP207" s="449"/>
      <c r="SUQ207" s="602"/>
      <c r="SUR207" s="447"/>
      <c r="SUS207" s="447"/>
      <c r="SUT207" s="447"/>
      <c r="SUU207" s="448"/>
      <c r="SUV207" s="602"/>
      <c r="SUW207" s="602"/>
      <c r="SUX207" s="602"/>
      <c r="SUY207" s="449"/>
      <c r="SUZ207" s="449"/>
      <c r="SVA207" s="449"/>
      <c r="SVB207" s="602"/>
      <c r="SVC207" s="449"/>
      <c r="SVD207" s="449"/>
      <c r="SVE207" s="449"/>
      <c r="SVF207" s="449"/>
      <c r="SVG207" s="602"/>
      <c r="SVH207" s="447"/>
      <c r="SVI207" s="447"/>
      <c r="SVJ207" s="447"/>
      <c r="SVK207" s="448"/>
      <c r="SVL207" s="602"/>
      <c r="SVM207" s="602"/>
      <c r="SVN207" s="602"/>
      <c r="SVO207" s="449"/>
      <c r="SVP207" s="449"/>
      <c r="SVQ207" s="449"/>
      <c r="SVR207" s="602"/>
      <c r="SVS207" s="449"/>
      <c r="SVT207" s="449"/>
      <c r="SVU207" s="449"/>
      <c r="SVV207" s="449"/>
      <c r="SVW207" s="602"/>
      <c r="SVX207" s="447"/>
      <c r="SVY207" s="447"/>
      <c r="SVZ207" s="447"/>
      <c r="SWA207" s="448"/>
      <c r="SWB207" s="602"/>
      <c r="SWC207" s="602"/>
      <c r="SWD207" s="602"/>
      <c r="SWE207" s="449"/>
      <c r="SWF207" s="449"/>
      <c r="SWG207" s="449"/>
      <c r="SWH207" s="602"/>
      <c r="SWI207" s="449"/>
      <c r="SWJ207" s="449"/>
      <c r="SWK207" s="449"/>
      <c r="SWL207" s="449"/>
      <c r="SWM207" s="602"/>
      <c r="SWN207" s="447"/>
      <c r="SWO207" s="447"/>
      <c r="SWP207" s="447"/>
      <c r="SWQ207" s="448"/>
      <c r="SWR207" s="602"/>
      <c r="SWS207" s="602"/>
      <c r="SWT207" s="602"/>
      <c r="SWU207" s="449"/>
      <c r="SWV207" s="449"/>
      <c r="SWW207" s="449"/>
      <c r="SWX207" s="602"/>
      <c r="SWY207" s="449"/>
      <c r="SWZ207" s="449"/>
      <c r="SXA207" s="449"/>
      <c r="SXB207" s="449"/>
      <c r="SXC207" s="602"/>
      <c r="SXD207" s="447"/>
      <c r="SXE207" s="447"/>
      <c r="SXF207" s="447"/>
      <c r="SXG207" s="448"/>
      <c r="SXH207" s="602"/>
      <c r="SXI207" s="602"/>
      <c r="SXJ207" s="602"/>
      <c r="SXK207" s="449"/>
      <c r="SXL207" s="449"/>
      <c r="SXM207" s="449"/>
      <c r="SXN207" s="602"/>
      <c r="SXO207" s="449"/>
      <c r="SXP207" s="449"/>
      <c r="SXQ207" s="449"/>
      <c r="SXR207" s="449"/>
      <c r="SXS207" s="602"/>
      <c r="SXT207" s="447"/>
      <c r="SXU207" s="447"/>
      <c r="SXV207" s="447"/>
      <c r="SXW207" s="448"/>
      <c r="SXX207" s="602"/>
      <c r="SXY207" s="602"/>
      <c r="SXZ207" s="602"/>
      <c r="SYA207" s="449"/>
      <c r="SYB207" s="449"/>
      <c r="SYC207" s="449"/>
      <c r="SYD207" s="602"/>
      <c r="SYE207" s="449"/>
      <c r="SYF207" s="449"/>
      <c r="SYG207" s="449"/>
      <c r="SYH207" s="449"/>
      <c r="SYI207" s="602"/>
      <c r="SYJ207" s="447"/>
      <c r="SYK207" s="447"/>
      <c r="SYL207" s="447"/>
      <c r="SYM207" s="448"/>
      <c r="SYN207" s="602"/>
      <c r="SYO207" s="602"/>
      <c r="SYP207" s="602"/>
      <c r="SYQ207" s="449"/>
      <c r="SYR207" s="449"/>
      <c r="SYS207" s="449"/>
      <c r="SYT207" s="602"/>
      <c r="SYU207" s="449"/>
      <c r="SYV207" s="449"/>
      <c r="SYW207" s="449"/>
      <c r="SYX207" s="449"/>
      <c r="SYY207" s="602"/>
      <c r="SYZ207" s="447"/>
      <c r="SZA207" s="447"/>
      <c r="SZB207" s="447"/>
      <c r="SZC207" s="448"/>
      <c r="SZD207" s="602"/>
      <c r="SZE207" s="602"/>
      <c r="SZF207" s="602"/>
      <c r="SZG207" s="449"/>
      <c r="SZH207" s="449"/>
      <c r="SZI207" s="449"/>
      <c r="SZJ207" s="602"/>
      <c r="SZK207" s="449"/>
      <c r="SZL207" s="449"/>
      <c r="SZM207" s="449"/>
      <c r="SZN207" s="449"/>
      <c r="SZO207" s="602"/>
      <c r="SZP207" s="447"/>
      <c r="SZQ207" s="447"/>
      <c r="SZR207" s="447"/>
      <c r="SZS207" s="448"/>
      <c r="SZT207" s="602"/>
      <c r="SZU207" s="602"/>
      <c r="SZV207" s="602"/>
      <c r="SZW207" s="449"/>
      <c r="SZX207" s="449"/>
      <c r="SZY207" s="449"/>
      <c r="SZZ207" s="602"/>
      <c r="TAA207" s="449"/>
      <c r="TAB207" s="449"/>
      <c r="TAC207" s="449"/>
      <c r="TAD207" s="449"/>
      <c r="TAE207" s="602"/>
      <c r="TAF207" s="447"/>
      <c r="TAG207" s="447"/>
      <c r="TAH207" s="447"/>
      <c r="TAI207" s="448"/>
      <c r="TAJ207" s="602"/>
      <c r="TAK207" s="602"/>
      <c r="TAL207" s="602"/>
      <c r="TAM207" s="449"/>
      <c r="TAN207" s="449"/>
      <c r="TAO207" s="449"/>
      <c r="TAP207" s="602"/>
      <c r="TAQ207" s="449"/>
      <c r="TAR207" s="449"/>
      <c r="TAS207" s="449"/>
      <c r="TAT207" s="449"/>
      <c r="TAU207" s="602"/>
      <c r="TAV207" s="447"/>
      <c r="TAW207" s="447"/>
      <c r="TAX207" s="447"/>
      <c r="TAY207" s="448"/>
      <c r="TAZ207" s="602"/>
      <c r="TBA207" s="602"/>
      <c r="TBB207" s="602"/>
      <c r="TBC207" s="449"/>
      <c r="TBD207" s="449"/>
      <c r="TBE207" s="449"/>
      <c r="TBF207" s="602"/>
      <c r="TBG207" s="449"/>
      <c r="TBH207" s="449"/>
      <c r="TBI207" s="449"/>
      <c r="TBJ207" s="449"/>
      <c r="TBK207" s="602"/>
      <c r="TBL207" s="447"/>
      <c r="TBM207" s="447"/>
      <c r="TBN207" s="447"/>
      <c r="TBO207" s="448"/>
      <c r="TBP207" s="602"/>
      <c r="TBQ207" s="602"/>
      <c r="TBR207" s="602"/>
      <c r="TBS207" s="449"/>
      <c r="TBT207" s="449"/>
      <c r="TBU207" s="449"/>
      <c r="TBV207" s="602"/>
      <c r="TBW207" s="449"/>
      <c r="TBX207" s="449"/>
      <c r="TBY207" s="449"/>
      <c r="TBZ207" s="449"/>
      <c r="TCA207" s="602"/>
      <c r="TCB207" s="447"/>
      <c r="TCC207" s="447"/>
      <c r="TCD207" s="447"/>
      <c r="TCE207" s="448"/>
      <c r="TCF207" s="602"/>
      <c r="TCG207" s="602"/>
      <c r="TCH207" s="602"/>
      <c r="TCI207" s="449"/>
      <c r="TCJ207" s="449"/>
      <c r="TCK207" s="449"/>
      <c r="TCL207" s="602"/>
      <c r="TCM207" s="449"/>
      <c r="TCN207" s="449"/>
      <c r="TCO207" s="449"/>
      <c r="TCP207" s="449"/>
      <c r="TCQ207" s="602"/>
      <c r="TCR207" s="447"/>
      <c r="TCS207" s="447"/>
      <c r="TCT207" s="447"/>
      <c r="TCU207" s="448"/>
      <c r="TCV207" s="602"/>
      <c r="TCW207" s="602"/>
      <c r="TCX207" s="602"/>
      <c r="TCY207" s="449"/>
      <c r="TCZ207" s="449"/>
      <c r="TDA207" s="449"/>
      <c r="TDB207" s="602"/>
      <c r="TDC207" s="449"/>
      <c r="TDD207" s="449"/>
      <c r="TDE207" s="449"/>
      <c r="TDF207" s="449"/>
      <c r="TDG207" s="602"/>
      <c r="TDH207" s="447"/>
      <c r="TDI207" s="447"/>
      <c r="TDJ207" s="447"/>
      <c r="TDK207" s="448"/>
      <c r="TDL207" s="602"/>
      <c r="TDM207" s="602"/>
      <c r="TDN207" s="602"/>
      <c r="TDO207" s="449"/>
      <c r="TDP207" s="449"/>
      <c r="TDQ207" s="449"/>
      <c r="TDR207" s="602"/>
      <c r="TDS207" s="449"/>
      <c r="TDT207" s="449"/>
      <c r="TDU207" s="449"/>
      <c r="TDV207" s="449"/>
      <c r="TDW207" s="602"/>
      <c r="TDX207" s="447"/>
      <c r="TDY207" s="447"/>
      <c r="TDZ207" s="447"/>
      <c r="TEA207" s="448"/>
      <c r="TEB207" s="602"/>
      <c r="TEC207" s="602"/>
      <c r="TED207" s="602"/>
      <c r="TEE207" s="449"/>
      <c r="TEF207" s="449"/>
      <c r="TEG207" s="449"/>
      <c r="TEH207" s="602"/>
      <c r="TEI207" s="449"/>
      <c r="TEJ207" s="449"/>
      <c r="TEK207" s="449"/>
      <c r="TEL207" s="449"/>
      <c r="TEM207" s="602"/>
      <c r="TEN207" s="447"/>
      <c r="TEO207" s="447"/>
      <c r="TEP207" s="447"/>
      <c r="TEQ207" s="448"/>
      <c r="TER207" s="602"/>
      <c r="TES207" s="602"/>
      <c r="TET207" s="602"/>
      <c r="TEU207" s="449"/>
      <c r="TEV207" s="449"/>
      <c r="TEW207" s="449"/>
      <c r="TEX207" s="602"/>
      <c r="TEY207" s="449"/>
      <c r="TEZ207" s="449"/>
      <c r="TFA207" s="449"/>
      <c r="TFB207" s="449"/>
      <c r="TFC207" s="602"/>
      <c r="TFD207" s="447"/>
      <c r="TFE207" s="447"/>
      <c r="TFF207" s="447"/>
      <c r="TFG207" s="448"/>
      <c r="TFH207" s="602"/>
      <c r="TFI207" s="602"/>
      <c r="TFJ207" s="602"/>
      <c r="TFK207" s="449"/>
      <c r="TFL207" s="449"/>
      <c r="TFM207" s="449"/>
      <c r="TFN207" s="602"/>
      <c r="TFO207" s="449"/>
      <c r="TFP207" s="449"/>
      <c r="TFQ207" s="449"/>
      <c r="TFR207" s="449"/>
      <c r="TFS207" s="602"/>
      <c r="TFT207" s="447"/>
      <c r="TFU207" s="447"/>
      <c r="TFV207" s="447"/>
      <c r="TFW207" s="448"/>
      <c r="TFX207" s="602"/>
      <c r="TFY207" s="602"/>
      <c r="TFZ207" s="602"/>
      <c r="TGA207" s="449"/>
      <c r="TGB207" s="449"/>
      <c r="TGC207" s="449"/>
      <c r="TGD207" s="602"/>
      <c r="TGE207" s="449"/>
      <c r="TGF207" s="449"/>
      <c r="TGG207" s="449"/>
      <c r="TGH207" s="449"/>
      <c r="TGI207" s="602"/>
      <c r="TGJ207" s="447"/>
      <c r="TGK207" s="447"/>
      <c r="TGL207" s="447"/>
      <c r="TGM207" s="448"/>
      <c r="TGN207" s="602"/>
      <c r="TGO207" s="602"/>
      <c r="TGP207" s="602"/>
      <c r="TGQ207" s="449"/>
      <c r="TGR207" s="449"/>
      <c r="TGS207" s="449"/>
      <c r="TGT207" s="602"/>
      <c r="TGU207" s="449"/>
      <c r="TGV207" s="449"/>
      <c r="TGW207" s="449"/>
      <c r="TGX207" s="449"/>
      <c r="TGY207" s="602"/>
      <c r="TGZ207" s="447"/>
      <c r="THA207" s="447"/>
      <c r="THB207" s="447"/>
      <c r="THC207" s="448"/>
      <c r="THD207" s="602"/>
      <c r="THE207" s="602"/>
      <c r="THF207" s="602"/>
      <c r="THG207" s="449"/>
      <c r="THH207" s="449"/>
      <c r="THI207" s="449"/>
      <c r="THJ207" s="602"/>
      <c r="THK207" s="449"/>
      <c r="THL207" s="449"/>
      <c r="THM207" s="449"/>
      <c r="THN207" s="449"/>
      <c r="THO207" s="602"/>
      <c r="THP207" s="447"/>
      <c r="THQ207" s="447"/>
      <c r="THR207" s="447"/>
      <c r="THS207" s="448"/>
      <c r="THT207" s="602"/>
      <c r="THU207" s="602"/>
      <c r="THV207" s="602"/>
      <c r="THW207" s="449"/>
      <c r="THX207" s="449"/>
      <c r="THY207" s="449"/>
      <c r="THZ207" s="602"/>
      <c r="TIA207" s="449"/>
      <c r="TIB207" s="449"/>
      <c r="TIC207" s="449"/>
      <c r="TID207" s="449"/>
      <c r="TIE207" s="602"/>
      <c r="TIF207" s="447"/>
      <c r="TIG207" s="447"/>
      <c r="TIH207" s="447"/>
      <c r="TII207" s="448"/>
      <c r="TIJ207" s="602"/>
      <c r="TIK207" s="602"/>
      <c r="TIL207" s="602"/>
      <c r="TIM207" s="449"/>
      <c r="TIN207" s="449"/>
      <c r="TIO207" s="449"/>
      <c r="TIP207" s="602"/>
      <c r="TIQ207" s="449"/>
      <c r="TIR207" s="449"/>
      <c r="TIS207" s="449"/>
      <c r="TIT207" s="449"/>
      <c r="TIU207" s="602"/>
      <c r="TIV207" s="447"/>
      <c r="TIW207" s="447"/>
      <c r="TIX207" s="447"/>
      <c r="TIY207" s="448"/>
      <c r="TIZ207" s="602"/>
      <c r="TJA207" s="602"/>
      <c r="TJB207" s="602"/>
      <c r="TJC207" s="449"/>
      <c r="TJD207" s="449"/>
      <c r="TJE207" s="449"/>
      <c r="TJF207" s="602"/>
      <c r="TJG207" s="449"/>
      <c r="TJH207" s="449"/>
      <c r="TJI207" s="449"/>
      <c r="TJJ207" s="449"/>
      <c r="TJK207" s="602"/>
      <c r="TJL207" s="447"/>
      <c r="TJM207" s="447"/>
      <c r="TJN207" s="447"/>
      <c r="TJO207" s="448"/>
      <c r="TJP207" s="602"/>
      <c r="TJQ207" s="602"/>
      <c r="TJR207" s="602"/>
      <c r="TJS207" s="449"/>
      <c r="TJT207" s="449"/>
      <c r="TJU207" s="449"/>
      <c r="TJV207" s="602"/>
      <c r="TJW207" s="449"/>
      <c r="TJX207" s="449"/>
      <c r="TJY207" s="449"/>
      <c r="TJZ207" s="449"/>
      <c r="TKA207" s="602"/>
      <c r="TKB207" s="447"/>
      <c r="TKC207" s="447"/>
      <c r="TKD207" s="447"/>
      <c r="TKE207" s="448"/>
      <c r="TKF207" s="602"/>
      <c r="TKG207" s="602"/>
      <c r="TKH207" s="602"/>
      <c r="TKI207" s="449"/>
      <c r="TKJ207" s="449"/>
      <c r="TKK207" s="449"/>
      <c r="TKL207" s="602"/>
      <c r="TKM207" s="449"/>
      <c r="TKN207" s="449"/>
      <c r="TKO207" s="449"/>
      <c r="TKP207" s="449"/>
      <c r="TKQ207" s="602"/>
      <c r="TKR207" s="447"/>
      <c r="TKS207" s="447"/>
      <c r="TKT207" s="447"/>
      <c r="TKU207" s="448"/>
      <c r="TKV207" s="602"/>
      <c r="TKW207" s="602"/>
      <c r="TKX207" s="602"/>
      <c r="TKY207" s="449"/>
      <c r="TKZ207" s="449"/>
      <c r="TLA207" s="449"/>
      <c r="TLB207" s="602"/>
      <c r="TLC207" s="449"/>
      <c r="TLD207" s="449"/>
      <c r="TLE207" s="449"/>
      <c r="TLF207" s="449"/>
      <c r="TLG207" s="602"/>
      <c r="TLH207" s="447"/>
      <c r="TLI207" s="447"/>
      <c r="TLJ207" s="447"/>
      <c r="TLK207" s="448"/>
      <c r="TLL207" s="602"/>
      <c r="TLM207" s="602"/>
      <c r="TLN207" s="602"/>
      <c r="TLO207" s="449"/>
      <c r="TLP207" s="449"/>
      <c r="TLQ207" s="449"/>
      <c r="TLR207" s="602"/>
      <c r="TLS207" s="449"/>
      <c r="TLT207" s="449"/>
      <c r="TLU207" s="449"/>
      <c r="TLV207" s="449"/>
      <c r="TLW207" s="602"/>
      <c r="TLX207" s="447"/>
      <c r="TLY207" s="447"/>
      <c r="TLZ207" s="447"/>
      <c r="TMA207" s="448"/>
      <c r="TMB207" s="602"/>
      <c r="TMC207" s="602"/>
      <c r="TMD207" s="602"/>
      <c r="TME207" s="449"/>
      <c r="TMF207" s="449"/>
      <c r="TMG207" s="449"/>
      <c r="TMH207" s="602"/>
      <c r="TMI207" s="449"/>
      <c r="TMJ207" s="449"/>
      <c r="TMK207" s="449"/>
      <c r="TML207" s="449"/>
      <c r="TMM207" s="602"/>
      <c r="TMN207" s="447"/>
      <c r="TMO207" s="447"/>
      <c r="TMP207" s="447"/>
      <c r="TMQ207" s="448"/>
      <c r="TMR207" s="602"/>
      <c r="TMS207" s="602"/>
      <c r="TMT207" s="602"/>
      <c r="TMU207" s="449"/>
      <c r="TMV207" s="449"/>
      <c r="TMW207" s="449"/>
      <c r="TMX207" s="602"/>
      <c r="TMY207" s="449"/>
      <c r="TMZ207" s="449"/>
      <c r="TNA207" s="449"/>
      <c r="TNB207" s="449"/>
      <c r="TNC207" s="602"/>
      <c r="TND207" s="447"/>
      <c r="TNE207" s="447"/>
      <c r="TNF207" s="447"/>
      <c r="TNG207" s="448"/>
      <c r="TNH207" s="602"/>
      <c r="TNI207" s="602"/>
      <c r="TNJ207" s="602"/>
      <c r="TNK207" s="449"/>
      <c r="TNL207" s="449"/>
      <c r="TNM207" s="449"/>
      <c r="TNN207" s="602"/>
      <c r="TNO207" s="449"/>
      <c r="TNP207" s="449"/>
      <c r="TNQ207" s="449"/>
      <c r="TNR207" s="449"/>
      <c r="TNS207" s="602"/>
      <c r="TNT207" s="447"/>
      <c r="TNU207" s="447"/>
      <c r="TNV207" s="447"/>
      <c r="TNW207" s="448"/>
      <c r="TNX207" s="602"/>
      <c r="TNY207" s="602"/>
      <c r="TNZ207" s="602"/>
      <c r="TOA207" s="449"/>
      <c r="TOB207" s="449"/>
      <c r="TOC207" s="449"/>
      <c r="TOD207" s="602"/>
      <c r="TOE207" s="449"/>
      <c r="TOF207" s="449"/>
      <c r="TOG207" s="449"/>
      <c r="TOH207" s="449"/>
      <c r="TOI207" s="602"/>
      <c r="TOJ207" s="447"/>
      <c r="TOK207" s="447"/>
      <c r="TOL207" s="447"/>
      <c r="TOM207" s="448"/>
      <c r="TON207" s="602"/>
      <c r="TOO207" s="602"/>
      <c r="TOP207" s="602"/>
      <c r="TOQ207" s="449"/>
      <c r="TOR207" s="449"/>
      <c r="TOS207" s="449"/>
      <c r="TOT207" s="602"/>
      <c r="TOU207" s="449"/>
      <c r="TOV207" s="449"/>
      <c r="TOW207" s="449"/>
      <c r="TOX207" s="449"/>
      <c r="TOY207" s="602"/>
      <c r="TOZ207" s="447"/>
      <c r="TPA207" s="447"/>
      <c r="TPB207" s="447"/>
      <c r="TPC207" s="448"/>
      <c r="TPD207" s="602"/>
      <c r="TPE207" s="602"/>
      <c r="TPF207" s="602"/>
      <c r="TPG207" s="449"/>
      <c r="TPH207" s="449"/>
      <c r="TPI207" s="449"/>
      <c r="TPJ207" s="602"/>
      <c r="TPK207" s="449"/>
      <c r="TPL207" s="449"/>
      <c r="TPM207" s="449"/>
      <c r="TPN207" s="449"/>
      <c r="TPO207" s="602"/>
      <c r="TPP207" s="447"/>
      <c r="TPQ207" s="447"/>
      <c r="TPR207" s="447"/>
      <c r="TPS207" s="448"/>
      <c r="TPT207" s="602"/>
      <c r="TPU207" s="602"/>
      <c r="TPV207" s="602"/>
      <c r="TPW207" s="449"/>
      <c r="TPX207" s="449"/>
      <c r="TPY207" s="449"/>
      <c r="TPZ207" s="602"/>
      <c r="TQA207" s="449"/>
      <c r="TQB207" s="449"/>
      <c r="TQC207" s="449"/>
      <c r="TQD207" s="449"/>
      <c r="TQE207" s="602"/>
      <c r="TQF207" s="447"/>
      <c r="TQG207" s="447"/>
      <c r="TQH207" s="447"/>
      <c r="TQI207" s="448"/>
      <c r="TQJ207" s="602"/>
      <c r="TQK207" s="602"/>
      <c r="TQL207" s="602"/>
      <c r="TQM207" s="449"/>
      <c r="TQN207" s="449"/>
      <c r="TQO207" s="449"/>
      <c r="TQP207" s="602"/>
      <c r="TQQ207" s="449"/>
      <c r="TQR207" s="449"/>
      <c r="TQS207" s="449"/>
      <c r="TQT207" s="449"/>
      <c r="TQU207" s="602"/>
      <c r="TQV207" s="447"/>
      <c r="TQW207" s="447"/>
      <c r="TQX207" s="447"/>
      <c r="TQY207" s="448"/>
      <c r="TQZ207" s="602"/>
      <c r="TRA207" s="602"/>
      <c r="TRB207" s="602"/>
      <c r="TRC207" s="449"/>
      <c r="TRD207" s="449"/>
      <c r="TRE207" s="449"/>
      <c r="TRF207" s="602"/>
      <c r="TRG207" s="449"/>
      <c r="TRH207" s="449"/>
      <c r="TRI207" s="449"/>
      <c r="TRJ207" s="449"/>
      <c r="TRK207" s="602"/>
      <c r="TRL207" s="447"/>
      <c r="TRM207" s="447"/>
      <c r="TRN207" s="447"/>
      <c r="TRO207" s="448"/>
      <c r="TRP207" s="602"/>
      <c r="TRQ207" s="602"/>
      <c r="TRR207" s="602"/>
      <c r="TRS207" s="449"/>
      <c r="TRT207" s="449"/>
      <c r="TRU207" s="449"/>
      <c r="TRV207" s="602"/>
      <c r="TRW207" s="449"/>
      <c r="TRX207" s="449"/>
      <c r="TRY207" s="449"/>
      <c r="TRZ207" s="449"/>
      <c r="TSA207" s="602"/>
      <c r="TSB207" s="447"/>
      <c r="TSC207" s="447"/>
      <c r="TSD207" s="447"/>
      <c r="TSE207" s="448"/>
      <c r="TSF207" s="602"/>
      <c r="TSG207" s="602"/>
      <c r="TSH207" s="602"/>
      <c r="TSI207" s="449"/>
      <c r="TSJ207" s="449"/>
      <c r="TSK207" s="449"/>
      <c r="TSL207" s="602"/>
      <c r="TSM207" s="449"/>
      <c r="TSN207" s="449"/>
      <c r="TSO207" s="449"/>
      <c r="TSP207" s="449"/>
      <c r="TSQ207" s="602"/>
      <c r="TSR207" s="447"/>
      <c r="TSS207" s="447"/>
      <c r="TST207" s="447"/>
      <c r="TSU207" s="448"/>
      <c r="TSV207" s="602"/>
      <c r="TSW207" s="602"/>
      <c r="TSX207" s="602"/>
      <c r="TSY207" s="449"/>
      <c r="TSZ207" s="449"/>
      <c r="TTA207" s="449"/>
      <c r="TTB207" s="602"/>
      <c r="TTC207" s="449"/>
      <c r="TTD207" s="449"/>
      <c r="TTE207" s="449"/>
      <c r="TTF207" s="449"/>
      <c r="TTG207" s="602"/>
      <c r="TTH207" s="447"/>
      <c r="TTI207" s="447"/>
      <c r="TTJ207" s="447"/>
      <c r="TTK207" s="448"/>
      <c r="TTL207" s="602"/>
      <c r="TTM207" s="602"/>
      <c r="TTN207" s="602"/>
      <c r="TTO207" s="449"/>
      <c r="TTP207" s="449"/>
      <c r="TTQ207" s="449"/>
      <c r="TTR207" s="602"/>
      <c r="TTS207" s="449"/>
      <c r="TTT207" s="449"/>
      <c r="TTU207" s="449"/>
      <c r="TTV207" s="449"/>
      <c r="TTW207" s="602"/>
      <c r="TTX207" s="447"/>
      <c r="TTY207" s="447"/>
      <c r="TTZ207" s="447"/>
      <c r="TUA207" s="448"/>
      <c r="TUB207" s="602"/>
      <c r="TUC207" s="602"/>
      <c r="TUD207" s="602"/>
      <c r="TUE207" s="449"/>
      <c r="TUF207" s="449"/>
      <c r="TUG207" s="449"/>
      <c r="TUH207" s="602"/>
      <c r="TUI207" s="449"/>
      <c r="TUJ207" s="449"/>
      <c r="TUK207" s="449"/>
      <c r="TUL207" s="449"/>
      <c r="TUM207" s="602"/>
      <c r="TUN207" s="447"/>
      <c r="TUO207" s="447"/>
      <c r="TUP207" s="447"/>
      <c r="TUQ207" s="448"/>
      <c r="TUR207" s="602"/>
      <c r="TUS207" s="602"/>
      <c r="TUT207" s="602"/>
      <c r="TUU207" s="449"/>
      <c r="TUV207" s="449"/>
      <c r="TUW207" s="449"/>
      <c r="TUX207" s="602"/>
      <c r="TUY207" s="449"/>
      <c r="TUZ207" s="449"/>
      <c r="TVA207" s="449"/>
      <c r="TVB207" s="449"/>
      <c r="TVC207" s="602"/>
      <c r="TVD207" s="447"/>
      <c r="TVE207" s="447"/>
      <c r="TVF207" s="447"/>
      <c r="TVG207" s="448"/>
      <c r="TVH207" s="602"/>
      <c r="TVI207" s="602"/>
      <c r="TVJ207" s="602"/>
      <c r="TVK207" s="449"/>
      <c r="TVL207" s="449"/>
      <c r="TVM207" s="449"/>
      <c r="TVN207" s="602"/>
      <c r="TVO207" s="449"/>
      <c r="TVP207" s="449"/>
      <c r="TVQ207" s="449"/>
      <c r="TVR207" s="449"/>
      <c r="TVS207" s="602"/>
      <c r="TVT207" s="447"/>
      <c r="TVU207" s="447"/>
      <c r="TVV207" s="447"/>
      <c r="TVW207" s="448"/>
      <c r="TVX207" s="602"/>
      <c r="TVY207" s="602"/>
      <c r="TVZ207" s="602"/>
      <c r="TWA207" s="449"/>
      <c r="TWB207" s="449"/>
      <c r="TWC207" s="449"/>
      <c r="TWD207" s="602"/>
      <c r="TWE207" s="449"/>
      <c r="TWF207" s="449"/>
      <c r="TWG207" s="449"/>
      <c r="TWH207" s="449"/>
      <c r="TWI207" s="602"/>
      <c r="TWJ207" s="447"/>
      <c r="TWK207" s="447"/>
      <c r="TWL207" s="447"/>
      <c r="TWM207" s="448"/>
      <c r="TWN207" s="602"/>
      <c r="TWO207" s="602"/>
      <c r="TWP207" s="602"/>
      <c r="TWQ207" s="449"/>
      <c r="TWR207" s="449"/>
      <c r="TWS207" s="449"/>
      <c r="TWT207" s="602"/>
      <c r="TWU207" s="449"/>
      <c r="TWV207" s="449"/>
      <c r="TWW207" s="449"/>
      <c r="TWX207" s="449"/>
      <c r="TWY207" s="602"/>
      <c r="TWZ207" s="447"/>
      <c r="TXA207" s="447"/>
      <c r="TXB207" s="447"/>
      <c r="TXC207" s="448"/>
      <c r="TXD207" s="602"/>
      <c r="TXE207" s="602"/>
      <c r="TXF207" s="602"/>
      <c r="TXG207" s="449"/>
      <c r="TXH207" s="449"/>
      <c r="TXI207" s="449"/>
      <c r="TXJ207" s="602"/>
      <c r="TXK207" s="449"/>
      <c r="TXL207" s="449"/>
      <c r="TXM207" s="449"/>
      <c r="TXN207" s="449"/>
      <c r="TXO207" s="602"/>
      <c r="TXP207" s="447"/>
      <c r="TXQ207" s="447"/>
      <c r="TXR207" s="447"/>
      <c r="TXS207" s="448"/>
      <c r="TXT207" s="602"/>
      <c r="TXU207" s="602"/>
      <c r="TXV207" s="602"/>
      <c r="TXW207" s="449"/>
      <c r="TXX207" s="449"/>
      <c r="TXY207" s="449"/>
      <c r="TXZ207" s="602"/>
      <c r="TYA207" s="449"/>
      <c r="TYB207" s="449"/>
      <c r="TYC207" s="449"/>
      <c r="TYD207" s="449"/>
      <c r="TYE207" s="602"/>
      <c r="TYF207" s="447"/>
      <c r="TYG207" s="447"/>
      <c r="TYH207" s="447"/>
      <c r="TYI207" s="448"/>
      <c r="TYJ207" s="602"/>
      <c r="TYK207" s="602"/>
      <c r="TYL207" s="602"/>
      <c r="TYM207" s="449"/>
      <c r="TYN207" s="449"/>
      <c r="TYO207" s="449"/>
      <c r="TYP207" s="602"/>
      <c r="TYQ207" s="449"/>
      <c r="TYR207" s="449"/>
      <c r="TYS207" s="449"/>
      <c r="TYT207" s="449"/>
      <c r="TYU207" s="602"/>
      <c r="TYV207" s="447"/>
      <c r="TYW207" s="447"/>
      <c r="TYX207" s="447"/>
      <c r="TYY207" s="448"/>
      <c r="TYZ207" s="602"/>
      <c r="TZA207" s="602"/>
      <c r="TZB207" s="602"/>
      <c r="TZC207" s="449"/>
      <c r="TZD207" s="449"/>
      <c r="TZE207" s="449"/>
      <c r="TZF207" s="602"/>
      <c r="TZG207" s="449"/>
      <c r="TZH207" s="449"/>
      <c r="TZI207" s="449"/>
      <c r="TZJ207" s="449"/>
      <c r="TZK207" s="602"/>
      <c r="TZL207" s="447"/>
      <c r="TZM207" s="447"/>
      <c r="TZN207" s="447"/>
      <c r="TZO207" s="448"/>
      <c r="TZP207" s="602"/>
      <c r="TZQ207" s="602"/>
      <c r="TZR207" s="602"/>
      <c r="TZS207" s="449"/>
      <c r="TZT207" s="449"/>
      <c r="TZU207" s="449"/>
      <c r="TZV207" s="602"/>
      <c r="TZW207" s="449"/>
      <c r="TZX207" s="449"/>
      <c r="TZY207" s="449"/>
      <c r="TZZ207" s="449"/>
      <c r="UAA207" s="602"/>
      <c r="UAB207" s="447"/>
      <c r="UAC207" s="447"/>
      <c r="UAD207" s="447"/>
      <c r="UAE207" s="448"/>
      <c r="UAF207" s="602"/>
      <c r="UAG207" s="602"/>
      <c r="UAH207" s="602"/>
      <c r="UAI207" s="449"/>
      <c r="UAJ207" s="449"/>
      <c r="UAK207" s="449"/>
      <c r="UAL207" s="602"/>
      <c r="UAM207" s="449"/>
      <c r="UAN207" s="449"/>
      <c r="UAO207" s="449"/>
      <c r="UAP207" s="449"/>
      <c r="UAQ207" s="602"/>
      <c r="UAR207" s="447"/>
      <c r="UAS207" s="447"/>
      <c r="UAT207" s="447"/>
      <c r="UAU207" s="448"/>
      <c r="UAV207" s="602"/>
      <c r="UAW207" s="602"/>
      <c r="UAX207" s="602"/>
      <c r="UAY207" s="449"/>
      <c r="UAZ207" s="449"/>
      <c r="UBA207" s="449"/>
      <c r="UBB207" s="602"/>
      <c r="UBC207" s="449"/>
      <c r="UBD207" s="449"/>
      <c r="UBE207" s="449"/>
      <c r="UBF207" s="449"/>
      <c r="UBG207" s="602"/>
      <c r="UBH207" s="447"/>
      <c r="UBI207" s="447"/>
      <c r="UBJ207" s="447"/>
      <c r="UBK207" s="448"/>
      <c r="UBL207" s="602"/>
      <c r="UBM207" s="602"/>
      <c r="UBN207" s="602"/>
      <c r="UBO207" s="449"/>
      <c r="UBP207" s="449"/>
      <c r="UBQ207" s="449"/>
      <c r="UBR207" s="602"/>
      <c r="UBS207" s="449"/>
      <c r="UBT207" s="449"/>
      <c r="UBU207" s="449"/>
      <c r="UBV207" s="449"/>
      <c r="UBW207" s="602"/>
      <c r="UBX207" s="447"/>
      <c r="UBY207" s="447"/>
      <c r="UBZ207" s="447"/>
      <c r="UCA207" s="448"/>
      <c r="UCB207" s="602"/>
      <c r="UCC207" s="602"/>
      <c r="UCD207" s="602"/>
      <c r="UCE207" s="449"/>
      <c r="UCF207" s="449"/>
      <c r="UCG207" s="449"/>
      <c r="UCH207" s="602"/>
      <c r="UCI207" s="449"/>
      <c r="UCJ207" s="449"/>
      <c r="UCK207" s="449"/>
      <c r="UCL207" s="449"/>
      <c r="UCM207" s="602"/>
      <c r="UCN207" s="447"/>
      <c r="UCO207" s="447"/>
      <c r="UCP207" s="447"/>
      <c r="UCQ207" s="448"/>
      <c r="UCR207" s="602"/>
      <c r="UCS207" s="602"/>
      <c r="UCT207" s="602"/>
      <c r="UCU207" s="449"/>
      <c r="UCV207" s="449"/>
      <c r="UCW207" s="449"/>
      <c r="UCX207" s="602"/>
      <c r="UCY207" s="449"/>
      <c r="UCZ207" s="449"/>
      <c r="UDA207" s="449"/>
      <c r="UDB207" s="449"/>
      <c r="UDC207" s="602"/>
      <c r="UDD207" s="447"/>
      <c r="UDE207" s="447"/>
      <c r="UDF207" s="447"/>
      <c r="UDG207" s="448"/>
      <c r="UDH207" s="602"/>
      <c r="UDI207" s="602"/>
      <c r="UDJ207" s="602"/>
      <c r="UDK207" s="449"/>
      <c r="UDL207" s="449"/>
      <c r="UDM207" s="449"/>
      <c r="UDN207" s="602"/>
      <c r="UDO207" s="449"/>
      <c r="UDP207" s="449"/>
      <c r="UDQ207" s="449"/>
      <c r="UDR207" s="449"/>
      <c r="UDS207" s="602"/>
      <c r="UDT207" s="447"/>
      <c r="UDU207" s="447"/>
      <c r="UDV207" s="447"/>
      <c r="UDW207" s="448"/>
      <c r="UDX207" s="602"/>
      <c r="UDY207" s="602"/>
      <c r="UDZ207" s="602"/>
      <c r="UEA207" s="449"/>
      <c r="UEB207" s="449"/>
      <c r="UEC207" s="449"/>
      <c r="UED207" s="602"/>
      <c r="UEE207" s="449"/>
      <c r="UEF207" s="449"/>
      <c r="UEG207" s="449"/>
      <c r="UEH207" s="449"/>
      <c r="UEI207" s="602"/>
      <c r="UEJ207" s="447"/>
      <c r="UEK207" s="447"/>
      <c r="UEL207" s="447"/>
      <c r="UEM207" s="448"/>
      <c r="UEN207" s="602"/>
      <c r="UEO207" s="602"/>
      <c r="UEP207" s="602"/>
      <c r="UEQ207" s="449"/>
      <c r="UER207" s="449"/>
      <c r="UES207" s="449"/>
      <c r="UET207" s="602"/>
      <c r="UEU207" s="449"/>
      <c r="UEV207" s="449"/>
      <c r="UEW207" s="449"/>
      <c r="UEX207" s="449"/>
      <c r="UEY207" s="602"/>
      <c r="UEZ207" s="447"/>
      <c r="UFA207" s="447"/>
      <c r="UFB207" s="447"/>
      <c r="UFC207" s="448"/>
      <c r="UFD207" s="602"/>
      <c r="UFE207" s="602"/>
      <c r="UFF207" s="602"/>
      <c r="UFG207" s="449"/>
      <c r="UFH207" s="449"/>
      <c r="UFI207" s="449"/>
      <c r="UFJ207" s="602"/>
      <c r="UFK207" s="449"/>
      <c r="UFL207" s="449"/>
      <c r="UFM207" s="449"/>
      <c r="UFN207" s="449"/>
      <c r="UFO207" s="602"/>
      <c r="UFP207" s="447"/>
      <c r="UFQ207" s="447"/>
      <c r="UFR207" s="447"/>
      <c r="UFS207" s="448"/>
      <c r="UFT207" s="602"/>
      <c r="UFU207" s="602"/>
      <c r="UFV207" s="602"/>
      <c r="UFW207" s="449"/>
      <c r="UFX207" s="449"/>
      <c r="UFY207" s="449"/>
      <c r="UFZ207" s="602"/>
      <c r="UGA207" s="449"/>
      <c r="UGB207" s="449"/>
      <c r="UGC207" s="449"/>
      <c r="UGD207" s="449"/>
      <c r="UGE207" s="602"/>
      <c r="UGF207" s="447"/>
      <c r="UGG207" s="447"/>
      <c r="UGH207" s="447"/>
      <c r="UGI207" s="448"/>
      <c r="UGJ207" s="602"/>
      <c r="UGK207" s="602"/>
      <c r="UGL207" s="602"/>
      <c r="UGM207" s="449"/>
      <c r="UGN207" s="449"/>
      <c r="UGO207" s="449"/>
      <c r="UGP207" s="602"/>
      <c r="UGQ207" s="449"/>
      <c r="UGR207" s="449"/>
      <c r="UGS207" s="449"/>
      <c r="UGT207" s="449"/>
      <c r="UGU207" s="602"/>
      <c r="UGV207" s="447"/>
      <c r="UGW207" s="447"/>
      <c r="UGX207" s="447"/>
      <c r="UGY207" s="448"/>
      <c r="UGZ207" s="602"/>
      <c r="UHA207" s="602"/>
      <c r="UHB207" s="602"/>
      <c r="UHC207" s="449"/>
      <c r="UHD207" s="449"/>
      <c r="UHE207" s="449"/>
      <c r="UHF207" s="602"/>
      <c r="UHG207" s="449"/>
      <c r="UHH207" s="449"/>
      <c r="UHI207" s="449"/>
      <c r="UHJ207" s="449"/>
      <c r="UHK207" s="602"/>
      <c r="UHL207" s="447"/>
      <c r="UHM207" s="447"/>
      <c r="UHN207" s="447"/>
      <c r="UHO207" s="448"/>
      <c r="UHP207" s="602"/>
      <c r="UHQ207" s="602"/>
      <c r="UHR207" s="602"/>
      <c r="UHS207" s="449"/>
      <c r="UHT207" s="449"/>
      <c r="UHU207" s="449"/>
      <c r="UHV207" s="602"/>
      <c r="UHW207" s="449"/>
      <c r="UHX207" s="449"/>
      <c r="UHY207" s="449"/>
      <c r="UHZ207" s="449"/>
      <c r="UIA207" s="602"/>
      <c r="UIB207" s="447"/>
      <c r="UIC207" s="447"/>
      <c r="UID207" s="447"/>
      <c r="UIE207" s="448"/>
      <c r="UIF207" s="602"/>
      <c r="UIG207" s="602"/>
      <c r="UIH207" s="602"/>
      <c r="UII207" s="449"/>
      <c r="UIJ207" s="449"/>
      <c r="UIK207" s="449"/>
      <c r="UIL207" s="602"/>
      <c r="UIM207" s="449"/>
      <c r="UIN207" s="449"/>
      <c r="UIO207" s="449"/>
      <c r="UIP207" s="449"/>
      <c r="UIQ207" s="602"/>
      <c r="UIR207" s="447"/>
      <c r="UIS207" s="447"/>
      <c r="UIT207" s="447"/>
      <c r="UIU207" s="448"/>
      <c r="UIV207" s="602"/>
      <c r="UIW207" s="602"/>
      <c r="UIX207" s="602"/>
      <c r="UIY207" s="449"/>
      <c r="UIZ207" s="449"/>
      <c r="UJA207" s="449"/>
      <c r="UJB207" s="602"/>
      <c r="UJC207" s="449"/>
      <c r="UJD207" s="449"/>
      <c r="UJE207" s="449"/>
      <c r="UJF207" s="449"/>
      <c r="UJG207" s="602"/>
      <c r="UJH207" s="447"/>
      <c r="UJI207" s="447"/>
      <c r="UJJ207" s="447"/>
      <c r="UJK207" s="448"/>
      <c r="UJL207" s="602"/>
      <c r="UJM207" s="602"/>
      <c r="UJN207" s="602"/>
      <c r="UJO207" s="449"/>
      <c r="UJP207" s="449"/>
      <c r="UJQ207" s="449"/>
      <c r="UJR207" s="602"/>
      <c r="UJS207" s="449"/>
      <c r="UJT207" s="449"/>
      <c r="UJU207" s="449"/>
      <c r="UJV207" s="449"/>
      <c r="UJW207" s="602"/>
      <c r="UJX207" s="447"/>
      <c r="UJY207" s="447"/>
      <c r="UJZ207" s="447"/>
      <c r="UKA207" s="448"/>
      <c r="UKB207" s="602"/>
      <c r="UKC207" s="602"/>
      <c r="UKD207" s="602"/>
      <c r="UKE207" s="449"/>
      <c r="UKF207" s="449"/>
      <c r="UKG207" s="449"/>
      <c r="UKH207" s="602"/>
      <c r="UKI207" s="449"/>
      <c r="UKJ207" s="449"/>
      <c r="UKK207" s="449"/>
      <c r="UKL207" s="449"/>
      <c r="UKM207" s="602"/>
      <c r="UKN207" s="447"/>
      <c r="UKO207" s="447"/>
      <c r="UKP207" s="447"/>
      <c r="UKQ207" s="448"/>
      <c r="UKR207" s="602"/>
      <c r="UKS207" s="602"/>
      <c r="UKT207" s="602"/>
      <c r="UKU207" s="449"/>
      <c r="UKV207" s="449"/>
      <c r="UKW207" s="449"/>
      <c r="UKX207" s="602"/>
      <c r="UKY207" s="449"/>
      <c r="UKZ207" s="449"/>
      <c r="ULA207" s="449"/>
      <c r="ULB207" s="449"/>
      <c r="ULC207" s="602"/>
      <c r="ULD207" s="447"/>
      <c r="ULE207" s="447"/>
      <c r="ULF207" s="447"/>
      <c r="ULG207" s="448"/>
      <c r="ULH207" s="602"/>
      <c r="ULI207" s="602"/>
      <c r="ULJ207" s="602"/>
      <c r="ULK207" s="449"/>
      <c r="ULL207" s="449"/>
      <c r="ULM207" s="449"/>
      <c r="ULN207" s="602"/>
      <c r="ULO207" s="449"/>
      <c r="ULP207" s="449"/>
      <c r="ULQ207" s="449"/>
      <c r="ULR207" s="449"/>
      <c r="ULS207" s="602"/>
      <c r="ULT207" s="447"/>
      <c r="ULU207" s="447"/>
      <c r="ULV207" s="447"/>
      <c r="ULW207" s="448"/>
      <c r="ULX207" s="602"/>
      <c r="ULY207" s="602"/>
      <c r="ULZ207" s="602"/>
      <c r="UMA207" s="449"/>
      <c r="UMB207" s="449"/>
      <c r="UMC207" s="449"/>
      <c r="UMD207" s="602"/>
      <c r="UME207" s="449"/>
      <c r="UMF207" s="449"/>
      <c r="UMG207" s="449"/>
      <c r="UMH207" s="449"/>
      <c r="UMI207" s="602"/>
      <c r="UMJ207" s="447"/>
      <c r="UMK207" s="447"/>
      <c r="UML207" s="447"/>
      <c r="UMM207" s="448"/>
      <c r="UMN207" s="602"/>
      <c r="UMO207" s="602"/>
      <c r="UMP207" s="602"/>
      <c r="UMQ207" s="449"/>
      <c r="UMR207" s="449"/>
      <c r="UMS207" s="449"/>
      <c r="UMT207" s="602"/>
      <c r="UMU207" s="449"/>
      <c r="UMV207" s="449"/>
      <c r="UMW207" s="449"/>
      <c r="UMX207" s="449"/>
      <c r="UMY207" s="602"/>
      <c r="UMZ207" s="447"/>
      <c r="UNA207" s="447"/>
      <c r="UNB207" s="447"/>
      <c r="UNC207" s="448"/>
      <c r="UND207" s="602"/>
      <c r="UNE207" s="602"/>
      <c r="UNF207" s="602"/>
      <c r="UNG207" s="449"/>
      <c r="UNH207" s="449"/>
      <c r="UNI207" s="449"/>
      <c r="UNJ207" s="602"/>
      <c r="UNK207" s="449"/>
      <c r="UNL207" s="449"/>
      <c r="UNM207" s="449"/>
      <c r="UNN207" s="449"/>
      <c r="UNO207" s="602"/>
      <c r="UNP207" s="447"/>
      <c r="UNQ207" s="447"/>
      <c r="UNR207" s="447"/>
      <c r="UNS207" s="448"/>
      <c r="UNT207" s="602"/>
      <c r="UNU207" s="602"/>
      <c r="UNV207" s="602"/>
      <c r="UNW207" s="449"/>
      <c r="UNX207" s="449"/>
      <c r="UNY207" s="449"/>
      <c r="UNZ207" s="602"/>
      <c r="UOA207" s="449"/>
      <c r="UOB207" s="449"/>
      <c r="UOC207" s="449"/>
      <c r="UOD207" s="449"/>
      <c r="UOE207" s="602"/>
      <c r="UOF207" s="447"/>
      <c r="UOG207" s="447"/>
      <c r="UOH207" s="447"/>
      <c r="UOI207" s="448"/>
      <c r="UOJ207" s="602"/>
      <c r="UOK207" s="602"/>
      <c r="UOL207" s="602"/>
      <c r="UOM207" s="449"/>
      <c r="UON207" s="449"/>
      <c r="UOO207" s="449"/>
      <c r="UOP207" s="602"/>
      <c r="UOQ207" s="449"/>
      <c r="UOR207" s="449"/>
      <c r="UOS207" s="449"/>
      <c r="UOT207" s="449"/>
      <c r="UOU207" s="602"/>
      <c r="UOV207" s="447"/>
      <c r="UOW207" s="447"/>
      <c r="UOX207" s="447"/>
      <c r="UOY207" s="448"/>
      <c r="UOZ207" s="602"/>
      <c r="UPA207" s="602"/>
      <c r="UPB207" s="602"/>
      <c r="UPC207" s="449"/>
      <c r="UPD207" s="449"/>
      <c r="UPE207" s="449"/>
      <c r="UPF207" s="602"/>
      <c r="UPG207" s="449"/>
      <c r="UPH207" s="449"/>
      <c r="UPI207" s="449"/>
      <c r="UPJ207" s="449"/>
      <c r="UPK207" s="602"/>
      <c r="UPL207" s="447"/>
      <c r="UPM207" s="447"/>
      <c r="UPN207" s="447"/>
      <c r="UPO207" s="448"/>
      <c r="UPP207" s="602"/>
      <c r="UPQ207" s="602"/>
      <c r="UPR207" s="602"/>
      <c r="UPS207" s="449"/>
      <c r="UPT207" s="449"/>
      <c r="UPU207" s="449"/>
      <c r="UPV207" s="602"/>
      <c r="UPW207" s="449"/>
      <c r="UPX207" s="449"/>
      <c r="UPY207" s="449"/>
      <c r="UPZ207" s="449"/>
      <c r="UQA207" s="602"/>
      <c r="UQB207" s="447"/>
      <c r="UQC207" s="447"/>
      <c r="UQD207" s="447"/>
      <c r="UQE207" s="448"/>
      <c r="UQF207" s="602"/>
      <c r="UQG207" s="602"/>
      <c r="UQH207" s="602"/>
      <c r="UQI207" s="449"/>
      <c r="UQJ207" s="449"/>
      <c r="UQK207" s="449"/>
      <c r="UQL207" s="602"/>
      <c r="UQM207" s="449"/>
      <c r="UQN207" s="449"/>
      <c r="UQO207" s="449"/>
      <c r="UQP207" s="449"/>
      <c r="UQQ207" s="602"/>
      <c r="UQR207" s="447"/>
      <c r="UQS207" s="447"/>
      <c r="UQT207" s="447"/>
      <c r="UQU207" s="448"/>
      <c r="UQV207" s="602"/>
      <c r="UQW207" s="602"/>
      <c r="UQX207" s="602"/>
      <c r="UQY207" s="449"/>
      <c r="UQZ207" s="449"/>
      <c r="URA207" s="449"/>
      <c r="URB207" s="602"/>
      <c r="URC207" s="449"/>
      <c r="URD207" s="449"/>
      <c r="URE207" s="449"/>
      <c r="URF207" s="449"/>
      <c r="URG207" s="602"/>
      <c r="URH207" s="447"/>
      <c r="URI207" s="447"/>
      <c r="URJ207" s="447"/>
      <c r="URK207" s="448"/>
      <c r="URL207" s="602"/>
      <c r="URM207" s="602"/>
      <c r="URN207" s="602"/>
      <c r="URO207" s="449"/>
      <c r="URP207" s="449"/>
      <c r="URQ207" s="449"/>
      <c r="URR207" s="602"/>
      <c r="URS207" s="449"/>
      <c r="URT207" s="449"/>
      <c r="URU207" s="449"/>
      <c r="URV207" s="449"/>
      <c r="URW207" s="602"/>
      <c r="URX207" s="447"/>
      <c r="URY207" s="447"/>
      <c r="URZ207" s="447"/>
      <c r="USA207" s="448"/>
      <c r="USB207" s="602"/>
      <c r="USC207" s="602"/>
      <c r="USD207" s="602"/>
      <c r="USE207" s="449"/>
      <c r="USF207" s="449"/>
      <c r="USG207" s="449"/>
      <c r="USH207" s="602"/>
      <c r="USI207" s="449"/>
      <c r="USJ207" s="449"/>
      <c r="USK207" s="449"/>
      <c r="USL207" s="449"/>
      <c r="USM207" s="602"/>
      <c r="USN207" s="447"/>
      <c r="USO207" s="447"/>
      <c r="USP207" s="447"/>
      <c r="USQ207" s="448"/>
      <c r="USR207" s="602"/>
      <c r="USS207" s="602"/>
      <c r="UST207" s="602"/>
      <c r="USU207" s="449"/>
      <c r="USV207" s="449"/>
      <c r="USW207" s="449"/>
      <c r="USX207" s="602"/>
      <c r="USY207" s="449"/>
      <c r="USZ207" s="449"/>
      <c r="UTA207" s="449"/>
      <c r="UTB207" s="449"/>
      <c r="UTC207" s="602"/>
      <c r="UTD207" s="447"/>
      <c r="UTE207" s="447"/>
      <c r="UTF207" s="447"/>
      <c r="UTG207" s="448"/>
      <c r="UTH207" s="602"/>
      <c r="UTI207" s="602"/>
      <c r="UTJ207" s="602"/>
      <c r="UTK207" s="449"/>
      <c r="UTL207" s="449"/>
      <c r="UTM207" s="449"/>
      <c r="UTN207" s="602"/>
      <c r="UTO207" s="449"/>
      <c r="UTP207" s="449"/>
      <c r="UTQ207" s="449"/>
      <c r="UTR207" s="449"/>
      <c r="UTS207" s="602"/>
      <c r="UTT207" s="447"/>
      <c r="UTU207" s="447"/>
      <c r="UTV207" s="447"/>
      <c r="UTW207" s="448"/>
      <c r="UTX207" s="602"/>
      <c r="UTY207" s="602"/>
      <c r="UTZ207" s="602"/>
      <c r="UUA207" s="449"/>
      <c r="UUB207" s="449"/>
      <c r="UUC207" s="449"/>
      <c r="UUD207" s="602"/>
      <c r="UUE207" s="449"/>
      <c r="UUF207" s="449"/>
      <c r="UUG207" s="449"/>
      <c r="UUH207" s="449"/>
      <c r="UUI207" s="602"/>
      <c r="UUJ207" s="447"/>
      <c r="UUK207" s="447"/>
      <c r="UUL207" s="447"/>
      <c r="UUM207" s="448"/>
      <c r="UUN207" s="602"/>
      <c r="UUO207" s="602"/>
      <c r="UUP207" s="602"/>
      <c r="UUQ207" s="449"/>
      <c r="UUR207" s="449"/>
      <c r="UUS207" s="449"/>
      <c r="UUT207" s="602"/>
      <c r="UUU207" s="449"/>
      <c r="UUV207" s="449"/>
      <c r="UUW207" s="449"/>
      <c r="UUX207" s="449"/>
      <c r="UUY207" s="602"/>
      <c r="UUZ207" s="447"/>
      <c r="UVA207" s="447"/>
      <c r="UVB207" s="447"/>
      <c r="UVC207" s="448"/>
      <c r="UVD207" s="602"/>
      <c r="UVE207" s="602"/>
      <c r="UVF207" s="602"/>
      <c r="UVG207" s="449"/>
      <c r="UVH207" s="449"/>
      <c r="UVI207" s="449"/>
      <c r="UVJ207" s="602"/>
      <c r="UVK207" s="449"/>
      <c r="UVL207" s="449"/>
      <c r="UVM207" s="449"/>
      <c r="UVN207" s="449"/>
      <c r="UVO207" s="602"/>
      <c r="UVP207" s="447"/>
      <c r="UVQ207" s="447"/>
      <c r="UVR207" s="447"/>
      <c r="UVS207" s="448"/>
      <c r="UVT207" s="602"/>
      <c r="UVU207" s="602"/>
      <c r="UVV207" s="602"/>
      <c r="UVW207" s="449"/>
      <c r="UVX207" s="449"/>
      <c r="UVY207" s="449"/>
      <c r="UVZ207" s="602"/>
      <c r="UWA207" s="449"/>
      <c r="UWB207" s="449"/>
      <c r="UWC207" s="449"/>
      <c r="UWD207" s="449"/>
      <c r="UWE207" s="602"/>
      <c r="UWF207" s="447"/>
      <c r="UWG207" s="447"/>
      <c r="UWH207" s="447"/>
      <c r="UWI207" s="448"/>
      <c r="UWJ207" s="602"/>
      <c r="UWK207" s="602"/>
      <c r="UWL207" s="602"/>
      <c r="UWM207" s="449"/>
      <c r="UWN207" s="449"/>
      <c r="UWO207" s="449"/>
      <c r="UWP207" s="602"/>
      <c r="UWQ207" s="449"/>
      <c r="UWR207" s="449"/>
      <c r="UWS207" s="449"/>
      <c r="UWT207" s="449"/>
      <c r="UWU207" s="602"/>
      <c r="UWV207" s="447"/>
      <c r="UWW207" s="447"/>
      <c r="UWX207" s="447"/>
      <c r="UWY207" s="448"/>
      <c r="UWZ207" s="602"/>
      <c r="UXA207" s="602"/>
      <c r="UXB207" s="602"/>
      <c r="UXC207" s="449"/>
      <c r="UXD207" s="449"/>
      <c r="UXE207" s="449"/>
      <c r="UXF207" s="602"/>
      <c r="UXG207" s="449"/>
      <c r="UXH207" s="449"/>
      <c r="UXI207" s="449"/>
      <c r="UXJ207" s="449"/>
      <c r="UXK207" s="602"/>
      <c r="UXL207" s="447"/>
      <c r="UXM207" s="447"/>
      <c r="UXN207" s="447"/>
      <c r="UXO207" s="448"/>
      <c r="UXP207" s="602"/>
      <c r="UXQ207" s="602"/>
      <c r="UXR207" s="602"/>
      <c r="UXS207" s="449"/>
      <c r="UXT207" s="449"/>
      <c r="UXU207" s="449"/>
      <c r="UXV207" s="602"/>
      <c r="UXW207" s="449"/>
      <c r="UXX207" s="449"/>
      <c r="UXY207" s="449"/>
      <c r="UXZ207" s="449"/>
      <c r="UYA207" s="602"/>
      <c r="UYB207" s="447"/>
      <c r="UYC207" s="447"/>
      <c r="UYD207" s="447"/>
      <c r="UYE207" s="448"/>
      <c r="UYF207" s="602"/>
      <c r="UYG207" s="602"/>
      <c r="UYH207" s="602"/>
      <c r="UYI207" s="449"/>
      <c r="UYJ207" s="449"/>
      <c r="UYK207" s="449"/>
      <c r="UYL207" s="602"/>
      <c r="UYM207" s="449"/>
      <c r="UYN207" s="449"/>
      <c r="UYO207" s="449"/>
      <c r="UYP207" s="449"/>
      <c r="UYQ207" s="602"/>
      <c r="UYR207" s="447"/>
      <c r="UYS207" s="447"/>
      <c r="UYT207" s="447"/>
      <c r="UYU207" s="448"/>
      <c r="UYV207" s="602"/>
      <c r="UYW207" s="602"/>
      <c r="UYX207" s="602"/>
      <c r="UYY207" s="449"/>
      <c r="UYZ207" s="449"/>
      <c r="UZA207" s="449"/>
      <c r="UZB207" s="602"/>
      <c r="UZC207" s="449"/>
      <c r="UZD207" s="449"/>
      <c r="UZE207" s="449"/>
      <c r="UZF207" s="449"/>
      <c r="UZG207" s="602"/>
      <c r="UZH207" s="447"/>
      <c r="UZI207" s="447"/>
      <c r="UZJ207" s="447"/>
      <c r="UZK207" s="448"/>
      <c r="UZL207" s="602"/>
      <c r="UZM207" s="602"/>
      <c r="UZN207" s="602"/>
      <c r="UZO207" s="449"/>
      <c r="UZP207" s="449"/>
      <c r="UZQ207" s="449"/>
      <c r="UZR207" s="602"/>
      <c r="UZS207" s="449"/>
      <c r="UZT207" s="449"/>
      <c r="UZU207" s="449"/>
      <c r="UZV207" s="449"/>
      <c r="UZW207" s="602"/>
      <c r="UZX207" s="447"/>
      <c r="UZY207" s="447"/>
      <c r="UZZ207" s="447"/>
      <c r="VAA207" s="448"/>
      <c r="VAB207" s="602"/>
      <c r="VAC207" s="602"/>
      <c r="VAD207" s="602"/>
      <c r="VAE207" s="449"/>
      <c r="VAF207" s="449"/>
      <c r="VAG207" s="449"/>
      <c r="VAH207" s="602"/>
      <c r="VAI207" s="449"/>
      <c r="VAJ207" s="449"/>
      <c r="VAK207" s="449"/>
      <c r="VAL207" s="449"/>
      <c r="VAM207" s="602"/>
      <c r="VAN207" s="447"/>
      <c r="VAO207" s="447"/>
      <c r="VAP207" s="447"/>
      <c r="VAQ207" s="448"/>
      <c r="VAR207" s="602"/>
      <c r="VAS207" s="602"/>
      <c r="VAT207" s="602"/>
      <c r="VAU207" s="449"/>
      <c r="VAV207" s="449"/>
      <c r="VAW207" s="449"/>
      <c r="VAX207" s="602"/>
      <c r="VAY207" s="449"/>
      <c r="VAZ207" s="449"/>
      <c r="VBA207" s="449"/>
      <c r="VBB207" s="449"/>
      <c r="VBC207" s="602"/>
      <c r="VBD207" s="447"/>
      <c r="VBE207" s="447"/>
      <c r="VBF207" s="447"/>
      <c r="VBG207" s="448"/>
      <c r="VBH207" s="602"/>
      <c r="VBI207" s="602"/>
      <c r="VBJ207" s="602"/>
      <c r="VBK207" s="449"/>
      <c r="VBL207" s="449"/>
      <c r="VBM207" s="449"/>
      <c r="VBN207" s="602"/>
      <c r="VBO207" s="449"/>
      <c r="VBP207" s="449"/>
      <c r="VBQ207" s="449"/>
      <c r="VBR207" s="449"/>
      <c r="VBS207" s="602"/>
      <c r="VBT207" s="447"/>
      <c r="VBU207" s="447"/>
      <c r="VBV207" s="447"/>
      <c r="VBW207" s="448"/>
      <c r="VBX207" s="602"/>
      <c r="VBY207" s="602"/>
      <c r="VBZ207" s="602"/>
      <c r="VCA207" s="449"/>
      <c r="VCB207" s="449"/>
      <c r="VCC207" s="449"/>
      <c r="VCD207" s="602"/>
      <c r="VCE207" s="449"/>
      <c r="VCF207" s="449"/>
      <c r="VCG207" s="449"/>
      <c r="VCH207" s="449"/>
      <c r="VCI207" s="602"/>
      <c r="VCJ207" s="447"/>
      <c r="VCK207" s="447"/>
      <c r="VCL207" s="447"/>
      <c r="VCM207" s="448"/>
      <c r="VCN207" s="602"/>
      <c r="VCO207" s="602"/>
      <c r="VCP207" s="602"/>
      <c r="VCQ207" s="449"/>
      <c r="VCR207" s="449"/>
      <c r="VCS207" s="449"/>
      <c r="VCT207" s="602"/>
      <c r="VCU207" s="449"/>
      <c r="VCV207" s="449"/>
      <c r="VCW207" s="449"/>
      <c r="VCX207" s="449"/>
      <c r="VCY207" s="602"/>
      <c r="VCZ207" s="447"/>
      <c r="VDA207" s="447"/>
      <c r="VDB207" s="447"/>
      <c r="VDC207" s="448"/>
      <c r="VDD207" s="602"/>
      <c r="VDE207" s="602"/>
      <c r="VDF207" s="602"/>
      <c r="VDG207" s="449"/>
      <c r="VDH207" s="449"/>
      <c r="VDI207" s="449"/>
      <c r="VDJ207" s="602"/>
      <c r="VDK207" s="449"/>
      <c r="VDL207" s="449"/>
      <c r="VDM207" s="449"/>
      <c r="VDN207" s="449"/>
      <c r="VDO207" s="602"/>
      <c r="VDP207" s="447"/>
      <c r="VDQ207" s="447"/>
      <c r="VDR207" s="447"/>
      <c r="VDS207" s="448"/>
      <c r="VDT207" s="602"/>
      <c r="VDU207" s="602"/>
      <c r="VDV207" s="602"/>
      <c r="VDW207" s="449"/>
      <c r="VDX207" s="449"/>
      <c r="VDY207" s="449"/>
      <c r="VDZ207" s="602"/>
      <c r="VEA207" s="449"/>
      <c r="VEB207" s="449"/>
      <c r="VEC207" s="449"/>
      <c r="VED207" s="449"/>
      <c r="VEE207" s="602"/>
      <c r="VEF207" s="447"/>
      <c r="VEG207" s="447"/>
      <c r="VEH207" s="447"/>
      <c r="VEI207" s="448"/>
      <c r="VEJ207" s="602"/>
      <c r="VEK207" s="602"/>
      <c r="VEL207" s="602"/>
      <c r="VEM207" s="449"/>
      <c r="VEN207" s="449"/>
      <c r="VEO207" s="449"/>
      <c r="VEP207" s="602"/>
      <c r="VEQ207" s="449"/>
      <c r="VER207" s="449"/>
      <c r="VES207" s="449"/>
      <c r="VET207" s="449"/>
      <c r="VEU207" s="602"/>
      <c r="VEV207" s="447"/>
      <c r="VEW207" s="447"/>
      <c r="VEX207" s="447"/>
      <c r="VEY207" s="448"/>
      <c r="VEZ207" s="602"/>
      <c r="VFA207" s="602"/>
      <c r="VFB207" s="602"/>
      <c r="VFC207" s="449"/>
      <c r="VFD207" s="449"/>
      <c r="VFE207" s="449"/>
      <c r="VFF207" s="602"/>
      <c r="VFG207" s="449"/>
      <c r="VFH207" s="449"/>
      <c r="VFI207" s="449"/>
      <c r="VFJ207" s="449"/>
      <c r="VFK207" s="602"/>
      <c r="VFL207" s="447"/>
      <c r="VFM207" s="447"/>
      <c r="VFN207" s="447"/>
      <c r="VFO207" s="448"/>
      <c r="VFP207" s="602"/>
      <c r="VFQ207" s="602"/>
      <c r="VFR207" s="602"/>
      <c r="VFS207" s="449"/>
      <c r="VFT207" s="449"/>
      <c r="VFU207" s="449"/>
      <c r="VFV207" s="602"/>
      <c r="VFW207" s="449"/>
      <c r="VFX207" s="449"/>
      <c r="VFY207" s="449"/>
      <c r="VFZ207" s="449"/>
      <c r="VGA207" s="602"/>
      <c r="VGB207" s="447"/>
      <c r="VGC207" s="447"/>
      <c r="VGD207" s="447"/>
      <c r="VGE207" s="448"/>
      <c r="VGF207" s="602"/>
      <c r="VGG207" s="602"/>
      <c r="VGH207" s="602"/>
      <c r="VGI207" s="449"/>
      <c r="VGJ207" s="449"/>
      <c r="VGK207" s="449"/>
      <c r="VGL207" s="602"/>
      <c r="VGM207" s="449"/>
      <c r="VGN207" s="449"/>
      <c r="VGO207" s="449"/>
      <c r="VGP207" s="449"/>
      <c r="VGQ207" s="602"/>
      <c r="VGR207" s="447"/>
      <c r="VGS207" s="447"/>
      <c r="VGT207" s="447"/>
      <c r="VGU207" s="448"/>
      <c r="VGV207" s="602"/>
      <c r="VGW207" s="602"/>
      <c r="VGX207" s="602"/>
      <c r="VGY207" s="449"/>
      <c r="VGZ207" s="449"/>
      <c r="VHA207" s="449"/>
      <c r="VHB207" s="602"/>
      <c r="VHC207" s="449"/>
      <c r="VHD207" s="449"/>
      <c r="VHE207" s="449"/>
      <c r="VHF207" s="449"/>
      <c r="VHG207" s="602"/>
      <c r="VHH207" s="447"/>
      <c r="VHI207" s="447"/>
      <c r="VHJ207" s="447"/>
      <c r="VHK207" s="448"/>
      <c r="VHL207" s="602"/>
      <c r="VHM207" s="602"/>
      <c r="VHN207" s="602"/>
      <c r="VHO207" s="449"/>
      <c r="VHP207" s="449"/>
      <c r="VHQ207" s="449"/>
      <c r="VHR207" s="602"/>
      <c r="VHS207" s="449"/>
      <c r="VHT207" s="449"/>
      <c r="VHU207" s="449"/>
      <c r="VHV207" s="449"/>
      <c r="VHW207" s="602"/>
      <c r="VHX207" s="447"/>
      <c r="VHY207" s="447"/>
      <c r="VHZ207" s="447"/>
      <c r="VIA207" s="448"/>
      <c r="VIB207" s="602"/>
      <c r="VIC207" s="602"/>
      <c r="VID207" s="602"/>
      <c r="VIE207" s="449"/>
      <c r="VIF207" s="449"/>
      <c r="VIG207" s="449"/>
      <c r="VIH207" s="602"/>
      <c r="VII207" s="449"/>
      <c r="VIJ207" s="449"/>
      <c r="VIK207" s="449"/>
      <c r="VIL207" s="449"/>
      <c r="VIM207" s="602"/>
      <c r="VIN207" s="447"/>
      <c r="VIO207" s="447"/>
      <c r="VIP207" s="447"/>
      <c r="VIQ207" s="448"/>
      <c r="VIR207" s="602"/>
      <c r="VIS207" s="602"/>
      <c r="VIT207" s="602"/>
      <c r="VIU207" s="449"/>
      <c r="VIV207" s="449"/>
      <c r="VIW207" s="449"/>
      <c r="VIX207" s="602"/>
      <c r="VIY207" s="449"/>
      <c r="VIZ207" s="449"/>
      <c r="VJA207" s="449"/>
      <c r="VJB207" s="449"/>
      <c r="VJC207" s="602"/>
      <c r="VJD207" s="447"/>
      <c r="VJE207" s="447"/>
      <c r="VJF207" s="447"/>
      <c r="VJG207" s="448"/>
      <c r="VJH207" s="602"/>
      <c r="VJI207" s="602"/>
      <c r="VJJ207" s="602"/>
      <c r="VJK207" s="449"/>
      <c r="VJL207" s="449"/>
      <c r="VJM207" s="449"/>
      <c r="VJN207" s="602"/>
      <c r="VJO207" s="449"/>
      <c r="VJP207" s="449"/>
      <c r="VJQ207" s="449"/>
      <c r="VJR207" s="449"/>
      <c r="VJS207" s="602"/>
      <c r="VJT207" s="447"/>
      <c r="VJU207" s="447"/>
      <c r="VJV207" s="447"/>
      <c r="VJW207" s="448"/>
      <c r="VJX207" s="602"/>
      <c r="VJY207" s="602"/>
      <c r="VJZ207" s="602"/>
      <c r="VKA207" s="449"/>
      <c r="VKB207" s="449"/>
      <c r="VKC207" s="449"/>
      <c r="VKD207" s="602"/>
      <c r="VKE207" s="449"/>
      <c r="VKF207" s="449"/>
      <c r="VKG207" s="449"/>
      <c r="VKH207" s="449"/>
      <c r="VKI207" s="602"/>
      <c r="VKJ207" s="447"/>
      <c r="VKK207" s="447"/>
      <c r="VKL207" s="447"/>
      <c r="VKM207" s="448"/>
      <c r="VKN207" s="602"/>
      <c r="VKO207" s="602"/>
      <c r="VKP207" s="602"/>
      <c r="VKQ207" s="449"/>
      <c r="VKR207" s="449"/>
      <c r="VKS207" s="449"/>
      <c r="VKT207" s="602"/>
      <c r="VKU207" s="449"/>
      <c r="VKV207" s="449"/>
      <c r="VKW207" s="449"/>
      <c r="VKX207" s="449"/>
      <c r="VKY207" s="602"/>
      <c r="VKZ207" s="447"/>
      <c r="VLA207" s="447"/>
      <c r="VLB207" s="447"/>
      <c r="VLC207" s="448"/>
      <c r="VLD207" s="602"/>
      <c r="VLE207" s="602"/>
      <c r="VLF207" s="602"/>
      <c r="VLG207" s="449"/>
      <c r="VLH207" s="449"/>
      <c r="VLI207" s="449"/>
      <c r="VLJ207" s="602"/>
      <c r="VLK207" s="449"/>
      <c r="VLL207" s="449"/>
      <c r="VLM207" s="449"/>
      <c r="VLN207" s="449"/>
      <c r="VLO207" s="602"/>
      <c r="VLP207" s="447"/>
      <c r="VLQ207" s="447"/>
      <c r="VLR207" s="447"/>
      <c r="VLS207" s="448"/>
      <c r="VLT207" s="602"/>
      <c r="VLU207" s="602"/>
      <c r="VLV207" s="602"/>
      <c r="VLW207" s="449"/>
      <c r="VLX207" s="449"/>
      <c r="VLY207" s="449"/>
      <c r="VLZ207" s="602"/>
      <c r="VMA207" s="449"/>
      <c r="VMB207" s="449"/>
      <c r="VMC207" s="449"/>
      <c r="VMD207" s="449"/>
      <c r="VME207" s="602"/>
      <c r="VMF207" s="447"/>
      <c r="VMG207" s="447"/>
      <c r="VMH207" s="447"/>
      <c r="VMI207" s="448"/>
      <c r="VMJ207" s="602"/>
      <c r="VMK207" s="602"/>
      <c r="VML207" s="602"/>
      <c r="VMM207" s="449"/>
      <c r="VMN207" s="449"/>
      <c r="VMO207" s="449"/>
      <c r="VMP207" s="602"/>
      <c r="VMQ207" s="449"/>
      <c r="VMR207" s="449"/>
      <c r="VMS207" s="449"/>
      <c r="VMT207" s="449"/>
      <c r="VMU207" s="602"/>
      <c r="VMV207" s="447"/>
      <c r="VMW207" s="447"/>
      <c r="VMX207" s="447"/>
      <c r="VMY207" s="448"/>
      <c r="VMZ207" s="602"/>
      <c r="VNA207" s="602"/>
      <c r="VNB207" s="602"/>
      <c r="VNC207" s="449"/>
      <c r="VND207" s="449"/>
      <c r="VNE207" s="449"/>
      <c r="VNF207" s="602"/>
      <c r="VNG207" s="449"/>
      <c r="VNH207" s="449"/>
      <c r="VNI207" s="449"/>
      <c r="VNJ207" s="449"/>
      <c r="VNK207" s="602"/>
      <c r="VNL207" s="447"/>
      <c r="VNM207" s="447"/>
      <c r="VNN207" s="447"/>
      <c r="VNO207" s="448"/>
      <c r="VNP207" s="602"/>
      <c r="VNQ207" s="602"/>
      <c r="VNR207" s="602"/>
      <c r="VNS207" s="449"/>
      <c r="VNT207" s="449"/>
      <c r="VNU207" s="449"/>
      <c r="VNV207" s="602"/>
      <c r="VNW207" s="449"/>
      <c r="VNX207" s="449"/>
      <c r="VNY207" s="449"/>
      <c r="VNZ207" s="449"/>
      <c r="VOA207" s="602"/>
      <c r="VOB207" s="447"/>
      <c r="VOC207" s="447"/>
      <c r="VOD207" s="447"/>
      <c r="VOE207" s="448"/>
      <c r="VOF207" s="602"/>
      <c r="VOG207" s="602"/>
      <c r="VOH207" s="602"/>
      <c r="VOI207" s="449"/>
      <c r="VOJ207" s="449"/>
      <c r="VOK207" s="449"/>
      <c r="VOL207" s="602"/>
      <c r="VOM207" s="449"/>
      <c r="VON207" s="449"/>
      <c r="VOO207" s="449"/>
      <c r="VOP207" s="449"/>
      <c r="VOQ207" s="602"/>
      <c r="VOR207" s="447"/>
      <c r="VOS207" s="447"/>
      <c r="VOT207" s="447"/>
      <c r="VOU207" s="448"/>
      <c r="VOV207" s="602"/>
      <c r="VOW207" s="602"/>
      <c r="VOX207" s="602"/>
      <c r="VOY207" s="449"/>
      <c r="VOZ207" s="449"/>
      <c r="VPA207" s="449"/>
      <c r="VPB207" s="602"/>
      <c r="VPC207" s="449"/>
      <c r="VPD207" s="449"/>
      <c r="VPE207" s="449"/>
      <c r="VPF207" s="449"/>
      <c r="VPG207" s="602"/>
      <c r="VPH207" s="447"/>
      <c r="VPI207" s="447"/>
      <c r="VPJ207" s="447"/>
      <c r="VPK207" s="448"/>
      <c r="VPL207" s="602"/>
      <c r="VPM207" s="602"/>
      <c r="VPN207" s="602"/>
      <c r="VPO207" s="449"/>
      <c r="VPP207" s="449"/>
      <c r="VPQ207" s="449"/>
      <c r="VPR207" s="602"/>
      <c r="VPS207" s="449"/>
      <c r="VPT207" s="449"/>
      <c r="VPU207" s="449"/>
      <c r="VPV207" s="449"/>
      <c r="VPW207" s="602"/>
      <c r="VPX207" s="447"/>
      <c r="VPY207" s="447"/>
      <c r="VPZ207" s="447"/>
      <c r="VQA207" s="448"/>
      <c r="VQB207" s="602"/>
      <c r="VQC207" s="602"/>
      <c r="VQD207" s="602"/>
      <c r="VQE207" s="449"/>
      <c r="VQF207" s="449"/>
      <c r="VQG207" s="449"/>
      <c r="VQH207" s="602"/>
      <c r="VQI207" s="449"/>
      <c r="VQJ207" s="449"/>
      <c r="VQK207" s="449"/>
      <c r="VQL207" s="449"/>
      <c r="VQM207" s="602"/>
      <c r="VQN207" s="447"/>
      <c r="VQO207" s="447"/>
      <c r="VQP207" s="447"/>
      <c r="VQQ207" s="448"/>
      <c r="VQR207" s="602"/>
      <c r="VQS207" s="602"/>
      <c r="VQT207" s="602"/>
      <c r="VQU207" s="449"/>
      <c r="VQV207" s="449"/>
      <c r="VQW207" s="449"/>
      <c r="VQX207" s="602"/>
      <c r="VQY207" s="449"/>
      <c r="VQZ207" s="449"/>
      <c r="VRA207" s="449"/>
      <c r="VRB207" s="449"/>
      <c r="VRC207" s="602"/>
      <c r="VRD207" s="447"/>
      <c r="VRE207" s="447"/>
      <c r="VRF207" s="447"/>
      <c r="VRG207" s="448"/>
      <c r="VRH207" s="602"/>
      <c r="VRI207" s="602"/>
      <c r="VRJ207" s="602"/>
      <c r="VRK207" s="449"/>
      <c r="VRL207" s="449"/>
      <c r="VRM207" s="449"/>
      <c r="VRN207" s="602"/>
      <c r="VRO207" s="449"/>
      <c r="VRP207" s="449"/>
      <c r="VRQ207" s="449"/>
      <c r="VRR207" s="449"/>
      <c r="VRS207" s="602"/>
      <c r="VRT207" s="447"/>
      <c r="VRU207" s="447"/>
      <c r="VRV207" s="447"/>
      <c r="VRW207" s="448"/>
      <c r="VRX207" s="602"/>
      <c r="VRY207" s="602"/>
      <c r="VRZ207" s="602"/>
      <c r="VSA207" s="449"/>
      <c r="VSB207" s="449"/>
      <c r="VSC207" s="449"/>
      <c r="VSD207" s="602"/>
      <c r="VSE207" s="449"/>
      <c r="VSF207" s="449"/>
      <c r="VSG207" s="449"/>
      <c r="VSH207" s="449"/>
      <c r="VSI207" s="602"/>
      <c r="VSJ207" s="447"/>
      <c r="VSK207" s="447"/>
      <c r="VSL207" s="447"/>
      <c r="VSM207" s="448"/>
      <c r="VSN207" s="602"/>
      <c r="VSO207" s="602"/>
      <c r="VSP207" s="602"/>
      <c r="VSQ207" s="449"/>
      <c r="VSR207" s="449"/>
      <c r="VSS207" s="449"/>
      <c r="VST207" s="602"/>
      <c r="VSU207" s="449"/>
      <c r="VSV207" s="449"/>
      <c r="VSW207" s="449"/>
      <c r="VSX207" s="449"/>
      <c r="VSY207" s="602"/>
      <c r="VSZ207" s="447"/>
      <c r="VTA207" s="447"/>
      <c r="VTB207" s="447"/>
      <c r="VTC207" s="448"/>
      <c r="VTD207" s="602"/>
      <c r="VTE207" s="602"/>
      <c r="VTF207" s="602"/>
      <c r="VTG207" s="449"/>
      <c r="VTH207" s="449"/>
      <c r="VTI207" s="449"/>
      <c r="VTJ207" s="602"/>
      <c r="VTK207" s="449"/>
      <c r="VTL207" s="449"/>
      <c r="VTM207" s="449"/>
      <c r="VTN207" s="449"/>
      <c r="VTO207" s="602"/>
      <c r="VTP207" s="447"/>
      <c r="VTQ207" s="447"/>
      <c r="VTR207" s="447"/>
      <c r="VTS207" s="448"/>
      <c r="VTT207" s="602"/>
      <c r="VTU207" s="602"/>
      <c r="VTV207" s="602"/>
      <c r="VTW207" s="449"/>
      <c r="VTX207" s="449"/>
      <c r="VTY207" s="449"/>
      <c r="VTZ207" s="602"/>
      <c r="VUA207" s="449"/>
      <c r="VUB207" s="449"/>
      <c r="VUC207" s="449"/>
      <c r="VUD207" s="449"/>
      <c r="VUE207" s="602"/>
      <c r="VUF207" s="447"/>
      <c r="VUG207" s="447"/>
      <c r="VUH207" s="447"/>
      <c r="VUI207" s="448"/>
      <c r="VUJ207" s="602"/>
      <c r="VUK207" s="602"/>
      <c r="VUL207" s="602"/>
      <c r="VUM207" s="449"/>
      <c r="VUN207" s="449"/>
      <c r="VUO207" s="449"/>
      <c r="VUP207" s="602"/>
      <c r="VUQ207" s="449"/>
      <c r="VUR207" s="449"/>
      <c r="VUS207" s="449"/>
      <c r="VUT207" s="449"/>
      <c r="VUU207" s="602"/>
      <c r="VUV207" s="447"/>
      <c r="VUW207" s="447"/>
      <c r="VUX207" s="447"/>
      <c r="VUY207" s="448"/>
      <c r="VUZ207" s="602"/>
      <c r="VVA207" s="602"/>
      <c r="VVB207" s="602"/>
      <c r="VVC207" s="449"/>
      <c r="VVD207" s="449"/>
      <c r="VVE207" s="449"/>
      <c r="VVF207" s="602"/>
      <c r="VVG207" s="449"/>
      <c r="VVH207" s="449"/>
      <c r="VVI207" s="449"/>
      <c r="VVJ207" s="449"/>
      <c r="VVK207" s="602"/>
      <c r="VVL207" s="447"/>
      <c r="VVM207" s="447"/>
      <c r="VVN207" s="447"/>
      <c r="VVO207" s="448"/>
      <c r="VVP207" s="602"/>
      <c r="VVQ207" s="602"/>
      <c r="VVR207" s="602"/>
      <c r="VVS207" s="449"/>
      <c r="VVT207" s="449"/>
      <c r="VVU207" s="449"/>
      <c r="VVV207" s="602"/>
      <c r="VVW207" s="449"/>
      <c r="VVX207" s="449"/>
      <c r="VVY207" s="449"/>
      <c r="VVZ207" s="449"/>
      <c r="VWA207" s="602"/>
      <c r="VWB207" s="447"/>
      <c r="VWC207" s="447"/>
      <c r="VWD207" s="447"/>
      <c r="VWE207" s="448"/>
      <c r="VWF207" s="602"/>
      <c r="VWG207" s="602"/>
      <c r="VWH207" s="602"/>
      <c r="VWI207" s="449"/>
      <c r="VWJ207" s="449"/>
      <c r="VWK207" s="449"/>
      <c r="VWL207" s="602"/>
      <c r="VWM207" s="449"/>
      <c r="VWN207" s="449"/>
      <c r="VWO207" s="449"/>
      <c r="VWP207" s="449"/>
      <c r="VWQ207" s="602"/>
      <c r="VWR207" s="447"/>
      <c r="VWS207" s="447"/>
      <c r="VWT207" s="447"/>
      <c r="VWU207" s="448"/>
      <c r="VWV207" s="602"/>
      <c r="VWW207" s="602"/>
      <c r="VWX207" s="602"/>
      <c r="VWY207" s="449"/>
      <c r="VWZ207" s="449"/>
      <c r="VXA207" s="449"/>
      <c r="VXB207" s="602"/>
      <c r="VXC207" s="449"/>
      <c r="VXD207" s="449"/>
      <c r="VXE207" s="449"/>
      <c r="VXF207" s="449"/>
      <c r="VXG207" s="602"/>
      <c r="VXH207" s="447"/>
      <c r="VXI207" s="447"/>
      <c r="VXJ207" s="447"/>
      <c r="VXK207" s="448"/>
      <c r="VXL207" s="602"/>
      <c r="VXM207" s="602"/>
      <c r="VXN207" s="602"/>
      <c r="VXO207" s="449"/>
      <c r="VXP207" s="449"/>
      <c r="VXQ207" s="449"/>
      <c r="VXR207" s="602"/>
      <c r="VXS207" s="449"/>
      <c r="VXT207" s="449"/>
      <c r="VXU207" s="449"/>
      <c r="VXV207" s="449"/>
      <c r="VXW207" s="602"/>
      <c r="VXX207" s="447"/>
      <c r="VXY207" s="447"/>
      <c r="VXZ207" s="447"/>
      <c r="VYA207" s="448"/>
      <c r="VYB207" s="602"/>
      <c r="VYC207" s="602"/>
      <c r="VYD207" s="602"/>
      <c r="VYE207" s="449"/>
      <c r="VYF207" s="449"/>
      <c r="VYG207" s="449"/>
      <c r="VYH207" s="602"/>
      <c r="VYI207" s="449"/>
      <c r="VYJ207" s="449"/>
      <c r="VYK207" s="449"/>
      <c r="VYL207" s="449"/>
      <c r="VYM207" s="602"/>
      <c r="VYN207" s="447"/>
      <c r="VYO207" s="447"/>
      <c r="VYP207" s="447"/>
      <c r="VYQ207" s="448"/>
      <c r="VYR207" s="602"/>
      <c r="VYS207" s="602"/>
      <c r="VYT207" s="602"/>
      <c r="VYU207" s="449"/>
      <c r="VYV207" s="449"/>
      <c r="VYW207" s="449"/>
      <c r="VYX207" s="602"/>
      <c r="VYY207" s="449"/>
      <c r="VYZ207" s="449"/>
      <c r="VZA207" s="449"/>
      <c r="VZB207" s="449"/>
      <c r="VZC207" s="602"/>
      <c r="VZD207" s="447"/>
      <c r="VZE207" s="447"/>
      <c r="VZF207" s="447"/>
      <c r="VZG207" s="448"/>
      <c r="VZH207" s="602"/>
      <c r="VZI207" s="602"/>
      <c r="VZJ207" s="602"/>
      <c r="VZK207" s="449"/>
      <c r="VZL207" s="449"/>
      <c r="VZM207" s="449"/>
      <c r="VZN207" s="602"/>
      <c r="VZO207" s="449"/>
      <c r="VZP207" s="449"/>
      <c r="VZQ207" s="449"/>
      <c r="VZR207" s="449"/>
      <c r="VZS207" s="602"/>
      <c r="VZT207" s="447"/>
      <c r="VZU207" s="447"/>
      <c r="VZV207" s="447"/>
      <c r="VZW207" s="448"/>
      <c r="VZX207" s="602"/>
      <c r="VZY207" s="602"/>
      <c r="VZZ207" s="602"/>
      <c r="WAA207" s="449"/>
      <c r="WAB207" s="449"/>
      <c r="WAC207" s="449"/>
      <c r="WAD207" s="602"/>
      <c r="WAE207" s="449"/>
      <c r="WAF207" s="449"/>
      <c r="WAG207" s="449"/>
      <c r="WAH207" s="449"/>
      <c r="WAI207" s="602"/>
      <c r="WAJ207" s="447"/>
      <c r="WAK207" s="447"/>
      <c r="WAL207" s="447"/>
      <c r="WAM207" s="448"/>
      <c r="WAN207" s="602"/>
      <c r="WAO207" s="602"/>
      <c r="WAP207" s="602"/>
      <c r="WAQ207" s="449"/>
      <c r="WAR207" s="449"/>
      <c r="WAS207" s="449"/>
      <c r="WAT207" s="602"/>
      <c r="WAU207" s="449"/>
      <c r="WAV207" s="449"/>
      <c r="WAW207" s="449"/>
      <c r="WAX207" s="449"/>
      <c r="WAY207" s="602"/>
      <c r="WAZ207" s="447"/>
      <c r="WBA207" s="447"/>
      <c r="WBB207" s="447"/>
      <c r="WBC207" s="448"/>
      <c r="WBD207" s="602"/>
      <c r="WBE207" s="602"/>
      <c r="WBF207" s="602"/>
      <c r="WBG207" s="449"/>
      <c r="WBH207" s="449"/>
      <c r="WBI207" s="449"/>
      <c r="WBJ207" s="602"/>
      <c r="WBK207" s="449"/>
      <c r="WBL207" s="449"/>
      <c r="WBM207" s="449"/>
      <c r="WBN207" s="449"/>
      <c r="WBO207" s="602"/>
      <c r="WBP207" s="447"/>
      <c r="WBQ207" s="447"/>
      <c r="WBR207" s="447"/>
      <c r="WBS207" s="448"/>
      <c r="WBT207" s="602"/>
      <c r="WBU207" s="602"/>
      <c r="WBV207" s="602"/>
      <c r="WBW207" s="449"/>
      <c r="WBX207" s="449"/>
      <c r="WBY207" s="449"/>
      <c r="WBZ207" s="602"/>
      <c r="WCA207" s="449"/>
      <c r="WCB207" s="449"/>
      <c r="WCC207" s="449"/>
      <c r="WCD207" s="449"/>
      <c r="WCE207" s="602"/>
      <c r="WCF207" s="447"/>
      <c r="WCG207" s="447"/>
      <c r="WCH207" s="447"/>
      <c r="WCI207" s="448"/>
      <c r="WCJ207" s="602"/>
      <c r="WCK207" s="602"/>
      <c r="WCL207" s="602"/>
      <c r="WCM207" s="449"/>
      <c r="WCN207" s="449"/>
      <c r="WCO207" s="449"/>
      <c r="WCP207" s="602"/>
      <c r="WCQ207" s="449"/>
      <c r="WCR207" s="449"/>
      <c r="WCS207" s="449"/>
      <c r="WCT207" s="449"/>
      <c r="WCU207" s="602"/>
      <c r="WCV207" s="447"/>
      <c r="WCW207" s="447"/>
      <c r="WCX207" s="447"/>
      <c r="WCY207" s="448"/>
      <c r="WCZ207" s="602"/>
      <c r="WDA207" s="602"/>
      <c r="WDB207" s="602"/>
      <c r="WDC207" s="449"/>
      <c r="WDD207" s="449"/>
      <c r="WDE207" s="449"/>
      <c r="WDF207" s="602"/>
      <c r="WDG207" s="449"/>
      <c r="WDH207" s="449"/>
      <c r="WDI207" s="449"/>
      <c r="WDJ207" s="449"/>
      <c r="WDK207" s="602"/>
      <c r="WDL207" s="447"/>
      <c r="WDM207" s="447"/>
      <c r="WDN207" s="447"/>
      <c r="WDO207" s="448"/>
      <c r="WDP207" s="602"/>
      <c r="WDQ207" s="602"/>
      <c r="WDR207" s="602"/>
      <c r="WDS207" s="449"/>
      <c r="WDT207" s="449"/>
      <c r="WDU207" s="449"/>
      <c r="WDV207" s="602"/>
      <c r="WDW207" s="449"/>
      <c r="WDX207" s="449"/>
      <c r="WDY207" s="449"/>
      <c r="WDZ207" s="449"/>
      <c r="WEA207" s="602"/>
      <c r="WEB207" s="447"/>
      <c r="WEC207" s="447"/>
      <c r="WED207" s="447"/>
      <c r="WEE207" s="448"/>
      <c r="WEF207" s="602"/>
      <c r="WEG207" s="602"/>
      <c r="WEH207" s="602"/>
      <c r="WEI207" s="449"/>
      <c r="WEJ207" s="449"/>
      <c r="WEK207" s="449"/>
      <c r="WEL207" s="602"/>
      <c r="WEM207" s="449"/>
      <c r="WEN207" s="449"/>
      <c r="WEO207" s="449"/>
      <c r="WEP207" s="449"/>
      <c r="WEQ207" s="602"/>
      <c r="WER207" s="447"/>
      <c r="WES207" s="447"/>
      <c r="WET207" s="447"/>
      <c r="WEU207" s="448"/>
      <c r="WEV207" s="602"/>
      <c r="WEW207" s="602"/>
      <c r="WEX207" s="602"/>
      <c r="WEY207" s="449"/>
      <c r="WEZ207" s="449"/>
      <c r="WFA207" s="449"/>
      <c r="WFB207" s="602"/>
      <c r="WFC207" s="449"/>
      <c r="WFD207" s="449"/>
      <c r="WFE207" s="449"/>
      <c r="WFF207" s="449"/>
      <c r="WFG207" s="602"/>
      <c r="WFH207" s="447"/>
      <c r="WFI207" s="447"/>
      <c r="WFJ207" s="447"/>
      <c r="WFK207" s="448"/>
      <c r="WFL207" s="602"/>
      <c r="WFM207" s="602"/>
      <c r="WFN207" s="602"/>
      <c r="WFO207" s="449"/>
      <c r="WFP207" s="449"/>
      <c r="WFQ207" s="449"/>
      <c r="WFR207" s="602"/>
      <c r="WFS207" s="449"/>
      <c r="WFT207" s="449"/>
      <c r="WFU207" s="449"/>
      <c r="WFV207" s="449"/>
      <c r="WFW207" s="602"/>
      <c r="WFX207" s="447"/>
      <c r="WFY207" s="447"/>
      <c r="WFZ207" s="447"/>
      <c r="WGA207" s="448"/>
      <c r="WGB207" s="602"/>
      <c r="WGC207" s="602"/>
      <c r="WGD207" s="602"/>
      <c r="WGE207" s="449"/>
      <c r="WGF207" s="449"/>
      <c r="WGG207" s="449"/>
      <c r="WGH207" s="602"/>
      <c r="WGI207" s="449"/>
      <c r="WGJ207" s="449"/>
      <c r="WGK207" s="449"/>
      <c r="WGL207" s="449"/>
      <c r="WGM207" s="602"/>
      <c r="WGN207" s="447"/>
      <c r="WGO207" s="447"/>
      <c r="WGP207" s="447"/>
      <c r="WGQ207" s="448"/>
      <c r="WGR207" s="602"/>
      <c r="WGS207" s="602"/>
      <c r="WGT207" s="602"/>
      <c r="WGU207" s="449"/>
      <c r="WGV207" s="449"/>
      <c r="WGW207" s="449"/>
      <c r="WGX207" s="602"/>
      <c r="WGY207" s="449"/>
      <c r="WGZ207" s="449"/>
      <c r="WHA207" s="449"/>
      <c r="WHB207" s="449"/>
      <c r="WHC207" s="602"/>
      <c r="WHD207" s="447"/>
      <c r="WHE207" s="447"/>
      <c r="WHF207" s="447"/>
      <c r="WHG207" s="448"/>
      <c r="WHH207" s="602"/>
      <c r="WHI207" s="602"/>
      <c r="WHJ207" s="602"/>
      <c r="WHK207" s="449"/>
      <c r="WHL207" s="449"/>
      <c r="WHM207" s="449"/>
      <c r="WHN207" s="602"/>
      <c r="WHO207" s="449"/>
      <c r="WHP207" s="449"/>
      <c r="WHQ207" s="449"/>
      <c r="WHR207" s="449"/>
      <c r="WHS207" s="602"/>
      <c r="WHT207" s="447"/>
      <c r="WHU207" s="447"/>
      <c r="WHV207" s="447"/>
      <c r="WHW207" s="448"/>
      <c r="WHX207" s="602"/>
      <c r="WHY207" s="602"/>
      <c r="WHZ207" s="602"/>
      <c r="WIA207" s="449"/>
      <c r="WIB207" s="449"/>
      <c r="WIC207" s="449"/>
      <c r="WID207" s="602"/>
      <c r="WIE207" s="449"/>
      <c r="WIF207" s="449"/>
      <c r="WIG207" s="449"/>
      <c r="WIH207" s="449"/>
      <c r="WII207" s="602"/>
      <c r="WIJ207" s="447"/>
      <c r="WIK207" s="447"/>
      <c r="WIL207" s="447"/>
      <c r="WIM207" s="448"/>
      <c r="WIN207" s="602"/>
      <c r="WIO207" s="602"/>
      <c r="WIP207" s="602"/>
      <c r="WIQ207" s="449"/>
      <c r="WIR207" s="449"/>
      <c r="WIS207" s="449"/>
      <c r="WIT207" s="602"/>
      <c r="WIU207" s="449"/>
      <c r="WIV207" s="449"/>
      <c r="WIW207" s="449"/>
      <c r="WIX207" s="449"/>
      <c r="WIY207" s="602"/>
      <c r="WIZ207" s="447"/>
      <c r="WJA207" s="447"/>
      <c r="WJB207" s="447"/>
      <c r="WJC207" s="448"/>
      <c r="WJD207" s="602"/>
      <c r="WJE207" s="602"/>
      <c r="WJF207" s="602"/>
      <c r="WJG207" s="449"/>
      <c r="WJH207" s="449"/>
      <c r="WJI207" s="449"/>
      <c r="WJJ207" s="602"/>
      <c r="WJK207" s="449"/>
      <c r="WJL207" s="449"/>
      <c r="WJM207" s="449"/>
      <c r="WJN207" s="449"/>
      <c r="WJO207" s="602"/>
      <c r="WJP207" s="447"/>
      <c r="WJQ207" s="447"/>
      <c r="WJR207" s="447"/>
      <c r="WJS207" s="448"/>
      <c r="WJT207" s="602"/>
      <c r="WJU207" s="602"/>
      <c r="WJV207" s="602"/>
      <c r="WJW207" s="449"/>
      <c r="WJX207" s="449"/>
      <c r="WJY207" s="449"/>
      <c r="WJZ207" s="602"/>
      <c r="WKA207" s="449"/>
      <c r="WKB207" s="449"/>
      <c r="WKC207" s="449"/>
      <c r="WKD207" s="449"/>
      <c r="WKE207" s="602"/>
      <c r="WKF207" s="447"/>
      <c r="WKG207" s="447"/>
      <c r="WKH207" s="447"/>
      <c r="WKI207" s="448"/>
      <c r="WKJ207" s="602"/>
      <c r="WKK207" s="602"/>
      <c r="WKL207" s="602"/>
      <c r="WKM207" s="449"/>
      <c r="WKN207" s="449"/>
      <c r="WKO207" s="449"/>
      <c r="WKP207" s="602"/>
      <c r="WKQ207" s="449"/>
      <c r="WKR207" s="449"/>
      <c r="WKS207" s="449"/>
      <c r="WKT207" s="449"/>
      <c r="WKU207" s="602"/>
      <c r="WKV207" s="447"/>
      <c r="WKW207" s="447"/>
      <c r="WKX207" s="447"/>
      <c r="WKY207" s="448"/>
      <c r="WKZ207" s="602"/>
      <c r="WLA207" s="602"/>
      <c r="WLB207" s="602"/>
      <c r="WLC207" s="449"/>
      <c r="WLD207" s="449"/>
      <c r="WLE207" s="449"/>
      <c r="WLF207" s="602"/>
      <c r="WLG207" s="449"/>
      <c r="WLH207" s="449"/>
      <c r="WLI207" s="449"/>
      <c r="WLJ207" s="449"/>
      <c r="WLK207" s="602"/>
      <c r="WLL207" s="447"/>
      <c r="WLM207" s="447"/>
      <c r="WLN207" s="447"/>
      <c r="WLO207" s="448"/>
      <c r="WLP207" s="602"/>
      <c r="WLQ207" s="602"/>
      <c r="WLR207" s="602"/>
      <c r="WLS207" s="449"/>
      <c r="WLT207" s="449"/>
      <c r="WLU207" s="449"/>
      <c r="WLV207" s="602"/>
      <c r="WLW207" s="449"/>
      <c r="WLX207" s="449"/>
      <c r="WLY207" s="449"/>
      <c r="WLZ207" s="449"/>
      <c r="WMA207" s="602"/>
      <c r="WMB207" s="447"/>
      <c r="WMC207" s="447"/>
      <c r="WMD207" s="447"/>
      <c r="WME207" s="448"/>
      <c r="WMF207" s="602"/>
      <c r="WMG207" s="602"/>
      <c r="WMH207" s="602"/>
      <c r="WMI207" s="449"/>
      <c r="WMJ207" s="449"/>
      <c r="WMK207" s="449"/>
      <c r="WML207" s="602"/>
      <c r="WMM207" s="449"/>
      <c r="WMN207" s="449"/>
      <c r="WMO207" s="449"/>
      <c r="WMP207" s="449"/>
      <c r="WMQ207" s="602"/>
      <c r="WMR207" s="447"/>
      <c r="WMS207" s="447"/>
      <c r="WMT207" s="447"/>
      <c r="WMU207" s="448"/>
      <c r="WMV207" s="602"/>
      <c r="WMW207" s="602"/>
      <c r="WMX207" s="602"/>
      <c r="WMY207" s="449"/>
      <c r="WMZ207" s="449"/>
      <c r="WNA207" s="449"/>
      <c r="WNB207" s="602"/>
      <c r="WNC207" s="449"/>
      <c r="WND207" s="449"/>
      <c r="WNE207" s="449"/>
      <c r="WNF207" s="449"/>
      <c r="WNG207" s="602"/>
      <c r="WNH207" s="447"/>
      <c r="WNI207" s="447"/>
      <c r="WNJ207" s="447"/>
      <c r="WNK207" s="448"/>
      <c r="WNL207" s="602"/>
      <c r="WNM207" s="602"/>
      <c r="WNN207" s="602"/>
      <c r="WNO207" s="449"/>
      <c r="WNP207" s="449"/>
      <c r="WNQ207" s="449"/>
      <c r="WNR207" s="602"/>
      <c r="WNS207" s="449"/>
      <c r="WNT207" s="449"/>
      <c r="WNU207" s="449"/>
      <c r="WNV207" s="449"/>
      <c r="WNW207" s="602"/>
      <c r="WNX207" s="447"/>
      <c r="WNY207" s="447"/>
      <c r="WNZ207" s="447"/>
      <c r="WOA207" s="448"/>
      <c r="WOB207" s="602"/>
      <c r="WOC207" s="602"/>
      <c r="WOD207" s="602"/>
      <c r="WOE207" s="449"/>
      <c r="WOF207" s="449"/>
      <c r="WOG207" s="449"/>
      <c r="WOH207" s="602"/>
      <c r="WOI207" s="449"/>
      <c r="WOJ207" s="449"/>
      <c r="WOK207" s="449"/>
      <c r="WOL207" s="449"/>
      <c r="WOM207" s="602"/>
      <c r="WON207" s="447"/>
      <c r="WOO207" s="447"/>
      <c r="WOP207" s="447"/>
      <c r="WOQ207" s="448"/>
      <c r="WOR207" s="602"/>
      <c r="WOS207" s="602"/>
      <c r="WOT207" s="602"/>
      <c r="WOU207" s="449"/>
      <c r="WOV207" s="449"/>
      <c r="WOW207" s="449"/>
      <c r="WOX207" s="602"/>
      <c r="WOY207" s="449"/>
      <c r="WOZ207" s="449"/>
      <c r="WPA207" s="449"/>
      <c r="WPB207" s="449"/>
      <c r="WPC207" s="602"/>
      <c r="WPD207" s="447"/>
      <c r="WPE207" s="447"/>
      <c r="WPF207" s="447"/>
      <c r="WPG207" s="448"/>
      <c r="WPH207" s="602"/>
      <c r="WPI207" s="602"/>
      <c r="WPJ207" s="602"/>
      <c r="WPK207" s="449"/>
      <c r="WPL207" s="449"/>
      <c r="WPM207" s="449"/>
      <c r="WPN207" s="602"/>
      <c r="WPO207" s="449"/>
      <c r="WPP207" s="449"/>
      <c r="WPQ207" s="449"/>
      <c r="WPR207" s="449"/>
      <c r="WPS207" s="602"/>
      <c r="WPT207" s="447"/>
      <c r="WPU207" s="447"/>
      <c r="WPV207" s="447"/>
      <c r="WPW207" s="448"/>
      <c r="WPX207" s="602"/>
      <c r="WPY207" s="602"/>
      <c r="WPZ207" s="602"/>
      <c r="WQA207" s="449"/>
      <c r="WQB207" s="449"/>
      <c r="WQC207" s="449"/>
      <c r="WQD207" s="602"/>
      <c r="WQE207" s="449"/>
      <c r="WQF207" s="449"/>
      <c r="WQG207" s="449"/>
      <c r="WQH207" s="449"/>
      <c r="WQI207" s="602"/>
      <c r="WQJ207" s="447"/>
      <c r="WQK207" s="447"/>
      <c r="WQL207" s="447"/>
      <c r="WQM207" s="448"/>
      <c r="WQN207" s="602"/>
      <c r="WQO207" s="602"/>
      <c r="WQP207" s="602"/>
      <c r="WQQ207" s="449"/>
      <c r="WQR207" s="449"/>
      <c r="WQS207" s="449"/>
      <c r="WQT207" s="602"/>
      <c r="WQU207" s="449"/>
      <c r="WQV207" s="449"/>
      <c r="WQW207" s="449"/>
      <c r="WQX207" s="449"/>
      <c r="WQY207" s="602"/>
      <c r="WQZ207" s="447"/>
      <c r="WRA207" s="447"/>
      <c r="WRB207" s="447"/>
      <c r="WRC207" s="448"/>
      <c r="WRD207" s="602"/>
      <c r="WRE207" s="602"/>
      <c r="WRF207" s="602"/>
      <c r="WRG207" s="449"/>
      <c r="WRH207" s="449"/>
      <c r="WRI207" s="449"/>
      <c r="WRJ207" s="602"/>
      <c r="WRK207" s="449"/>
      <c r="WRL207" s="449"/>
      <c r="WRM207" s="449"/>
      <c r="WRN207" s="449"/>
      <c r="WRO207" s="602"/>
      <c r="WRP207" s="447"/>
      <c r="WRQ207" s="447"/>
      <c r="WRR207" s="447"/>
      <c r="WRS207" s="448"/>
      <c r="WRT207" s="602"/>
      <c r="WRU207" s="602"/>
      <c r="WRV207" s="602"/>
      <c r="WRW207" s="449"/>
      <c r="WRX207" s="449"/>
      <c r="WRY207" s="449"/>
      <c r="WRZ207" s="602"/>
      <c r="WSA207" s="449"/>
      <c r="WSB207" s="449"/>
      <c r="WSC207" s="449"/>
      <c r="WSD207" s="449"/>
      <c r="WSE207" s="602"/>
      <c r="WSF207" s="447"/>
      <c r="WSG207" s="447"/>
      <c r="WSH207" s="447"/>
      <c r="WSI207" s="448"/>
      <c r="WSJ207" s="602"/>
      <c r="WSK207" s="602"/>
      <c r="WSL207" s="602"/>
      <c r="WSM207" s="449"/>
      <c r="WSN207" s="449"/>
      <c r="WSO207" s="449"/>
      <c r="WSP207" s="602"/>
      <c r="WSQ207" s="449"/>
      <c r="WSR207" s="449"/>
      <c r="WSS207" s="449"/>
      <c r="WST207" s="449"/>
      <c r="WSU207" s="602"/>
      <c r="WSV207" s="447"/>
      <c r="WSW207" s="447"/>
      <c r="WSX207" s="447"/>
      <c r="WSY207" s="448"/>
      <c r="WSZ207" s="602"/>
      <c r="WTA207" s="602"/>
      <c r="WTB207" s="602"/>
      <c r="WTC207" s="449"/>
      <c r="WTD207" s="449"/>
      <c r="WTE207" s="449"/>
      <c r="WTF207" s="602"/>
      <c r="WTG207" s="449"/>
      <c r="WTH207" s="449"/>
      <c r="WTI207" s="449"/>
      <c r="WTJ207" s="449"/>
      <c r="WTK207" s="602"/>
      <c r="WTL207" s="447"/>
      <c r="WTM207" s="447"/>
      <c r="WTN207" s="447"/>
      <c r="WTO207" s="448"/>
      <c r="WTP207" s="602"/>
      <c r="WTQ207" s="602"/>
      <c r="WTR207" s="602"/>
      <c r="WTS207" s="449"/>
      <c r="WTT207" s="449"/>
      <c r="WTU207" s="449"/>
      <c r="WTV207" s="602"/>
      <c r="WTW207" s="449"/>
      <c r="WTX207" s="449"/>
      <c r="WTY207" s="449"/>
      <c r="WTZ207" s="449"/>
      <c r="WUA207" s="602"/>
      <c r="WUB207" s="447"/>
      <c r="WUC207" s="447"/>
      <c r="WUD207" s="447"/>
      <c r="WUE207" s="448"/>
      <c r="WUF207" s="602"/>
      <c r="WUG207" s="602"/>
      <c r="WUH207" s="602"/>
      <c r="WUI207" s="449"/>
      <c r="WUJ207" s="449"/>
      <c r="WUK207" s="449"/>
      <c r="WUL207" s="602"/>
      <c r="WUM207" s="449"/>
      <c r="WUN207" s="449"/>
      <c r="WUO207" s="449"/>
      <c r="WUP207" s="449"/>
      <c r="WUQ207" s="602"/>
      <c r="WUR207" s="447"/>
      <c r="WUS207" s="447"/>
      <c r="WUT207" s="447"/>
      <c r="WUU207" s="448"/>
      <c r="WUV207" s="602"/>
      <c r="WUW207" s="602"/>
      <c r="WUX207" s="602"/>
      <c r="WUY207" s="449"/>
      <c r="WUZ207" s="449"/>
      <c r="WVA207" s="449"/>
      <c r="WVB207" s="602"/>
      <c r="WVC207" s="449"/>
      <c r="WVD207" s="449"/>
      <c r="WVE207" s="449"/>
      <c r="WVF207" s="449"/>
      <c r="WVG207" s="602"/>
      <c r="WVH207" s="447"/>
      <c r="WVI207" s="447"/>
      <c r="WVJ207" s="447"/>
      <c r="WVK207" s="448"/>
      <c r="WVL207" s="602"/>
      <c r="WVM207" s="602"/>
      <c r="WVN207" s="602"/>
      <c r="WVO207" s="449"/>
      <c r="WVP207" s="449"/>
      <c r="WVQ207" s="449"/>
      <c r="WVR207" s="602"/>
      <c r="WVS207" s="449"/>
      <c r="WVT207" s="449"/>
      <c r="WVU207" s="449"/>
      <c r="WVV207" s="449"/>
      <c r="WVW207" s="602"/>
      <c r="WVX207" s="447"/>
      <c r="WVY207" s="447"/>
      <c r="WVZ207" s="447"/>
      <c r="WWA207" s="448"/>
      <c r="WWB207" s="602"/>
      <c r="WWC207" s="602"/>
      <c r="WWD207" s="602"/>
      <c r="WWE207" s="449"/>
      <c r="WWF207" s="449"/>
      <c r="WWG207" s="449"/>
      <c r="WWH207" s="602"/>
      <c r="WWI207" s="449"/>
      <c r="WWJ207" s="449"/>
      <c r="WWK207" s="449"/>
      <c r="WWL207" s="449"/>
      <c r="WWM207" s="602"/>
      <c r="WWN207" s="447"/>
      <c r="WWO207" s="447"/>
      <c r="WWP207" s="447"/>
      <c r="WWQ207" s="448"/>
      <c r="WWR207" s="602"/>
      <c r="WWS207" s="602"/>
      <c r="WWT207" s="602"/>
      <c r="WWU207" s="449"/>
      <c r="WWV207" s="449"/>
      <c r="WWW207" s="449"/>
      <c r="WWX207" s="602"/>
      <c r="WWY207" s="449"/>
      <c r="WWZ207" s="449"/>
      <c r="WXA207" s="449"/>
      <c r="WXB207" s="449"/>
      <c r="WXC207" s="602"/>
      <c r="WXD207" s="447"/>
      <c r="WXE207" s="447"/>
      <c r="WXF207" s="447"/>
      <c r="WXG207" s="448"/>
      <c r="WXH207" s="602"/>
      <c r="WXI207" s="602"/>
      <c r="WXJ207" s="602"/>
      <c r="WXK207" s="449"/>
      <c r="WXL207" s="449"/>
      <c r="WXM207" s="449"/>
      <c r="WXN207" s="602"/>
      <c r="WXO207" s="449"/>
      <c r="WXP207" s="449"/>
      <c r="WXQ207" s="449"/>
      <c r="WXR207" s="449"/>
      <c r="WXS207" s="602"/>
      <c r="WXT207" s="447"/>
      <c r="WXU207" s="447"/>
      <c r="WXV207" s="447"/>
      <c r="WXW207" s="448"/>
      <c r="WXX207" s="602"/>
      <c r="WXY207" s="602"/>
      <c r="WXZ207" s="602"/>
      <c r="WYA207" s="449"/>
      <c r="WYB207" s="449"/>
      <c r="WYC207" s="449"/>
      <c r="WYD207" s="602"/>
      <c r="WYE207" s="449"/>
      <c r="WYF207" s="449"/>
      <c r="WYG207" s="449"/>
      <c r="WYH207" s="449"/>
      <c r="WYI207" s="602"/>
      <c r="WYJ207" s="447"/>
      <c r="WYK207" s="447"/>
      <c r="WYL207" s="447"/>
      <c r="WYM207" s="448"/>
      <c r="WYN207" s="602"/>
      <c r="WYO207" s="602"/>
      <c r="WYP207" s="602"/>
      <c r="WYQ207" s="449"/>
      <c r="WYR207" s="449"/>
      <c r="WYS207" s="449"/>
      <c r="WYT207" s="602"/>
      <c r="WYU207" s="449"/>
      <c r="WYV207" s="449"/>
      <c r="WYW207" s="449"/>
      <c r="WYX207" s="449"/>
      <c r="WYY207" s="602"/>
      <c r="WYZ207" s="447"/>
      <c r="WZA207" s="447"/>
      <c r="WZB207" s="447"/>
      <c r="WZC207" s="448"/>
      <c r="WZD207" s="602"/>
      <c r="WZE207" s="602"/>
      <c r="WZF207" s="602"/>
      <c r="WZG207" s="449"/>
      <c r="WZH207" s="449"/>
      <c r="WZI207" s="449"/>
      <c r="WZJ207" s="602"/>
      <c r="WZK207" s="449"/>
      <c r="WZL207" s="449"/>
      <c r="WZM207" s="449"/>
      <c r="WZN207" s="449"/>
      <c r="WZO207" s="602"/>
      <c r="WZP207" s="447"/>
      <c r="WZQ207" s="447"/>
      <c r="WZR207" s="447"/>
      <c r="WZS207" s="448"/>
      <c r="WZT207" s="602"/>
      <c r="WZU207" s="602"/>
      <c r="WZV207" s="602"/>
      <c r="WZW207" s="449"/>
      <c r="WZX207" s="449"/>
      <c r="WZY207" s="449"/>
      <c r="WZZ207" s="602"/>
      <c r="XAA207" s="449"/>
      <c r="XAB207" s="449"/>
      <c r="XAC207" s="449"/>
      <c r="XAD207" s="449"/>
      <c r="XAE207" s="602"/>
      <c r="XAF207" s="447"/>
      <c r="XAG207" s="447"/>
      <c r="XAH207" s="447"/>
      <c r="XAI207" s="448"/>
      <c r="XAJ207" s="602"/>
      <c r="XAK207" s="602"/>
      <c r="XAL207" s="602"/>
      <c r="XAM207" s="449"/>
      <c r="XAN207" s="449"/>
      <c r="XAO207" s="449"/>
      <c r="XAP207" s="602"/>
      <c r="XAQ207" s="449"/>
      <c r="XAR207" s="449"/>
      <c r="XAS207" s="449"/>
      <c r="XAT207" s="449"/>
      <c r="XAU207" s="602"/>
      <c r="XAV207" s="447"/>
      <c r="XAW207" s="447"/>
      <c r="XAX207" s="447"/>
      <c r="XAY207" s="448"/>
      <c r="XAZ207" s="602"/>
      <c r="XBA207" s="602"/>
      <c r="XBB207" s="602"/>
      <c r="XBC207" s="449"/>
      <c r="XBD207" s="449"/>
      <c r="XBE207" s="449"/>
      <c r="XBF207" s="602"/>
      <c r="XBG207" s="449"/>
      <c r="XBH207" s="449"/>
      <c r="XBI207" s="449"/>
      <c r="XBJ207" s="449"/>
      <c r="XBK207" s="602"/>
      <c r="XBL207" s="447"/>
      <c r="XBM207" s="447"/>
      <c r="XBN207" s="447"/>
      <c r="XBO207" s="448"/>
      <c r="XBP207" s="602"/>
      <c r="XBQ207" s="602"/>
      <c r="XBR207" s="602"/>
      <c r="XBS207" s="449"/>
      <c r="XBT207" s="449"/>
      <c r="XBU207" s="449"/>
      <c r="XBV207" s="602"/>
      <c r="XBW207" s="449"/>
      <c r="XBX207" s="449"/>
      <c r="XBY207" s="449"/>
      <c r="XBZ207" s="449"/>
      <c r="XCA207" s="602"/>
      <c r="XCB207" s="447"/>
      <c r="XCC207" s="447"/>
      <c r="XCD207" s="447"/>
      <c r="XCE207" s="448"/>
      <c r="XCF207" s="602"/>
      <c r="XCG207" s="602"/>
      <c r="XCH207" s="602"/>
      <c r="XCI207" s="449"/>
      <c r="XCJ207" s="449"/>
      <c r="XCK207" s="449"/>
      <c r="XCL207" s="602"/>
      <c r="XCM207" s="449"/>
      <c r="XCN207" s="449"/>
      <c r="XCO207" s="449"/>
      <c r="XCP207" s="449"/>
      <c r="XCQ207" s="602"/>
      <c r="XCR207" s="447"/>
      <c r="XCS207" s="447"/>
      <c r="XCT207" s="447"/>
      <c r="XCU207" s="448"/>
      <c r="XCV207" s="602"/>
      <c r="XCW207" s="602"/>
      <c r="XCX207" s="602"/>
      <c r="XCY207" s="449"/>
      <c r="XCZ207" s="449"/>
      <c r="XDA207" s="449"/>
      <c r="XDB207" s="602"/>
      <c r="XDC207" s="449"/>
      <c r="XDD207" s="449"/>
      <c r="XDE207" s="449"/>
      <c r="XDF207" s="449"/>
      <c r="XDG207" s="602"/>
      <c r="XDH207" s="447"/>
      <c r="XDI207" s="447"/>
      <c r="XDJ207" s="447"/>
      <c r="XDK207" s="448"/>
      <c r="XDL207" s="602"/>
      <c r="XDM207" s="602"/>
      <c r="XDN207" s="602"/>
      <c r="XDO207" s="449"/>
      <c r="XDP207" s="449"/>
      <c r="XDQ207" s="449"/>
      <c r="XDR207" s="602"/>
      <c r="XDS207" s="449"/>
      <c r="XDT207" s="449"/>
      <c r="XDU207" s="449"/>
      <c r="XDV207" s="449"/>
      <c r="XDW207" s="602"/>
      <c r="XDX207" s="447"/>
      <c r="XDY207" s="447"/>
      <c r="XDZ207" s="447"/>
      <c r="XEA207" s="448"/>
      <c r="XEB207" s="602"/>
      <c r="XEC207" s="602"/>
      <c r="XED207" s="602"/>
      <c r="XEE207" s="449"/>
      <c r="XEF207" s="449"/>
      <c r="XEG207" s="449"/>
      <c r="XEH207" s="602"/>
      <c r="XEI207" s="449"/>
      <c r="XEJ207" s="449"/>
      <c r="XEK207" s="449"/>
      <c r="XEL207" s="449"/>
      <c r="XEM207" s="602"/>
      <c r="XEN207" s="447"/>
      <c r="XEO207" s="447"/>
      <c r="XEP207" s="447"/>
      <c r="XEQ207" s="448"/>
      <c r="XER207" s="602"/>
      <c r="XES207" s="602"/>
      <c r="XET207" s="602"/>
      <c r="XEU207" s="449"/>
      <c r="XEV207" s="449"/>
      <c r="XEW207" s="449"/>
      <c r="XEX207" s="602"/>
      <c r="XEY207" s="449"/>
      <c r="XEZ207" s="449"/>
      <c r="XFA207" s="449"/>
      <c r="XFB207" s="449"/>
      <c r="XFC207" s="602"/>
    </row>
    <row r="208" spans="1:16383" s="157" customFormat="1" ht="17.25" customHeight="1">
      <c r="A208" s="144" t="s">
        <v>393</v>
      </c>
      <c r="B208" s="144" t="s">
        <v>394</v>
      </c>
      <c r="D208" s="376" t="s">
        <v>533</v>
      </c>
      <c r="E208" s="446">
        <f>E209</f>
        <v>14790700</v>
      </c>
      <c r="F208" s="446">
        <f t="shared" si="63"/>
        <v>14790700</v>
      </c>
      <c r="G208" s="446">
        <f t="shared" ref="G208:O208" si="88">G209</f>
        <v>7206100</v>
      </c>
      <c r="H208" s="446">
        <f t="shared" si="88"/>
        <v>40500</v>
      </c>
      <c r="I208" s="446">
        <f t="shared" si="88"/>
        <v>0</v>
      </c>
      <c r="J208" s="446">
        <f t="shared" si="88"/>
        <v>0</v>
      </c>
      <c r="K208" s="446">
        <f t="shared" si="88"/>
        <v>0</v>
      </c>
      <c r="L208" s="449">
        <f t="shared" si="70"/>
        <v>0</v>
      </c>
      <c r="M208" s="446">
        <f t="shared" si="88"/>
        <v>0</v>
      </c>
      <c r="N208" s="446">
        <f t="shared" si="88"/>
        <v>0</v>
      </c>
      <c r="O208" s="446">
        <f t="shared" si="88"/>
        <v>0</v>
      </c>
      <c r="P208" s="446">
        <f t="shared" si="57"/>
        <v>14790700</v>
      </c>
      <c r="Q208" s="592"/>
      <c r="R208" s="593"/>
      <c r="S208" s="594"/>
      <c r="T208" s="595"/>
      <c r="U208" s="595"/>
      <c r="V208" s="596"/>
      <c r="W208" s="446"/>
      <c r="X208" s="446"/>
      <c r="Y208" s="446"/>
      <c r="Z208" s="597"/>
      <c r="AA208" s="446"/>
      <c r="AB208" s="446"/>
      <c r="AC208" s="446"/>
      <c r="AD208" s="446"/>
      <c r="AE208" s="597"/>
      <c r="AF208" s="144"/>
      <c r="AG208" s="144"/>
      <c r="AH208" s="144"/>
      <c r="AI208" s="145"/>
      <c r="AJ208" s="597"/>
      <c r="AK208" s="597"/>
      <c r="AL208" s="597"/>
      <c r="AM208" s="446"/>
      <c r="AN208" s="446"/>
      <c r="AO208" s="446"/>
      <c r="AP208" s="597"/>
      <c r="AQ208" s="446"/>
      <c r="AR208" s="446"/>
      <c r="AS208" s="446"/>
      <c r="AT208" s="446"/>
      <c r="AU208" s="597"/>
      <c r="AV208" s="144"/>
      <c r="AW208" s="144"/>
      <c r="AX208" s="144"/>
      <c r="AY208" s="145"/>
      <c r="AZ208" s="597"/>
      <c r="BA208" s="597"/>
      <c r="BB208" s="597"/>
      <c r="BC208" s="446"/>
      <c r="BD208" s="446"/>
      <c r="BE208" s="446"/>
      <c r="BF208" s="597"/>
      <c r="BG208" s="446"/>
      <c r="BH208" s="446"/>
      <c r="BI208" s="446"/>
      <c r="BJ208" s="446"/>
      <c r="BK208" s="597"/>
      <c r="BL208" s="144"/>
      <c r="BM208" s="144"/>
      <c r="BN208" s="144"/>
      <c r="BO208" s="145"/>
      <c r="BP208" s="597"/>
      <c r="BQ208" s="597"/>
      <c r="BR208" s="597"/>
      <c r="BS208" s="446"/>
      <c r="BT208" s="446"/>
      <c r="BU208" s="446"/>
      <c r="BV208" s="597"/>
      <c r="BW208" s="446"/>
      <c r="BX208" s="446"/>
      <c r="BY208" s="446"/>
      <c r="BZ208" s="446"/>
      <c r="CA208" s="597"/>
      <c r="CB208" s="144"/>
      <c r="CC208" s="144"/>
      <c r="CD208" s="144"/>
      <c r="CE208" s="145"/>
      <c r="CF208" s="597"/>
      <c r="CG208" s="597"/>
      <c r="CH208" s="597"/>
      <c r="CI208" s="446"/>
      <c r="CJ208" s="446"/>
      <c r="CK208" s="446"/>
      <c r="CL208" s="597"/>
      <c r="CM208" s="446"/>
      <c r="CN208" s="446"/>
      <c r="CO208" s="446"/>
      <c r="CP208" s="446"/>
      <c r="CQ208" s="597"/>
      <c r="CR208" s="144"/>
      <c r="CS208" s="144"/>
      <c r="CT208" s="144"/>
      <c r="CU208" s="145"/>
      <c r="CV208" s="597"/>
      <c r="CW208" s="597"/>
      <c r="CX208" s="597"/>
      <c r="CY208" s="446"/>
      <c r="CZ208" s="446"/>
      <c r="DA208" s="446"/>
      <c r="DB208" s="597"/>
      <c r="DC208" s="446"/>
      <c r="DD208" s="446"/>
      <c r="DE208" s="446"/>
      <c r="DF208" s="446"/>
      <c r="DG208" s="597"/>
      <c r="DH208" s="144"/>
      <c r="DI208" s="144"/>
      <c r="DJ208" s="144"/>
      <c r="DK208" s="145"/>
      <c r="DL208" s="597"/>
      <c r="DM208" s="597"/>
      <c r="DN208" s="597"/>
      <c r="DO208" s="446"/>
      <c r="DP208" s="446"/>
      <c r="DQ208" s="446"/>
      <c r="DR208" s="597"/>
      <c r="DS208" s="446"/>
      <c r="DT208" s="446"/>
      <c r="DU208" s="446"/>
      <c r="DV208" s="446"/>
      <c r="DW208" s="597"/>
      <c r="DX208" s="144"/>
      <c r="DY208" s="144"/>
      <c r="DZ208" s="144"/>
      <c r="EA208" s="145"/>
      <c r="EB208" s="597"/>
      <c r="EC208" s="597"/>
      <c r="ED208" s="597"/>
      <c r="EE208" s="446"/>
      <c r="EF208" s="446"/>
      <c r="EG208" s="446"/>
      <c r="EH208" s="597"/>
      <c r="EI208" s="446"/>
      <c r="EJ208" s="446"/>
      <c r="EK208" s="446"/>
      <c r="EL208" s="446"/>
      <c r="EM208" s="597"/>
      <c r="EN208" s="144"/>
      <c r="EO208" s="144"/>
      <c r="EP208" s="144"/>
      <c r="EQ208" s="145"/>
      <c r="ER208" s="597"/>
      <c r="ES208" s="597"/>
      <c r="ET208" s="597"/>
      <c r="EU208" s="446"/>
      <c r="EV208" s="446"/>
      <c r="EW208" s="446"/>
      <c r="EX208" s="597"/>
      <c r="EY208" s="446"/>
      <c r="EZ208" s="446"/>
      <c r="FA208" s="446"/>
      <c r="FB208" s="446"/>
      <c r="FC208" s="597"/>
      <c r="FD208" s="144"/>
      <c r="FE208" s="144"/>
      <c r="FF208" s="144"/>
      <c r="FG208" s="145"/>
      <c r="FH208" s="597"/>
      <c r="FI208" s="597"/>
      <c r="FJ208" s="597"/>
      <c r="FK208" s="446"/>
      <c r="FL208" s="446"/>
      <c r="FM208" s="446"/>
      <c r="FN208" s="597"/>
      <c r="FO208" s="446"/>
      <c r="FP208" s="446"/>
      <c r="FQ208" s="446"/>
      <c r="FR208" s="446"/>
      <c r="FS208" s="597"/>
      <c r="FT208" s="144"/>
      <c r="FU208" s="144"/>
      <c r="FV208" s="144"/>
      <c r="FW208" s="145"/>
      <c r="FX208" s="597"/>
      <c r="FY208" s="597"/>
      <c r="FZ208" s="597"/>
      <c r="GA208" s="446"/>
      <c r="GB208" s="446"/>
      <c r="GC208" s="446"/>
      <c r="GD208" s="597"/>
      <c r="GE208" s="446"/>
      <c r="GF208" s="446"/>
      <c r="GG208" s="446"/>
      <c r="GH208" s="446"/>
      <c r="GI208" s="597"/>
      <c r="GJ208" s="144"/>
      <c r="GK208" s="144"/>
      <c r="GL208" s="144"/>
      <c r="GM208" s="145"/>
      <c r="GN208" s="597"/>
      <c r="GO208" s="597"/>
      <c r="GP208" s="597"/>
      <c r="GQ208" s="446"/>
      <c r="GR208" s="446"/>
      <c r="GS208" s="446"/>
      <c r="GT208" s="597"/>
      <c r="GU208" s="446"/>
      <c r="GV208" s="446"/>
      <c r="GW208" s="446"/>
      <c r="GX208" s="446"/>
      <c r="GY208" s="597"/>
      <c r="GZ208" s="144"/>
      <c r="HA208" s="144"/>
      <c r="HB208" s="144"/>
      <c r="HC208" s="145"/>
      <c r="HD208" s="597"/>
      <c r="HE208" s="597"/>
      <c r="HF208" s="597"/>
      <c r="HG208" s="446"/>
      <c r="HH208" s="446"/>
      <c r="HI208" s="446"/>
      <c r="HJ208" s="597"/>
      <c r="HK208" s="446"/>
      <c r="HL208" s="446"/>
      <c r="HM208" s="446"/>
      <c r="HN208" s="446"/>
      <c r="HO208" s="597"/>
      <c r="HP208" s="144"/>
      <c r="HQ208" s="144"/>
      <c r="HR208" s="144"/>
      <c r="HS208" s="145"/>
      <c r="HT208" s="597"/>
      <c r="HU208" s="597"/>
      <c r="HV208" s="597"/>
      <c r="HW208" s="446"/>
      <c r="HX208" s="446"/>
      <c r="HY208" s="446"/>
      <c r="HZ208" s="597"/>
      <c r="IA208" s="446"/>
      <c r="IB208" s="446"/>
      <c r="IC208" s="446"/>
      <c r="ID208" s="446"/>
      <c r="IE208" s="597"/>
      <c r="IF208" s="144"/>
      <c r="IG208" s="144"/>
      <c r="IH208" s="144"/>
      <c r="II208" s="145"/>
      <c r="IJ208" s="597"/>
      <c r="IK208" s="597"/>
      <c r="IL208" s="597"/>
      <c r="IM208" s="446"/>
      <c r="IN208" s="446"/>
      <c r="IO208" s="446"/>
      <c r="IP208" s="597"/>
      <c r="IQ208" s="446"/>
      <c r="IR208" s="446"/>
      <c r="IS208" s="446"/>
      <c r="IT208" s="446"/>
      <c r="IU208" s="597"/>
      <c r="IV208" s="144"/>
      <c r="IW208" s="144"/>
      <c r="IX208" s="144"/>
      <c r="IY208" s="145"/>
      <c r="IZ208" s="597"/>
      <c r="JA208" s="597"/>
      <c r="JB208" s="597"/>
      <c r="JC208" s="446"/>
      <c r="JD208" s="446"/>
      <c r="JE208" s="446"/>
      <c r="JF208" s="597"/>
      <c r="JG208" s="446"/>
      <c r="JH208" s="446"/>
      <c r="JI208" s="446"/>
      <c r="JJ208" s="446"/>
      <c r="JK208" s="597"/>
      <c r="JL208" s="144"/>
      <c r="JM208" s="144"/>
      <c r="JN208" s="144"/>
      <c r="JO208" s="145"/>
      <c r="JP208" s="597"/>
      <c r="JQ208" s="597"/>
      <c r="JR208" s="597"/>
      <c r="JS208" s="446"/>
      <c r="JT208" s="446"/>
      <c r="JU208" s="446"/>
      <c r="JV208" s="597"/>
      <c r="JW208" s="446"/>
      <c r="JX208" s="446"/>
      <c r="JY208" s="446"/>
      <c r="JZ208" s="446"/>
      <c r="KA208" s="597"/>
      <c r="KB208" s="144"/>
      <c r="KC208" s="144"/>
      <c r="KD208" s="144"/>
      <c r="KE208" s="145"/>
      <c r="KF208" s="597"/>
      <c r="KG208" s="597"/>
      <c r="KH208" s="597"/>
      <c r="KI208" s="446"/>
      <c r="KJ208" s="446"/>
      <c r="KK208" s="446"/>
      <c r="KL208" s="597"/>
      <c r="KM208" s="446"/>
      <c r="KN208" s="446"/>
      <c r="KO208" s="446"/>
      <c r="KP208" s="446"/>
      <c r="KQ208" s="597"/>
      <c r="KR208" s="144"/>
      <c r="KS208" s="144"/>
      <c r="KT208" s="144"/>
      <c r="KU208" s="145"/>
      <c r="KV208" s="597"/>
      <c r="KW208" s="597"/>
      <c r="KX208" s="597"/>
      <c r="KY208" s="446"/>
      <c r="KZ208" s="446"/>
      <c r="LA208" s="446"/>
      <c r="LB208" s="597"/>
      <c r="LC208" s="446"/>
      <c r="LD208" s="446"/>
      <c r="LE208" s="446"/>
      <c r="LF208" s="446"/>
      <c r="LG208" s="597"/>
      <c r="LH208" s="144"/>
      <c r="LI208" s="144"/>
      <c r="LJ208" s="144"/>
      <c r="LK208" s="145"/>
      <c r="LL208" s="597"/>
      <c r="LM208" s="597"/>
      <c r="LN208" s="597"/>
      <c r="LO208" s="446"/>
      <c r="LP208" s="446"/>
      <c r="LQ208" s="446"/>
      <c r="LR208" s="597"/>
      <c r="LS208" s="446"/>
      <c r="LT208" s="446"/>
      <c r="LU208" s="446"/>
      <c r="LV208" s="446"/>
      <c r="LW208" s="597"/>
      <c r="LX208" s="144"/>
      <c r="LY208" s="144"/>
      <c r="LZ208" s="144"/>
      <c r="MA208" s="145"/>
      <c r="MB208" s="597"/>
      <c r="MC208" s="597"/>
      <c r="MD208" s="597"/>
      <c r="ME208" s="446"/>
      <c r="MF208" s="446"/>
      <c r="MG208" s="446"/>
      <c r="MH208" s="597"/>
      <c r="MI208" s="446"/>
      <c r="MJ208" s="446"/>
      <c r="MK208" s="446"/>
      <c r="ML208" s="446"/>
      <c r="MM208" s="597"/>
      <c r="MN208" s="144"/>
      <c r="MO208" s="144"/>
      <c r="MP208" s="144"/>
      <c r="MQ208" s="145"/>
      <c r="MR208" s="597"/>
      <c r="MS208" s="597"/>
      <c r="MT208" s="597"/>
      <c r="MU208" s="446"/>
      <c r="MV208" s="446"/>
      <c r="MW208" s="446"/>
      <c r="MX208" s="597"/>
      <c r="MY208" s="446"/>
      <c r="MZ208" s="446"/>
      <c r="NA208" s="446"/>
      <c r="NB208" s="446"/>
      <c r="NC208" s="597"/>
      <c r="ND208" s="144"/>
      <c r="NE208" s="144"/>
      <c r="NF208" s="144"/>
      <c r="NG208" s="145"/>
      <c r="NH208" s="597"/>
      <c r="NI208" s="597"/>
      <c r="NJ208" s="597"/>
      <c r="NK208" s="446"/>
      <c r="NL208" s="446"/>
      <c r="NM208" s="446"/>
      <c r="NN208" s="597"/>
      <c r="NO208" s="446"/>
      <c r="NP208" s="446"/>
      <c r="NQ208" s="446"/>
      <c r="NR208" s="446"/>
      <c r="NS208" s="597"/>
      <c r="NT208" s="144"/>
      <c r="NU208" s="144"/>
      <c r="NV208" s="144"/>
      <c r="NW208" s="145"/>
      <c r="NX208" s="597"/>
      <c r="NY208" s="597"/>
      <c r="NZ208" s="597"/>
      <c r="OA208" s="446"/>
      <c r="OB208" s="446"/>
      <c r="OC208" s="446"/>
      <c r="OD208" s="597"/>
      <c r="OE208" s="446"/>
      <c r="OF208" s="446"/>
      <c r="OG208" s="446"/>
      <c r="OH208" s="446"/>
      <c r="OI208" s="597"/>
      <c r="OJ208" s="144"/>
      <c r="OK208" s="144"/>
      <c r="OL208" s="144"/>
      <c r="OM208" s="145"/>
      <c r="ON208" s="597"/>
      <c r="OO208" s="597"/>
      <c r="OP208" s="597"/>
      <c r="OQ208" s="446"/>
      <c r="OR208" s="446"/>
      <c r="OS208" s="446"/>
      <c r="OT208" s="597"/>
      <c r="OU208" s="446"/>
      <c r="OV208" s="446"/>
      <c r="OW208" s="446"/>
      <c r="OX208" s="446"/>
      <c r="OY208" s="597"/>
      <c r="OZ208" s="144"/>
      <c r="PA208" s="144"/>
      <c r="PB208" s="144"/>
      <c r="PC208" s="145"/>
      <c r="PD208" s="597"/>
      <c r="PE208" s="597"/>
      <c r="PF208" s="597"/>
      <c r="PG208" s="446"/>
      <c r="PH208" s="446"/>
      <c r="PI208" s="446"/>
      <c r="PJ208" s="597"/>
      <c r="PK208" s="446"/>
      <c r="PL208" s="446"/>
      <c r="PM208" s="446"/>
      <c r="PN208" s="446"/>
      <c r="PO208" s="597"/>
      <c r="PP208" s="144"/>
      <c r="PQ208" s="144"/>
      <c r="PR208" s="144"/>
      <c r="PS208" s="145"/>
      <c r="PT208" s="597"/>
      <c r="PU208" s="597"/>
      <c r="PV208" s="597"/>
      <c r="PW208" s="446"/>
      <c r="PX208" s="446"/>
      <c r="PY208" s="446"/>
      <c r="PZ208" s="597"/>
      <c r="QA208" s="446"/>
      <c r="QB208" s="446"/>
      <c r="QC208" s="446"/>
      <c r="QD208" s="446"/>
      <c r="QE208" s="597"/>
      <c r="QF208" s="144"/>
      <c r="QG208" s="144"/>
      <c r="QH208" s="144"/>
      <c r="QI208" s="145"/>
      <c r="QJ208" s="597"/>
      <c r="QK208" s="597"/>
      <c r="QL208" s="597"/>
      <c r="QM208" s="446"/>
      <c r="QN208" s="446"/>
      <c r="QO208" s="446"/>
      <c r="QP208" s="597"/>
      <c r="QQ208" s="446"/>
      <c r="QR208" s="446"/>
      <c r="QS208" s="446"/>
      <c r="QT208" s="446"/>
      <c r="QU208" s="597"/>
      <c r="QV208" s="144"/>
      <c r="QW208" s="144"/>
      <c r="QX208" s="144"/>
      <c r="QY208" s="145"/>
      <c r="QZ208" s="597"/>
      <c r="RA208" s="597"/>
      <c r="RB208" s="597"/>
      <c r="RC208" s="446"/>
      <c r="RD208" s="446"/>
      <c r="RE208" s="446"/>
      <c r="RF208" s="597"/>
      <c r="RG208" s="446"/>
      <c r="RH208" s="446"/>
      <c r="RI208" s="446"/>
      <c r="RJ208" s="446"/>
      <c r="RK208" s="597"/>
      <c r="RL208" s="144"/>
      <c r="RM208" s="144"/>
      <c r="RN208" s="144"/>
      <c r="RO208" s="145"/>
      <c r="RP208" s="597"/>
      <c r="RQ208" s="597"/>
      <c r="RR208" s="597"/>
      <c r="RS208" s="446"/>
      <c r="RT208" s="446"/>
      <c r="RU208" s="446"/>
      <c r="RV208" s="597"/>
      <c r="RW208" s="446"/>
      <c r="RX208" s="446"/>
      <c r="RY208" s="446"/>
      <c r="RZ208" s="446"/>
      <c r="SA208" s="597"/>
      <c r="SB208" s="144"/>
      <c r="SC208" s="144"/>
      <c r="SD208" s="144"/>
      <c r="SE208" s="145"/>
      <c r="SF208" s="597"/>
      <c r="SG208" s="597"/>
      <c r="SH208" s="597"/>
      <c r="SI208" s="446"/>
      <c r="SJ208" s="446"/>
      <c r="SK208" s="446"/>
      <c r="SL208" s="597"/>
      <c r="SM208" s="446"/>
      <c r="SN208" s="446"/>
      <c r="SO208" s="446"/>
      <c r="SP208" s="446"/>
      <c r="SQ208" s="597"/>
      <c r="SR208" s="144"/>
      <c r="SS208" s="144"/>
      <c r="ST208" s="144"/>
      <c r="SU208" s="145"/>
      <c r="SV208" s="597"/>
      <c r="SW208" s="597"/>
      <c r="SX208" s="597"/>
      <c r="SY208" s="446"/>
      <c r="SZ208" s="446"/>
      <c r="TA208" s="446"/>
      <c r="TB208" s="597"/>
      <c r="TC208" s="446"/>
      <c r="TD208" s="446"/>
      <c r="TE208" s="446"/>
      <c r="TF208" s="446"/>
      <c r="TG208" s="597"/>
      <c r="TH208" s="144"/>
      <c r="TI208" s="144"/>
      <c r="TJ208" s="144"/>
      <c r="TK208" s="145"/>
      <c r="TL208" s="597"/>
      <c r="TM208" s="597"/>
      <c r="TN208" s="597"/>
      <c r="TO208" s="446"/>
      <c r="TP208" s="446"/>
      <c r="TQ208" s="446"/>
      <c r="TR208" s="597"/>
      <c r="TS208" s="446"/>
      <c r="TT208" s="446"/>
      <c r="TU208" s="446"/>
      <c r="TV208" s="446"/>
      <c r="TW208" s="597"/>
      <c r="TX208" s="144"/>
      <c r="TY208" s="144"/>
      <c r="TZ208" s="144"/>
      <c r="UA208" s="145"/>
      <c r="UB208" s="597"/>
      <c r="UC208" s="597"/>
      <c r="UD208" s="597"/>
      <c r="UE208" s="446"/>
      <c r="UF208" s="446"/>
      <c r="UG208" s="446"/>
      <c r="UH208" s="597"/>
      <c r="UI208" s="446"/>
      <c r="UJ208" s="446"/>
      <c r="UK208" s="446"/>
      <c r="UL208" s="446"/>
      <c r="UM208" s="597"/>
      <c r="UN208" s="144"/>
      <c r="UO208" s="144"/>
      <c r="UP208" s="144"/>
      <c r="UQ208" s="145"/>
      <c r="UR208" s="597"/>
      <c r="US208" s="597"/>
      <c r="UT208" s="597"/>
      <c r="UU208" s="446"/>
      <c r="UV208" s="446"/>
      <c r="UW208" s="446"/>
      <c r="UX208" s="597"/>
      <c r="UY208" s="446"/>
      <c r="UZ208" s="446"/>
      <c r="VA208" s="446"/>
      <c r="VB208" s="446"/>
      <c r="VC208" s="597"/>
      <c r="VD208" s="144"/>
      <c r="VE208" s="144"/>
      <c r="VF208" s="144"/>
      <c r="VG208" s="145"/>
      <c r="VH208" s="597"/>
      <c r="VI208" s="597"/>
      <c r="VJ208" s="597"/>
      <c r="VK208" s="446"/>
      <c r="VL208" s="446"/>
      <c r="VM208" s="446"/>
      <c r="VN208" s="597"/>
      <c r="VO208" s="446"/>
      <c r="VP208" s="446"/>
      <c r="VQ208" s="446"/>
      <c r="VR208" s="446"/>
      <c r="VS208" s="597"/>
      <c r="VT208" s="144"/>
      <c r="VU208" s="144"/>
      <c r="VV208" s="144"/>
      <c r="VW208" s="145"/>
      <c r="VX208" s="597"/>
      <c r="VY208" s="597"/>
      <c r="VZ208" s="597"/>
      <c r="WA208" s="446"/>
      <c r="WB208" s="446"/>
      <c r="WC208" s="446"/>
      <c r="WD208" s="597"/>
      <c r="WE208" s="446"/>
      <c r="WF208" s="446"/>
      <c r="WG208" s="446"/>
      <c r="WH208" s="446"/>
      <c r="WI208" s="597"/>
      <c r="WJ208" s="144"/>
      <c r="WK208" s="144"/>
      <c r="WL208" s="144"/>
      <c r="WM208" s="145"/>
      <c r="WN208" s="597"/>
      <c r="WO208" s="597"/>
      <c r="WP208" s="597"/>
      <c r="WQ208" s="446"/>
      <c r="WR208" s="446"/>
      <c r="WS208" s="446"/>
      <c r="WT208" s="597"/>
      <c r="WU208" s="446"/>
      <c r="WV208" s="446"/>
      <c r="WW208" s="446"/>
      <c r="WX208" s="446"/>
      <c r="WY208" s="597"/>
      <c r="WZ208" s="144"/>
      <c r="XA208" s="144"/>
      <c r="XB208" s="144"/>
      <c r="XC208" s="145"/>
      <c r="XD208" s="597"/>
      <c r="XE208" s="597"/>
      <c r="XF208" s="597"/>
      <c r="XG208" s="446"/>
      <c r="XH208" s="446"/>
      <c r="XI208" s="446"/>
      <c r="XJ208" s="597"/>
      <c r="XK208" s="446"/>
      <c r="XL208" s="446"/>
      <c r="XM208" s="446"/>
      <c r="XN208" s="446"/>
      <c r="XO208" s="597"/>
      <c r="XP208" s="144"/>
      <c r="XQ208" s="144"/>
      <c r="XR208" s="144"/>
      <c r="XS208" s="145"/>
      <c r="XT208" s="597"/>
      <c r="XU208" s="597"/>
      <c r="XV208" s="597"/>
      <c r="XW208" s="446"/>
      <c r="XX208" s="446"/>
      <c r="XY208" s="446"/>
      <c r="XZ208" s="597"/>
      <c r="YA208" s="446"/>
      <c r="YB208" s="446"/>
      <c r="YC208" s="446"/>
      <c r="YD208" s="446"/>
      <c r="YE208" s="597"/>
      <c r="YF208" s="144"/>
      <c r="YG208" s="144"/>
      <c r="YH208" s="144"/>
      <c r="YI208" s="145"/>
      <c r="YJ208" s="597"/>
      <c r="YK208" s="597"/>
      <c r="YL208" s="597"/>
      <c r="YM208" s="446"/>
      <c r="YN208" s="446"/>
      <c r="YO208" s="446"/>
      <c r="YP208" s="597"/>
      <c r="YQ208" s="446"/>
      <c r="YR208" s="446"/>
      <c r="YS208" s="446"/>
      <c r="YT208" s="446"/>
      <c r="YU208" s="597"/>
      <c r="YV208" s="144"/>
      <c r="YW208" s="144"/>
      <c r="YX208" s="144"/>
      <c r="YY208" s="145"/>
      <c r="YZ208" s="597"/>
      <c r="ZA208" s="597"/>
      <c r="ZB208" s="597"/>
      <c r="ZC208" s="446"/>
      <c r="ZD208" s="446"/>
      <c r="ZE208" s="446"/>
      <c r="ZF208" s="597"/>
      <c r="ZG208" s="446"/>
      <c r="ZH208" s="446"/>
      <c r="ZI208" s="446"/>
      <c r="ZJ208" s="446"/>
      <c r="ZK208" s="597"/>
      <c r="ZL208" s="144"/>
      <c r="ZM208" s="144"/>
      <c r="ZN208" s="144"/>
      <c r="ZO208" s="145"/>
      <c r="ZP208" s="597"/>
      <c r="ZQ208" s="597"/>
      <c r="ZR208" s="597"/>
      <c r="ZS208" s="446"/>
      <c r="ZT208" s="446"/>
      <c r="ZU208" s="446"/>
      <c r="ZV208" s="597"/>
      <c r="ZW208" s="446"/>
      <c r="ZX208" s="446"/>
      <c r="ZY208" s="446"/>
      <c r="ZZ208" s="446"/>
      <c r="AAA208" s="597"/>
      <c r="AAB208" s="144"/>
      <c r="AAC208" s="144"/>
      <c r="AAD208" s="144"/>
      <c r="AAE208" s="145"/>
      <c r="AAF208" s="597"/>
      <c r="AAG208" s="597"/>
      <c r="AAH208" s="597"/>
      <c r="AAI208" s="446"/>
      <c r="AAJ208" s="446"/>
      <c r="AAK208" s="446"/>
      <c r="AAL208" s="597"/>
      <c r="AAM208" s="446"/>
      <c r="AAN208" s="446"/>
      <c r="AAO208" s="446"/>
      <c r="AAP208" s="446"/>
      <c r="AAQ208" s="597"/>
      <c r="AAR208" s="144"/>
      <c r="AAS208" s="144"/>
      <c r="AAT208" s="144"/>
      <c r="AAU208" s="145"/>
      <c r="AAV208" s="597"/>
      <c r="AAW208" s="597"/>
      <c r="AAX208" s="597"/>
      <c r="AAY208" s="446"/>
      <c r="AAZ208" s="446"/>
      <c r="ABA208" s="446"/>
      <c r="ABB208" s="597"/>
      <c r="ABC208" s="446"/>
      <c r="ABD208" s="446"/>
      <c r="ABE208" s="446"/>
      <c r="ABF208" s="446"/>
      <c r="ABG208" s="597"/>
      <c r="ABH208" s="144"/>
      <c r="ABI208" s="144"/>
      <c r="ABJ208" s="144"/>
      <c r="ABK208" s="145"/>
      <c r="ABL208" s="597"/>
      <c r="ABM208" s="597"/>
      <c r="ABN208" s="597"/>
      <c r="ABO208" s="446"/>
      <c r="ABP208" s="446"/>
      <c r="ABQ208" s="446"/>
      <c r="ABR208" s="597"/>
      <c r="ABS208" s="446"/>
      <c r="ABT208" s="446"/>
      <c r="ABU208" s="446"/>
      <c r="ABV208" s="446"/>
      <c r="ABW208" s="597"/>
      <c r="ABX208" s="144"/>
      <c r="ABY208" s="144"/>
      <c r="ABZ208" s="144"/>
      <c r="ACA208" s="145"/>
      <c r="ACB208" s="597"/>
      <c r="ACC208" s="597"/>
      <c r="ACD208" s="597"/>
      <c r="ACE208" s="446"/>
      <c r="ACF208" s="446"/>
      <c r="ACG208" s="446"/>
      <c r="ACH208" s="597"/>
      <c r="ACI208" s="446"/>
      <c r="ACJ208" s="446"/>
      <c r="ACK208" s="446"/>
      <c r="ACL208" s="446"/>
      <c r="ACM208" s="597"/>
      <c r="ACN208" s="144"/>
      <c r="ACO208" s="144"/>
      <c r="ACP208" s="144"/>
      <c r="ACQ208" s="145"/>
      <c r="ACR208" s="597"/>
      <c r="ACS208" s="597"/>
      <c r="ACT208" s="597"/>
      <c r="ACU208" s="446"/>
      <c r="ACV208" s="446"/>
      <c r="ACW208" s="446"/>
      <c r="ACX208" s="597"/>
      <c r="ACY208" s="446"/>
      <c r="ACZ208" s="446"/>
      <c r="ADA208" s="446"/>
      <c r="ADB208" s="446"/>
      <c r="ADC208" s="597"/>
      <c r="ADD208" s="144"/>
      <c r="ADE208" s="144"/>
      <c r="ADF208" s="144"/>
      <c r="ADG208" s="145"/>
      <c r="ADH208" s="597"/>
      <c r="ADI208" s="597"/>
      <c r="ADJ208" s="597"/>
      <c r="ADK208" s="446"/>
      <c r="ADL208" s="446"/>
      <c r="ADM208" s="446"/>
      <c r="ADN208" s="597"/>
      <c r="ADO208" s="446"/>
      <c r="ADP208" s="446"/>
      <c r="ADQ208" s="446"/>
      <c r="ADR208" s="446"/>
      <c r="ADS208" s="597"/>
      <c r="ADT208" s="144"/>
      <c r="ADU208" s="144"/>
      <c r="ADV208" s="144"/>
      <c r="ADW208" s="145"/>
      <c r="ADX208" s="597"/>
      <c r="ADY208" s="597"/>
      <c r="ADZ208" s="597"/>
      <c r="AEA208" s="446"/>
      <c r="AEB208" s="446"/>
      <c r="AEC208" s="446"/>
      <c r="AED208" s="597"/>
      <c r="AEE208" s="446"/>
      <c r="AEF208" s="446"/>
      <c r="AEG208" s="446"/>
      <c r="AEH208" s="446"/>
      <c r="AEI208" s="597"/>
      <c r="AEJ208" s="144"/>
      <c r="AEK208" s="144"/>
      <c r="AEL208" s="144"/>
      <c r="AEM208" s="145"/>
      <c r="AEN208" s="597"/>
      <c r="AEO208" s="597"/>
      <c r="AEP208" s="597"/>
      <c r="AEQ208" s="446"/>
      <c r="AER208" s="446"/>
      <c r="AES208" s="446"/>
      <c r="AET208" s="597"/>
      <c r="AEU208" s="446"/>
      <c r="AEV208" s="446"/>
      <c r="AEW208" s="446"/>
      <c r="AEX208" s="446"/>
      <c r="AEY208" s="597"/>
      <c r="AEZ208" s="144"/>
      <c r="AFA208" s="144"/>
      <c r="AFB208" s="144"/>
      <c r="AFC208" s="145"/>
      <c r="AFD208" s="597"/>
      <c r="AFE208" s="597"/>
      <c r="AFF208" s="597"/>
      <c r="AFG208" s="446"/>
      <c r="AFH208" s="446"/>
      <c r="AFI208" s="446"/>
      <c r="AFJ208" s="597"/>
      <c r="AFK208" s="446"/>
      <c r="AFL208" s="446"/>
      <c r="AFM208" s="446"/>
      <c r="AFN208" s="446"/>
      <c r="AFO208" s="597"/>
      <c r="AFP208" s="144"/>
      <c r="AFQ208" s="144"/>
      <c r="AFR208" s="144"/>
      <c r="AFS208" s="145"/>
      <c r="AFT208" s="597"/>
      <c r="AFU208" s="597"/>
      <c r="AFV208" s="597"/>
      <c r="AFW208" s="446"/>
      <c r="AFX208" s="446"/>
      <c r="AFY208" s="446"/>
      <c r="AFZ208" s="597"/>
      <c r="AGA208" s="446"/>
      <c r="AGB208" s="446"/>
      <c r="AGC208" s="446"/>
      <c r="AGD208" s="446"/>
      <c r="AGE208" s="597"/>
      <c r="AGF208" s="144"/>
      <c r="AGG208" s="144"/>
      <c r="AGH208" s="144"/>
      <c r="AGI208" s="145"/>
      <c r="AGJ208" s="597"/>
      <c r="AGK208" s="597"/>
      <c r="AGL208" s="597"/>
      <c r="AGM208" s="446"/>
      <c r="AGN208" s="446"/>
      <c r="AGO208" s="446"/>
      <c r="AGP208" s="597"/>
      <c r="AGQ208" s="446"/>
      <c r="AGR208" s="446"/>
      <c r="AGS208" s="446"/>
      <c r="AGT208" s="446"/>
      <c r="AGU208" s="597"/>
      <c r="AGV208" s="144"/>
      <c r="AGW208" s="144"/>
      <c r="AGX208" s="144"/>
      <c r="AGY208" s="145"/>
      <c r="AGZ208" s="597"/>
      <c r="AHA208" s="597"/>
      <c r="AHB208" s="597"/>
      <c r="AHC208" s="446"/>
      <c r="AHD208" s="446"/>
      <c r="AHE208" s="446"/>
      <c r="AHF208" s="597"/>
      <c r="AHG208" s="446"/>
      <c r="AHH208" s="446"/>
      <c r="AHI208" s="446"/>
      <c r="AHJ208" s="446"/>
      <c r="AHK208" s="597"/>
      <c r="AHL208" s="144"/>
      <c r="AHM208" s="144"/>
      <c r="AHN208" s="144"/>
      <c r="AHO208" s="145"/>
      <c r="AHP208" s="597"/>
      <c r="AHQ208" s="597"/>
      <c r="AHR208" s="597"/>
      <c r="AHS208" s="446"/>
      <c r="AHT208" s="446"/>
      <c r="AHU208" s="446"/>
      <c r="AHV208" s="597"/>
      <c r="AHW208" s="446"/>
      <c r="AHX208" s="446"/>
      <c r="AHY208" s="446"/>
      <c r="AHZ208" s="446"/>
      <c r="AIA208" s="597"/>
      <c r="AIB208" s="144"/>
      <c r="AIC208" s="144"/>
      <c r="AID208" s="144"/>
      <c r="AIE208" s="145"/>
      <c r="AIF208" s="597"/>
      <c r="AIG208" s="597"/>
      <c r="AIH208" s="597"/>
      <c r="AII208" s="446"/>
      <c r="AIJ208" s="446"/>
      <c r="AIK208" s="446"/>
      <c r="AIL208" s="597"/>
      <c r="AIM208" s="446"/>
      <c r="AIN208" s="446"/>
      <c r="AIO208" s="446"/>
      <c r="AIP208" s="446"/>
      <c r="AIQ208" s="597"/>
      <c r="AIR208" s="144"/>
      <c r="AIS208" s="144"/>
      <c r="AIT208" s="144"/>
      <c r="AIU208" s="145"/>
      <c r="AIV208" s="597"/>
      <c r="AIW208" s="597"/>
      <c r="AIX208" s="597"/>
      <c r="AIY208" s="446"/>
      <c r="AIZ208" s="446"/>
      <c r="AJA208" s="446"/>
      <c r="AJB208" s="597"/>
      <c r="AJC208" s="446"/>
      <c r="AJD208" s="446"/>
      <c r="AJE208" s="446"/>
      <c r="AJF208" s="446"/>
      <c r="AJG208" s="597"/>
      <c r="AJH208" s="144"/>
      <c r="AJI208" s="144"/>
      <c r="AJJ208" s="144"/>
      <c r="AJK208" s="145"/>
      <c r="AJL208" s="597"/>
      <c r="AJM208" s="597"/>
      <c r="AJN208" s="597"/>
      <c r="AJO208" s="446"/>
      <c r="AJP208" s="446"/>
      <c r="AJQ208" s="446"/>
      <c r="AJR208" s="597"/>
      <c r="AJS208" s="446"/>
      <c r="AJT208" s="446"/>
      <c r="AJU208" s="446"/>
      <c r="AJV208" s="446"/>
      <c r="AJW208" s="597"/>
      <c r="AJX208" s="144"/>
      <c r="AJY208" s="144"/>
      <c r="AJZ208" s="144"/>
      <c r="AKA208" s="145"/>
      <c r="AKB208" s="597"/>
      <c r="AKC208" s="597"/>
      <c r="AKD208" s="597"/>
      <c r="AKE208" s="446"/>
      <c r="AKF208" s="446"/>
      <c r="AKG208" s="446"/>
      <c r="AKH208" s="597"/>
      <c r="AKI208" s="446"/>
      <c r="AKJ208" s="446"/>
      <c r="AKK208" s="446"/>
      <c r="AKL208" s="446"/>
      <c r="AKM208" s="597"/>
      <c r="AKN208" s="144"/>
      <c r="AKO208" s="144"/>
      <c r="AKP208" s="144"/>
      <c r="AKQ208" s="145"/>
      <c r="AKR208" s="597"/>
      <c r="AKS208" s="597"/>
      <c r="AKT208" s="597"/>
      <c r="AKU208" s="446"/>
      <c r="AKV208" s="446"/>
      <c r="AKW208" s="446"/>
      <c r="AKX208" s="597"/>
      <c r="AKY208" s="446"/>
      <c r="AKZ208" s="446"/>
      <c r="ALA208" s="446"/>
      <c r="ALB208" s="446"/>
      <c r="ALC208" s="597"/>
      <c r="ALD208" s="144"/>
      <c r="ALE208" s="144"/>
      <c r="ALF208" s="144"/>
      <c r="ALG208" s="145"/>
      <c r="ALH208" s="597"/>
      <c r="ALI208" s="597"/>
      <c r="ALJ208" s="597"/>
      <c r="ALK208" s="446"/>
      <c r="ALL208" s="446"/>
      <c r="ALM208" s="446"/>
      <c r="ALN208" s="597"/>
      <c r="ALO208" s="446"/>
      <c r="ALP208" s="446"/>
      <c r="ALQ208" s="446"/>
      <c r="ALR208" s="446"/>
      <c r="ALS208" s="597"/>
      <c r="ALT208" s="144"/>
      <c r="ALU208" s="144"/>
      <c r="ALV208" s="144"/>
      <c r="ALW208" s="145"/>
      <c r="ALX208" s="597"/>
      <c r="ALY208" s="597"/>
      <c r="ALZ208" s="597"/>
      <c r="AMA208" s="446"/>
      <c r="AMB208" s="446"/>
      <c r="AMC208" s="446"/>
      <c r="AMD208" s="597"/>
      <c r="AME208" s="446"/>
      <c r="AMF208" s="446"/>
      <c r="AMG208" s="446"/>
      <c r="AMH208" s="446"/>
      <c r="AMI208" s="597"/>
      <c r="AMJ208" s="144"/>
      <c r="AMK208" s="144"/>
      <c r="AML208" s="144"/>
      <c r="AMM208" s="145"/>
      <c r="AMN208" s="597"/>
      <c r="AMO208" s="597"/>
      <c r="AMP208" s="597"/>
      <c r="AMQ208" s="446"/>
      <c r="AMR208" s="446"/>
      <c r="AMS208" s="446"/>
      <c r="AMT208" s="597"/>
      <c r="AMU208" s="446"/>
      <c r="AMV208" s="446"/>
      <c r="AMW208" s="446"/>
      <c r="AMX208" s="446"/>
      <c r="AMY208" s="597"/>
      <c r="AMZ208" s="144"/>
      <c r="ANA208" s="144"/>
      <c r="ANB208" s="144"/>
      <c r="ANC208" s="145"/>
      <c r="AND208" s="597"/>
      <c r="ANE208" s="597"/>
      <c r="ANF208" s="597"/>
      <c r="ANG208" s="446"/>
      <c r="ANH208" s="446"/>
      <c r="ANI208" s="446"/>
      <c r="ANJ208" s="597"/>
      <c r="ANK208" s="446"/>
      <c r="ANL208" s="446"/>
      <c r="ANM208" s="446"/>
      <c r="ANN208" s="446"/>
      <c r="ANO208" s="597"/>
      <c r="ANP208" s="144"/>
      <c r="ANQ208" s="144"/>
      <c r="ANR208" s="144"/>
      <c r="ANS208" s="145"/>
      <c r="ANT208" s="597"/>
      <c r="ANU208" s="597"/>
      <c r="ANV208" s="597"/>
      <c r="ANW208" s="446"/>
      <c r="ANX208" s="446"/>
      <c r="ANY208" s="446"/>
      <c r="ANZ208" s="597"/>
      <c r="AOA208" s="446"/>
      <c r="AOB208" s="446"/>
      <c r="AOC208" s="446"/>
      <c r="AOD208" s="446"/>
      <c r="AOE208" s="597"/>
      <c r="AOF208" s="144"/>
      <c r="AOG208" s="144"/>
      <c r="AOH208" s="144"/>
      <c r="AOI208" s="145"/>
      <c r="AOJ208" s="597"/>
      <c r="AOK208" s="597"/>
      <c r="AOL208" s="597"/>
      <c r="AOM208" s="446"/>
      <c r="AON208" s="446"/>
      <c r="AOO208" s="446"/>
      <c r="AOP208" s="597"/>
      <c r="AOQ208" s="446"/>
      <c r="AOR208" s="446"/>
      <c r="AOS208" s="446"/>
      <c r="AOT208" s="446"/>
      <c r="AOU208" s="597"/>
      <c r="AOV208" s="144"/>
      <c r="AOW208" s="144"/>
      <c r="AOX208" s="144"/>
      <c r="AOY208" s="145"/>
      <c r="AOZ208" s="597"/>
      <c r="APA208" s="597"/>
      <c r="APB208" s="597"/>
      <c r="APC208" s="446"/>
      <c r="APD208" s="446"/>
      <c r="APE208" s="446"/>
      <c r="APF208" s="597"/>
      <c r="APG208" s="446"/>
      <c r="APH208" s="446"/>
      <c r="API208" s="446"/>
      <c r="APJ208" s="446"/>
      <c r="APK208" s="597"/>
      <c r="APL208" s="144"/>
      <c r="APM208" s="144"/>
      <c r="APN208" s="144"/>
      <c r="APO208" s="145"/>
      <c r="APP208" s="597"/>
      <c r="APQ208" s="597"/>
      <c r="APR208" s="597"/>
      <c r="APS208" s="446"/>
      <c r="APT208" s="446"/>
      <c r="APU208" s="446"/>
      <c r="APV208" s="597"/>
      <c r="APW208" s="446"/>
      <c r="APX208" s="446"/>
      <c r="APY208" s="446"/>
      <c r="APZ208" s="446"/>
      <c r="AQA208" s="597"/>
      <c r="AQB208" s="144"/>
      <c r="AQC208" s="144"/>
      <c r="AQD208" s="144"/>
      <c r="AQE208" s="145"/>
      <c r="AQF208" s="597"/>
      <c r="AQG208" s="597"/>
      <c r="AQH208" s="597"/>
      <c r="AQI208" s="446"/>
      <c r="AQJ208" s="446"/>
      <c r="AQK208" s="446"/>
      <c r="AQL208" s="597"/>
      <c r="AQM208" s="446"/>
      <c r="AQN208" s="446"/>
      <c r="AQO208" s="446"/>
      <c r="AQP208" s="446"/>
      <c r="AQQ208" s="597"/>
      <c r="AQR208" s="144"/>
      <c r="AQS208" s="144"/>
      <c r="AQT208" s="144"/>
      <c r="AQU208" s="145"/>
      <c r="AQV208" s="597"/>
      <c r="AQW208" s="597"/>
      <c r="AQX208" s="597"/>
      <c r="AQY208" s="446"/>
      <c r="AQZ208" s="446"/>
      <c r="ARA208" s="446"/>
      <c r="ARB208" s="597"/>
      <c r="ARC208" s="446"/>
      <c r="ARD208" s="446"/>
      <c r="ARE208" s="446"/>
      <c r="ARF208" s="446"/>
      <c r="ARG208" s="597"/>
      <c r="ARH208" s="144"/>
      <c r="ARI208" s="144"/>
      <c r="ARJ208" s="144"/>
      <c r="ARK208" s="145"/>
      <c r="ARL208" s="597"/>
      <c r="ARM208" s="597"/>
      <c r="ARN208" s="597"/>
      <c r="ARO208" s="446"/>
      <c r="ARP208" s="446"/>
      <c r="ARQ208" s="446"/>
      <c r="ARR208" s="597"/>
      <c r="ARS208" s="446"/>
      <c r="ART208" s="446"/>
      <c r="ARU208" s="446"/>
      <c r="ARV208" s="446"/>
      <c r="ARW208" s="597"/>
      <c r="ARX208" s="144"/>
      <c r="ARY208" s="144"/>
      <c r="ARZ208" s="144"/>
      <c r="ASA208" s="145"/>
      <c r="ASB208" s="597"/>
      <c r="ASC208" s="597"/>
      <c r="ASD208" s="597"/>
      <c r="ASE208" s="446"/>
      <c r="ASF208" s="446"/>
      <c r="ASG208" s="446"/>
      <c r="ASH208" s="597"/>
      <c r="ASI208" s="446"/>
      <c r="ASJ208" s="446"/>
      <c r="ASK208" s="446"/>
      <c r="ASL208" s="446"/>
      <c r="ASM208" s="597"/>
      <c r="ASN208" s="144"/>
      <c r="ASO208" s="144"/>
      <c r="ASP208" s="144"/>
      <c r="ASQ208" s="145"/>
      <c r="ASR208" s="597"/>
      <c r="ASS208" s="597"/>
      <c r="AST208" s="597"/>
      <c r="ASU208" s="446"/>
      <c r="ASV208" s="446"/>
      <c r="ASW208" s="446"/>
      <c r="ASX208" s="597"/>
      <c r="ASY208" s="446"/>
      <c r="ASZ208" s="446"/>
      <c r="ATA208" s="446"/>
      <c r="ATB208" s="446"/>
      <c r="ATC208" s="597"/>
      <c r="ATD208" s="144"/>
      <c r="ATE208" s="144"/>
      <c r="ATF208" s="144"/>
      <c r="ATG208" s="145"/>
      <c r="ATH208" s="597"/>
      <c r="ATI208" s="597"/>
      <c r="ATJ208" s="597"/>
      <c r="ATK208" s="446"/>
      <c r="ATL208" s="446"/>
      <c r="ATM208" s="446"/>
      <c r="ATN208" s="597"/>
      <c r="ATO208" s="446"/>
      <c r="ATP208" s="446"/>
      <c r="ATQ208" s="446"/>
      <c r="ATR208" s="446"/>
      <c r="ATS208" s="597"/>
      <c r="ATT208" s="144"/>
      <c r="ATU208" s="144"/>
      <c r="ATV208" s="144"/>
      <c r="ATW208" s="145"/>
      <c r="ATX208" s="597"/>
      <c r="ATY208" s="597"/>
      <c r="ATZ208" s="597"/>
      <c r="AUA208" s="446"/>
      <c r="AUB208" s="446"/>
      <c r="AUC208" s="446"/>
      <c r="AUD208" s="597"/>
      <c r="AUE208" s="446"/>
      <c r="AUF208" s="446"/>
      <c r="AUG208" s="446"/>
      <c r="AUH208" s="446"/>
      <c r="AUI208" s="597"/>
      <c r="AUJ208" s="144"/>
      <c r="AUK208" s="144"/>
      <c r="AUL208" s="144"/>
      <c r="AUM208" s="145"/>
      <c r="AUN208" s="597"/>
      <c r="AUO208" s="597"/>
      <c r="AUP208" s="597"/>
      <c r="AUQ208" s="446"/>
      <c r="AUR208" s="446"/>
      <c r="AUS208" s="446"/>
      <c r="AUT208" s="597"/>
      <c r="AUU208" s="446"/>
      <c r="AUV208" s="446"/>
      <c r="AUW208" s="446"/>
      <c r="AUX208" s="446"/>
      <c r="AUY208" s="597"/>
      <c r="AUZ208" s="144"/>
      <c r="AVA208" s="144"/>
      <c r="AVB208" s="144"/>
      <c r="AVC208" s="145"/>
      <c r="AVD208" s="597"/>
      <c r="AVE208" s="597"/>
      <c r="AVF208" s="597"/>
      <c r="AVG208" s="446"/>
      <c r="AVH208" s="446"/>
      <c r="AVI208" s="446"/>
      <c r="AVJ208" s="597"/>
      <c r="AVK208" s="446"/>
      <c r="AVL208" s="446"/>
      <c r="AVM208" s="446"/>
      <c r="AVN208" s="446"/>
      <c r="AVO208" s="597"/>
      <c r="AVP208" s="144"/>
      <c r="AVQ208" s="144"/>
      <c r="AVR208" s="144"/>
      <c r="AVS208" s="145"/>
      <c r="AVT208" s="597"/>
      <c r="AVU208" s="597"/>
      <c r="AVV208" s="597"/>
      <c r="AVW208" s="446"/>
      <c r="AVX208" s="446"/>
      <c r="AVY208" s="446"/>
      <c r="AVZ208" s="597"/>
      <c r="AWA208" s="446"/>
      <c r="AWB208" s="446"/>
      <c r="AWC208" s="446"/>
      <c r="AWD208" s="446"/>
      <c r="AWE208" s="597"/>
      <c r="AWF208" s="144"/>
      <c r="AWG208" s="144"/>
      <c r="AWH208" s="144"/>
      <c r="AWI208" s="145"/>
      <c r="AWJ208" s="597"/>
      <c r="AWK208" s="597"/>
      <c r="AWL208" s="597"/>
      <c r="AWM208" s="446"/>
      <c r="AWN208" s="446"/>
      <c r="AWO208" s="446"/>
      <c r="AWP208" s="597"/>
      <c r="AWQ208" s="446"/>
      <c r="AWR208" s="446"/>
      <c r="AWS208" s="446"/>
      <c r="AWT208" s="446"/>
      <c r="AWU208" s="597"/>
      <c r="AWV208" s="144"/>
      <c r="AWW208" s="144"/>
      <c r="AWX208" s="144"/>
      <c r="AWY208" s="145"/>
      <c r="AWZ208" s="597"/>
      <c r="AXA208" s="597"/>
      <c r="AXB208" s="597"/>
      <c r="AXC208" s="446"/>
      <c r="AXD208" s="446"/>
      <c r="AXE208" s="446"/>
      <c r="AXF208" s="597"/>
      <c r="AXG208" s="446"/>
      <c r="AXH208" s="446"/>
      <c r="AXI208" s="446"/>
      <c r="AXJ208" s="446"/>
      <c r="AXK208" s="597"/>
      <c r="AXL208" s="144"/>
      <c r="AXM208" s="144"/>
      <c r="AXN208" s="144"/>
      <c r="AXO208" s="145"/>
      <c r="AXP208" s="597"/>
      <c r="AXQ208" s="597"/>
      <c r="AXR208" s="597"/>
      <c r="AXS208" s="446"/>
      <c r="AXT208" s="446"/>
      <c r="AXU208" s="446"/>
      <c r="AXV208" s="597"/>
      <c r="AXW208" s="446"/>
      <c r="AXX208" s="446"/>
      <c r="AXY208" s="446"/>
      <c r="AXZ208" s="446"/>
      <c r="AYA208" s="597"/>
      <c r="AYB208" s="144"/>
      <c r="AYC208" s="144"/>
      <c r="AYD208" s="144"/>
      <c r="AYE208" s="145"/>
      <c r="AYF208" s="597"/>
      <c r="AYG208" s="597"/>
      <c r="AYH208" s="597"/>
      <c r="AYI208" s="446"/>
      <c r="AYJ208" s="446"/>
      <c r="AYK208" s="446"/>
      <c r="AYL208" s="597"/>
      <c r="AYM208" s="446"/>
      <c r="AYN208" s="446"/>
      <c r="AYO208" s="446"/>
      <c r="AYP208" s="446"/>
      <c r="AYQ208" s="597"/>
      <c r="AYR208" s="144"/>
      <c r="AYS208" s="144"/>
      <c r="AYT208" s="144"/>
      <c r="AYU208" s="145"/>
      <c r="AYV208" s="597"/>
      <c r="AYW208" s="597"/>
      <c r="AYX208" s="597"/>
      <c r="AYY208" s="446"/>
      <c r="AYZ208" s="446"/>
      <c r="AZA208" s="446"/>
      <c r="AZB208" s="597"/>
      <c r="AZC208" s="446"/>
      <c r="AZD208" s="446"/>
      <c r="AZE208" s="446"/>
      <c r="AZF208" s="446"/>
      <c r="AZG208" s="597"/>
      <c r="AZH208" s="144"/>
      <c r="AZI208" s="144"/>
      <c r="AZJ208" s="144"/>
      <c r="AZK208" s="145"/>
      <c r="AZL208" s="597"/>
      <c r="AZM208" s="597"/>
      <c r="AZN208" s="597"/>
      <c r="AZO208" s="446"/>
      <c r="AZP208" s="446"/>
      <c r="AZQ208" s="446"/>
      <c r="AZR208" s="597"/>
      <c r="AZS208" s="446"/>
      <c r="AZT208" s="446"/>
      <c r="AZU208" s="446"/>
      <c r="AZV208" s="446"/>
      <c r="AZW208" s="597"/>
      <c r="AZX208" s="144"/>
      <c r="AZY208" s="144"/>
      <c r="AZZ208" s="144"/>
      <c r="BAA208" s="145"/>
      <c r="BAB208" s="597"/>
      <c r="BAC208" s="597"/>
      <c r="BAD208" s="597"/>
      <c r="BAE208" s="446"/>
      <c r="BAF208" s="446"/>
      <c r="BAG208" s="446"/>
      <c r="BAH208" s="597"/>
      <c r="BAI208" s="446"/>
      <c r="BAJ208" s="446"/>
      <c r="BAK208" s="446"/>
      <c r="BAL208" s="446"/>
      <c r="BAM208" s="597"/>
      <c r="BAN208" s="144"/>
      <c r="BAO208" s="144"/>
      <c r="BAP208" s="144"/>
      <c r="BAQ208" s="145"/>
      <c r="BAR208" s="597"/>
      <c r="BAS208" s="597"/>
      <c r="BAT208" s="597"/>
      <c r="BAU208" s="446"/>
      <c r="BAV208" s="446"/>
      <c r="BAW208" s="446"/>
      <c r="BAX208" s="597"/>
      <c r="BAY208" s="446"/>
      <c r="BAZ208" s="446"/>
      <c r="BBA208" s="446"/>
      <c r="BBB208" s="446"/>
      <c r="BBC208" s="597"/>
      <c r="BBD208" s="144"/>
      <c r="BBE208" s="144"/>
      <c r="BBF208" s="144"/>
      <c r="BBG208" s="145"/>
      <c r="BBH208" s="597"/>
      <c r="BBI208" s="597"/>
      <c r="BBJ208" s="597"/>
      <c r="BBK208" s="446"/>
      <c r="BBL208" s="446"/>
      <c r="BBM208" s="446"/>
      <c r="BBN208" s="597"/>
      <c r="BBO208" s="446"/>
      <c r="BBP208" s="446"/>
      <c r="BBQ208" s="446"/>
      <c r="BBR208" s="446"/>
      <c r="BBS208" s="597"/>
      <c r="BBT208" s="144"/>
      <c r="BBU208" s="144"/>
      <c r="BBV208" s="144"/>
      <c r="BBW208" s="145"/>
      <c r="BBX208" s="597"/>
      <c r="BBY208" s="597"/>
      <c r="BBZ208" s="597"/>
      <c r="BCA208" s="446"/>
      <c r="BCB208" s="446"/>
      <c r="BCC208" s="446"/>
      <c r="BCD208" s="597"/>
      <c r="BCE208" s="446"/>
      <c r="BCF208" s="446"/>
      <c r="BCG208" s="446"/>
      <c r="BCH208" s="446"/>
      <c r="BCI208" s="597"/>
      <c r="BCJ208" s="144"/>
      <c r="BCK208" s="144"/>
      <c r="BCL208" s="144"/>
      <c r="BCM208" s="145"/>
      <c r="BCN208" s="597"/>
      <c r="BCO208" s="597"/>
      <c r="BCP208" s="597"/>
      <c r="BCQ208" s="446"/>
      <c r="BCR208" s="446"/>
      <c r="BCS208" s="446"/>
      <c r="BCT208" s="597"/>
      <c r="BCU208" s="446"/>
      <c r="BCV208" s="446"/>
      <c r="BCW208" s="446"/>
      <c r="BCX208" s="446"/>
      <c r="BCY208" s="597"/>
      <c r="BCZ208" s="144"/>
      <c r="BDA208" s="144"/>
      <c r="BDB208" s="144"/>
      <c r="BDC208" s="145"/>
      <c r="BDD208" s="597"/>
      <c r="BDE208" s="597"/>
      <c r="BDF208" s="597"/>
      <c r="BDG208" s="446"/>
      <c r="BDH208" s="446"/>
      <c r="BDI208" s="446"/>
      <c r="BDJ208" s="597"/>
      <c r="BDK208" s="446"/>
      <c r="BDL208" s="446"/>
      <c r="BDM208" s="446"/>
      <c r="BDN208" s="446"/>
      <c r="BDO208" s="597"/>
      <c r="BDP208" s="144"/>
      <c r="BDQ208" s="144"/>
      <c r="BDR208" s="144"/>
      <c r="BDS208" s="145"/>
      <c r="BDT208" s="597"/>
      <c r="BDU208" s="597"/>
      <c r="BDV208" s="597"/>
      <c r="BDW208" s="446"/>
      <c r="BDX208" s="446"/>
      <c r="BDY208" s="446"/>
      <c r="BDZ208" s="597"/>
      <c r="BEA208" s="446"/>
      <c r="BEB208" s="446"/>
      <c r="BEC208" s="446"/>
      <c r="BED208" s="446"/>
      <c r="BEE208" s="597"/>
      <c r="BEF208" s="144"/>
      <c r="BEG208" s="144"/>
      <c r="BEH208" s="144"/>
      <c r="BEI208" s="145"/>
      <c r="BEJ208" s="597"/>
      <c r="BEK208" s="597"/>
      <c r="BEL208" s="597"/>
      <c r="BEM208" s="446"/>
      <c r="BEN208" s="446"/>
      <c r="BEO208" s="446"/>
      <c r="BEP208" s="597"/>
      <c r="BEQ208" s="446"/>
      <c r="BER208" s="446"/>
      <c r="BES208" s="446"/>
      <c r="BET208" s="446"/>
      <c r="BEU208" s="597"/>
      <c r="BEV208" s="144"/>
      <c r="BEW208" s="144"/>
      <c r="BEX208" s="144"/>
      <c r="BEY208" s="145"/>
      <c r="BEZ208" s="597"/>
      <c r="BFA208" s="597"/>
      <c r="BFB208" s="597"/>
      <c r="BFC208" s="446"/>
      <c r="BFD208" s="446"/>
      <c r="BFE208" s="446"/>
      <c r="BFF208" s="597"/>
      <c r="BFG208" s="446"/>
      <c r="BFH208" s="446"/>
      <c r="BFI208" s="446"/>
      <c r="BFJ208" s="446"/>
      <c r="BFK208" s="597"/>
      <c r="BFL208" s="144"/>
      <c r="BFM208" s="144"/>
      <c r="BFN208" s="144"/>
      <c r="BFO208" s="145"/>
      <c r="BFP208" s="597"/>
      <c r="BFQ208" s="597"/>
      <c r="BFR208" s="597"/>
      <c r="BFS208" s="446"/>
      <c r="BFT208" s="446"/>
      <c r="BFU208" s="446"/>
      <c r="BFV208" s="597"/>
      <c r="BFW208" s="446"/>
      <c r="BFX208" s="446"/>
      <c r="BFY208" s="446"/>
      <c r="BFZ208" s="446"/>
      <c r="BGA208" s="597"/>
      <c r="BGB208" s="144"/>
      <c r="BGC208" s="144"/>
      <c r="BGD208" s="144"/>
      <c r="BGE208" s="145"/>
      <c r="BGF208" s="597"/>
      <c r="BGG208" s="597"/>
      <c r="BGH208" s="597"/>
      <c r="BGI208" s="446"/>
      <c r="BGJ208" s="446"/>
      <c r="BGK208" s="446"/>
      <c r="BGL208" s="597"/>
      <c r="BGM208" s="446"/>
      <c r="BGN208" s="446"/>
      <c r="BGO208" s="446"/>
      <c r="BGP208" s="446"/>
      <c r="BGQ208" s="597"/>
      <c r="BGR208" s="144"/>
      <c r="BGS208" s="144"/>
      <c r="BGT208" s="144"/>
      <c r="BGU208" s="145"/>
      <c r="BGV208" s="597"/>
      <c r="BGW208" s="597"/>
      <c r="BGX208" s="597"/>
      <c r="BGY208" s="446"/>
      <c r="BGZ208" s="446"/>
      <c r="BHA208" s="446"/>
      <c r="BHB208" s="597"/>
      <c r="BHC208" s="446"/>
      <c r="BHD208" s="446"/>
      <c r="BHE208" s="446"/>
      <c r="BHF208" s="446"/>
      <c r="BHG208" s="597"/>
      <c r="BHH208" s="144"/>
      <c r="BHI208" s="144"/>
      <c r="BHJ208" s="144"/>
      <c r="BHK208" s="145"/>
      <c r="BHL208" s="597"/>
      <c r="BHM208" s="597"/>
      <c r="BHN208" s="597"/>
      <c r="BHO208" s="446"/>
      <c r="BHP208" s="446"/>
      <c r="BHQ208" s="446"/>
      <c r="BHR208" s="597"/>
      <c r="BHS208" s="446"/>
      <c r="BHT208" s="446"/>
      <c r="BHU208" s="446"/>
      <c r="BHV208" s="446"/>
      <c r="BHW208" s="597"/>
      <c r="BHX208" s="144"/>
      <c r="BHY208" s="144"/>
      <c r="BHZ208" s="144"/>
      <c r="BIA208" s="145"/>
      <c r="BIB208" s="597"/>
      <c r="BIC208" s="597"/>
      <c r="BID208" s="597"/>
      <c r="BIE208" s="446"/>
      <c r="BIF208" s="446"/>
      <c r="BIG208" s="446"/>
      <c r="BIH208" s="597"/>
      <c r="BII208" s="446"/>
      <c r="BIJ208" s="446"/>
      <c r="BIK208" s="446"/>
      <c r="BIL208" s="446"/>
      <c r="BIM208" s="597"/>
      <c r="BIN208" s="144"/>
      <c r="BIO208" s="144"/>
      <c r="BIP208" s="144"/>
      <c r="BIQ208" s="145"/>
      <c r="BIR208" s="597"/>
      <c r="BIS208" s="597"/>
      <c r="BIT208" s="597"/>
      <c r="BIU208" s="446"/>
      <c r="BIV208" s="446"/>
      <c r="BIW208" s="446"/>
      <c r="BIX208" s="597"/>
      <c r="BIY208" s="446"/>
      <c r="BIZ208" s="446"/>
      <c r="BJA208" s="446"/>
      <c r="BJB208" s="446"/>
      <c r="BJC208" s="597"/>
      <c r="BJD208" s="144"/>
      <c r="BJE208" s="144"/>
      <c r="BJF208" s="144"/>
      <c r="BJG208" s="145"/>
      <c r="BJH208" s="597"/>
      <c r="BJI208" s="597"/>
      <c r="BJJ208" s="597"/>
      <c r="BJK208" s="446"/>
      <c r="BJL208" s="446"/>
      <c r="BJM208" s="446"/>
      <c r="BJN208" s="597"/>
      <c r="BJO208" s="446"/>
      <c r="BJP208" s="446"/>
      <c r="BJQ208" s="446"/>
      <c r="BJR208" s="446"/>
      <c r="BJS208" s="597"/>
      <c r="BJT208" s="144"/>
      <c r="BJU208" s="144"/>
      <c r="BJV208" s="144"/>
      <c r="BJW208" s="145"/>
      <c r="BJX208" s="597"/>
      <c r="BJY208" s="597"/>
      <c r="BJZ208" s="597"/>
      <c r="BKA208" s="446"/>
      <c r="BKB208" s="446"/>
      <c r="BKC208" s="446"/>
      <c r="BKD208" s="597"/>
      <c r="BKE208" s="446"/>
      <c r="BKF208" s="446"/>
      <c r="BKG208" s="446"/>
      <c r="BKH208" s="446"/>
      <c r="BKI208" s="597"/>
      <c r="BKJ208" s="144"/>
      <c r="BKK208" s="144"/>
      <c r="BKL208" s="144"/>
      <c r="BKM208" s="145"/>
      <c r="BKN208" s="597"/>
      <c r="BKO208" s="597"/>
      <c r="BKP208" s="597"/>
      <c r="BKQ208" s="446"/>
      <c r="BKR208" s="446"/>
      <c r="BKS208" s="446"/>
      <c r="BKT208" s="597"/>
      <c r="BKU208" s="446"/>
      <c r="BKV208" s="446"/>
      <c r="BKW208" s="446"/>
      <c r="BKX208" s="446"/>
      <c r="BKY208" s="597"/>
      <c r="BKZ208" s="144"/>
      <c r="BLA208" s="144"/>
      <c r="BLB208" s="144"/>
      <c r="BLC208" s="145"/>
      <c r="BLD208" s="597"/>
      <c r="BLE208" s="597"/>
      <c r="BLF208" s="597"/>
      <c r="BLG208" s="446"/>
      <c r="BLH208" s="446"/>
      <c r="BLI208" s="446"/>
      <c r="BLJ208" s="597"/>
      <c r="BLK208" s="446"/>
      <c r="BLL208" s="446"/>
      <c r="BLM208" s="446"/>
      <c r="BLN208" s="446"/>
      <c r="BLO208" s="597"/>
      <c r="BLP208" s="144"/>
      <c r="BLQ208" s="144"/>
      <c r="BLR208" s="144"/>
      <c r="BLS208" s="145"/>
      <c r="BLT208" s="597"/>
      <c r="BLU208" s="597"/>
      <c r="BLV208" s="597"/>
      <c r="BLW208" s="446"/>
      <c r="BLX208" s="446"/>
      <c r="BLY208" s="446"/>
      <c r="BLZ208" s="597"/>
      <c r="BMA208" s="446"/>
      <c r="BMB208" s="446"/>
      <c r="BMC208" s="446"/>
      <c r="BMD208" s="446"/>
      <c r="BME208" s="597"/>
      <c r="BMF208" s="144"/>
      <c r="BMG208" s="144"/>
      <c r="BMH208" s="144"/>
      <c r="BMI208" s="145"/>
      <c r="BMJ208" s="597"/>
      <c r="BMK208" s="597"/>
      <c r="BML208" s="597"/>
      <c r="BMM208" s="446"/>
      <c r="BMN208" s="446"/>
      <c r="BMO208" s="446"/>
      <c r="BMP208" s="597"/>
      <c r="BMQ208" s="446"/>
      <c r="BMR208" s="446"/>
      <c r="BMS208" s="446"/>
      <c r="BMT208" s="446"/>
      <c r="BMU208" s="597"/>
      <c r="BMV208" s="144"/>
      <c r="BMW208" s="144"/>
      <c r="BMX208" s="144"/>
      <c r="BMY208" s="145"/>
      <c r="BMZ208" s="597"/>
      <c r="BNA208" s="597"/>
      <c r="BNB208" s="597"/>
      <c r="BNC208" s="446"/>
      <c r="BND208" s="446"/>
      <c r="BNE208" s="446"/>
      <c r="BNF208" s="597"/>
      <c r="BNG208" s="446"/>
      <c r="BNH208" s="446"/>
      <c r="BNI208" s="446"/>
      <c r="BNJ208" s="446"/>
      <c r="BNK208" s="597"/>
      <c r="BNL208" s="144"/>
      <c r="BNM208" s="144"/>
      <c r="BNN208" s="144"/>
      <c r="BNO208" s="145"/>
      <c r="BNP208" s="597"/>
      <c r="BNQ208" s="597"/>
      <c r="BNR208" s="597"/>
      <c r="BNS208" s="446"/>
      <c r="BNT208" s="446"/>
      <c r="BNU208" s="446"/>
      <c r="BNV208" s="597"/>
      <c r="BNW208" s="446"/>
      <c r="BNX208" s="446"/>
      <c r="BNY208" s="446"/>
      <c r="BNZ208" s="446"/>
      <c r="BOA208" s="597"/>
      <c r="BOB208" s="144"/>
      <c r="BOC208" s="144"/>
      <c r="BOD208" s="144"/>
      <c r="BOE208" s="145"/>
      <c r="BOF208" s="597"/>
      <c r="BOG208" s="597"/>
      <c r="BOH208" s="597"/>
      <c r="BOI208" s="446"/>
      <c r="BOJ208" s="446"/>
      <c r="BOK208" s="446"/>
      <c r="BOL208" s="597"/>
      <c r="BOM208" s="446"/>
      <c r="BON208" s="446"/>
      <c r="BOO208" s="446"/>
      <c r="BOP208" s="446"/>
      <c r="BOQ208" s="597"/>
      <c r="BOR208" s="144"/>
      <c r="BOS208" s="144"/>
      <c r="BOT208" s="144"/>
      <c r="BOU208" s="145"/>
      <c r="BOV208" s="597"/>
      <c r="BOW208" s="597"/>
      <c r="BOX208" s="597"/>
      <c r="BOY208" s="446"/>
      <c r="BOZ208" s="446"/>
      <c r="BPA208" s="446"/>
      <c r="BPB208" s="597"/>
      <c r="BPC208" s="446"/>
      <c r="BPD208" s="446"/>
      <c r="BPE208" s="446"/>
      <c r="BPF208" s="446"/>
      <c r="BPG208" s="597"/>
      <c r="BPH208" s="144"/>
      <c r="BPI208" s="144"/>
      <c r="BPJ208" s="144"/>
      <c r="BPK208" s="145"/>
      <c r="BPL208" s="597"/>
      <c r="BPM208" s="597"/>
      <c r="BPN208" s="597"/>
      <c r="BPO208" s="446"/>
      <c r="BPP208" s="446"/>
      <c r="BPQ208" s="446"/>
      <c r="BPR208" s="597"/>
      <c r="BPS208" s="446"/>
      <c r="BPT208" s="446"/>
      <c r="BPU208" s="446"/>
      <c r="BPV208" s="446"/>
      <c r="BPW208" s="597"/>
      <c r="BPX208" s="144"/>
      <c r="BPY208" s="144"/>
      <c r="BPZ208" s="144"/>
      <c r="BQA208" s="145"/>
      <c r="BQB208" s="597"/>
      <c r="BQC208" s="597"/>
      <c r="BQD208" s="597"/>
      <c r="BQE208" s="446"/>
      <c r="BQF208" s="446"/>
      <c r="BQG208" s="446"/>
      <c r="BQH208" s="597"/>
      <c r="BQI208" s="446"/>
      <c r="BQJ208" s="446"/>
      <c r="BQK208" s="446"/>
      <c r="BQL208" s="446"/>
      <c r="BQM208" s="597"/>
      <c r="BQN208" s="144"/>
      <c r="BQO208" s="144"/>
      <c r="BQP208" s="144"/>
      <c r="BQQ208" s="145"/>
      <c r="BQR208" s="597"/>
      <c r="BQS208" s="597"/>
      <c r="BQT208" s="597"/>
      <c r="BQU208" s="446"/>
      <c r="BQV208" s="446"/>
      <c r="BQW208" s="446"/>
      <c r="BQX208" s="597"/>
      <c r="BQY208" s="446"/>
      <c r="BQZ208" s="446"/>
      <c r="BRA208" s="446"/>
      <c r="BRB208" s="446"/>
      <c r="BRC208" s="597"/>
      <c r="BRD208" s="144"/>
      <c r="BRE208" s="144"/>
      <c r="BRF208" s="144"/>
      <c r="BRG208" s="145"/>
      <c r="BRH208" s="597"/>
      <c r="BRI208" s="597"/>
      <c r="BRJ208" s="597"/>
      <c r="BRK208" s="446"/>
      <c r="BRL208" s="446"/>
      <c r="BRM208" s="446"/>
      <c r="BRN208" s="597"/>
      <c r="BRO208" s="446"/>
      <c r="BRP208" s="446"/>
      <c r="BRQ208" s="446"/>
      <c r="BRR208" s="446"/>
      <c r="BRS208" s="597"/>
      <c r="BRT208" s="144"/>
      <c r="BRU208" s="144"/>
      <c r="BRV208" s="144"/>
      <c r="BRW208" s="145"/>
      <c r="BRX208" s="597"/>
      <c r="BRY208" s="597"/>
      <c r="BRZ208" s="597"/>
      <c r="BSA208" s="446"/>
      <c r="BSB208" s="446"/>
      <c r="BSC208" s="446"/>
      <c r="BSD208" s="597"/>
      <c r="BSE208" s="446"/>
      <c r="BSF208" s="446"/>
      <c r="BSG208" s="446"/>
      <c r="BSH208" s="446"/>
      <c r="BSI208" s="597"/>
      <c r="BSJ208" s="144"/>
      <c r="BSK208" s="144"/>
      <c r="BSL208" s="144"/>
      <c r="BSM208" s="145"/>
      <c r="BSN208" s="597"/>
      <c r="BSO208" s="597"/>
      <c r="BSP208" s="597"/>
      <c r="BSQ208" s="446"/>
      <c r="BSR208" s="446"/>
      <c r="BSS208" s="446"/>
      <c r="BST208" s="597"/>
      <c r="BSU208" s="446"/>
      <c r="BSV208" s="446"/>
      <c r="BSW208" s="446"/>
      <c r="BSX208" s="446"/>
      <c r="BSY208" s="597"/>
      <c r="BSZ208" s="144"/>
      <c r="BTA208" s="144"/>
      <c r="BTB208" s="144"/>
      <c r="BTC208" s="145"/>
      <c r="BTD208" s="597"/>
      <c r="BTE208" s="597"/>
      <c r="BTF208" s="597"/>
      <c r="BTG208" s="446"/>
      <c r="BTH208" s="446"/>
      <c r="BTI208" s="446"/>
      <c r="BTJ208" s="597"/>
      <c r="BTK208" s="446"/>
      <c r="BTL208" s="446"/>
      <c r="BTM208" s="446"/>
      <c r="BTN208" s="446"/>
      <c r="BTO208" s="597"/>
      <c r="BTP208" s="144"/>
      <c r="BTQ208" s="144"/>
      <c r="BTR208" s="144"/>
      <c r="BTS208" s="145"/>
      <c r="BTT208" s="597"/>
      <c r="BTU208" s="597"/>
      <c r="BTV208" s="597"/>
      <c r="BTW208" s="446"/>
      <c r="BTX208" s="446"/>
      <c r="BTY208" s="446"/>
      <c r="BTZ208" s="597"/>
      <c r="BUA208" s="446"/>
      <c r="BUB208" s="446"/>
      <c r="BUC208" s="446"/>
      <c r="BUD208" s="446"/>
      <c r="BUE208" s="597"/>
      <c r="BUF208" s="144"/>
      <c r="BUG208" s="144"/>
      <c r="BUH208" s="144"/>
      <c r="BUI208" s="145"/>
      <c r="BUJ208" s="597"/>
      <c r="BUK208" s="597"/>
      <c r="BUL208" s="597"/>
      <c r="BUM208" s="446"/>
      <c r="BUN208" s="446"/>
      <c r="BUO208" s="446"/>
      <c r="BUP208" s="597"/>
      <c r="BUQ208" s="446"/>
      <c r="BUR208" s="446"/>
      <c r="BUS208" s="446"/>
      <c r="BUT208" s="446"/>
      <c r="BUU208" s="597"/>
      <c r="BUV208" s="144"/>
      <c r="BUW208" s="144"/>
      <c r="BUX208" s="144"/>
      <c r="BUY208" s="145"/>
      <c r="BUZ208" s="597"/>
      <c r="BVA208" s="597"/>
      <c r="BVB208" s="597"/>
      <c r="BVC208" s="446"/>
      <c r="BVD208" s="446"/>
      <c r="BVE208" s="446"/>
      <c r="BVF208" s="597"/>
      <c r="BVG208" s="446"/>
      <c r="BVH208" s="446"/>
      <c r="BVI208" s="446"/>
      <c r="BVJ208" s="446"/>
      <c r="BVK208" s="597"/>
      <c r="BVL208" s="144"/>
      <c r="BVM208" s="144"/>
      <c r="BVN208" s="144"/>
      <c r="BVO208" s="145"/>
      <c r="BVP208" s="597"/>
      <c r="BVQ208" s="597"/>
      <c r="BVR208" s="597"/>
      <c r="BVS208" s="446"/>
      <c r="BVT208" s="446"/>
      <c r="BVU208" s="446"/>
      <c r="BVV208" s="597"/>
      <c r="BVW208" s="446"/>
      <c r="BVX208" s="446"/>
      <c r="BVY208" s="446"/>
      <c r="BVZ208" s="446"/>
      <c r="BWA208" s="597"/>
      <c r="BWB208" s="144"/>
      <c r="BWC208" s="144"/>
      <c r="BWD208" s="144"/>
      <c r="BWE208" s="145"/>
      <c r="BWF208" s="597"/>
      <c r="BWG208" s="597"/>
      <c r="BWH208" s="597"/>
      <c r="BWI208" s="446"/>
      <c r="BWJ208" s="446"/>
      <c r="BWK208" s="446"/>
      <c r="BWL208" s="597"/>
      <c r="BWM208" s="446"/>
      <c r="BWN208" s="446"/>
      <c r="BWO208" s="446"/>
      <c r="BWP208" s="446"/>
      <c r="BWQ208" s="597"/>
      <c r="BWR208" s="144"/>
      <c r="BWS208" s="144"/>
      <c r="BWT208" s="144"/>
      <c r="BWU208" s="145"/>
      <c r="BWV208" s="597"/>
      <c r="BWW208" s="597"/>
      <c r="BWX208" s="597"/>
      <c r="BWY208" s="446"/>
      <c r="BWZ208" s="446"/>
      <c r="BXA208" s="446"/>
      <c r="BXB208" s="597"/>
      <c r="BXC208" s="446"/>
      <c r="BXD208" s="446"/>
      <c r="BXE208" s="446"/>
      <c r="BXF208" s="446"/>
      <c r="BXG208" s="597"/>
      <c r="BXH208" s="144"/>
      <c r="BXI208" s="144"/>
      <c r="BXJ208" s="144"/>
      <c r="BXK208" s="145"/>
      <c r="BXL208" s="597"/>
      <c r="BXM208" s="597"/>
      <c r="BXN208" s="597"/>
      <c r="BXO208" s="446"/>
      <c r="BXP208" s="446"/>
      <c r="BXQ208" s="446"/>
      <c r="BXR208" s="597"/>
      <c r="BXS208" s="446"/>
      <c r="BXT208" s="446"/>
      <c r="BXU208" s="446"/>
      <c r="BXV208" s="446"/>
      <c r="BXW208" s="597"/>
      <c r="BXX208" s="144"/>
      <c r="BXY208" s="144"/>
      <c r="BXZ208" s="144"/>
      <c r="BYA208" s="145"/>
      <c r="BYB208" s="597"/>
      <c r="BYC208" s="597"/>
      <c r="BYD208" s="597"/>
      <c r="BYE208" s="446"/>
      <c r="BYF208" s="446"/>
      <c r="BYG208" s="446"/>
      <c r="BYH208" s="597"/>
      <c r="BYI208" s="446"/>
      <c r="BYJ208" s="446"/>
      <c r="BYK208" s="446"/>
      <c r="BYL208" s="446"/>
      <c r="BYM208" s="597"/>
      <c r="BYN208" s="144"/>
      <c r="BYO208" s="144"/>
      <c r="BYP208" s="144"/>
      <c r="BYQ208" s="145"/>
      <c r="BYR208" s="597"/>
      <c r="BYS208" s="597"/>
      <c r="BYT208" s="597"/>
      <c r="BYU208" s="446"/>
      <c r="BYV208" s="446"/>
      <c r="BYW208" s="446"/>
      <c r="BYX208" s="597"/>
      <c r="BYY208" s="446"/>
      <c r="BYZ208" s="446"/>
      <c r="BZA208" s="446"/>
      <c r="BZB208" s="446"/>
      <c r="BZC208" s="597"/>
      <c r="BZD208" s="144"/>
      <c r="BZE208" s="144"/>
      <c r="BZF208" s="144"/>
      <c r="BZG208" s="145"/>
      <c r="BZH208" s="597"/>
      <c r="BZI208" s="597"/>
      <c r="BZJ208" s="597"/>
      <c r="BZK208" s="446"/>
      <c r="BZL208" s="446"/>
      <c r="BZM208" s="446"/>
      <c r="BZN208" s="597"/>
      <c r="BZO208" s="446"/>
      <c r="BZP208" s="446"/>
      <c r="BZQ208" s="446"/>
      <c r="BZR208" s="446"/>
      <c r="BZS208" s="597"/>
      <c r="BZT208" s="144"/>
      <c r="BZU208" s="144"/>
      <c r="BZV208" s="144"/>
      <c r="BZW208" s="145"/>
      <c r="BZX208" s="597"/>
      <c r="BZY208" s="597"/>
      <c r="BZZ208" s="597"/>
      <c r="CAA208" s="446"/>
      <c r="CAB208" s="446"/>
      <c r="CAC208" s="446"/>
      <c r="CAD208" s="597"/>
      <c r="CAE208" s="446"/>
      <c r="CAF208" s="446"/>
      <c r="CAG208" s="446"/>
      <c r="CAH208" s="446"/>
      <c r="CAI208" s="597"/>
      <c r="CAJ208" s="144"/>
      <c r="CAK208" s="144"/>
      <c r="CAL208" s="144"/>
      <c r="CAM208" s="145"/>
      <c r="CAN208" s="597"/>
      <c r="CAO208" s="597"/>
      <c r="CAP208" s="597"/>
      <c r="CAQ208" s="446"/>
      <c r="CAR208" s="446"/>
      <c r="CAS208" s="446"/>
      <c r="CAT208" s="597"/>
      <c r="CAU208" s="446"/>
      <c r="CAV208" s="446"/>
      <c r="CAW208" s="446"/>
      <c r="CAX208" s="446"/>
      <c r="CAY208" s="597"/>
      <c r="CAZ208" s="144"/>
      <c r="CBA208" s="144"/>
      <c r="CBB208" s="144"/>
      <c r="CBC208" s="145"/>
      <c r="CBD208" s="597"/>
      <c r="CBE208" s="597"/>
      <c r="CBF208" s="597"/>
      <c r="CBG208" s="446"/>
      <c r="CBH208" s="446"/>
      <c r="CBI208" s="446"/>
      <c r="CBJ208" s="597"/>
      <c r="CBK208" s="446"/>
      <c r="CBL208" s="446"/>
      <c r="CBM208" s="446"/>
      <c r="CBN208" s="446"/>
      <c r="CBO208" s="597"/>
      <c r="CBP208" s="144"/>
      <c r="CBQ208" s="144"/>
      <c r="CBR208" s="144"/>
      <c r="CBS208" s="145"/>
      <c r="CBT208" s="597"/>
      <c r="CBU208" s="597"/>
      <c r="CBV208" s="597"/>
      <c r="CBW208" s="446"/>
      <c r="CBX208" s="446"/>
      <c r="CBY208" s="446"/>
      <c r="CBZ208" s="597"/>
      <c r="CCA208" s="446"/>
      <c r="CCB208" s="446"/>
      <c r="CCC208" s="446"/>
      <c r="CCD208" s="446"/>
      <c r="CCE208" s="597"/>
      <c r="CCF208" s="144"/>
      <c r="CCG208" s="144"/>
      <c r="CCH208" s="144"/>
      <c r="CCI208" s="145"/>
      <c r="CCJ208" s="597"/>
      <c r="CCK208" s="597"/>
      <c r="CCL208" s="597"/>
      <c r="CCM208" s="446"/>
      <c r="CCN208" s="446"/>
      <c r="CCO208" s="446"/>
      <c r="CCP208" s="597"/>
      <c r="CCQ208" s="446"/>
      <c r="CCR208" s="446"/>
      <c r="CCS208" s="446"/>
      <c r="CCT208" s="446"/>
      <c r="CCU208" s="597"/>
      <c r="CCV208" s="144"/>
      <c r="CCW208" s="144"/>
      <c r="CCX208" s="144"/>
      <c r="CCY208" s="145"/>
      <c r="CCZ208" s="597"/>
      <c r="CDA208" s="597"/>
      <c r="CDB208" s="597"/>
      <c r="CDC208" s="446"/>
      <c r="CDD208" s="446"/>
      <c r="CDE208" s="446"/>
      <c r="CDF208" s="597"/>
      <c r="CDG208" s="446"/>
      <c r="CDH208" s="446"/>
      <c r="CDI208" s="446"/>
      <c r="CDJ208" s="446"/>
      <c r="CDK208" s="597"/>
      <c r="CDL208" s="144"/>
      <c r="CDM208" s="144"/>
      <c r="CDN208" s="144"/>
      <c r="CDO208" s="145"/>
      <c r="CDP208" s="597"/>
      <c r="CDQ208" s="597"/>
      <c r="CDR208" s="597"/>
      <c r="CDS208" s="446"/>
      <c r="CDT208" s="446"/>
      <c r="CDU208" s="446"/>
      <c r="CDV208" s="597"/>
      <c r="CDW208" s="446"/>
      <c r="CDX208" s="446"/>
      <c r="CDY208" s="446"/>
      <c r="CDZ208" s="446"/>
      <c r="CEA208" s="597"/>
      <c r="CEB208" s="144"/>
      <c r="CEC208" s="144"/>
      <c r="CED208" s="144"/>
      <c r="CEE208" s="145"/>
      <c r="CEF208" s="597"/>
      <c r="CEG208" s="597"/>
      <c r="CEH208" s="597"/>
      <c r="CEI208" s="446"/>
      <c r="CEJ208" s="446"/>
      <c r="CEK208" s="446"/>
      <c r="CEL208" s="597"/>
      <c r="CEM208" s="446"/>
      <c r="CEN208" s="446"/>
      <c r="CEO208" s="446"/>
      <c r="CEP208" s="446"/>
      <c r="CEQ208" s="597"/>
      <c r="CER208" s="144"/>
      <c r="CES208" s="144"/>
      <c r="CET208" s="144"/>
      <c r="CEU208" s="145"/>
      <c r="CEV208" s="597"/>
      <c r="CEW208" s="597"/>
      <c r="CEX208" s="597"/>
      <c r="CEY208" s="446"/>
      <c r="CEZ208" s="446"/>
      <c r="CFA208" s="446"/>
      <c r="CFB208" s="597"/>
      <c r="CFC208" s="446"/>
      <c r="CFD208" s="446"/>
      <c r="CFE208" s="446"/>
      <c r="CFF208" s="446"/>
      <c r="CFG208" s="597"/>
      <c r="CFH208" s="144"/>
      <c r="CFI208" s="144"/>
      <c r="CFJ208" s="144"/>
      <c r="CFK208" s="145"/>
      <c r="CFL208" s="597"/>
      <c r="CFM208" s="597"/>
      <c r="CFN208" s="597"/>
      <c r="CFO208" s="446"/>
      <c r="CFP208" s="446"/>
      <c r="CFQ208" s="446"/>
      <c r="CFR208" s="597"/>
      <c r="CFS208" s="446"/>
      <c r="CFT208" s="446"/>
      <c r="CFU208" s="446"/>
      <c r="CFV208" s="446"/>
      <c r="CFW208" s="597"/>
      <c r="CFX208" s="144"/>
      <c r="CFY208" s="144"/>
      <c r="CFZ208" s="144"/>
      <c r="CGA208" s="145"/>
      <c r="CGB208" s="597"/>
      <c r="CGC208" s="597"/>
      <c r="CGD208" s="597"/>
      <c r="CGE208" s="446"/>
      <c r="CGF208" s="446"/>
      <c r="CGG208" s="446"/>
      <c r="CGH208" s="597"/>
      <c r="CGI208" s="446"/>
      <c r="CGJ208" s="446"/>
      <c r="CGK208" s="446"/>
      <c r="CGL208" s="446"/>
      <c r="CGM208" s="597"/>
      <c r="CGN208" s="144"/>
      <c r="CGO208" s="144"/>
      <c r="CGP208" s="144"/>
      <c r="CGQ208" s="145"/>
      <c r="CGR208" s="597"/>
      <c r="CGS208" s="597"/>
      <c r="CGT208" s="597"/>
      <c r="CGU208" s="446"/>
      <c r="CGV208" s="446"/>
      <c r="CGW208" s="446"/>
      <c r="CGX208" s="597"/>
      <c r="CGY208" s="446"/>
      <c r="CGZ208" s="446"/>
      <c r="CHA208" s="446"/>
      <c r="CHB208" s="446"/>
      <c r="CHC208" s="597"/>
      <c r="CHD208" s="144"/>
      <c r="CHE208" s="144"/>
      <c r="CHF208" s="144"/>
      <c r="CHG208" s="145"/>
      <c r="CHH208" s="597"/>
      <c r="CHI208" s="597"/>
      <c r="CHJ208" s="597"/>
      <c r="CHK208" s="446"/>
      <c r="CHL208" s="446"/>
      <c r="CHM208" s="446"/>
      <c r="CHN208" s="597"/>
      <c r="CHO208" s="446"/>
      <c r="CHP208" s="446"/>
      <c r="CHQ208" s="446"/>
      <c r="CHR208" s="446"/>
      <c r="CHS208" s="597"/>
      <c r="CHT208" s="144"/>
      <c r="CHU208" s="144"/>
      <c r="CHV208" s="144"/>
      <c r="CHW208" s="145"/>
      <c r="CHX208" s="597"/>
      <c r="CHY208" s="597"/>
      <c r="CHZ208" s="597"/>
      <c r="CIA208" s="446"/>
      <c r="CIB208" s="446"/>
      <c r="CIC208" s="446"/>
      <c r="CID208" s="597"/>
      <c r="CIE208" s="446"/>
      <c r="CIF208" s="446"/>
      <c r="CIG208" s="446"/>
      <c r="CIH208" s="446"/>
      <c r="CII208" s="597"/>
      <c r="CIJ208" s="144"/>
      <c r="CIK208" s="144"/>
      <c r="CIL208" s="144"/>
      <c r="CIM208" s="145"/>
      <c r="CIN208" s="597"/>
      <c r="CIO208" s="597"/>
      <c r="CIP208" s="597"/>
      <c r="CIQ208" s="446"/>
      <c r="CIR208" s="446"/>
      <c r="CIS208" s="446"/>
      <c r="CIT208" s="597"/>
      <c r="CIU208" s="446"/>
      <c r="CIV208" s="446"/>
      <c r="CIW208" s="446"/>
      <c r="CIX208" s="446"/>
      <c r="CIY208" s="597"/>
      <c r="CIZ208" s="144"/>
      <c r="CJA208" s="144"/>
      <c r="CJB208" s="144"/>
      <c r="CJC208" s="145"/>
      <c r="CJD208" s="597"/>
      <c r="CJE208" s="597"/>
      <c r="CJF208" s="597"/>
      <c r="CJG208" s="446"/>
      <c r="CJH208" s="446"/>
      <c r="CJI208" s="446"/>
      <c r="CJJ208" s="597"/>
      <c r="CJK208" s="446"/>
      <c r="CJL208" s="446"/>
      <c r="CJM208" s="446"/>
      <c r="CJN208" s="446"/>
      <c r="CJO208" s="597"/>
      <c r="CJP208" s="144"/>
      <c r="CJQ208" s="144"/>
      <c r="CJR208" s="144"/>
      <c r="CJS208" s="145"/>
      <c r="CJT208" s="597"/>
      <c r="CJU208" s="597"/>
      <c r="CJV208" s="597"/>
      <c r="CJW208" s="446"/>
      <c r="CJX208" s="446"/>
      <c r="CJY208" s="446"/>
      <c r="CJZ208" s="597"/>
      <c r="CKA208" s="446"/>
      <c r="CKB208" s="446"/>
      <c r="CKC208" s="446"/>
      <c r="CKD208" s="446"/>
      <c r="CKE208" s="597"/>
      <c r="CKF208" s="144"/>
      <c r="CKG208" s="144"/>
      <c r="CKH208" s="144"/>
      <c r="CKI208" s="145"/>
      <c r="CKJ208" s="597"/>
      <c r="CKK208" s="597"/>
      <c r="CKL208" s="597"/>
      <c r="CKM208" s="446"/>
      <c r="CKN208" s="446"/>
      <c r="CKO208" s="446"/>
      <c r="CKP208" s="597"/>
      <c r="CKQ208" s="446"/>
      <c r="CKR208" s="446"/>
      <c r="CKS208" s="446"/>
      <c r="CKT208" s="446"/>
      <c r="CKU208" s="597"/>
      <c r="CKV208" s="144"/>
      <c r="CKW208" s="144"/>
      <c r="CKX208" s="144"/>
      <c r="CKY208" s="145"/>
      <c r="CKZ208" s="597"/>
      <c r="CLA208" s="597"/>
      <c r="CLB208" s="597"/>
      <c r="CLC208" s="446"/>
      <c r="CLD208" s="446"/>
      <c r="CLE208" s="446"/>
      <c r="CLF208" s="597"/>
      <c r="CLG208" s="446"/>
      <c r="CLH208" s="446"/>
      <c r="CLI208" s="446"/>
      <c r="CLJ208" s="446"/>
      <c r="CLK208" s="597"/>
      <c r="CLL208" s="144"/>
      <c r="CLM208" s="144"/>
      <c r="CLN208" s="144"/>
      <c r="CLO208" s="145"/>
      <c r="CLP208" s="597"/>
      <c r="CLQ208" s="597"/>
      <c r="CLR208" s="597"/>
      <c r="CLS208" s="446"/>
      <c r="CLT208" s="446"/>
      <c r="CLU208" s="446"/>
      <c r="CLV208" s="597"/>
      <c r="CLW208" s="446"/>
      <c r="CLX208" s="446"/>
      <c r="CLY208" s="446"/>
      <c r="CLZ208" s="446"/>
      <c r="CMA208" s="597"/>
      <c r="CMB208" s="144"/>
      <c r="CMC208" s="144"/>
      <c r="CMD208" s="144"/>
      <c r="CME208" s="145"/>
      <c r="CMF208" s="597"/>
      <c r="CMG208" s="597"/>
      <c r="CMH208" s="597"/>
      <c r="CMI208" s="446"/>
      <c r="CMJ208" s="446"/>
      <c r="CMK208" s="446"/>
      <c r="CML208" s="597"/>
      <c r="CMM208" s="446"/>
      <c r="CMN208" s="446"/>
      <c r="CMO208" s="446"/>
      <c r="CMP208" s="446"/>
      <c r="CMQ208" s="597"/>
      <c r="CMR208" s="144"/>
      <c r="CMS208" s="144"/>
      <c r="CMT208" s="144"/>
      <c r="CMU208" s="145"/>
      <c r="CMV208" s="597"/>
      <c r="CMW208" s="597"/>
      <c r="CMX208" s="597"/>
      <c r="CMY208" s="446"/>
      <c r="CMZ208" s="446"/>
      <c r="CNA208" s="446"/>
      <c r="CNB208" s="597"/>
      <c r="CNC208" s="446"/>
      <c r="CND208" s="446"/>
      <c r="CNE208" s="446"/>
      <c r="CNF208" s="446"/>
      <c r="CNG208" s="597"/>
      <c r="CNH208" s="144"/>
      <c r="CNI208" s="144"/>
      <c r="CNJ208" s="144"/>
      <c r="CNK208" s="145"/>
      <c r="CNL208" s="597"/>
      <c r="CNM208" s="597"/>
      <c r="CNN208" s="597"/>
      <c r="CNO208" s="446"/>
      <c r="CNP208" s="446"/>
      <c r="CNQ208" s="446"/>
      <c r="CNR208" s="597"/>
      <c r="CNS208" s="446"/>
      <c r="CNT208" s="446"/>
      <c r="CNU208" s="446"/>
      <c r="CNV208" s="446"/>
      <c r="CNW208" s="597"/>
      <c r="CNX208" s="144"/>
      <c r="CNY208" s="144"/>
      <c r="CNZ208" s="144"/>
      <c r="COA208" s="145"/>
      <c r="COB208" s="597"/>
      <c r="COC208" s="597"/>
      <c r="COD208" s="597"/>
      <c r="COE208" s="446"/>
      <c r="COF208" s="446"/>
      <c r="COG208" s="446"/>
      <c r="COH208" s="597"/>
      <c r="COI208" s="446"/>
      <c r="COJ208" s="446"/>
      <c r="COK208" s="446"/>
      <c r="COL208" s="446"/>
      <c r="COM208" s="597"/>
      <c r="CON208" s="144"/>
      <c r="COO208" s="144"/>
      <c r="COP208" s="144"/>
      <c r="COQ208" s="145"/>
      <c r="COR208" s="597"/>
      <c r="COS208" s="597"/>
      <c r="COT208" s="597"/>
      <c r="COU208" s="446"/>
      <c r="COV208" s="446"/>
      <c r="COW208" s="446"/>
      <c r="COX208" s="597"/>
      <c r="COY208" s="446"/>
      <c r="COZ208" s="446"/>
      <c r="CPA208" s="446"/>
      <c r="CPB208" s="446"/>
      <c r="CPC208" s="597"/>
      <c r="CPD208" s="144"/>
      <c r="CPE208" s="144"/>
      <c r="CPF208" s="144"/>
      <c r="CPG208" s="145"/>
      <c r="CPH208" s="597"/>
      <c r="CPI208" s="597"/>
      <c r="CPJ208" s="597"/>
      <c r="CPK208" s="446"/>
      <c r="CPL208" s="446"/>
      <c r="CPM208" s="446"/>
      <c r="CPN208" s="597"/>
      <c r="CPO208" s="446"/>
      <c r="CPP208" s="446"/>
      <c r="CPQ208" s="446"/>
      <c r="CPR208" s="446"/>
      <c r="CPS208" s="597"/>
      <c r="CPT208" s="144"/>
      <c r="CPU208" s="144"/>
      <c r="CPV208" s="144"/>
      <c r="CPW208" s="145"/>
      <c r="CPX208" s="597"/>
      <c r="CPY208" s="597"/>
      <c r="CPZ208" s="597"/>
      <c r="CQA208" s="446"/>
      <c r="CQB208" s="446"/>
      <c r="CQC208" s="446"/>
      <c r="CQD208" s="597"/>
      <c r="CQE208" s="446"/>
      <c r="CQF208" s="446"/>
      <c r="CQG208" s="446"/>
      <c r="CQH208" s="446"/>
      <c r="CQI208" s="597"/>
      <c r="CQJ208" s="144"/>
      <c r="CQK208" s="144"/>
      <c r="CQL208" s="144"/>
      <c r="CQM208" s="145"/>
      <c r="CQN208" s="597"/>
      <c r="CQO208" s="597"/>
      <c r="CQP208" s="597"/>
      <c r="CQQ208" s="446"/>
      <c r="CQR208" s="446"/>
      <c r="CQS208" s="446"/>
      <c r="CQT208" s="597"/>
      <c r="CQU208" s="446"/>
      <c r="CQV208" s="446"/>
      <c r="CQW208" s="446"/>
      <c r="CQX208" s="446"/>
      <c r="CQY208" s="597"/>
      <c r="CQZ208" s="144"/>
      <c r="CRA208" s="144"/>
      <c r="CRB208" s="144"/>
      <c r="CRC208" s="145"/>
      <c r="CRD208" s="597"/>
      <c r="CRE208" s="597"/>
      <c r="CRF208" s="597"/>
      <c r="CRG208" s="446"/>
      <c r="CRH208" s="446"/>
      <c r="CRI208" s="446"/>
      <c r="CRJ208" s="597"/>
      <c r="CRK208" s="446"/>
      <c r="CRL208" s="446"/>
      <c r="CRM208" s="446"/>
      <c r="CRN208" s="446"/>
      <c r="CRO208" s="597"/>
      <c r="CRP208" s="144"/>
      <c r="CRQ208" s="144"/>
      <c r="CRR208" s="144"/>
      <c r="CRS208" s="145"/>
      <c r="CRT208" s="597"/>
      <c r="CRU208" s="597"/>
      <c r="CRV208" s="597"/>
      <c r="CRW208" s="446"/>
      <c r="CRX208" s="446"/>
      <c r="CRY208" s="446"/>
      <c r="CRZ208" s="597"/>
      <c r="CSA208" s="446"/>
      <c r="CSB208" s="446"/>
      <c r="CSC208" s="446"/>
      <c r="CSD208" s="446"/>
      <c r="CSE208" s="597"/>
      <c r="CSF208" s="144"/>
      <c r="CSG208" s="144"/>
      <c r="CSH208" s="144"/>
      <c r="CSI208" s="145"/>
      <c r="CSJ208" s="597"/>
      <c r="CSK208" s="597"/>
      <c r="CSL208" s="597"/>
      <c r="CSM208" s="446"/>
      <c r="CSN208" s="446"/>
      <c r="CSO208" s="446"/>
      <c r="CSP208" s="597"/>
      <c r="CSQ208" s="446"/>
      <c r="CSR208" s="446"/>
      <c r="CSS208" s="446"/>
      <c r="CST208" s="446"/>
      <c r="CSU208" s="597"/>
      <c r="CSV208" s="144"/>
      <c r="CSW208" s="144"/>
      <c r="CSX208" s="144"/>
      <c r="CSY208" s="145"/>
      <c r="CSZ208" s="597"/>
      <c r="CTA208" s="597"/>
      <c r="CTB208" s="597"/>
      <c r="CTC208" s="446"/>
      <c r="CTD208" s="446"/>
      <c r="CTE208" s="446"/>
      <c r="CTF208" s="597"/>
      <c r="CTG208" s="446"/>
      <c r="CTH208" s="446"/>
      <c r="CTI208" s="446"/>
      <c r="CTJ208" s="446"/>
      <c r="CTK208" s="597"/>
      <c r="CTL208" s="144"/>
      <c r="CTM208" s="144"/>
      <c r="CTN208" s="144"/>
      <c r="CTO208" s="145"/>
      <c r="CTP208" s="597"/>
      <c r="CTQ208" s="597"/>
      <c r="CTR208" s="597"/>
      <c r="CTS208" s="446"/>
      <c r="CTT208" s="446"/>
      <c r="CTU208" s="446"/>
      <c r="CTV208" s="597"/>
      <c r="CTW208" s="446"/>
      <c r="CTX208" s="446"/>
      <c r="CTY208" s="446"/>
      <c r="CTZ208" s="446"/>
      <c r="CUA208" s="597"/>
      <c r="CUB208" s="144"/>
      <c r="CUC208" s="144"/>
      <c r="CUD208" s="144"/>
      <c r="CUE208" s="145"/>
      <c r="CUF208" s="597"/>
      <c r="CUG208" s="597"/>
      <c r="CUH208" s="597"/>
      <c r="CUI208" s="446"/>
      <c r="CUJ208" s="446"/>
      <c r="CUK208" s="446"/>
      <c r="CUL208" s="597"/>
      <c r="CUM208" s="446"/>
      <c r="CUN208" s="446"/>
      <c r="CUO208" s="446"/>
      <c r="CUP208" s="446"/>
      <c r="CUQ208" s="597"/>
      <c r="CUR208" s="144"/>
      <c r="CUS208" s="144"/>
      <c r="CUT208" s="144"/>
      <c r="CUU208" s="145"/>
      <c r="CUV208" s="597"/>
      <c r="CUW208" s="597"/>
      <c r="CUX208" s="597"/>
      <c r="CUY208" s="446"/>
      <c r="CUZ208" s="446"/>
      <c r="CVA208" s="446"/>
      <c r="CVB208" s="597"/>
      <c r="CVC208" s="446"/>
      <c r="CVD208" s="446"/>
      <c r="CVE208" s="446"/>
      <c r="CVF208" s="446"/>
      <c r="CVG208" s="597"/>
      <c r="CVH208" s="144"/>
      <c r="CVI208" s="144"/>
      <c r="CVJ208" s="144"/>
      <c r="CVK208" s="145"/>
      <c r="CVL208" s="597"/>
      <c r="CVM208" s="597"/>
      <c r="CVN208" s="597"/>
      <c r="CVO208" s="446"/>
      <c r="CVP208" s="446"/>
      <c r="CVQ208" s="446"/>
      <c r="CVR208" s="597"/>
      <c r="CVS208" s="446"/>
      <c r="CVT208" s="446"/>
      <c r="CVU208" s="446"/>
      <c r="CVV208" s="446"/>
      <c r="CVW208" s="597"/>
      <c r="CVX208" s="144"/>
      <c r="CVY208" s="144"/>
      <c r="CVZ208" s="144"/>
      <c r="CWA208" s="145"/>
      <c r="CWB208" s="597"/>
      <c r="CWC208" s="597"/>
      <c r="CWD208" s="597"/>
      <c r="CWE208" s="446"/>
      <c r="CWF208" s="446"/>
      <c r="CWG208" s="446"/>
      <c r="CWH208" s="597"/>
      <c r="CWI208" s="446"/>
      <c r="CWJ208" s="446"/>
      <c r="CWK208" s="446"/>
      <c r="CWL208" s="446"/>
      <c r="CWM208" s="597"/>
      <c r="CWN208" s="144"/>
      <c r="CWO208" s="144"/>
      <c r="CWP208" s="144"/>
      <c r="CWQ208" s="145"/>
      <c r="CWR208" s="597"/>
      <c r="CWS208" s="597"/>
      <c r="CWT208" s="597"/>
      <c r="CWU208" s="446"/>
      <c r="CWV208" s="446"/>
      <c r="CWW208" s="446"/>
      <c r="CWX208" s="597"/>
      <c r="CWY208" s="446"/>
      <c r="CWZ208" s="446"/>
      <c r="CXA208" s="446"/>
      <c r="CXB208" s="446"/>
      <c r="CXC208" s="597"/>
      <c r="CXD208" s="144"/>
      <c r="CXE208" s="144"/>
      <c r="CXF208" s="144"/>
      <c r="CXG208" s="145"/>
      <c r="CXH208" s="597"/>
      <c r="CXI208" s="597"/>
      <c r="CXJ208" s="597"/>
      <c r="CXK208" s="446"/>
      <c r="CXL208" s="446"/>
      <c r="CXM208" s="446"/>
      <c r="CXN208" s="597"/>
      <c r="CXO208" s="446"/>
      <c r="CXP208" s="446"/>
      <c r="CXQ208" s="446"/>
      <c r="CXR208" s="446"/>
      <c r="CXS208" s="597"/>
      <c r="CXT208" s="144"/>
      <c r="CXU208" s="144"/>
      <c r="CXV208" s="144"/>
      <c r="CXW208" s="145"/>
      <c r="CXX208" s="597"/>
      <c r="CXY208" s="597"/>
      <c r="CXZ208" s="597"/>
      <c r="CYA208" s="446"/>
      <c r="CYB208" s="446"/>
      <c r="CYC208" s="446"/>
      <c r="CYD208" s="597"/>
      <c r="CYE208" s="446"/>
      <c r="CYF208" s="446"/>
      <c r="CYG208" s="446"/>
      <c r="CYH208" s="446"/>
      <c r="CYI208" s="597"/>
      <c r="CYJ208" s="144"/>
      <c r="CYK208" s="144"/>
      <c r="CYL208" s="144"/>
      <c r="CYM208" s="145"/>
      <c r="CYN208" s="597"/>
      <c r="CYO208" s="597"/>
      <c r="CYP208" s="597"/>
      <c r="CYQ208" s="446"/>
      <c r="CYR208" s="446"/>
      <c r="CYS208" s="446"/>
      <c r="CYT208" s="597"/>
      <c r="CYU208" s="446"/>
      <c r="CYV208" s="446"/>
      <c r="CYW208" s="446"/>
      <c r="CYX208" s="446"/>
      <c r="CYY208" s="597"/>
      <c r="CYZ208" s="144"/>
      <c r="CZA208" s="144"/>
      <c r="CZB208" s="144"/>
      <c r="CZC208" s="145"/>
      <c r="CZD208" s="597"/>
      <c r="CZE208" s="597"/>
      <c r="CZF208" s="597"/>
      <c r="CZG208" s="446"/>
      <c r="CZH208" s="446"/>
      <c r="CZI208" s="446"/>
      <c r="CZJ208" s="597"/>
      <c r="CZK208" s="446"/>
      <c r="CZL208" s="446"/>
      <c r="CZM208" s="446"/>
      <c r="CZN208" s="446"/>
      <c r="CZO208" s="597"/>
      <c r="CZP208" s="144"/>
      <c r="CZQ208" s="144"/>
      <c r="CZR208" s="144"/>
      <c r="CZS208" s="145"/>
      <c r="CZT208" s="597"/>
      <c r="CZU208" s="597"/>
      <c r="CZV208" s="597"/>
      <c r="CZW208" s="446"/>
      <c r="CZX208" s="446"/>
      <c r="CZY208" s="446"/>
      <c r="CZZ208" s="597"/>
      <c r="DAA208" s="446"/>
      <c r="DAB208" s="446"/>
      <c r="DAC208" s="446"/>
      <c r="DAD208" s="446"/>
      <c r="DAE208" s="597"/>
      <c r="DAF208" s="144"/>
      <c r="DAG208" s="144"/>
      <c r="DAH208" s="144"/>
      <c r="DAI208" s="145"/>
      <c r="DAJ208" s="597"/>
      <c r="DAK208" s="597"/>
      <c r="DAL208" s="597"/>
      <c r="DAM208" s="446"/>
      <c r="DAN208" s="446"/>
      <c r="DAO208" s="446"/>
      <c r="DAP208" s="597"/>
      <c r="DAQ208" s="446"/>
      <c r="DAR208" s="446"/>
      <c r="DAS208" s="446"/>
      <c r="DAT208" s="446"/>
      <c r="DAU208" s="597"/>
      <c r="DAV208" s="144"/>
      <c r="DAW208" s="144"/>
      <c r="DAX208" s="144"/>
      <c r="DAY208" s="145"/>
      <c r="DAZ208" s="597"/>
      <c r="DBA208" s="597"/>
      <c r="DBB208" s="597"/>
      <c r="DBC208" s="446"/>
      <c r="DBD208" s="446"/>
      <c r="DBE208" s="446"/>
      <c r="DBF208" s="597"/>
      <c r="DBG208" s="446"/>
      <c r="DBH208" s="446"/>
      <c r="DBI208" s="446"/>
      <c r="DBJ208" s="446"/>
      <c r="DBK208" s="597"/>
      <c r="DBL208" s="144"/>
      <c r="DBM208" s="144"/>
      <c r="DBN208" s="144"/>
      <c r="DBO208" s="145"/>
      <c r="DBP208" s="597"/>
      <c r="DBQ208" s="597"/>
      <c r="DBR208" s="597"/>
      <c r="DBS208" s="446"/>
      <c r="DBT208" s="446"/>
      <c r="DBU208" s="446"/>
      <c r="DBV208" s="597"/>
      <c r="DBW208" s="446"/>
      <c r="DBX208" s="446"/>
      <c r="DBY208" s="446"/>
      <c r="DBZ208" s="446"/>
      <c r="DCA208" s="597"/>
      <c r="DCB208" s="144"/>
      <c r="DCC208" s="144"/>
      <c r="DCD208" s="144"/>
      <c r="DCE208" s="145"/>
      <c r="DCF208" s="597"/>
      <c r="DCG208" s="597"/>
      <c r="DCH208" s="597"/>
      <c r="DCI208" s="446"/>
      <c r="DCJ208" s="446"/>
      <c r="DCK208" s="446"/>
      <c r="DCL208" s="597"/>
      <c r="DCM208" s="446"/>
      <c r="DCN208" s="446"/>
      <c r="DCO208" s="446"/>
      <c r="DCP208" s="446"/>
      <c r="DCQ208" s="597"/>
      <c r="DCR208" s="144"/>
      <c r="DCS208" s="144"/>
      <c r="DCT208" s="144"/>
      <c r="DCU208" s="145"/>
      <c r="DCV208" s="597"/>
      <c r="DCW208" s="597"/>
      <c r="DCX208" s="597"/>
      <c r="DCY208" s="446"/>
      <c r="DCZ208" s="446"/>
      <c r="DDA208" s="446"/>
      <c r="DDB208" s="597"/>
      <c r="DDC208" s="446"/>
      <c r="DDD208" s="446"/>
      <c r="DDE208" s="446"/>
      <c r="DDF208" s="446"/>
      <c r="DDG208" s="597"/>
      <c r="DDH208" s="144"/>
      <c r="DDI208" s="144"/>
      <c r="DDJ208" s="144"/>
      <c r="DDK208" s="145"/>
      <c r="DDL208" s="597"/>
      <c r="DDM208" s="597"/>
      <c r="DDN208" s="597"/>
      <c r="DDO208" s="446"/>
      <c r="DDP208" s="446"/>
      <c r="DDQ208" s="446"/>
      <c r="DDR208" s="597"/>
      <c r="DDS208" s="446"/>
      <c r="DDT208" s="446"/>
      <c r="DDU208" s="446"/>
      <c r="DDV208" s="446"/>
      <c r="DDW208" s="597"/>
      <c r="DDX208" s="144"/>
      <c r="DDY208" s="144"/>
      <c r="DDZ208" s="144"/>
      <c r="DEA208" s="145"/>
      <c r="DEB208" s="597"/>
      <c r="DEC208" s="597"/>
      <c r="DED208" s="597"/>
      <c r="DEE208" s="446"/>
      <c r="DEF208" s="446"/>
      <c r="DEG208" s="446"/>
      <c r="DEH208" s="597"/>
      <c r="DEI208" s="446"/>
      <c r="DEJ208" s="446"/>
      <c r="DEK208" s="446"/>
      <c r="DEL208" s="446"/>
      <c r="DEM208" s="597"/>
      <c r="DEN208" s="144"/>
      <c r="DEO208" s="144"/>
      <c r="DEP208" s="144"/>
      <c r="DEQ208" s="145"/>
      <c r="DER208" s="597"/>
      <c r="DES208" s="597"/>
      <c r="DET208" s="597"/>
      <c r="DEU208" s="446"/>
      <c r="DEV208" s="446"/>
      <c r="DEW208" s="446"/>
      <c r="DEX208" s="597"/>
      <c r="DEY208" s="446"/>
      <c r="DEZ208" s="446"/>
      <c r="DFA208" s="446"/>
      <c r="DFB208" s="446"/>
      <c r="DFC208" s="597"/>
      <c r="DFD208" s="144"/>
      <c r="DFE208" s="144"/>
      <c r="DFF208" s="144"/>
      <c r="DFG208" s="145"/>
      <c r="DFH208" s="597"/>
      <c r="DFI208" s="597"/>
      <c r="DFJ208" s="597"/>
      <c r="DFK208" s="446"/>
      <c r="DFL208" s="446"/>
      <c r="DFM208" s="446"/>
      <c r="DFN208" s="597"/>
      <c r="DFO208" s="446"/>
      <c r="DFP208" s="446"/>
      <c r="DFQ208" s="446"/>
      <c r="DFR208" s="446"/>
      <c r="DFS208" s="597"/>
      <c r="DFT208" s="144"/>
      <c r="DFU208" s="144"/>
      <c r="DFV208" s="144"/>
      <c r="DFW208" s="145"/>
      <c r="DFX208" s="597"/>
      <c r="DFY208" s="597"/>
      <c r="DFZ208" s="597"/>
      <c r="DGA208" s="446"/>
      <c r="DGB208" s="446"/>
      <c r="DGC208" s="446"/>
      <c r="DGD208" s="597"/>
      <c r="DGE208" s="446"/>
      <c r="DGF208" s="446"/>
      <c r="DGG208" s="446"/>
      <c r="DGH208" s="446"/>
      <c r="DGI208" s="597"/>
      <c r="DGJ208" s="144"/>
      <c r="DGK208" s="144"/>
      <c r="DGL208" s="144"/>
      <c r="DGM208" s="145"/>
      <c r="DGN208" s="597"/>
      <c r="DGO208" s="597"/>
      <c r="DGP208" s="597"/>
      <c r="DGQ208" s="446"/>
      <c r="DGR208" s="446"/>
      <c r="DGS208" s="446"/>
      <c r="DGT208" s="597"/>
      <c r="DGU208" s="446"/>
      <c r="DGV208" s="446"/>
      <c r="DGW208" s="446"/>
      <c r="DGX208" s="446"/>
      <c r="DGY208" s="597"/>
      <c r="DGZ208" s="144"/>
      <c r="DHA208" s="144"/>
      <c r="DHB208" s="144"/>
      <c r="DHC208" s="145"/>
      <c r="DHD208" s="597"/>
      <c r="DHE208" s="597"/>
      <c r="DHF208" s="597"/>
      <c r="DHG208" s="446"/>
      <c r="DHH208" s="446"/>
      <c r="DHI208" s="446"/>
      <c r="DHJ208" s="597"/>
      <c r="DHK208" s="446"/>
      <c r="DHL208" s="446"/>
      <c r="DHM208" s="446"/>
      <c r="DHN208" s="446"/>
      <c r="DHO208" s="597"/>
      <c r="DHP208" s="144"/>
      <c r="DHQ208" s="144"/>
      <c r="DHR208" s="144"/>
      <c r="DHS208" s="145"/>
      <c r="DHT208" s="597"/>
      <c r="DHU208" s="597"/>
      <c r="DHV208" s="597"/>
      <c r="DHW208" s="446"/>
      <c r="DHX208" s="446"/>
      <c r="DHY208" s="446"/>
      <c r="DHZ208" s="597"/>
      <c r="DIA208" s="446"/>
      <c r="DIB208" s="446"/>
      <c r="DIC208" s="446"/>
      <c r="DID208" s="446"/>
      <c r="DIE208" s="597"/>
      <c r="DIF208" s="144"/>
      <c r="DIG208" s="144"/>
      <c r="DIH208" s="144"/>
      <c r="DII208" s="145"/>
      <c r="DIJ208" s="597"/>
      <c r="DIK208" s="597"/>
      <c r="DIL208" s="597"/>
      <c r="DIM208" s="446"/>
      <c r="DIN208" s="446"/>
      <c r="DIO208" s="446"/>
      <c r="DIP208" s="597"/>
      <c r="DIQ208" s="446"/>
      <c r="DIR208" s="446"/>
      <c r="DIS208" s="446"/>
      <c r="DIT208" s="446"/>
      <c r="DIU208" s="597"/>
      <c r="DIV208" s="144"/>
      <c r="DIW208" s="144"/>
      <c r="DIX208" s="144"/>
      <c r="DIY208" s="145"/>
      <c r="DIZ208" s="597"/>
      <c r="DJA208" s="597"/>
      <c r="DJB208" s="597"/>
      <c r="DJC208" s="446"/>
      <c r="DJD208" s="446"/>
      <c r="DJE208" s="446"/>
      <c r="DJF208" s="597"/>
      <c r="DJG208" s="446"/>
      <c r="DJH208" s="446"/>
      <c r="DJI208" s="446"/>
      <c r="DJJ208" s="446"/>
      <c r="DJK208" s="597"/>
      <c r="DJL208" s="144"/>
      <c r="DJM208" s="144"/>
      <c r="DJN208" s="144"/>
      <c r="DJO208" s="145"/>
      <c r="DJP208" s="597"/>
      <c r="DJQ208" s="597"/>
      <c r="DJR208" s="597"/>
      <c r="DJS208" s="446"/>
      <c r="DJT208" s="446"/>
      <c r="DJU208" s="446"/>
      <c r="DJV208" s="597"/>
      <c r="DJW208" s="446"/>
      <c r="DJX208" s="446"/>
      <c r="DJY208" s="446"/>
      <c r="DJZ208" s="446"/>
      <c r="DKA208" s="597"/>
      <c r="DKB208" s="144"/>
      <c r="DKC208" s="144"/>
      <c r="DKD208" s="144"/>
      <c r="DKE208" s="145"/>
      <c r="DKF208" s="597"/>
      <c r="DKG208" s="597"/>
      <c r="DKH208" s="597"/>
      <c r="DKI208" s="446"/>
      <c r="DKJ208" s="446"/>
      <c r="DKK208" s="446"/>
      <c r="DKL208" s="597"/>
      <c r="DKM208" s="446"/>
      <c r="DKN208" s="446"/>
      <c r="DKO208" s="446"/>
      <c r="DKP208" s="446"/>
      <c r="DKQ208" s="597"/>
      <c r="DKR208" s="144"/>
      <c r="DKS208" s="144"/>
      <c r="DKT208" s="144"/>
      <c r="DKU208" s="145"/>
      <c r="DKV208" s="597"/>
      <c r="DKW208" s="597"/>
      <c r="DKX208" s="597"/>
      <c r="DKY208" s="446"/>
      <c r="DKZ208" s="446"/>
      <c r="DLA208" s="446"/>
      <c r="DLB208" s="597"/>
      <c r="DLC208" s="446"/>
      <c r="DLD208" s="446"/>
      <c r="DLE208" s="446"/>
      <c r="DLF208" s="446"/>
      <c r="DLG208" s="597"/>
      <c r="DLH208" s="144"/>
      <c r="DLI208" s="144"/>
      <c r="DLJ208" s="144"/>
      <c r="DLK208" s="145"/>
      <c r="DLL208" s="597"/>
      <c r="DLM208" s="597"/>
      <c r="DLN208" s="597"/>
      <c r="DLO208" s="446"/>
      <c r="DLP208" s="446"/>
      <c r="DLQ208" s="446"/>
      <c r="DLR208" s="597"/>
      <c r="DLS208" s="446"/>
      <c r="DLT208" s="446"/>
      <c r="DLU208" s="446"/>
      <c r="DLV208" s="446"/>
      <c r="DLW208" s="597"/>
      <c r="DLX208" s="144"/>
      <c r="DLY208" s="144"/>
      <c r="DLZ208" s="144"/>
      <c r="DMA208" s="145"/>
      <c r="DMB208" s="597"/>
      <c r="DMC208" s="597"/>
      <c r="DMD208" s="597"/>
      <c r="DME208" s="446"/>
      <c r="DMF208" s="446"/>
      <c r="DMG208" s="446"/>
      <c r="DMH208" s="597"/>
      <c r="DMI208" s="446"/>
      <c r="DMJ208" s="446"/>
      <c r="DMK208" s="446"/>
      <c r="DML208" s="446"/>
      <c r="DMM208" s="597"/>
      <c r="DMN208" s="144"/>
      <c r="DMO208" s="144"/>
      <c r="DMP208" s="144"/>
      <c r="DMQ208" s="145"/>
      <c r="DMR208" s="597"/>
      <c r="DMS208" s="597"/>
      <c r="DMT208" s="597"/>
      <c r="DMU208" s="446"/>
      <c r="DMV208" s="446"/>
      <c r="DMW208" s="446"/>
      <c r="DMX208" s="597"/>
      <c r="DMY208" s="446"/>
      <c r="DMZ208" s="446"/>
      <c r="DNA208" s="446"/>
      <c r="DNB208" s="446"/>
      <c r="DNC208" s="597"/>
      <c r="DND208" s="144"/>
      <c r="DNE208" s="144"/>
      <c r="DNF208" s="144"/>
      <c r="DNG208" s="145"/>
      <c r="DNH208" s="597"/>
      <c r="DNI208" s="597"/>
      <c r="DNJ208" s="597"/>
      <c r="DNK208" s="446"/>
      <c r="DNL208" s="446"/>
      <c r="DNM208" s="446"/>
      <c r="DNN208" s="597"/>
      <c r="DNO208" s="446"/>
      <c r="DNP208" s="446"/>
      <c r="DNQ208" s="446"/>
      <c r="DNR208" s="446"/>
      <c r="DNS208" s="597"/>
      <c r="DNT208" s="144"/>
      <c r="DNU208" s="144"/>
      <c r="DNV208" s="144"/>
      <c r="DNW208" s="145"/>
      <c r="DNX208" s="597"/>
      <c r="DNY208" s="597"/>
      <c r="DNZ208" s="597"/>
      <c r="DOA208" s="446"/>
      <c r="DOB208" s="446"/>
      <c r="DOC208" s="446"/>
      <c r="DOD208" s="597"/>
      <c r="DOE208" s="446"/>
      <c r="DOF208" s="446"/>
      <c r="DOG208" s="446"/>
      <c r="DOH208" s="446"/>
      <c r="DOI208" s="597"/>
      <c r="DOJ208" s="144"/>
      <c r="DOK208" s="144"/>
      <c r="DOL208" s="144"/>
      <c r="DOM208" s="145"/>
      <c r="DON208" s="597"/>
      <c r="DOO208" s="597"/>
      <c r="DOP208" s="597"/>
      <c r="DOQ208" s="446"/>
      <c r="DOR208" s="446"/>
      <c r="DOS208" s="446"/>
      <c r="DOT208" s="597"/>
      <c r="DOU208" s="446"/>
      <c r="DOV208" s="446"/>
      <c r="DOW208" s="446"/>
      <c r="DOX208" s="446"/>
      <c r="DOY208" s="597"/>
      <c r="DOZ208" s="144"/>
      <c r="DPA208" s="144"/>
      <c r="DPB208" s="144"/>
      <c r="DPC208" s="145"/>
      <c r="DPD208" s="597"/>
      <c r="DPE208" s="597"/>
      <c r="DPF208" s="597"/>
      <c r="DPG208" s="446"/>
      <c r="DPH208" s="446"/>
      <c r="DPI208" s="446"/>
      <c r="DPJ208" s="597"/>
      <c r="DPK208" s="446"/>
      <c r="DPL208" s="446"/>
      <c r="DPM208" s="446"/>
      <c r="DPN208" s="446"/>
      <c r="DPO208" s="597"/>
      <c r="DPP208" s="144"/>
      <c r="DPQ208" s="144"/>
      <c r="DPR208" s="144"/>
      <c r="DPS208" s="145"/>
      <c r="DPT208" s="597"/>
      <c r="DPU208" s="597"/>
      <c r="DPV208" s="597"/>
      <c r="DPW208" s="446"/>
      <c r="DPX208" s="446"/>
      <c r="DPY208" s="446"/>
      <c r="DPZ208" s="597"/>
      <c r="DQA208" s="446"/>
      <c r="DQB208" s="446"/>
      <c r="DQC208" s="446"/>
      <c r="DQD208" s="446"/>
      <c r="DQE208" s="597"/>
      <c r="DQF208" s="144"/>
      <c r="DQG208" s="144"/>
      <c r="DQH208" s="144"/>
      <c r="DQI208" s="145"/>
      <c r="DQJ208" s="597"/>
      <c r="DQK208" s="597"/>
      <c r="DQL208" s="597"/>
      <c r="DQM208" s="446"/>
      <c r="DQN208" s="446"/>
      <c r="DQO208" s="446"/>
      <c r="DQP208" s="597"/>
      <c r="DQQ208" s="446"/>
      <c r="DQR208" s="446"/>
      <c r="DQS208" s="446"/>
      <c r="DQT208" s="446"/>
      <c r="DQU208" s="597"/>
      <c r="DQV208" s="144"/>
      <c r="DQW208" s="144"/>
      <c r="DQX208" s="144"/>
      <c r="DQY208" s="145"/>
      <c r="DQZ208" s="597"/>
      <c r="DRA208" s="597"/>
      <c r="DRB208" s="597"/>
      <c r="DRC208" s="446"/>
      <c r="DRD208" s="446"/>
      <c r="DRE208" s="446"/>
      <c r="DRF208" s="597"/>
      <c r="DRG208" s="446"/>
      <c r="DRH208" s="446"/>
      <c r="DRI208" s="446"/>
      <c r="DRJ208" s="446"/>
      <c r="DRK208" s="597"/>
      <c r="DRL208" s="144"/>
      <c r="DRM208" s="144"/>
      <c r="DRN208" s="144"/>
      <c r="DRO208" s="145"/>
      <c r="DRP208" s="597"/>
      <c r="DRQ208" s="597"/>
      <c r="DRR208" s="597"/>
      <c r="DRS208" s="446"/>
      <c r="DRT208" s="446"/>
      <c r="DRU208" s="446"/>
      <c r="DRV208" s="597"/>
      <c r="DRW208" s="446"/>
      <c r="DRX208" s="446"/>
      <c r="DRY208" s="446"/>
      <c r="DRZ208" s="446"/>
      <c r="DSA208" s="597"/>
      <c r="DSB208" s="144"/>
      <c r="DSC208" s="144"/>
      <c r="DSD208" s="144"/>
      <c r="DSE208" s="145"/>
      <c r="DSF208" s="597"/>
      <c r="DSG208" s="597"/>
      <c r="DSH208" s="597"/>
      <c r="DSI208" s="446"/>
      <c r="DSJ208" s="446"/>
      <c r="DSK208" s="446"/>
      <c r="DSL208" s="597"/>
      <c r="DSM208" s="446"/>
      <c r="DSN208" s="446"/>
      <c r="DSO208" s="446"/>
      <c r="DSP208" s="446"/>
      <c r="DSQ208" s="597"/>
      <c r="DSR208" s="144"/>
      <c r="DSS208" s="144"/>
      <c r="DST208" s="144"/>
      <c r="DSU208" s="145"/>
      <c r="DSV208" s="597"/>
      <c r="DSW208" s="597"/>
      <c r="DSX208" s="597"/>
      <c r="DSY208" s="446"/>
      <c r="DSZ208" s="446"/>
      <c r="DTA208" s="446"/>
      <c r="DTB208" s="597"/>
      <c r="DTC208" s="446"/>
      <c r="DTD208" s="446"/>
      <c r="DTE208" s="446"/>
      <c r="DTF208" s="446"/>
      <c r="DTG208" s="597"/>
      <c r="DTH208" s="144"/>
      <c r="DTI208" s="144"/>
      <c r="DTJ208" s="144"/>
      <c r="DTK208" s="145"/>
      <c r="DTL208" s="597"/>
      <c r="DTM208" s="597"/>
      <c r="DTN208" s="597"/>
      <c r="DTO208" s="446"/>
      <c r="DTP208" s="446"/>
      <c r="DTQ208" s="446"/>
      <c r="DTR208" s="597"/>
      <c r="DTS208" s="446"/>
      <c r="DTT208" s="446"/>
      <c r="DTU208" s="446"/>
      <c r="DTV208" s="446"/>
      <c r="DTW208" s="597"/>
      <c r="DTX208" s="144"/>
      <c r="DTY208" s="144"/>
      <c r="DTZ208" s="144"/>
      <c r="DUA208" s="145"/>
      <c r="DUB208" s="597"/>
      <c r="DUC208" s="597"/>
      <c r="DUD208" s="597"/>
      <c r="DUE208" s="446"/>
      <c r="DUF208" s="446"/>
      <c r="DUG208" s="446"/>
      <c r="DUH208" s="597"/>
      <c r="DUI208" s="446"/>
      <c r="DUJ208" s="446"/>
      <c r="DUK208" s="446"/>
      <c r="DUL208" s="446"/>
      <c r="DUM208" s="597"/>
      <c r="DUN208" s="144"/>
      <c r="DUO208" s="144"/>
      <c r="DUP208" s="144"/>
      <c r="DUQ208" s="145"/>
      <c r="DUR208" s="597"/>
      <c r="DUS208" s="597"/>
      <c r="DUT208" s="597"/>
      <c r="DUU208" s="446"/>
      <c r="DUV208" s="446"/>
      <c r="DUW208" s="446"/>
      <c r="DUX208" s="597"/>
      <c r="DUY208" s="446"/>
      <c r="DUZ208" s="446"/>
      <c r="DVA208" s="446"/>
      <c r="DVB208" s="446"/>
      <c r="DVC208" s="597"/>
      <c r="DVD208" s="144"/>
      <c r="DVE208" s="144"/>
      <c r="DVF208" s="144"/>
      <c r="DVG208" s="145"/>
      <c r="DVH208" s="597"/>
      <c r="DVI208" s="597"/>
      <c r="DVJ208" s="597"/>
      <c r="DVK208" s="446"/>
      <c r="DVL208" s="446"/>
      <c r="DVM208" s="446"/>
      <c r="DVN208" s="597"/>
      <c r="DVO208" s="446"/>
      <c r="DVP208" s="446"/>
      <c r="DVQ208" s="446"/>
      <c r="DVR208" s="446"/>
      <c r="DVS208" s="597"/>
      <c r="DVT208" s="144"/>
      <c r="DVU208" s="144"/>
      <c r="DVV208" s="144"/>
      <c r="DVW208" s="145"/>
      <c r="DVX208" s="597"/>
      <c r="DVY208" s="597"/>
      <c r="DVZ208" s="597"/>
      <c r="DWA208" s="446"/>
      <c r="DWB208" s="446"/>
      <c r="DWC208" s="446"/>
      <c r="DWD208" s="597"/>
      <c r="DWE208" s="446"/>
      <c r="DWF208" s="446"/>
      <c r="DWG208" s="446"/>
      <c r="DWH208" s="446"/>
      <c r="DWI208" s="597"/>
      <c r="DWJ208" s="144"/>
      <c r="DWK208" s="144"/>
      <c r="DWL208" s="144"/>
      <c r="DWM208" s="145"/>
      <c r="DWN208" s="597"/>
      <c r="DWO208" s="597"/>
      <c r="DWP208" s="597"/>
      <c r="DWQ208" s="446"/>
      <c r="DWR208" s="446"/>
      <c r="DWS208" s="446"/>
      <c r="DWT208" s="597"/>
      <c r="DWU208" s="446"/>
      <c r="DWV208" s="446"/>
      <c r="DWW208" s="446"/>
      <c r="DWX208" s="446"/>
      <c r="DWY208" s="597"/>
      <c r="DWZ208" s="144"/>
      <c r="DXA208" s="144"/>
      <c r="DXB208" s="144"/>
      <c r="DXC208" s="145"/>
      <c r="DXD208" s="597"/>
      <c r="DXE208" s="597"/>
      <c r="DXF208" s="597"/>
      <c r="DXG208" s="446"/>
      <c r="DXH208" s="446"/>
      <c r="DXI208" s="446"/>
      <c r="DXJ208" s="597"/>
      <c r="DXK208" s="446"/>
      <c r="DXL208" s="446"/>
      <c r="DXM208" s="446"/>
      <c r="DXN208" s="446"/>
      <c r="DXO208" s="597"/>
      <c r="DXP208" s="144"/>
      <c r="DXQ208" s="144"/>
      <c r="DXR208" s="144"/>
      <c r="DXS208" s="145"/>
      <c r="DXT208" s="597"/>
      <c r="DXU208" s="597"/>
      <c r="DXV208" s="597"/>
      <c r="DXW208" s="446"/>
      <c r="DXX208" s="446"/>
      <c r="DXY208" s="446"/>
      <c r="DXZ208" s="597"/>
      <c r="DYA208" s="446"/>
      <c r="DYB208" s="446"/>
      <c r="DYC208" s="446"/>
      <c r="DYD208" s="446"/>
      <c r="DYE208" s="597"/>
      <c r="DYF208" s="144"/>
      <c r="DYG208" s="144"/>
      <c r="DYH208" s="144"/>
      <c r="DYI208" s="145"/>
      <c r="DYJ208" s="597"/>
      <c r="DYK208" s="597"/>
      <c r="DYL208" s="597"/>
      <c r="DYM208" s="446"/>
      <c r="DYN208" s="446"/>
      <c r="DYO208" s="446"/>
      <c r="DYP208" s="597"/>
      <c r="DYQ208" s="446"/>
      <c r="DYR208" s="446"/>
      <c r="DYS208" s="446"/>
      <c r="DYT208" s="446"/>
      <c r="DYU208" s="597"/>
      <c r="DYV208" s="144"/>
      <c r="DYW208" s="144"/>
      <c r="DYX208" s="144"/>
      <c r="DYY208" s="145"/>
      <c r="DYZ208" s="597"/>
      <c r="DZA208" s="597"/>
      <c r="DZB208" s="597"/>
      <c r="DZC208" s="446"/>
      <c r="DZD208" s="446"/>
      <c r="DZE208" s="446"/>
      <c r="DZF208" s="597"/>
      <c r="DZG208" s="446"/>
      <c r="DZH208" s="446"/>
      <c r="DZI208" s="446"/>
      <c r="DZJ208" s="446"/>
      <c r="DZK208" s="597"/>
      <c r="DZL208" s="144"/>
      <c r="DZM208" s="144"/>
      <c r="DZN208" s="144"/>
      <c r="DZO208" s="145"/>
      <c r="DZP208" s="597"/>
      <c r="DZQ208" s="597"/>
      <c r="DZR208" s="597"/>
      <c r="DZS208" s="446"/>
      <c r="DZT208" s="446"/>
      <c r="DZU208" s="446"/>
      <c r="DZV208" s="597"/>
      <c r="DZW208" s="446"/>
      <c r="DZX208" s="446"/>
      <c r="DZY208" s="446"/>
      <c r="DZZ208" s="446"/>
      <c r="EAA208" s="597"/>
      <c r="EAB208" s="144"/>
      <c r="EAC208" s="144"/>
      <c r="EAD208" s="144"/>
      <c r="EAE208" s="145"/>
      <c r="EAF208" s="597"/>
      <c r="EAG208" s="597"/>
      <c r="EAH208" s="597"/>
      <c r="EAI208" s="446"/>
      <c r="EAJ208" s="446"/>
      <c r="EAK208" s="446"/>
      <c r="EAL208" s="597"/>
      <c r="EAM208" s="446"/>
      <c r="EAN208" s="446"/>
      <c r="EAO208" s="446"/>
      <c r="EAP208" s="446"/>
      <c r="EAQ208" s="597"/>
      <c r="EAR208" s="144"/>
      <c r="EAS208" s="144"/>
      <c r="EAT208" s="144"/>
      <c r="EAU208" s="145"/>
      <c r="EAV208" s="597"/>
      <c r="EAW208" s="597"/>
      <c r="EAX208" s="597"/>
      <c r="EAY208" s="446"/>
      <c r="EAZ208" s="446"/>
      <c r="EBA208" s="446"/>
      <c r="EBB208" s="597"/>
      <c r="EBC208" s="446"/>
      <c r="EBD208" s="446"/>
      <c r="EBE208" s="446"/>
      <c r="EBF208" s="446"/>
      <c r="EBG208" s="597"/>
      <c r="EBH208" s="144"/>
      <c r="EBI208" s="144"/>
      <c r="EBJ208" s="144"/>
      <c r="EBK208" s="145"/>
      <c r="EBL208" s="597"/>
      <c r="EBM208" s="597"/>
      <c r="EBN208" s="597"/>
      <c r="EBO208" s="446"/>
      <c r="EBP208" s="446"/>
      <c r="EBQ208" s="446"/>
      <c r="EBR208" s="597"/>
      <c r="EBS208" s="446"/>
      <c r="EBT208" s="446"/>
      <c r="EBU208" s="446"/>
      <c r="EBV208" s="446"/>
      <c r="EBW208" s="597"/>
      <c r="EBX208" s="144"/>
      <c r="EBY208" s="144"/>
      <c r="EBZ208" s="144"/>
      <c r="ECA208" s="145"/>
      <c r="ECB208" s="597"/>
      <c r="ECC208" s="597"/>
      <c r="ECD208" s="597"/>
      <c r="ECE208" s="446"/>
      <c r="ECF208" s="446"/>
      <c r="ECG208" s="446"/>
      <c r="ECH208" s="597"/>
      <c r="ECI208" s="446"/>
      <c r="ECJ208" s="446"/>
      <c r="ECK208" s="446"/>
      <c r="ECL208" s="446"/>
      <c r="ECM208" s="597"/>
      <c r="ECN208" s="144"/>
      <c r="ECO208" s="144"/>
      <c r="ECP208" s="144"/>
      <c r="ECQ208" s="145"/>
      <c r="ECR208" s="597"/>
      <c r="ECS208" s="597"/>
      <c r="ECT208" s="597"/>
      <c r="ECU208" s="446"/>
      <c r="ECV208" s="446"/>
      <c r="ECW208" s="446"/>
      <c r="ECX208" s="597"/>
      <c r="ECY208" s="446"/>
      <c r="ECZ208" s="446"/>
      <c r="EDA208" s="446"/>
      <c r="EDB208" s="446"/>
      <c r="EDC208" s="597"/>
      <c r="EDD208" s="144"/>
      <c r="EDE208" s="144"/>
      <c r="EDF208" s="144"/>
      <c r="EDG208" s="145"/>
      <c r="EDH208" s="597"/>
      <c r="EDI208" s="597"/>
      <c r="EDJ208" s="597"/>
      <c r="EDK208" s="446"/>
      <c r="EDL208" s="446"/>
      <c r="EDM208" s="446"/>
      <c r="EDN208" s="597"/>
      <c r="EDO208" s="446"/>
      <c r="EDP208" s="446"/>
      <c r="EDQ208" s="446"/>
      <c r="EDR208" s="446"/>
      <c r="EDS208" s="597"/>
      <c r="EDT208" s="144"/>
      <c r="EDU208" s="144"/>
      <c r="EDV208" s="144"/>
      <c r="EDW208" s="145"/>
      <c r="EDX208" s="597"/>
      <c r="EDY208" s="597"/>
      <c r="EDZ208" s="597"/>
      <c r="EEA208" s="446"/>
      <c r="EEB208" s="446"/>
      <c r="EEC208" s="446"/>
      <c r="EED208" s="597"/>
      <c r="EEE208" s="446"/>
      <c r="EEF208" s="446"/>
      <c r="EEG208" s="446"/>
      <c r="EEH208" s="446"/>
      <c r="EEI208" s="597"/>
      <c r="EEJ208" s="144"/>
      <c r="EEK208" s="144"/>
      <c r="EEL208" s="144"/>
      <c r="EEM208" s="145"/>
      <c r="EEN208" s="597"/>
      <c r="EEO208" s="597"/>
      <c r="EEP208" s="597"/>
      <c r="EEQ208" s="446"/>
      <c r="EER208" s="446"/>
      <c r="EES208" s="446"/>
      <c r="EET208" s="597"/>
      <c r="EEU208" s="446"/>
      <c r="EEV208" s="446"/>
      <c r="EEW208" s="446"/>
      <c r="EEX208" s="446"/>
      <c r="EEY208" s="597"/>
      <c r="EEZ208" s="144"/>
      <c r="EFA208" s="144"/>
      <c r="EFB208" s="144"/>
      <c r="EFC208" s="145"/>
      <c r="EFD208" s="597"/>
      <c r="EFE208" s="597"/>
      <c r="EFF208" s="597"/>
      <c r="EFG208" s="446"/>
      <c r="EFH208" s="446"/>
      <c r="EFI208" s="446"/>
      <c r="EFJ208" s="597"/>
      <c r="EFK208" s="446"/>
      <c r="EFL208" s="446"/>
      <c r="EFM208" s="446"/>
      <c r="EFN208" s="446"/>
      <c r="EFO208" s="597"/>
      <c r="EFP208" s="144"/>
      <c r="EFQ208" s="144"/>
      <c r="EFR208" s="144"/>
      <c r="EFS208" s="145"/>
      <c r="EFT208" s="597"/>
      <c r="EFU208" s="597"/>
      <c r="EFV208" s="597"/>
      <c r="EFW208" s="446"/>
      <c r="EFX208" s="446"/>
      <c r="EFY208" s="446"/>
      <c r="EFZ208" s="597"/>
      <c r="EGA208" s="446"/>
      <c r="EGB208" s="446"/>
      <c r="EGC208" s="446"/>
      <c r="EGD208" s="446"/>
      <c r="EGE208" s="597"/>
      <c r="EGF208" s="144"/>
      <c r="EGG208" s="144"/>
      <c r="EGH208" s="144"/>
      <c r="EGI208" s="145"/>
      <c r="EGJ208" s="597"/>
      <c r="EGK208" s="597"/>
      <c r="EGL208" s="597"/>
      <c r="EGM208" s="446"/>
      <c r="EGN208" s="446"/>
      <c r="EGO208" s="446"/>
      <c r="EGP208" s="597"/>
      <c r="EGQ208" s="446"/>
      <c r="EGR208" s="446"/>
      <c r="EGS208" s="446"/>
      <c r="EGT208" s="446"/>
      <c r="EGU208" s="597"/>
      <c r="EGV208" s="144"/>
      <c r="EGW208" s="144"/>
      <c r="EGX208" s="144"/>
      <c r="EGY208" s="145"/>
      <c r="EGZ208" s="597"/>
      <c r="EHA208" s="597"/>
      <c r="EHB208" s="597"/>
      <c r="EHC208" s="446"/>
      <c r="EHD208" s="446"/>
      <c r="EHE208" s="446"/>
      <c r="EHF208" s="597"/>
      <c r="EHG208" s="446"/>
      <c r="EHH208" s="446"/>
      <c r="EHI208" s="446"/>
      <c r="EHJ208" s="446"/>
      <c r="EHK208" s="597"/>
      <c r="EHL208" s="144"/>
      <c r="EHM208" s="144"/>
      <c r="EHN208" s="144"/>
      <c r="EHO208" s="145"/>
      <c r="EHP208" s="597"/>
      <c r="EHQ208" s="597"/>
      <c r="EHR208" s="597"/>
      <c r="EHS208" s="446"/>
      <c r="EHT208" s="446"/>
      <c r="EHU208" s="446"/>
      <c r="EHV208" s="597"/>
      <c r="EHW208" s="446"/>
      <c r="EHX208" s="446"/>
      <c r="EHY208" s="446"/>
      <c r="EHZ208" s="446"/>
      <c r="EIA208" s="597"/>
      <c r="EIB208" s="144"/>
      <c r="EIC208" s="144"/>
      <c r="EID208" s="144"/>
      <c r="EIE208" s="145"/>
      <c r="EIF208" s="597"/>
      <c r="EIG208" s="597"/>
      <c r="EIH208" s="597"/>
      <c r="EII208" s="446"/>
      <c r="EIJ208" s="446"/>
      <c r="EIK208" s="446"/>
      <c r="EIL208" s="597"/>
      <c r="EIM208" s="446"/>
      <c r="EIN208" s="446"/>
      <c r="EIO208" s="446"/>
      <c r="EIP208" s="446"/>
      <c r="EIQ208" s="597"/>
      <c r="EIR208" s="144"/>
      <c r="EIS208" s="144"/>
      <c r="EIT208" s="144"/>
      <c r="EIU208" s="145"/>
      <c r="EIV208" s="597"/>
      <c r="EIW208" s="597"/>
      <c r="EIX208" s="597"/>
      <c r="EIY208" s="446"/>
      <c r="EIZ208" s="446"/>
      <c r="EJA208" s="446"/>
      <c r="EJB208" s="597"/>
      <c r="EJC208" s="446"/>
      <c r="EJD208" s="446"/>
      <c r="EJE208" s="446"/>
      <c r="EJF208" s="446"/>
      <c r="EJG208" s="597"/>
      <c r="EJH208" s="144"/>
      <c r="EJI208" s="144"/>
      <c r="EJJ208" s="144"/>
      <c r="EJK208" s="145"/>
      <c r="EJL208" s="597"/>
      <c r="EJM208" s="597"/>
      <c r="EJN208" s="597"/>
      <c r="EJO208" s="446"/>
      <c r="EJP208" s="446"/>
      <c r="EJQ208" s="446"/>
      <c r="EJR208" s="597"/>
      <c r="EJS208" s="446"/>
      <c r="EJT208" s="446"/>
      <c r="EJU208" s="446"/>
      <c r="EJV208" s="446"/>
      <c r="EJW208" s="597"/>
      <c r="EJX208" s="144"/>
      <c r="EJY208" s="144"/>
      <c r="EJZ208" s="144"/>
      <c r="EKA208" s="145"/>
      <c r="EKB208" s="597"/>
      <c r="EKC208" s="597"/>
      <c r="EKD208" s="597"/>
      <c r="EKE208" s="446"/>
      <c r="EKF208" s="446"/>
      <c r="EKG208" s="446"/>
      <c r="EKH208" s="597"/>
      <c r="EKI208" s="446"/>
      <c r="EKJ208" s="446"/>
      <c r="EKK208" s="446"/>
      <c r="EKL208" s="446"/>
      <c r="EKM208" s="597"/>
      <c r="EKN208" s="144"/>
      <c r="EKO208" s="144"/>
      <c r="EKP208" s="144"/>
      <c r="EKQ208" s="145"/>
      <c r="EKR208" s="597"/>
      <c r="EKS208" s="597"/>
      <c r="EKT208" s="597"/>
      <c r="EKU208" s="446"/>
      <c r="EKV208" s="446"/>
      <c r="EKW208" s="446"/>
      <c r="EKX208" s="597"/>
      <c r="EKY208" s="446"/>
      <c r="EKZ208" s="446"/>
      <c r="ELA208" s="446"/>
      <c r="ELB208" s="446"/>
      <c r="ELC208" s="597"/>
      <c r="ELD208" s="144"/>
      <c r="ELE208" s="144"/>
      <c r="ELF208" s="144"/>
      <c r="ELG208" s="145"/>
      <c r="ELH208" s="597"/>
      <c r="ELI208" s="597"/>
      <c r="ELJ208" s="597"/>
      <c r="ELK208" s="446"/>
      <c r="ELL208" s="446"/>
      <c r="ELM208" s="446"/>
      <c r="ELN208" s="597"/>
      <c r="ELO208" s="446"/>
      <c r="ELP208" s="446"/>
      <c r="ELQ208" s="446"/>
      <c r="ELR208" s="446"/>
      <c r="ELS208" s="597"/>
      <c r="ELT208" s="144"/>
      <c r="ELU208" s="144"/>
      <c r="ELV208" s="144"/>
      <c r="ELW208" s="145"/>
      <c r="ELX208" s="597"/>
      <c r="ELY208" s="597"/>
      <c r="ELZ208" s="597"/>
      <c r="EMA208" s="446"/>
      <c r="EMB208" s="446"/>
      <c r="EMC208" s="446"/>
      <c r="EMD208" s="597"/>
      <c r="EME208" s="446"/>
      <c r="EMF208" s="446"/>
      <c r="EMG208" s="446"/>
      <c r="EMH208" s="446"/>
      <c r="EMI208" s="597"/>
      <c r="EMJ208" s="144"/>
      <c r="EMK208" s="144"/>
      <c r="EML208" s="144"/>
      <c r="EMM208" s="145"/>
      <c r="EMN208" s="597"/>
      <c r="EMO208" s="597"/>
      <c r="EMP208" s="597"/>
      <c r="EMQ208" s="446"/>
      <c r="EMR208" s="446"/>
      <c r="EMS208" s="446"/>
      <c r="EMT208" s="597"/>
      <c r="EMU208" s="446"/>
      <c r="EMV208" s="446"/>
      <c r="EMW208" s="446"/>
      <c r="EMX208" s="446"/>
      <c r="EMY208" s="597"/>
      <c r="EMZ208" s="144"/>
      <c r="ENA208" s="144"/>
      <c r="ENB208" s="144"/>
      <c r="ENC208" s="145"/>
      <c r="END208" s="597"/>
      <c r="ENE208" s="597"/>
      <c r="ENF208" s="597"/>
      <c r="ENG208" s="446"/>
      <c r="ENH208" s="446"/>
      <c r="ENI208" s="446"/>
      <c r="ENJ208" s="597"/>
      <c r="ENK208" s="446"/>
      <c r="ENL208" s="446"/>
      <c r="ENM208" s="446"/>
      <c r="ENN208" s="446"/>
      <c r="ENO208" s="597"/>
      <c r="ENP208" s="144"/>
      <c r="ENQ208" s="144"/>
      <c r="ENR208" s="144"/>
      <c r="ENS208" s="145"/>
      <c r="ENT208" s="597"/>
      <c r="ENU208" s="597"/>
      <c r="ENV208" s="597"/>
      <c r="ENW208" s="446"/>
      <c r="ENX208" s="446"/>
      <c r="ENY208" s="446"/>
      <c r="ENZ208" s="597"/>
      <c r="EOA208" s="446"/>
      <c r="EOB208" s="446"/>
      <c r="EOC208" s="446"/>
      <c r="EOD208" s="446"/>
      <c r="EOE208" s="597"/>
      <c r="EOF208" s="144"/>
      <c r="EOG208" s="144"/>
      <c r="EOH208" s="144"/>
      <c r="EOI208" s="145"/>
      <c r="EOJ208" s="597"/>
      <c r="EOK208" s="597"/>
      <c r="EOL208" s="597"/>
      <c r="EOM208" s="446"/>
      <c r="EON208" s="446"/>
      <c r="EOO208" s="446"/>
      <c r="EOP208" s="597"/>
      <c r="EOQ208" s="446"/>
      <c r="EOR208" s="446"/>
      <c r="EOS208" s="446"/>
      <c r="EOT208" s="446"/>
      <c r="EOU208" s="597"/>
      <c r="EOV208" s="144"/>
      <c r="EOW208" s="144"/>
      <c r="EOX208" s="144"/>
      <c r="EOY208" s="145"/>
      <c r="EOZ208" s="597"/>
      <c r="EPA208" s="597"/>
      <c r="EPB208" s="597"/>
      <c r="EPC208" s="446"/>
      <c r="EPD208" s="446"/>
      <c r="EPE208" s="446"/>
      <c r="EPF208" s="597"/>
      <c r="EPG208" s="446"/>
      <c r="EPH208" s="446"/>
      <c r="EPI208" s="446"/>
      <c r="EPJ208" s="446"/>
      <c r="EPK208" s="597"/>
      <c r="EPL208" s="144"/>
      <c r="EPM208" s="144"/>
      <c r="EPN208" s="144"/>
      <c r="EPO208" s="145"/>
      <c r="EPP208" s="597"/>
      <c r="EPQ208" s="597"/>
      <c r="EPR208" s="597"/>
      <c r="EPS208" s="446"/>
      <c r="EPT208" s="446"/>
      <c r="EPU208" s="446"/>
      <c r="EPV208" s="597"/>
      <c r="EPW208" s="446"/>
      <c r="EPX208" s="446"/>
      <c r="EPY208" s="446"/>
      <c r="EPZ208" s="446"/>
      <c r="EQA208" s="597"/>
      <c r="EQB208" s="144"/>
      <c r="EQC208" s="144"/>
      <c r="EQD208" s="144"/>
      <c r="EQE208" s="145"/>
      <c r="EQF208" s="597"/>
      <c r="EQG208" s="597"/>
      <c r="EQH208" s="597"/>
      <c r="EQI208" s="446"/>
      <c r="EQJ208" s="446"/>
      <c r="EQK208" s="446"/>
      <c r="EQL208" s="597"/>
      <c r="EQM208" s="446"/>
      <c r="EQN208" s="446"/>
      <c r="EQO208" s="446"/>
      <c r="EQP208" s="446"/>
      <c r="EQQ208" s="597"/>
      <c r="EQR208" s="144"/>
      <c r="EQS208" s="144"/>
      <c r="EQT208" s="144"/>
      <c r="EQU208" s="145"/>
      <c r="EQV208" s="597"/>
      <c r="EQW208" s="597"/>
      <c r="EQX208" s="597"/>
      <c r="EQY208" s="446"/>
      <c r="EQZ208" s="446"/>
      <c r="ERA208" s="446"/>
      <c r="ERB208" s="597"/>
      <c r="ERC208" s="446"/>
      <c r="ERD208" s="446"/>
      <c r="ERE208" s="446"/>
      <c r="ERF208" s="446"/>
      <c r="ERG208" s="597"/>
      <c r="ERH208" s="144"/>
      <c r="ERI208" s="144"/>
      <c r="ERJ208" s="144"/>
      <c r="ERK208" s="145"/>
      <c r="ERL208" s="597"/>
      <c r="ERM208" s="597"/>
      <c r="ERN208" s="597"/>
      <c r="ERO208" s="446"/>
      <c r="ERP208" s="446"/>
      <c r="ERQ208" s="446"/>
      <c r="ERR208" s="597"/>
      <c r="ERS208" s="446"/>
      <c r="ERT208" s="446"/>
      <c r="ERU208" s="446"/>
      <c r="ERV208" s="446"/>
      <c r="ERW208" s="597"/>
      <c r="ERX208" s="144"/>
      <c r="ERY208" s="144"/>
      <c r="ERZ208" s="144"/>
      <c r="ESA208" s="145"/>
      <c r="ESB208" s="597"/>
      <c r="ESC208" s="597"/>
      <c r="ESD208" s="597"/>
      <c r="ESE208" s="446"/>
      <c r="ESF208" s="446"/>
      <c r="ESG208" s="446"/>
      <c r="ESH208" s="597"/>
      <c r="ESI208" s="446"/>
      <c r="ESJ208" s="446"/>
      <c r="ESK208" s="446"/>
      <c r="ESL208" s="446"/>
      <c r="ESM208" s="597"/>
      <c r="ESN208" s="144"/>
      <c r="ESO208" s="144"/>
      <c r="ESP208" s="144"/>
      <c r="ESQ208" s="145"/>
      <c r="ESR208" s="597"/>
      <c r="ESS208" s="597"/>
      <c r="EST208" s="597"/>
      <c r="ESU208" s="446"/>
      <c r="ESV208" s="446"/>
      <c r="ESW208" s="446"/>
      <c r="ESX208" s="597"/>
      <c r="ESY208" s="446"/>
      <c r="ESZ208" s="446"/>
      <c r="ETA208" s="446"/>
      <c r="ETB208" s="446"/>
      <c r="ETC208" s="597"/>
      <c r="ETD208" s="144"/>
      <c r="ETE208" s="144"/>
      <c r="ETF208" s="144"/>
      <c r="ETG208" s="145"/>
      <c r="ETH208" s="597"/>
      <c r="ETI208" s="597"/>
      <c r="ETJ208" s="597"/>
      <c r="ETK208" s="446"/>
      <c r="ETL208" s="446"/>
      <c r="ETM208" s="446"/>
      <c r="ETN208" s="597"/>
      <c r="ETO208" s="446"/>
      <c r="ETP208" s="446"/>
      <c r="ETQ208" s="446"/>
      <c r="ETR208" s="446"/>
      <c r="ETS208" s="597"/>
      <c r="ETT208" s="144"/>
      <c r="ETU208" s="144"/>
      <c r="ETV208" s="144"/>
      <c r="ETW208" s="145"/>
      <c r="ETX208" s="597"/>
      <c r="ETY208" s="597"/>
      <c r="ETZ208" s="597"/>
      <c r="EUA208" s="446"/>
      <c r="EUB208" s="446"/>
      <c r="EUC208" s="446"/>
      <c r="EUD208" s="597"/>
      <c r="EUE208" s="446"/>
      <c r="EUF208" s="446"/>
      <c r="EUG208" s="446"/>
      <c r="EUH208" s="446"/>
      <c r="EUI208" s="597"/>
      <c r="EUJ208" s="144"/>
      <c r="EUK208" s="144"/>
      <c r="EUL208" s="144"/>
      <c r="EUM208" s="145"/>
      <c r="EUN208" s="597"/>
      <c r="EUO208" s="597"/>
      <c r="EUP208" s="597"/>
      <c r="EUQ208" s="446"/>
      <c r="EUR208" s="446"/>
      <c r="EUS208" s="446"/>
      <c r="EUT208" s="597"/>
      <c r="EUU208" s="446"/>
      <c r="EUV208" s="446"/>
      <c r="EUW208" s="446"/>
      <c r="EUX208" s="446"/>
      <c r="EUY208" s="597"/>
      <c r="EUZ208" s="144"/>
      <c r="EVA208" s="144"/>
      <c r="EVB208" s="144"/>
      <c r="EVC208" s="145"/>
      <c r="EVD208" s="597"/>
      <c r="EVE208" s="597"/>
      <c r="EVF208" s="597"/>
      <c r="EVG208" s="446"/>
      <c r="EVH208" s="446"/>
      <c r="EVI208" s="446"/>
      <c r="EVJ208" s="597"/>
      <c r="EVK208" s="446"/>
      <c r="EVL208" s="446"/>
      <c r="EVM208" s="446"/>
      <c r="EVN208" s="446"/>
      <c r="EVO208" s="597"/>
      <c r="EVP208" s="144"/>
      <c r="EVQ208" s="144"/>
      <c r="EVR208" s="144"/>
      <c r="EVS208" s="145"/>
      <c r="EVT208" s="597"/>
      <c r="EVU208" s="597"/>
      <c r="EVV208" s="597"/>
      <c r="EVW208" s="446"/>
      <c r="EVX208" s="446"/>
      <c r="EVY208" s="446"/>
      <c r="EVZ208" s="597"/>
      <c r="EWA208" s="446"/>
      <c r="EWB208" s="446"/>
      <c r="EWC208" s="446"/>
      <c r="EWD208" s="446"/>
      <c r="EWE208" s="597"/>
      <c r="EWF208" s="144"/>
      <c r="EWG208" s="144"/>
      <c r="EWH208" s="144"/>
      <c r="EWI208" s="145"/>
      <c r="EWJ208" s="597"/>
      <c r="EWK208" s="597"/>
      <c r="EWL208" s="597"/>
      <c r="EWM208" s="446"/>
      <c r="EWN208" s="446"/>
      <c r="EWO208" s="446"/>
      <c r="EWP208" s="597"/>
      <c r="EWQ208" s="446"/>
      <c r="EWR208" s="446"/>
      <c r="EWS208" s="446"/>
      <c r="EWT208" s="446"/>
      <c r="EWU208" s="597"/>
      <c r="EWV208" s="144"/>
      <c r="EWW208" s="144"/>
      <c r="EWX208" s="144"/>
      <c r="EWY208" s="145"/>
      <c r="EWZ208" s="597"/>
      <c r="EXA208" s="597"/>
      <c r="EXB208" s="597"/>
      <c r="EXC208" s="446"/>
      <c r="EXD208" s="446"/>
      <c r="EXE208" s="446"/>
      <c r="EXF208" s="597"/>
      <c r="EXG208" s="446"/>
      <c r="EXH208" s="446"/>
      <c r="EXI208" s="446"/>
      <c r="EXJ208" s="446"/>
      <c r="EXK208" s="597"/>
      <c r="EXL208" s="144"/>
      <c r="EXM208" s="144"/>
      <c r="EXN208" s="144"/>
      <c r="EXO208" s="145"/>
      <c r="EXP208" s="597"/>
      <c r="EXQ208" s="597"/>
      <c r="EXR208" s="597"/>
      <c r="EXS208" s="446"/>
      <c r="EXT208" s="446"/>
      <c r="EXU208" s="446"/>
      <c r="EXV208" s="597"/>
      <c r="EXW208" s="446"/>
      <c r="EXX208" s="446"/>
      <c r="EXY208" s="446"/>
      <c r="EXZ208" s="446"/>
      <c r="EYA208" s="597"/>
      <c r="EYB208" s="144"/>
      <c r="EYC208" s="144"/>
      <c r="EYD208" s="144"/>
      <c r="EYE208" s="145"/>
      <c r="EYF208" s="597"/>
      <c r="EYG208" s="597"/>
      <c r="EYH208" s="597"/>
      <c r="EYI208" s="446"/>
      <c r="EYJ208" s="446"/>
      <c r="EYK208" s="446"/>
      <c r="EYL208" s="597"/>
      <c r="EYM208" s="446"/>
      <c r="EYN208" s="446"/>
      <c r="EYO208" s="446"/>
      <c r="EYP208" s="446"/>
      <c r="EYQ208" s="597"/>
      <c r="EYR208" s="144"/>
      <c r="EYS208" s="144"/>
      <c r="EYT208" s="144"/>
      <c r="EYU208" s="145"/>
      <c r="EYV208" s="597"/>
      <c r="EYW208" s="597"/>
      <c r="EYX208" s="597"/>
      <c r="EYY208" s="446"/>
      <c r="EYZ208" s="446"/>
      <c r="EZA208" s="446"/>
      <c r="EZB208" s="597"/>
      <c r="EZC208" s="446"/>
      <c r="EZD208" s="446"/>
      <c r="EZE208" s="446"/>
      <c r="EZF208" s="446"/>
      <c r="EZG208" s="597"/>
      <c r="EZH208" s="144"/>
      <c r="EZI208" s="144"/>
      <c r="EZJ208" s="144"/>
      <c r="EZK208" s="145"/>
      <c r="EZL208" s="597"/>
      <c r="EZM208" s="597"/>
      <c r="EZN208" s="597"/>
      <c r="EZO208" s="446"/>
      <c r="EZP208" s="446"/>
      <c r="EZQ208" s="446"/>
      <c r="EZR208" s="597"/>
      <c r="EZS208" s="446"/>
      <c r="EZT208" s="446"/>
      <c r="EZU208" s="446"/>
      <c r="EZV208" s="446"/>
      <c r="EZW208" s="597"/>
      <c r="EZX208" s="144"/>
      <c r="EZY208" s="144"/>
      <c r="EZZ208" s="144"/>
      <c r="FAA208" s="145"/>
      <c r="FAB208" s="597"/>
      <c r="FAC208" s="597"/>
      <c r="FAD208" s="597"/>
      <c r="FAE208" s="446"/>
      <c r="FAF208" s="446"/>
      <c r="FAG208" s="446"/>
      <c r="FAH208" s="597"/>
      <c r="FAI208" s="446"/>
      <c r="FAJ208" s="446"/>
      <c r="FAK208" s="446"/>
      <c r="FAL208" s="446"/>
      <c r="FAM208" s="597"/>
      <c r="FAN208" s="144"/>
      <c r="FAO208" s="144"/>
      <c r="FAP208" s="144"/>
      <c r="FAQ208" s="145"/>
      <c r="FAR208" s="597"/>
      <c r="FAS208" s="597"/>
      <c r="FAT208" s="597"/>
      <c r="FAU208" s="446"/>
      <c r="FAV208" s="446"/>
      <c r="FAW208" s="446"/>
      <c r="FAX208" s="597"/>
      <c r="FAY208" s="446"/>
      <c r="FAZ208" s="446"/>
      <c r="FBA208" s="446"/>
      <c r="FBB208" s="446"/>
      <c r="FBC208" s="597"/>
      <c r="FBD208" s="144"/>
      <c r="FBE208" s="144"/>
      <c r="FBF208" s="144"/>
      <c r="FBG208" s="145"/>
      <c r="FBH208" s="597"/>
      <c r="FBI208" s="597"/>
      <c r="FBJ208" s="597"/>
      <c r="FBK208" s="446"/>
      <c r="FBL208" s="446"/>
      <c r="FBM208" s="446"/>
      <c r="FBN208" s="597"/>
      <c r="FBO208" s="446"/>
      <c r="FBP208" s="446"/>
      <c r="FBQ208" s="446"/>
      <c r="FBR208" s="446"/>
      <c r="FBS208" s="597"/>
      <c r="FBT208" s="144"/>
      <c r="FBU208" s="144"/>
      <c r="FBV208" s="144"/>
      <c r="FBW208" s="145"/>
      <c r="FBX208" s="597"/>
      <c r="FBY208" s="597"/>
      <c r="FBZ208" s="597"/>
      <c r="FCA208" s="446"/>
      <c r="FCB208" s="446"/>
      <c r="FCC208" s="446"/>
      <c r="FCD208" s="597"/>
      <c r="FCE208" s="446"/>
      <c r="FCF208" s="446"/>
      <c r="FCG208" s="446"/>
      <c r="FCH208" s="446"/>
      <c r="FCI208" s="597"/>
      <c r="FCJ208" s="144"/>
      <c r="FCK208" s="144"/>
      <c r="FCL208" s="144"/>
      <c r="FCM208" s="145"/>
      <c r="FCN208" s="597"/>
      <c r="FCO208" s="597"/>
      <c r="FCP208" s="597"/>
      <c r="FCQ208" s="446"/>
      <c r="FCR208" s="446"/>
      <c r="FCS208" s="446"/>
      <c r="FCT208" s="597"/>
      <c r="FCU208" s="446"/>
      <c r="FCV208" s="446"/>
      <c r="FCW208" s="446"/>
      <c r="FCX208" s="446"/>
      <c r="FCY208" s="597"/>
      <c r="FCZ208" s="144"/>
      <c r="FDA208" s="144"/>
      <c r="FDB208" s="144"/>
      <c r="FDC208" s="145"/>
      <c r="FDD208" s="597"/>
      <c r="FDE208" s="597"/>
      <c r="FDF208" s="597"/>
      <c r="FDG208" s="446"/>
      <c r="FDH208" s="446"/>
      <c r="FDI208" s="446"/>
      <c r="FDJ208" s="597"/>
      <c r="FDK208" s="446"/>
      <c r="FDL208" s="446"/>
      <c r="FDM208" s="446"/>
      <c r="FDN208" s="446"/>
      <c r="FDO208" s="597"/>
      <c r="FDP208" s="144"/>
      <c r="FDQ208" s="144"/>
      <c r="FDR208" s="144"/>
      <c r="FDS208" s="145"/>
      <c r="FDT208" s="597"/>
      <c r="FDU208" s="597"/>
      <c r="FDV208" s="597"/>
      <c r="FDW208" s="446"/>
      <c r="FDX208" s="446"/>
      <c r="FDY208" s="446"/>
      <c r="FDZ208" s="597"/>
      <c r="FEA208" s="446"/>
      <c r="FEB208" s="446"/>
      <c r="FEC208" s="446"/>
      <c r="FED208" s="446"/>
      <c r="FEE208" s="597"/>
      <c r="FEF208" s="144"/>
      <c r="FEG208" s="144"/>
      <c r="FEH208" s="144"/>
      <c r="FEI208" s="145"/>
      <c r="FEJ208" s="597"/>
      <c r="FEK208" s="597"/>
      <c r="FEL208" s="597"/>
      <c r="FEM208" s="446"/>
      <c r="FEN208" s="446"/>
      <c r="FEO208" s="446"/>
      <c r="FEP208" s="597"/>
      <c r="FEQ208" s="446"/>
      <c r="FER208" s="446"/>
      <c r="FES208" s="446"/>
      <c r="FET208" s="446"/>
      <c r="FEU208" s="597"/>
      <c r="FEV208" s="144"/>
      <c r="FEW208" s="144"/>
      <c r="FEX208" s="144"/>
      <c r="FEY208" s="145"/>
      <c r="FEZ208" s="597"/>
      <c r="FFA208" s="597"/>
      <c r="FFB208" s="597"/>
      <c r="FFC208" s="446"/>
      <c r="FFD208" s="446"/>
      <c r="FFE208" s="446"/>
      <c r="FFF208" s="597"/>
      <c r="FFG208" s="446"/>
      <c r="FFH208" s="446"/>
      <c r="FFI208" s="446"/>
      <c r="FFJ208" s="446"/>
      <c r="FFK208" s="597"/>
      <c r="FFL208" s="144"/>
      <c r="FFM208" s="144"/>
      <c r="FFN208" s="144"/>
      <c r="FFO208" s="145"/>
      <c r="FFP208" s="597"/>
      <c r="FFQ208" s="597"/>
      <c r="FFR208" s="597"/>
      <c r="FFS208" s="446"/>
      <c r="FFT208" s="446"/>
      <c r="FFU208" s="446"/>
      <c r="FFV208" s="597"/>
      <c r="FFW208" s="446"/>
      <c r="FFX208" s="446"/>
      <c r="FFY208" s="446"/>
      <c r="FFZ208" s="446"/>
      <c r="FGA208" s="597"/>
      <c r="FGB208" s="144"/>
      <c r="FGC208" s="144"/>
      <c r="FGD208" s="144"/>
      <c r="FGE208" s="145"/>
      <c r="FGF208" s="597"/>
      <c r="FGG208" s="597"/>
      <c r="FGH208" s="597"/>
      <c r="FGI208" s="446"/>
      <c r="FGJ208" s="446"/>
      <c r="FGK208" s="446"/>
      <c r="FGL208" s="597"/>
      <c r="FGM208" s="446"/>
      <c r="FGN208" s="446"/>
      <c r="FGO208" s="446"/>
      <c r="FGP208" s="446"/>
      <c r="FGQ208" s="597"/>
      <c r="FGR208" s="144"/>
      <c r="FGS208" s="144"/>
      <c r="FGT208" s="144"/>
      <c r="FGU208" s="145"/>
      <c r="FGV208" s="597"/>
      <c r="FGW208" s="597"/>
      <c r="FGX208" s="597"/>
      <c r="FGY208" s="446"/>
      <c r="FGZ208" s="446"/>
      <c r="FHA208" s="446"/>
      <c r="FHB208" s="597"/>
      <c r="FHC208" s="446"/>
      <c r="FHD208" s="446"/>
      <c r="FHE208" s="446"/>
      <c r="FHF208" s="446"/>
      <c r="FHG208" s="597"/>
      <c r="FHH208" s="144"/>
      <c r="FHI208" s="144"/>
      <c r="FHJ208" s="144"/>
      <c r="FHK208" s="145"/>
      <c r="FHL208" s="597"/>
      <c r="FHM208" s="597"/>
      <c r="FHN208" s="597"/>
      <c r="FHO208" s="446"/>
      <c r="FHP208" s="446"/>
      <c r="FHQ208" s="446"/>
      <c r="FHR208" s="597"/>
      <c r="FHS208" s="446"/>
      <c r="FHT208" s="446"/>
      <c r="FHU208" s="446"/>
      <c r="FHV208" s="446"/>
      <c r="FHW208" s="597"/>
      <c r="FHX208" s="144"/>
      <c r="FHY208" s="144"/>
      <c r="FHZ208" s="144"/>
      <c r="FIA208" s="145"/>
      <c r="FIB208" s="597"/>
      <c r="FIC208" s="597"/>
      <c r="FID208" s="597"/>
      <c r="FIE208" s="446"/>
      <c r="FIF208" s="446"/>
      <c r="FIG208" s="446"/>
      <c r="FIH208" s="597"/>
      <c r="FII208" s="446"/>
      <c r="FIJ208" s="446"/>
      <c r="FIK208" s="446"/>
      <c r="FIL208" s="446"/>
      <c r="FIM208" s="597"/>
      <c r="FIN208" s="144"/>
      <c r="FIO208" s="144"/>
      <c r="FIP208" s="144"/>
      <c r="FIQ208" s="145"/>
      <c r="FIR208" s="597"/>
      <c r="FIS208" s="597"/>
      <c r="FIT208" s="597"/>
      <c r="FIU208" s="446"/>
      <c r="FIV208" s="446"/>
      <c r="FIW208" s="446"/>
      <c r="FIX208" s="597"/>
      <c r="FIY208" s="446"/>
      <c r="FIZ208" s="446"/>
      <c r="FJA208" s="446"/>
      <c r="FJB208" s="446"/>
      <c r="FJC208" s="597"/>
      <c r="FJD208" s="144"/>
      <c r="FJE208" s="144"/>
      <c r="FJF208" s="144"/>
      <c r="FJG208" s="145"/>
      <c r="FJH208" s="597"/>
      <c r="FJI208" s="597"/>
      <c r="FJJ208" s="597"/>
      <c r="FJK208" s="446"/>
      <c r="FJL208" s="446"/>
      <c r="FJM208" s="446"/>
      <c r="FJN208" s="597"/>
      <c r="FJO208" s="446"/>
      <c r="FJP208" s="446"/>
      <c r="FJQ208" s="446"/>
      <c r="FJR208" s="446"/>
      <c r="FJS208" s="597"/>
      <c r="FJT208" s="144"/>
      <c r="FJU208" s="144"/>
      <c r="FJV208" s="144"/>
      <c r="FJW208" s="145"/>
      <c r="FJX208" s="597"/>
      <c r="FJY208" s="597"/>
      <c r="FJZ208" s="597"/>
      <c r="FKA208" s="446"/>
      <c r="FKB208" s="446"/>
      <c r="FKC208" s="446"/>
      <c r="FKD208" s="597"/>
      <c r="FKE208" s="446"/>
      <c r="FKF208" s="446"/>
      <c r="FKG208" s="446"/>
      <c r="FKH208" s="446"/>
      <c r="FKI208" s="597"/>
      <c r="FKJ208" s="144"/>
      <c r="FKK208" s="144"/>
      <c r="FKL208" s="144"/>
      <c r="FKM208" s="145"/>
      <c r="FKN208" s="597"/>
      <c r="FKO208" s="597"/>
      <c r="FKP208" s="597"/>
      <c r="FKQ208" s="446"/>
      <c r="FKR208" s="446"/>
      <c r="FKS208" s="446"/>
      <c r="FKT208" s="597"/>
      <c r="FKU208" s="446"/>
      <c r="FKV208" s="446"/>
      <c r="FKW208" s="446"/>
      <c r="FKX208" s="446"/>
      <c r="FKY208" s="597"/>
      <c r="FKZ208" s="144"/>
      <c r="FLA208" s="144"/>
      <c r="FLB208" s="144"/>
      <c r="FLC208" s="145"/>
      <c r="FLD208" s="597"/>
      <c r="FLE208" s="597"/>
      <c r="FLF208" s="597"/>
      <c r="FLG208" s="446"/>
      <c r="FLH208" s="446"/>
      <c r="FLI208" s="446"/>
      <c r="FLJ208" s="597"/>
      <c r="FLK208" s="446"/>
      <c r="FLL208" s="446"/>
      <c r="FLM208" s="446"/>
      <c r="FLN208" s="446"/>
      <c r="FLO208" s="597"/>
      <c r="FLP208" s="144"/>
      <c r="FLQ208" s="144"/>
      <c r="FLR208" s="144"/>
      <c r="FLS208" s="145"/>
      <c r="FLT208" s="597"/>
      <c r="FLU208" s="597"/>
      <c r="FLV208" s="597"/>
      <c r="FLW208" s="446"/>
      <c r="FLX208" s="446"/>
      <c r="FLY208" s="446"/>
      <c r="FLZ208" s="597"/>
      <c r="FMA208" s="446"/>
      <c r="FMB208" s="446"/>
      <c r="FMC208" s="446"/>
      <c r="FMD208" s="446"/>
      <c r="FME208" s="597"/>
      <c r="FMF208" s="144"/>
      <c r="FMG208" s="144"/>
      <c r="FMH208" s="144"/>
      <c r="FMI208" s="145"/>
      <c r="FMJ208" s="597"/>
      <c r="FMK208" s="597"/>
      <c r="FML208" s="597"/>
      <c r="FMM208" s="446"/>
      <c r="FMN208" s="446"/>
      <c r="FMO208" s="446"/>
      <c r="FMP208" s="597"/>
      <c r="FMQ208" s="446"/>
      <c r="FMR208" s="446"/>
      <c r="FMS208" s="446"/>
      <c r="FMT208" s="446"/>
      <c r="FMU208" s="597"/>
      <c r="FMV208" s="144"/>
      <c r="FMW208" s="144"/>
      <c r="FMX208" s="144"/>
      <c r="FMY208" s="145"/>
      <c r="FMZ208" s="597"/>
      <c r="FNA208" s="597"/>
      <c r="FNB208" s="597"/>
      <c r="FNC208" s="446"/>
      <c r="FND208" s="446"/>
      <c r="FNE208" s="446"/>
      <c r="FNF208" s="597"/>
      <c r="FNG208" s="446"/>
      <c r="FNH208" s="446"/>
      <c r="FNI208" s="446"/>
      <c r="FNJ208" s="446"/>
      <c r="FNK208" s="597"/>
      <c r="FNL208" s="144"/>
      <c r="FNM208" s="144"/>
      <c r="FNN208" s="144"/>
      <c r="FNO208" s="145"/>
      <c r="FNP208" s="597"/>
      <c r="FNQ208" s="597"/>
      <c r="FNR208" s="597"/>
      <c r="FNS208" s="446"/>
      <c r="FNT208" s="446"/>
      <c r="FNU208" s="446"/>
      <c r="FNV208" s="597"/>
      <c r="FNW208" s="446"/>
      <c r="FNX208" s="446"/>
      <c r="FNY208" s="446"/>
      <c r="FNZ208" s="446"/>
      <c r="FOA208" s="597"/>
      <c r="FOB208" s="144"/>
      <c r="FOC208" s="144"/>
      <c r="FOD208" s="144"/>
      <c r="FOE208" s="145"/>
      <c r="FOF208" s="597"/>
      <c r="FOG208" s="597"/>
      <c r="FOH208" s="597"/>
      <c r="FOI208" s="446"/>
      <c r="FOJ208" s="446"/>
      <c r="FOK208" s="446"/>
      <c r="FOL208" s="597"/>
      <c r="FOM208" s="446"/>
      <c r="FON208" s="446"/>
      <c r="FOO208" s="446"/>
      <c r="FOP208" s="446"/>
      <c r="FOQ208" s="597"/>
      <c r="FOR208" s="144"/>
      <c r="FOS208" s="144"/>
      <c r="FOT208" s="144"/>
      <c r="FOU208" s="145"/>
      <c r="FOV208" s="597"/>
      <c r="FOW208" s="597"/>
      <c r="FOX208" s="597"/>
      <c r="FOY208" s="446"/>
      <c r="FOZ208" s="446"/>
      <c r="FPA208" s="446"/>
      <c r="FPB208" s="597"/>
      <c r="FPC208" s="446"/>
      <c r="FPD208" s="446"/>
      <c r="FPE208" s="446"/>
      <c r="FPF208" s="446"/>
      <c r="FPG208" s="597"/>
      <c r="FPH208" s="144"/>
      <c r="FPI208" s="144"/>
      <c r="FPJ208" s="144"/>
      <c r="FPK208" s="145"/>
      <c r="FPL208" s="597"/>
      <c r="FPM208" s="597"/>
      <c r="FPN208" s="597"/>
      <c r="FPO208" s="446"/>
      <c r="FPP208" s="446"/>
      <c r="FPQ208" s="446"/>
      <c r="FPR208" s="597"/>
      <c r="FPS208" s="446"/>
      <c r="FPT208" s="446"/>
      <c r="FPU208" s="446"/>
      <c r="FPV208" s="446"/>
      <c r="FPW208" s="597"/>
      <c r="FPX208" s="144"/>
      <c r="FPY208" s="144"/>
      <c r="FPZ208" s="144"/>
      <c r="FQA208" s="145"/>
      <c r="FQB208" s="597"/>
      <c r="FQC208" s="597"/>
      <c r="FQD208" s="597"/>
      <c r="FQE208" s="446"/>
      <c r="FQF208" s="446"/>
      <c r="FQG208" s="446"/>
      <c r="FQH208" s="597"/>
      <c r="FQI208" s="446"/>
      <c r="FQJ208" s="446"/>
      <c r="FQK208" s="446"/>
      <c r="FQL208" s="446"/>
      <c r="FQM208" s="597"/>
      <c r="FQN208" s="144"/>
      <c r="FQO208" s="144"/>
      <c r="FQP208" s="144"/>
      <c r="FQQ208" s="145"/>
      <c r="FQR208" s="597"/>
      <c r="FQS208" s="597"/>
      <c r="FQT208" s="597"/>
      <c r="FQU208" s="446"/>
      <c r="FQV208" s="446"/>
      <c r="FQW208" s="446"/>
      <c r="FQX208" s="597"/>
      <c r="FQY208" s="446"/>
      <c r="FQZ208" s="446"/>
      <c r="FRA208" s="446"/>
      <c r="FRB208" s="446"/>
      <c r="FRC208" s="597"/>
      <c r="FRD208" s="144"/>
      <c r="FRE208" s="144"/>
      <c r="FRF208" s="144"/>
      <c r="FRG208" s="145"/>
      <c r="FRH208" s="597"/>
      <c r="FRI208" s="597"/>
      <c r="FRJ208" s="597"/>
      <c r="FRK208" s="446"/>
      <c r="FRL208" s="446"/>
      <c r="FRM208" s="446"/>
      <c r="FRN208" s="597"/>
      <c r="FRO208" s="446"/>
      <c r="FRP208" s="446"/>
      <c r="FRQ208" s="446"/>
      <c r="FRR208" s="446"/>
      <c r="FRS208" s="597"/>
      <c r="FRT208" s="144"/>
      <c r="FRU208" s="144"/>
      <c r="FRV208" s="144"/>
      <c r="FRW208" s="145"/>
      <c r="FRX208" s="597"/>
      <c r="FRY208" s="597"/>
      <c r="FRZ208" s="597"/>
      <c r="FSA208" s="446"/>
      <c r="FSB208" s="446"/>
      <c r="FSC208" s="446"/>
      <c r="FSD208" s="597"/>
      <c r="FSE208" s="446"/>
      <c r="FSF208" s="446"/>
      <c r="FSG208" s="446"/>
      <c r="FSH208" s="446"/>
      <c r="FSI208" s="597"/>
      <c r="FSJ208" s="144"/>
      <c r="FSK208" s="144"/>
      <c r="FSL208" s="144"/>
      <c r="FSM208" s="145"/>
      <c r="FSN208" s="597"/>
      <c r="FSO208" s="597"/>
      <c r="FSP208" s="597"/>
      <c r="FSQ208" s="446"/>
      <c r="FSR208" s="446"/>
      <c r="FSS208" s="446"/>
      <c r="FST208" s="597"/>
      <c r="FSU208" s="446"/>
      <c r="FSV208" s="446"/>
      <c r="FSW208" s="446"/>
      <c r="FSX208" s="446"/>
      <c r="FSY208" s="597"/>
      <c r="FSZ208" s="144"/>
      <c r="FTA208" s="144"/>
      <c r="FTB208" s="144"/>
      <c r="FTC208" s="145"/>
      <c r="FTD208" s="597"/>
      <c r="FTE208" s="597"/>
      <c r="FTF208" s="597"/>
      <c r="FTG208" s="446"/>
      <c r="FTH208" s="446"/>
      <c r="FTI208" s="446"/>
      <c r="FTJ208" s="597"/>
      <c r="FTK208" s="446"/>
      <c r="FTL208" s="446"/>
      <c r="FTM208" s="446"/>
      <c r="FTN208" s="446"/>
      <c r="FTO208" s="597"/>
      <c r="FTP208" s="144"/>
      <c r="FTQ208" s="144"/>
      <c r="FTR208" s="144"/>
      <c r="FTS208" s="145"/>
      <c r="FTT208" s="597"/>
      <c r="FTU208" s="597"/>
      <c r="FTV208" s="597"/>
      <c r="FTW208" s="446"/>
      <c r="FTX208" s="446"/>
      <c r="FTY208" s="446"/>
      <c r="FTZ208" s="597"/>
      <c r="FUA208" s="446"/>
      <c r="FUB208" s="446"/>
      <c r="FUC208" s="446"/>
      <c r="FUD208" s="446"/>
      <c r="FUE208" s="597"/>
      <c r="FUF208" s="144"/>
      <c r="FUG208" s="144"/>
      <c r="FUH208" s="144"/>
      <c r="FUI208" s="145"/>
      <c r="FUJ208" s="597"/>
      <c r="FUK208" s="597"/>
      <c r="FUL208" s="597"/>
      <c r="FUM208" s="446"/>
      <c r="FUN208" s="446"/>
      <c r="FUO208" s="446"/>
      <c r="FUP208" s="597"/>
      <c r="FUQ208" s="446"/>
      <c r="FUR208" s="446"/>
      <c r="FUS208" s="446"/>
      <c r="FUT208" s="446"/>
      <c r="FUU208" s="597"/>
      <c r="FUV208" s="144"/>
      <c r="FUW208" s="144"/>
      <c r="FUX208" s="144"/>
      <c r="FUY208" s="145"/>
      <c r="FUZ208" s="597"/>
      <c r="FVA208" s="597"/>
      <c r="FVB208" s="597"/>
      <c r="FVC208" s="446"/>
      <c r="FVD208" s="446"/>
      <c r="FVE208" s="446"/>
      <c r="FVF208" s="597"/>
      <c r="FVG208" s="446"/>
      <c r="FVH208" s="446"/>
      <c r="FVI208" s="446"/>
      <c r="FVJ208" s="446"/>
      <c r="FVK208" s="597"/>
      <c r="FVL208" s="144"/>
      <c r="FVM208" s="144"/>
      <c r="FVN208" s="144"/>
      <c r="FVO208" s="145"/>
      <c r="FVP208" s="597"/>
      <c r="FVQ208" s="597"/>
      <c r="FVR208" s="597"/>
      <c r="FVS208" s="446"/>
      <c r="FVT208" s="446"/>
      <c r="FVU208" s="446"/>
      <c r="FVV208" s="597"/>
      <c r="FVW208" s="446"/>
      <c r="FVX208" s="446"/>
      <c r="FVY208" s="446"/>
      <c r="FVZ208" s="446"/>
      <c r="FWA208" s="597"/>
      <c r="FWB208" s="144"/>
      <c r="FWC208" s="144"/>
      <c r="FWD208" s="144"/>
      <c r="FWE208" s="145"/>
      <c r="FWF208" s="597"/>
      <c r="FWG208" s="597"/>
      <c r="FWH208" s="597"/>
      <c r="FWI208" s="446"/>
      <c r="FWJ208" s="446"/>
      <c r="FWK208" s="446"/>
      <c r="FWL208" s="597"/>
      <c r="FWM208" s="446"/>
      <c r="FWN208" s="446"/>
      <c r="FWO208" s="446"/>
      <c r="FWP208" s="446"/>
      <c r="FWQ208" s="597"/>
      <c r="FWR208" s="144"/>
      <c r="FWS208" s="144"/>
      <c r="FWT208" s="144"/>
      <c r="FWU208" s="145"/>
      <c r="FWV208" s="597"/>
      <c r="FWW208" s="597"/>
      <c r="FWX208" s="597"/>
      <c r="FWY208" s="446"/>
      <c r="FWZ208" s="446"/>
      <c r="FXA208" s="446"/>
      <c r="FXB208" s="597"/>
      <c r="FXC208" s="446"/>
      <c r="FXD208" s="446"/>
      <c r="FXE208" s="446"/>
      <c r="FXF208" s="446"/>
      <c r="FXG208" s="597"/>
      <c r="FXH208" s="144"/>
      <c r="FXI208" s="144"/>
      <c r="FXJ208" s="144"/>
      <c r="FXK208" s="145"/>
      <c r="FXL208" s="597"/>
      <c r="FXM208" s="597"/>
      <c r="FXN208" s="597"/>
      <c r="FXO208" s="446"/>
      <c r="FXP208" s="446"/>
      <c r="FXQ208" s="446"/>
      <c r="FXR208" s="597"/>
      <c r="FXS208" s="446"/>
      <c r="FXT208" s="446"/>
      <c r="FXU208" s="446"/>
      <c r="FXV208" s="446"/>
      <c r="FXW208" s="597"/>
      <c r="FXX208" s="144"/>
      <c r="FXY208" s="144"/>
      <c r="FXZ208" s="144"/>
      <c r="FYA208" s="145"/>
      <c r="FYB208" s="597"/>
      <c r="FYC208" s="597"/>
      <c r="FYD208" s="597"/>
      <c r="FYE208" s="446"/>
      <c r="FYF208" s="446"/>
      <c r="FYG208" s="446"/>
      <c r="FYH208" s="597"/>
      <c r="FYI208" s="446"/>
      <c r="FYJ208" s="446"/>
      <c r="FYK208" s="446"/>
      <c r="FYL208" s="446"/>
      <c r="FYM208" s="597"/>
      <c r="FYN208" s="144"/>
      <c r="FYO208" s="144"/>
      <c r="FYP208" s="144"/>
      <c r="FYQ208" s="145"/>
      <c r="FYR208" s="597"/>
      <c r="FYS208" s="597"/>
      <c r="FYT208" s="597"/>
      <c r="FYU208" s="446"/>
      <c r="FYV208" s="446"/>
      <c r="FYW208" s="446"/>
      <c r="FYX208" s="597"/>
      <c r="FYY208" s="446"/>
      <c r="FYZ208" s="446"/>
      <c r="FZA208" s="446"/>
      <c r="FZB208" s="446"/>
      <c r="FZC208" s="597"/>
      <c r="FZD208" s="144"/>
      <c r="FZE208" s="144"/>
      <c r="FZF208" s="144"/>
      <c r="FZG208" s="145"/>
      <c r="FZH208" s="597"/>
      <c r="FZI208" s="597"/>
      <c r="FZJ208" s="597"/>
      <c r="FZK208" s="446"/>
      <c r="FZL208" s="446"/>
      <c r="FZM208" s="446"/>
      <c r="FZN208" s="597"/>
      <c r="FZO208" s="446"/>
      <c r="FZP208" s="446"/>
      <c r="FZQ208" s="446"/>
      <c r="FZR208" s="446"/>
      <c r="FZS208" s="597"/>
      <c r="FZT208" s="144"/>
      <c r="FZU208" s="144"/>
      <c r="FZV208" s="144"/>
      <c r="FZW208" s="145"/>
      <c r="FZX208" s="597"/>
      <c r="FZY208" s="597"/>
      <c r="FZZ208" s="597"/>
      <c r="GAA208" s="446"/>
      <c r="GAB208" s="446"/>
      <c r="GAC208" s="446"/>
      <c r="GAD208" s="597"/>
      <c r="GAE208" s="446"/>
      <c r="GAF208" s="446"/>
      <c r="GAG208" s="446"/>
      <c r="GAH208" s="446"/>
      <c r="GAI208" s="597"/>
      <c r="GAJ208" s="144"/>
      <c r="GAK208" s="144"/>
      <c r="GAL208" s="144"/>
      <c r="GAM208" s="145"/>
      <c r="GAN208" s="597"/>
      <c r="GAO208" s="597"/>
      <c r="GAP208" s="597"/>
      <c r="GAQ208" s="446"/>
      <c r="GAR208" s="446"/>
      <c r="GAS208" s="446"/>
      <c r="GAT208" s="597"/>
      <c r="GAU208" s="446"/>
      <c r="GAV208" s="446"/>
      <c r="GAW208" s="446"/>
      <c r="GAX208" s="446"/>
      <c r="GAY208" s="597"/>
      <c r="GAZ208" s="144"/>
      <c r="GBA208" s="144"/>
      <c r="GBB208" s="144"/>
      <c r="GBC208" s="145"/>
      <c r="GBD208" s="597"/>
      <c r="GBE208" s="597"/>
      <c r="GBF208" s="597"/>
      <c r="GBG208" s="446"/>
      <c r="GBH208" s="446"/>
      <c r="GBI208" s="446"/>
      <c r="GBJ208" s="597"/>
      <c r="GBK208" s="446"/>
      <c r="GBL208" s="446"/>
      <c r="GBM208" s="446"/>
      <c r="GBN208" s="446"/>
      <c r="GBO208" s="597"/>
      <c r="GBP208" s="144"/>
      <c r="GBQ208" s="144"/>
      <c r="GBR208" s="144"/>
      <c r="GBS208" s="145"/>
      <c r="GBT208" s="597"/>
      <c r="GBU208" s="597"/>
      <c r="GBV208" s="597"/>
      <c r="GBW208" s="446"/>
      <c r="GBX208" s="446"/>
      <c r="GBY208" s="446"/>
      <c r="GBZ208" s="597"/>
      <c r="GCA208" s="446"/>
      <c r="GCB208" s="446"/>
      <c r="GCC208" s="446"/>
      <c r="GCD208" s="446"/>
      <c r="GCE208" s="597"/>
      <c r="GCF208" s="144"/>
      <c r="GCG208" s="144"/>
      <c r="GCH208" s="144"/>
      <c r="GCI208" s="145"/>
      <c r="GCJ208" s="597"/>
      <c r="GCK208" s="597"/>
      <c r="GCL208" s="597"/>
      <c r="GCM208" s="446"/>
      <c r="GCN208" s="446"/>
      <c r="GCO208" s="446"/>
      <c r="GCP208" s="597"/>
      <c r="GCQ208" s="446"/>
      <c r="GCR208" s="446"/>
      <c r="GCS208" s="446"/>
      <c r="GCT208" s="446"/>
      <c r="GCU208" s="597"/>
      <c r="GCV208" s="144"/>
      <c r="GCW208" s="144"/>
      <c r="GCX208" s="144"/>
      <c r="GCY208" s="145"/>
      <c r="GCZ208" s="597"/>
      <c r="GDA208" s="597"/>
      <c r="GDB208" s="597"/>
      <c r="GDC208" s="446"/>
      <c r="GDD208" s="446"/>
      <c r="GDE208" s="446"/>
      <c r="GDF208" s="597"/>
      <c r="GDG208" s="446"/>
      <c r="GDH208" s="446"/>
      <c r="GDI208" s="446"/>
      <c r="GDJ208" s="446"/>
      <c r="GDK208" s="597"/>
      <c r="GDL208" s="144"/>
      <c r="GDM208" s="144"/>
      <c r="GDN208" s="144"/>
      <c r="GDO208" s="145"/>
      <c r="GDP208" s="597"/>
      <c r="GDQ208" s="597"/>
      <c r="GDR208" s="597"/>
      <c r="GDS208" s="446"/>
      <c r="GDT208" s="446"/>
      <c r="GDU208" s="446"/>
      <c r="GDV208" s="597"/>
      <c r="GDW208" s="446"/>
      <c r="GDX208" s="446"/>
      <c r="GDY208" s="446"/>
      <c r="GDZ208" s="446"/>
      <c r="GEA208" s="597"/>
      <c r="GEB208" s="144"/>
      <c r="GEC208" s="144"/>
      <c r="GED208" s="144"/>
      <c r="GEE208" s="145"/>
      <c r="GEF208" s="597"/>
      <c r="GEG208" s="597"/>
      <c r="GEH208" s="597"/>
      <c r="GEI208" s="446"/>
      <c r="GEJ208" s="446"/>
      <c r="GEK208" s="446"/>
      <c r="GEL208" s="597"/>
      <c r="GEM208" s="446"/>
      <c r="GEN208" s="446"/>
      <c r="GEO208" s="446"/>
      <c r="GEP208" s="446"/>
      <c r="GEQ208" s="597"/>
      <c r="GER208" s="144"/>
      <c r="GES208" s="144"/>
      <c r="GET208" s="144"/>
      <c r="GEU208" s="145"/>
      <c r="GEV208" s="597"/>
      <c r="GEW208" s="597"/>
      <c r="GEX208" s="597"/>
      <c r="GEY208" s="446"/>
      <c r="GEZ208" s="446"/>
      <c r="GFA208" s="446"/>
      <c r="GFB208" s="597"/>
      <c r="GFC208" s="446"/>
      <c r="GFD208" s="446"/>
      <c r="GFE208" s="446"/>
      <c r="GFF208" s="446"/>
      <c r="GFG208" s="597"/>
      <c r="GFH208" s="144"/>
      <c r="GFI208" s="144"/>
      <c r="GFJ208" s="144"/>
      <c r="GFK208" s="145"/>
      <c r="GFL208" s="597"/>
      <c r="GFM208" s="597"/>
      <c r="GFN208" s="597"/>
      <c r="GFO208" s="446"/>
      <c r="GFP208" s="446"/>
      <c r="GFQ208" s="446"/>
      <c r="GFR208" s="597"/>
      <c r="GFS208" s="446"/>
      <c r="GFT208" s="446"/>
      <c r="GFU208" s="446"/>
      <c r="GFV208" s="446"/>
      <c r="GFW208" s="597"/>
      <c r="GFX208" s="144"/>
      <c r="GFY208" s="144"/>
      <c r="GFZ208" s="144"/>
      <c r="GGA208" s="145"/>
      <c r="GGB208" s="597"/>
      <c r="GGC208" s="597"/>
      <c r="GGD208" s="597"/>
      <c r="GGE208" s="446"/>
      <c r="GGF208" s="446"/>
      <c r="GGG208" s="446"/>
      <c r="GGH208" s="597"/>
      <c r="GGI208" s="446"/>
      <c r="GGJ208" s="446"/>
      <c r="GGK208" s="446"/>
      <c r="GGL208" s="446"/>
      <c r="GGM208" s="597"/>
      <c r="GGN208" s="144"/>
      <c r="GGO208" s="144"/>
      <c r="GGP208" s="144"/>
      <c r="GGQ208" s="145"/>
      <c r="GGR208" s="597"/>
      <c r="GGS208" s="597"/>
      <c r="GGT208" s="597"/>
      <c r="GGU208" s="446"/>
      <c r="GGV208" s="446"/>
      <c r="GGW208" s="446"/>
      <c r="GGX208" s="597"/>
      <c r="GGY208" s="446"/>
      <c r="GGZ208" s="446"/>
      <c r="GHA208" s="446"/>
      <c r="GHB208" s="446"/>
      <c r="GHC208" s="597"/>
      <c r="GHD208" s="144"/>
      <c r="GHE208" s="144"/>
      <c r="GHF208" s="144"/>
      <c r="GHG208" s="145"/>
      <c r="GHH208" s="597"/>
      <c r="GHI208" s="597"/>
      <c r="GHJ208" s="597"/>
      <c r="GHK208" s="446"/>
      <c r="GHL208" s="446"/>
      <c r="GHM208" s="446"/>
      <c r="GHN208" s="597"/>
      <c r="GHO208" s="446"/>
      <c r="GHP208" s="446"/>
      <c r="GHQ208" s="446"/>
      <c r="GHR208" s="446"/>
      <c r="GHS208" s="597"/>
      <c r="GHT208" s="144"/>
      <c r="GHU208" s="144"/>
      <c r="GHV208" s="144"/>
      <c r="GHW208" s="145"/>
      <c r="GHX208" s="597"/>
      <c r="GHY208" s="597"/>
      <c r="GHZ208" s="597"/>
      <c r="GIA208" s="446"/>
      <c r="GIB208" s="446"/>
      <c r="GIC208" s="446"/>
      <c r="GID208" s="597"/>
      <c r="GIE208" s="446"/>
      <c r="GIF208" s="446"/>
      <c r="GIG208" s="446"/>
      <c r="GIH208" s="446"/>
      <c r="GII208" s="597"/>
      <c r="GIJ208" s="144"/>
      <c r="GIK208" s="144"/>
      <c r="GIL208" s="144"/>
      <c r="GIM208" s="145"/>
      <c r="GIN208" s="597"/>
      <c r="GIO208" s="597"/>
      <c r="GIP208" s="597"/>
      <c r="GIQ208" s="446"/>
      <c r="GIR208" s="446"/>
      <c r="GIS208" s="446"/>
      <c r="GIT208" s="597"/>
      <c r="GIU208" s="446"/>
      <c r="GIV208" s="446"/>
      <c r="GIW208" s="446"/>
      <c r="GIX208" s="446"/>
      <c r="GIY208" s="597"/>
      <c r="GIZ208" s="144"/>
      <c r="GJA208" s="144"/>
      <c r="GJB208" s="144"/>
      <c r="GJC208" s="145"/>
      <c r="GJD208" s="597"/>
      <c r="GJE208" s="597"/>
      <c r="GJF208" s="597"/>
      <c r="GJG208" s="446"/>
      <c r="GJH208" s="446"/>
      <c r="GJI208" s="446"/>
      <c r="GJJ208" s="597"/>
      <c r="GJK208" s="446"/>
      <c r="GJL208" s="446"/>
      <c r="GJM208" s="446"/>
      <c r="GJN208" s="446"/>
      <c r="GJO208" s="597"/>
      <c r="GJP208" s="144"/>
      <c r="GJQ208" s="144"/>
      <c r="GJR208" s="144"/>
      <c r="GJS208" s="145"/>
      <c r="GJT208" s="597"/>
      <c r="GJU208" s="597"/>
      <c r="GJV208" s="597"/>
      <c r="GJW208" s="446"/>
      <c r="GJX208" s="446"/>
      <c r="GJY208" s="446"/>
      <c r="GJZ208" s="597"/>
      <c r="GKA208" s="446"/>
      <c r="GKB208" s="446"/>
      <c r="GKC208" s="446"/>
      <c r="GKD208" s="446"/>
      <c r="GKE208" s="597"/>
      <c r="GKF208" s="144"/>
      <c r="GKG208" s="144"/>
      <c r="GKH208" s="144"/>
      <c r="GKI208" s="145"/>
      <c r="GKJ208" s="597"/>
      <c r="GKK208" s="597"/>
      <c r="GKL208" s="597"/>
      <c r="GKM208" s="446"/>
      <c r="GKN208" s="446"/>
      <c r="GKO208" s="446"/>
      <c r="GKP208" s="597"/>
      <c r="GKQ208" s="446"/>
      <c r="GKR208" s="446"/>
      <c r="GKS208" s="446"/>
      <c r="GKT208" s="446"/>
      <c r="GKU208" s="597"/>
      <c r="GKV208" s="144"/>
      <c r="GKW208" s="144"/>
      <c r="GKX208" s="144"/>
      <c r="GKY208" s="145"/>
      <c r="GKZ208" s="597"/>
      <c r="GLA208" s="597"/>
      <c r="GLB208" s="597"/>
      <c r="GLC208" s="446"/>
      <c r="GLD208" s="446"/>
      <c r="GLE208" s="446"/>
      <c r="GLF208" s="597"/>
      <c r="GLG208" s="446"/>
      <c r="GLH208" s="446"/>
      <c r="GLI208" s="446"/>
      <c r="GLJ208" s="446"/>
      <c r="GLK208" s="597"/>
      <c r="GLL208" s="144"/>
      <c r="GLM208" s="144"/>
      <c r="GLN208" s="144"/>
      <c r="GLO208" s="145"/>
      <c r="GLP208" s="597"/>
      <c r="GLQ208" s="597"/>
      <c r="GLR208" s="597"/>
      <c r="GLS208" s="446"/>
      <c r="GLT208" s="446"/>
      <c r="GLU208" s="446"/>
      <c r="GLV208" s="597"/>
      <c r="GLW208" s="446"/>
      <c r="GLX208" s="446"/>
      <c r="GLY208" s="446"/>
      <c r="GLZ208" s="446"/>
      <c r="GMA208" s="597"/>
      <c r="GMB208" s="144"/>
      <c r="GMC208" s="144"/>
      <c r="GMD208" s="144"/>
      <c r="GME208" s="145"/>
      <c r="GMF208" s="597"/>
      <c r="GMG208" s="597"/>
      <c r="GMH208" s="597"/>
      <c r="GMI208" s="446"/>
      <c r="GMJ208" s="446"/>
      <c r="GMK208" s="446"/>
      <c r="GML208" s="597"/>
      <c r="GMM208" s="446"/>
      <c r="GMN208" s="446"/>
      <c r="GMO208" s="446"/>
      <c r="GMP208" s="446"/>
      <c r="GMQ208" s="597"/>
      <c r="GMR208" s="144"/>
      <c r="GMS208" s="144"/>
      <c r="GMT208" s="144"/>
      <c r="GMU208" s="145"/>
      <c r="GMV208" s="597"/>
      <c r="GMW208" s="597"/>
      <c r="GMX208" s="597"/>
      <c r="GMY208" s="446"/>
      <c r="GMZ208" s="446"/>
      <c r="GNA208" s="446"/>
      <c r="GNB208" s="597"/>
      <c r="GNC208" s="446"/>
      <c r="GND208" s="446"/>
      <c r="GNE208" s="446"/>
      <c r="GNF208" s="446"/>
      <c r="GNG208" s="597"/>
      <c r="GNH208" s="144"/>
      <c r="GNI208" s="144"/>
      <c r="GNJ208" s="144"/>
      <c r="GNK208" s="145"/>
      <c r="GNL208" s="597"/>
      <c r="GNM208" s="597"/>
      <c r="GNN208" s="597"/>
      <c r="GNO208" s="446"/>
      <c r="GNP208" s="446"/>
      <c r="GNQ208" s="446"/>
      <c r="GNR208" s="597"/>
      <c r="GNS208" s="446"/>
      <c r="GNT208" s="446"/>
      <c r="GNU208" s="446"/>
      <c r="GNV208" s="446"/>
      <c r="GNW208" s="597"/>
      <c r="GNX208" s="144"/>
      <c r="GNY208" s="144"/>
      <c r="GNZ208" s="144"/>
      <c r="GOA208" s="145"/>
      <c r="GOB208" s="597"/>
      <c r="GOC208" s="597"/>
      <c r="GOD208" s="597"/>
      <c r="GOE208" s="446"/>
      <c r="GOF208" s="446"/>
      <c r="GOG208" s="446"/>
      <c r="GOH208" s="597"/>
      <c r="GOI208" s="446"/>
      <c r="GOJ208" s="446"/>
      <c r="GOK208" s="446"/>
      <c r="GOL208" s="446"/>
      <c r="GOM208" s="597"/>
      <c r="GON208" s="144"/>
      <c r="GOO208" s="144"/>
      <c r="GOP208" s="144"/>
      <c r="GOQ208" s="145"/>
      <c r="GOR208" s="597"/>
      <c r="GOS208" s="597"/>
      <c r="GOT208" s="597"/>
      <c r="GOU208" s="446"/>
      <c r="GOV208" s="446"/>
      <c r="GOW208" s="446"/>
      <c r="GOX208" s="597"/>
      <c r="GOY208" s="446"/>
      <c r="GOZ208" s="446"/>
      <c r="GPA208" s="446"/>
      <c r="GPB208" s="446"/>
      <c r="GPC208" s="597"/>
      <c r="GPD208" s="144"/>
      <c r="GPE208" s="144"/>
      <c r="GPF208" s="144"/>
      <c r="GPG208" s="145"/>
      <c r="GPH208" s="597"/>
      <c r="GPI208" s="597"/>
      <c r="GPJ208" s="597"/>
      <c r="GPK208" s="446"/>
      <c r="GPL208" s="446"/>
      <c r="GPM208" s="446"/>
      <c r="GPN208" s="597"/>
      <c r="GPO208" s="446"/>
      <c r="GPP208" s="446"/>
      <c r="GPQ208" s="446"/>
      <c r="GPR208" s="446"/>
      <c r="GPS208" s="597"/>
      <c r="GPT208" s="144"/>
      <c r="GPU208" s="144"/>
      <c r="GPV208" s="144"/>
      <c r="GPW208" s="145"/>
      <c r="GPX208" s="597"/>
      <c r="GPY208" s="597"/>
      <c r="GPZ208" s="597"/>
      <c r="GQA208" s="446"/>
      <c r="GQB208" s="446"/>
      <c r="GQC208" s="446"/>
      <c r="GQD208" s="597"/>
      <c r="GQE208" s="446"/>
      <c r="GQF208" s="446"/>
      <c r="GQG208" s="446"/>
      <c r="GQH208" s="446"/>
      <c r="GQI208" s="597"/>
      <c r="GQJ208" s="144"/>
      <c r="GQK208" s="144"/>
      <c r="GQL208" s="144"/>
      <c r="GQM208" s="145"/>
      <c r="GQN208" s="597"/>
      <c r="GQO208" s="597"/>
      <c r="GQP208" s="597"/>
      <c r="GQQ208" s="446"/>
      <c r="GQR208" s="446"/>
      <c r="GQS208" s="446"/>
      <c r="GQT208" s="597"/>
      <c r="GQU208" s="446"/>
      <c r="GQV208" s="446"/>
      <c r="GQW208" s="446"/>
      <c r="GQX208" s="446"/>
      <c r="GQY208" s="597"/>
      <c r="GQZ208" s="144"/>
      <c r="GRA208" s="144"/>
      <c r="GRB208" s="144"/>
      <c r="GRC208" s="145"/>
      <c r="GRD208" s="597"/>
      <c r="GRE208" s="597"/>
      <c r="GRF208" s="597"/>
      <c r="GRG208" s="446"/>
      <c r="GRH208" s="446"/>
      <c r="GRI208" s="446"/>
      <c r="GRJ208" s="597"/>
      <c r="GRK208" s="446"/>
      <c r="GRL208" s="446"/>
      <c r="GRM208" s="446"/>
      <c r="GRN208" s="446"/>
      <c r="GRO208" s="597"/>
      <c r="GRP208" s="144"/>
      <c r="GRQ208" s="144"/>
      <c r="GRR208" s="144"/>
      <c r="GRS208" s="145"/>
      <c r="GRT208" s="597"/>
      <c r="GRU208" s="597"/>
      <c r="GRV208" s="597"/>
      <c r="GRW208" s="446"/>
      <c r="GRX208" s="446"/>
      <c r="GRY208" s="446"/>
      <c r="GRZ208" s="597"/>
      <c r="GSA208" s="446"/>
      <c r="GSB208" s="446"/>
      <c r="GSC208" s="446"/>
      <c r="GSD208" s="446"/>
      <c r="GSE208" s="597"/>
      <c r="GSF208" s="144"/>
      <c r="GSG208" s="144"/>
      <c r="GSH208" s="144"/>
      <c r="GSI208" s="145"/>
      <c r="GSJ208" s="597"/>
      <c r="GSK208" s="597"/>
      <c r="GSL208" s="597"/>
      <c r="GSM208" s="446"/>
      <c r="GSN208" s="446"/>
      <c r="GSO208" s="446"/>
      <c r="GSP208" s="597"/>
      <c r="GSQ208" s="446"/>
      <c r="GSR208" s="446"/>
      <c r="GSS208" s="446"/>
      <c r="GST208" s="446"/>
      <c r="GSU208" s="597"/>
      <c r="GSV208" s="144"/>
      <c r="GSW208" s="144"/>
      <c r="GSX208" s="144"/>
      <c r="GSY208" s="145"/>
      <c r="GSZ208" s="597"/>
      <c r="GTA208" s="597"/>
      <c r="GTB208" s="597"/>
      <c r="GTC208" s="446"/>
      <c r="GTD208" s="446"/>
      <c r="GTE208" s="446"/>
      <c r="GTF208" s="597"/>
      <c r="GTG208" s="446"/>
      <c r="GTH208" s="446"/>
      <c r="GTI208" s="446"/>
      <c r="GTJ208" s="446"/>
      <c r="GTK208" s="597"/>
      <c r="GTL208" s="144"/>
      <c r="GTM208" s="144"/>
      <c r="GTN208" s="144"/>
      <c r="GTO208" s="145"/>
      <c r="GTP208" s="597"/>
      <c r="GTQ208" s="597"/>
      <c r="GTR208" s="597"/>
      <c r="GTS208" s="446"/>
      <c r="GTT208" s="446"/>
      <c r="GTU208" s="446"/>
      <c r="GTV208" s="597"/>
      <c r="GTW208" s="446"/>
      <c r="GTX208" s="446"/>
      <c r="GTY208" s="446"/>
      <c r="GTZ208" s="446"/>
      <c r="GUA208" s="597"/>
      <c r="GUB208" s="144"/>
      <c r="GUC208" s="144"/>
      <c r="GUD208" s="144"/>
      <c r="GUE208" s="145"/>
      <c r="GUF208" s="597"/>
      <c r="GUG208" s="597"/>
      <c r="GUH208" s="597"/>
      <c r="GUI208" s="446"/>
      <c r="GUJ208" s="446"/>
      <c r="GUK208" s="446"/>
      <c r="GUL208" s="597"/>
      <c r="GUM208" s="446"/>
      <c r="GUN208" s="446"/>
      <c r="GUO208" s="446"/>
      <c r="GUP208" s="446"/>
      <c r="GUQ208" s="597"/>
      <c r="GUR208" s="144"/>
      <c r="GUS208" s="144"/>
      <c r="GUT208" s="144"/>
      <c r="GUU208" s="145"/>
      <c r="GUV208" s="597"/>
      <c r="GUW208" s="597"/>
      <c r="GUX208" s="597"/>
      <c r="GUY208" s="446"/>
      <c r="GUZ208" s="446"/>
      <c r="GVA208" s="446"/>
      <c r="GVB208" s="597"/>
      <c r="GVC208" s="446"/>
      <c r="GVD208" s="446"/>
      <c r="GVE208" s="446"/>
      <c r="GVF208" s="446"/>
      <c r="GVG208" s="597"/>
      <c r="GVH208" s="144"/>
      <c r="GVI208" s="144"/>
      <c r="GVJ208" s="144"/>
      <c r="GVK208" s="145"/>
      <c r="GVL208" s="597"/>
      <c r="GVM208" s="597"/>
      <c r="GVN208" s="597"/>
      <c r="GVO208" s="446"/>
      <c r="GVP208" s="446"/>
      <c r="GVQ208" s="446"/>
      <c r="GVR208" s="597"/>
      <c r="GVS208" s="446"/>
      <c r="GVT208" s="446"/>
      <c r="GVU208" s="446"/>
      <c r="GVV208" s="446"/>
      <c r="GVW208" s="597"/>
      <c r="GVX208" s="144"/>
      <c r="GVY208" s="144"/>
      <c r="GVZ208" s="144"/>
      <c r="GWA208" s="145"/>
      <c r="GWB208" s="597"/>
      <c r="GWC208" s="597"/>
      <c r="GWD208" s="597"/>
      <c r="GWE208" s="446"/>
      <c r="GWF208" s="446"/>
      <c r="GWG208" s="446"/>
      <c r="GWH208" s="597"/>
      <c r="GWI208" s="446"/>
      <c r="GWJ208" s="446"/>
      <c r="GWK208" s="446"/>
      <c r="GWL208" s="446"/>
      <c r="GWM208" s="597"/>
      <c r="GWN208" s="144"/>
      <c r="GWO208" s="144"/>
      <c r="GWP208" s="144"/>
      <c r="GWQ208" s="145"/>
      <c r="GWR208" s="597"/>
      <c r="GWS208" s="597"/>
      <c r="GWT208" s="597"/>
      <c r="GWU208" s="446"/>
      <c r="GWV208" s="446"/>
      <c r="GWW208" s="446"/>
      <c r="GWX208" s="597"/>
      <c r="GWY208" s="446"/>
      <c r="GWZ208" s="446"/>
      <c r="GXA208" s="446"/>
      <c r="GXB208" s="446"/>
      <c r="GXC208" s="597"/>
      <c r="GXD208" s="144"/>
      <c r="GXE208" s="144"/>
      <c r="GXF208" s="144"/>
      <c r="GXG208" s="145"/>
      <c r="GXH208" s="597"/>
      <c r="GXI208" s="597"/>
      <c r="GXJ208" s="597"/>
      <c r="GXK208" s="446"/>
      <c r="GXL208" s="446"/>
      <c r="GXM208" s="446"/>
      <c r="GXN208" s="597"/>
      <c r="GXO208" s="446"/>
      <c r="GXP208" s="446"/>
      <c r="GXQ208" s="446"/>
      <c r="GXR208" s="446"/>
      <c r="GXS208" s="597"/>
      <c r="GXT208" s="144"/>
      <c r="GXU208" s="144"/>
      <c r="GXV208" s="144"/>
      <c r="GXW208" s="145"/>
      <c r="GXX208" s="597"/>
      <c r="GXY208" s="597"/>
      <c r="GXZ208" s="597"/>
      <c r="GYA208" s="446"/>
      <c r="GYB208" s="446"/>
      <c r="GYC208" s="446"/>
      <c r="GYD208" s="597"/>
      <c r="GYE208" s="446"/>
      <c r="GYF208" s="446"/>
      <c r="GYG208" s="446"/>
      <c r="GYH208" s="446"/>
      <c r="GYI208" s="597"/>
      <c r="GYJ208" s="144"/>
      <c r="GYK208" s="144"/>
      <c r="GYL208" s="144"/>
      <c r="GYM208" s="145"/>
      <c r="GYN208" s="597"/>
      <c r="GYO208" s="597"/>
      <c r="GYP208" s="597"/>
      <c r="GYQ208" s="446"/>
      <c r="GYR208" s="446"/>
      <c r="GYS208" s="446"/>
      <c r="GYT208" s="597"/>
      <c r="GYU208" s="446"/>
      <c r="GYV208" s="446"/>
      <c r="GYW208" s="446"/>
      <c r="GYX208" s="446"/>
      <c r="GYY208" s="597"/>
      <c r="GYZ208" s="144"/>
      <c r="GZA208" s="144"/>
      <c r="GZB208" s="144"/>
      <c r="GZC208" s="145"/>
      <c r="GZD208" s="597"/>
      <c r="GZE208" s="597"/>
      <c r="GZF208" s="597"/>
      <c r="GZG208" s="446"/>
      <c r="GZH208" s="446"/>
      <c r="GZI208" s="446"/>
      <c r="GZJ208" s="597"/>
      <c r="GZK208" s="446"/>
      <c r="GZL208" s="446"/>
      <c r="GZM208" s="446"/>
      <c r="GZN208" s="446"/>
      <c r="GZO208" s="597"/>
      <c r="GZP208" s="144"/>
      <c r="GZQ208" s="144"/>
      <c r="GZR208" s="144"/>
      <c r="GZS208" s="145"/>
      <c r="GZT208" s="597"/>
      <c r="GZU208" s="597"/>
      <c r="GZV208" s="597"/>
      <c r="GZW208" s="446"/>
      <c r="GZX208" s="446"/>
      <c r="GZY208" s="446"/>
      <c r="GZZ208" s="597"/>
      <c r="HAA208" s="446"/>
      <c r="HAB208" s="446"/>
      <c r="HAC208" s="446"/>
      <c r="HAD208" s="446"/>
      <c r="HAE208" s="597"/>
      <c r="HAF208" s="144"/>
      <c r="HAG208" s="144"/>
      <c r="HAH208" s="144"/>
      <c r="HAI208" s="145"/>
      <c r="HAJ208" s="597"/>
      <c r="HAK208" s="597"/>
      <c r="HAL208" s="597"/>
      <c r="HAM208" s="446"/>
      <c r="HAN208" s="446"/>
      <c r="HAO208" s="446"/>
      <c r="HAP208" s="597"/>
      <c r="HAQ208" s="446"/>
      <c r="HAR208" s="446"/>
      <c r="HAS208" s="446"/>
      <c r="HAT208" s="446"/>
      <c r="HAU208" s="597"/>
      <c r="HAV208" s="144"/>
      <c r="HAW208" s="144"/>
      <c r="HAX208" s="144"/>
      <c r="HAY208" s="145"/>
      <c r="HAZ208" s="597"/>
      <c r="HBA208" s="597"/>
      <c r="HBB208" s="597"/>
      <c r="HBC208" s="446"/>
      <c r="HBD208" s="446"/>
      <c r="HBE208" s="446"/>
      <c r="HBF208" s="597"/>
      <c r="HBG208" s="446"/>
      <c r="HBH208" s="446"/>
      <c r="HBI208" s="446"/>
      <c r="HBJ208" s="446"/>
      <c r="HBK208" s="597"/>
      <c r="HBL208" s="144"/>
      <c r="HBM208" s="144"/>
      <c r="HBN208" s="144"/>
      <c r="HBO208" s="145"/>
      <c r="HBP208" s="597"/>
      <c r="HBQ208" s="597"/>
      <c r="HBR208" s="597"/>
      <c r="HBS208" s="446"/>
      <c r="HBT208" s="446"/>
      <c r="HBU208" s="446"/>
      <c r="HBV208" s="597"/>
      <c r="HBW208" s="446"/>
      <c r="HBX208" s="446"/>
      <c r="HBY208" s="446"/>
      <c r="HBZ208" s="446"/>
      <c r="HCA208" s="597"/>
      <c r="HCB208" s="144"/>
      <c r="HCC208" s="144"/>
      <c r="HCD208" s="144"/>
      <c r="HCE208" s="145"/>
      <c r="HCF208" s="597"/>
      <c r="HCG208" s="597"/>
      <c r="HCH208" s="597"/>
      <c r="HCI208" s="446"/>
      <c r="HCJ208" s="446"/>
      <c r="HCK208" s="446"/>
      <c r="HCL208" s="597"/>
      <c r="HCM208" s="446"/>
      <c r="HCN208" s="446"/>
      <c r="HCO208" s="446"/>
      <c r="HCP208" s="446"/>
      <c r="HCQ208" s="597"/>
      <c r="HCR208" s="144"/>
      <c r="HCS208" s="144"/>
      <c r="HCT208" s="144"/>
      <c r="HCU208" s="145"/>
      <c r="HCV208" s="597"/>
      <c r="HCW208" s="597"/>
      <c r="HCX208" s="597"/>
      <c r="HCY208" s="446"/>
      <c r="HCZ208" s="446"/>
      <c r="HDA208" s="446"/>
      <c r="HDB208" s="597"/>
      <c r="HDC208" s="446"/>
      <c r="HDD208" s="446"/>
      <c r="HDE208" s="446"/>
      <c r="HDF208" s="446"/>
      <c r="HDG208" s="597"/>
      <c r="HDH208" s="144"/>
      <c r="HDI208" s="144"/>
      <c r="HDJ208" s="144"/>
      <c r="HDK208" s="145"/>
      <c r="HDL208" s="597"/>
      <c r="HDM208" s="597"/>
      <c r="HDN208" s="597"/>
      <c r="HDO208" s="446"/>
      <c r="HDP208" s="446"/>
      <c r="HDQ208" s="446"/>
      <c r="HDR208" s="597"/>
      <c r="HDS208" s="446"/>
      <c r="HDT208" s="446"/>
      <c r="HDU208" s="446"/>
      <c r="HDV208" s="446"/>
      <c r="HDW208" s="597"/>
      <c r="HDX208" s="144"/>
      <c r="HDY208" s="144"/>
      <c r="HDZ208" s="144"/>
      <c r="HEA208" s="145"/>
      <c r="HEB208" s="597"/>
      <c r="HEC208" s="597"/>
      <c r="HED208" s="597"/>
      <c r="HEE208" s="446"/>
      <c r="HEF208" s="446"/>
      <c r="HEG208" s="446"/>
      <c r="HEH208" s="597"/>
      <c r="HEI208" s="446"/>
      <c r="HEJ208" s="446"/>
      <c r="HEK208" s="446"/>
      <c r="HEL208" s="446"/>
      <c r="HEM208" s="597"/>
      <c r="HEN208" s="144"/>
      <c r="HEO208" s="144"/>
      <c r="HEP208" s="144"/>
      <c r="HEQ208" s="145"/>
      <c r="HER208" s="597"/>
      <c r="HES208" s="597"/>
      <c r="HET208" s="597"/>
      <c r="HEU208" s="446"/>
      <c r="HEV208" s="446"/>
      <c r="HEW208" s="446"/>
      <c r="HEX208" s="597"/>
      <c r="HEY208" s="446"/>
      <c r="HEZ208" s="446"/>
      <c r="HFA208" s="446"/>
      <c r="HFB208" s="446"/>
      <c r="HFC208" s="597"/>
      <c r="HFD208" s="144"/>
      <c r="HFE208" s="144"/>
      <c r="HFF208" s="144"/>
      <c r="HFG208" s="145"/>
      <c r="HFH208" s="597"/>
      <c r="HFI208" s="597"/>
      <c r="HFJ208" s="597"/>
      <c r="HFK208" s="446"/>
      <c r="HFL208" s="446"/>
      <c r="HFM208" s="446"/>
      <c r="HFN208" s="597"/>
      <c r="HFO208" s="446"/>
      <c r="HFP208" s="446"/>
      <c r="HFQ208" s="446"/>
      <c r="HFR208" s="446"/>
      <c r="HFS208" s="597"/>
      <c r="HFT208" s="144"/>
      <c r="HFU208" s="144"/>
      <c r="HFV208" s="144"/>
      <c r="HFW208" s="145"/>
      <c r="HFX208" s="597"/>
      <c r="HFY208" s="597"/>
      <c r="HFZ208" s="597"/>
      <c r="HGA208" s="446"/>
      <c r="HGB208" s="446"/>
      <c r="HGC208" s="446"/>
      <c r="HGD208" s="597"/>
      <c r="HGE208" s="446"/>
      <c r="HGF208" s="446"/>
      <c r="HGG208" s="446"/>
      <c r="HGH208" s="446"/>
      <c r="HGI208" s="597"/>
      <c r="HGJ208" s="144"/>
      <c r="HGK208" s="144"/>
      <c r="HGL208" s="144"/>
      <c r="HGM208" s="145"/>
      <c r="HGN208" s="597"/>
      <c r="HGO208" s="597"/>
      <c r="HGP208" s="597"/>
      <c r="HGQ208" s="446"/>
      <c r="HGR208" s="446"/>
      <c r="HGS208" s="446"/>
      <c r="HGT208" s="597"/>
      <c r="HGU208" s="446"/>
      <c r="HGV208" s="446"/>
      <c r="HGW208" s="446"/>
      <c r="HGX208" s="446"/>
      <c r="HGY208" s="597"/>
      <c r="HGZ208" s="144"/>
      <c r="HHA208" s="144"/>
      <c r="HHB208" s="144"/>
      <c r="HHC208" s="145"/>
      <c r="HHD208" s="597"/>
      <c r="HHE208" s="597"/>
      <c r="HHF208" s="597"/>
      <c r="HHG208" s="446"/>
      <c r="HHH208" s="446"/>
      <c r="HHI208" s="446"/>
      <c r="HHJ208" s="597"/>
      <c r="HHK208" s="446"/>
      <c r="HHL208" s="446"/>
      <c r="HHM208" s="446"/>
      <c r="HHN208" s="446"/>
      <c r="HHO208" s="597"/>
      <c r="HHP208" s="144"/>
      <c r="HHQ208" s="144"/>
      <c r="HHR208" s="144"/>
      <c r="HHS208" s="145"/>
      <c r="HHT208" s="597"/>
      <c r="HHU208" s="597"/>
      <c r="HHV208" s="597"/>
      <c r="HHW208" s="446"/>
      <c r="HHX208" s="446"/>
      <c r="HHY208" s="446"/>
      <c r="HHZ208" s="597"/>
      <c r="HIA208" s="446"/>
      <c r="HIB208" s="446"/>
      <c r="HIC208" s="446"/>
      <c r="HID208" s="446"/>
      <c r="HIE208" s="597"/>
      <c r="HIF208" s="144"/>
      <c r="HIG208" s="144"/>
      <c r="HIH208" s="144"/>
      <c r="HII208" s="145"/>
      <c r="HIJ208" s="597"/>
      <c r="HIK208" s="597"/>
      <c r="HIL208" s="597"/>
      <c r="HIM208" s="446"/>
      <c r="HIN208" s="446"/>
      <c r="HIO208" s="446"/>
      <c r="HIP208" s="597"/>
      <c r="HIQ208" s="446"/>
      <c r="HIR208" s="446"/>
      <c r="HIS208" s="446"/>
      <c r="HIT208" s="446"/>
      <c r="HIU208" s="597"/>
      <c r="HIV208" s="144"/>
      <c r="HIW208" s="144"/>
      <c r="HIX208" s="144"/>
      <c r="HIY208" s="145"/>
      <c r="HIZ208" s="597"/>
      <c r="HJA208" s="597"/>
      <c r="HJB208" s="597"/>
      <c r="HJC208" s="446"/>
      <c r="HJD208" s="446"/>
      <c r="HJE208" s="446"/>
      <c r="HJF208" s="597"/>
      <c r="HJG208" s="446"/>
      <c r="HJH208" s="446"/>
      <c r="HJI208" s="446"/>
      <c r="HJJ208" s="446"/>
      <c r="HJK208" s="597"/>
      <c r="HJL208" s="144"/>
      <c r="HJM208" s="144"/>
      <c r="HJN208" s="144"/>
      <c r="HJO208" s="145"/>
      <c r="HJP208" s="597"/>
      <c r="HJQ208" s="597"/>
      <c r="HJR208" s="597"/>
      <c r="HJS208" s="446"/>
      <c r="HJT208" s="446"/>
      <c r="HJU208" s="446"/>
      <c r="HJV208" s="597"/>
      <c r="HJW208" s="446"/>
      <c r="HJX208" s="446"/>
      <c r="HJY208" s="446"/>
      <c r="HJZ208" s="446"/>
      <c r="HKA208" s="597"/>
      <c r="HKB208" s="144"/>
      <c r="HKC208" s="144"/>
      <c r="HKD208" s="144"/>
      <c r="HKE208" s="145"/>
      <c r="HKF208" s="597"/>
      <c r="HKG208" s="597"/>
      <c r="HKH208" s="597"/>
      <c r="HKI208" s="446"/>
      <c r="HKJ208" s="446"/>
      <c r="HKK208" s="446"/>
      <c r="HKL208" s="597"/>
      <c r="HKM208" s="446"/>
      <c r="HKN208" s="446"/>
      <c r="HKO208" s="446"/>
      <c r="HKP208" s="446"/>
      <c r="HKQ208" s="597"/>
      <c r="HKR208" s="144"/>
      <c r="HKS208" s="144"/>
      <c r="HKT208" s="144"/>
      <c r="HKU208" s="145"/>
      <c r="HKV208" s="597"/>
      <c r="HKW208" s="597"/>
      <c r="HKX208" s="597"/>
      <c r="HKY208" s="446"/>
      <c r="HKZ208" s="446"/>
      <c r="HLA208" s="446"/>
      <c r="HLB208" s="597"/>
      <c r="HLC208" s="446"/>
      <c r="HLD208" s="446"/>
      <c r="HLE208" s="446"/>
      <c r="HLF208" s="446"/>
      <c r="HLG208" s="597"/>
      <c r="HLH208" s="144"/>
      <c r="HLI208" s="144"/>
      <c r="HLJ208" s="144"/>
      <c r="HLK208" s="145"/>
      <c r="HLL208" s="597"/>
      <c r="HLM208" s="597"/>
      <c r="HLN208" s="597"/>
      <c r="HLO208" s="446"/>
      <c r="HLP208" s="446"/>
      <c r="HLQ208" s="446"/>
      <c r="HLR208" s="597"/>
      <c r="HLS208" s="446"/>
      <c r="HLT208" s="446"/>
      <c r="HLU208" s="446"/>
      <c r="HLV208" s="446"/>
      <c r="HLW208" s="597"/>
      <c r="HLX208" s="144"/>
      <c r="HLY208" s="144"/>
      <c r="HLZ208" s="144"/>
      <c r="HMA208" s="145"/>
      <c r="HMB208" s="597"/>
      <c r="HMC208" s="597"/>
      <c r="HMD208" s="597"/>
      <c r="HME208" s="446"/>
      <c r="HMF208" s="446"/>
      <c r="HMG208" s="446"/>
      <c r="HMH208" s="597"/>
      <c r="HMI208" s="446"/>
      <c r="HMJ208" s="446"/>
      <c r="HMK208" s="446"/>
      <c r="HML208" s="446"/>
      <c r="HMM208" s="597"/>
      <c r="HMN208" s="144"/>
      <c r="HMO208" s="144"/>
      <c r="HMP208" s="144"/>
      <c r="HMQ208" s="145"/>
      <c r="HMR208" s="597"/>
      <c r="HMS208" s="597"/>
      <c r="HMT208" s="597"/>
      <c r="HMU208" s="446"/>
      <c r="HMV208" s="446"/>
      <c r="HMW208" s="446"/>
      <c r="HMX208" s="597"/>
      <c r="HMY208" s="446"/>
      <c r="HMZ208" s="446"/>
      <c r="HNA208" s="446"/>
      <c r="HNB208" s="446"/>
      <c r="HNC208" s="597"/>
      <c r="HND208" s="144"/>
      <c r="HNE208" s="144"/>
      <c r="HNF208" s="144"/>
      <c r="HNG208" s="145"/>
      <c r="HNH208" s="597"/>
      <c r="HNI208" s="597"/>
      <c r="HNJ208" s="597"/>
      <c r="HNK208" s="446"/>
      <c r="HNL208" s="446"/>
      <c r="HNM208" s="446"/>
      <c r="HNN208" s="597"/>
      <c r="HNO208" s="446"/>
      <c r="HNP208" s="446"/>
      <c r="HNQ208" s="446"/>
      <c r="HNR208" s="446"/>
      <c r="HNS208" s="597"/>
      <c r="HNT208" s="144"/>
      <c r="HNU208" s="144"/>
      <c r="HNV208" s="144"/>
      <c r="HNW208" s="145"/>
      <c r="HNX208" s="597"/>
      <c r="HNY208" s="597"/>
      <c r="HNZ208" s="597"/>
      <c r="HOA208" s="446"/>
      <c r="HOB208" s="446"/>
      <c r="HOC208" s="446"/>
      <c r="HOD208" s="597"/>
      <c r="HOE208" s="446"/>
      <c r="HOF208" s="446"/>
      <c r="HOG208" s="446"/>
      <c r="HOH208" s="446"/>
      <c r="HOI208" s="597"/>
      <c r="HOJ208" s="144"/>
      <c r="HOK208" s="144"/>
      <c r="HOL208" s="144"/>
      <c r="HOM208" s="145"/>
      <c r="HON208" s="597"/>
      <c r="HOO208" s="597"/>
      <c r="HOP208" s="597"/>
      <c r="HOQ208" s="446"/>
      <c r="HOR208" s="446"/>
      <c r="HOS208" s="446"/>
      <c r="HOT208" s="597"/>
      <c r="HOU208" s="446"/>
      <c r="HOV208" s="446"/>
      <c r="HOW208" s="446"/>
      <c r="HOX208" s="446"/>
      <c r="HOY208" s="597"/>
      <c r="HOZ208" s="144"/>
      <c r="HPA208" s="144"/>
      <c r="HPB208" s="144"/>
      <c r="HPC208" s="145"/>
      <c r="HPD208" s="597"/>
      <c r="HPE208" s="597"/>
      <c r="HPF208" s="597"/>
      <c r="HPG208" s="446"/>
      <c r="HPH208" s="446"/>
      <c r="HPI208" s="446"/>
      <c r="HPJ208" s="597"/>
      <c r="HPK208" s="446"/>
      <c r="HPL208" s="446"/>
      <c r="HPM208" s="446"/>
      <c r="HPN208" s="446"/>
      <c r="HPO208" s="597"/>
      <c r="HPP208" s="144"/>
      <c r="HPQ208" s="144"/>
      <c r="HPR208" s="144"/>
      <c r="HPS208" s="145"/>
      <c r="HPT208" s="597"/>
      <c r="HPU208" s="597"/>
      <c r="HPV208" s="597"/>
      <c r="HPW208" s="446"/>
      <c r="HPX208" s="446"/>
      <c r="HPY208" s="446"/>
      <c r="HPZ208" s="597"/>
      <c r="HQA208" s="446"/>
      <c r="HQB208" s="446"/>
      <c r="HQC208" s="446"/>
      <c r="HQD208" s="446"/>
      <c r="HQE208" s="597"/>
      <c r="HQF208" s="144"/>
      <c r="HQG208" s="144"/>
      <c r="HQH208" s="144"/>
      <c r="HQI208" s="145"/>
      <c r="HQJ208" s="597"/>
      <c r="HQK208" s="597"/>
      <c r="HQL208" s="597"/>
      <c r="HQM208" s="446"/>
      <c r="HQN208" s="446"/>
      <c r="HQO208" s="446"/>
      <c r="HQP208" s="597"/>
      <c r="HQQ208" s="446"/>
      <c r="HQR208" s="446"/>
      <c r="HQS208" s="446"/>
      <c r="HQT208" s="446"/>
      <c r="HQU208" s="597"/>
      <c r="HQV208" s="144"/>
      <c r="HQW208" s="144"/>
      <c r="HQX208" s="144"/>
      <c r="HQY208" s="145"/>
      <c r="HQZ208" s="597"/>
      <c r="HRA208" s="597"/>
      <c r="HRB208" s="597"/>
      <c r="HRC208" s="446"/>
      <c r="HRD208" s="446"/>
      <c r="HRE208" s="446"/>
      <c r="HRF208" s="597"/>
      <c r="HRG208" s="446"/>
      <c r="HRH208" s="446"/>
      <c r="HRI208" s="446"/>
      <c r="HRJ208" s="446"/>
      <c r="HRK208" s="597"/>
      <c r="HRL208" s="144"/>
      <c r="HRM208" s="144"/>
      <c r="HRN208" s="144"/>
      <c r="HRO208" s="145"/>
      <c r="HRP208" s="597"/>
      <c r="HRQ208" s="597"/>
      <c r="HRR208" s="597"/>
      <c r="HRS208" s="446"/>
      <c r="HRT208" s="446"/>
      <c r="HRU208" s="446"/>
      <c r="HRV208" s="597"/>
      <c r="HRW208" s="446"/>
      <c r="HRX208" s="446"/>
      <c r="HRY208" s="446"/>
      <c r="HRZ208" s="446"/>
      <c r="HSA208" s="597"/>
      <c r="HSB208" s="144"/>
      <c r="HSC208" s="144"/>
      <c r="HSD208" s="144"/>
      <c r="HSE208" s="145"/>
      <c r="HSF208" s="597"/>
      <c r="HSG208" s="597"/>
      <c r="HSH208" s="597"/>
      <c r="HSI208" s="446"/>
      <c r="HSJ208" s="446"/>
      <c r="HSK208" s="446"/>
      <c r="HSL208" s="597"/>
      <c r="HSM208" s="446"/>
      <c r="HSN208" s="446"/>
      <c r="HSO208" s="446"/>
      <c r="HSP208" s="446"/>
      <c r="HSQ208" s="597"/>
      <c r="HSR208" s="144"/>
      <c r="HSS208" s="144"/>
      <c r="HST208" s="144"/>
      <c r="HSU208" s="145"/>
      <c r="HSV208" s="597"/>
      <c r="HSW208" s="597"/>
      <c r="HSX208" s="597"/>
      <c r="HSY208" s="446"/>
      <c r="HSZ208" s="446"/>
      <c r="HTA208" s="446"/>
      <c r="HTB208" s="597"/>
      <c r="HTC208" s="446"/>
      <c r="HTD208" s="446"/>
      <c r="HTE208" s="446"/>
      <c r="HTF208" s="446"/>
      <c r="HTG208" s="597"/>
      <c r="HTH208" s="144"/>
      <c r="HTI208" s="144"/>
      <c r="HTJ208" s="144"/>
      <c r="HTK208" s="145"/>
      <c r="HTL208" s="597"/>
      <c r="HTM208" s="597"/>
      <c r="HTN208" s="597"/>
      <c r="HTO208" s="446"/>
      <c r="HTP208" s="446"/>
      <c r="HTQ208" s="446"/>
      <c r="HTR208" s="597"/>
      <c r="HTS208" s="446"/>
      <c r="HTT208" s="446"/>
      <c r="HTU208" s="446"/>
      <c r="HTV208" s="446"/>
      <c r="HTW208" s="597"/>
      <c r="HTX208" s="144"/>
      <c r="HTY208" s="144"/>
      <c r="HTZ208" s="144"/>
      <c r="HUA208" s="145"/>
      <c r="HUB208" s="597"/>
      <c r="HUC208" s="597"/>
      <c r="HUD208" s="597"/>
      <c r="HUE208" s="446"/>
      <c r="HUF208" s="446"/>
      <c r="HUG208" s="446"/>
      <c r="HUH208" s="597"/>
      <c r="HUI208" s="446"/>
      <c r="HUJ208" s="446"/>
      <c r="HUK208" s="446"/>
      <c r="HUL208" s="446"/>
      <c r="HUM208" s="597"/>
      <c r="HUN208" s="144"/>
      <c r="HUO208" s="144"/>
      <c r="HUP208" s="144"/>
      <c r="HUQ208" s="145"/>
      <c r="HUR208" s="597"/>
      <c r="HUS208" s="597"/>
      <c r="HUT208" s="597"/>
      <c r="HUU208" s="446"/>
      <c r="HUV208" s="446"/>
      <c r="HUW208" s="446"/>
      <c r="HUX208" s="597"/>
      <c r="HUY208" s="446"/>
      <c r="HUZ208" s="446"/>
      <c r="HVA208" s="446"/>
      <c r="HVB208" s="446"/>
      <c r="HVC208" s="597"/>
      <c r="HVD208" s="144"/>
      <c r="HVE208" s="144"/>
      <c r="HVF208" s="144"/>
      <c r="HVG208" s="145"/>
      <c r="HVH208" s="597"/>
      <c r="HVI208" s="597"/>
      <c r="HVJ208" s="597"/>
      <c r="HVK208" s="446"/>
      <c r="HVL208" s="446"/>
      <c r="HVM208" s="446"/>
      <c r="HVN208" s="597"/>
      <c r="HVO208" s="446"/>
      <c r="HVP208" s="446"/>
      <c r="HVQ208" s="446"/>
      <c r="HVR208" s="446"/>
      <c r="HVS208" s="597"/>
      <c r="HVT208" s="144"/>
      <c r="HVU208" s="144"/>
      <c r="HVV208" s="144"/>
      <c r="HVW208" s="145"/>
      <c r="HVX208" s="597"/>
      <c r="HVY208" s="597"/>
      <c r="HVZ208" s="597"/>
      <c r="HWA208" s="446"/>
      <c r="HWB208" s="446"/>
      <c r="HWC208" s="446"/>
      <c r="HWD208" s="597"/>
      <c r="HWE208" s="446"/>
      <c r="HWF208" s="446"/>
      <c r="HWG208" s="446"/>
      <c r="HWH208" s="446"/>
      <c r="HWI208" s="597"/>
      <c r="HWJ208" s="144"/>
      <c r="HWK208" s="144"/>
      <c r="HWL208" s="144"/>
      <c r="HWM208" s="145"/>
      <c r="HWN208" s="597"/>
      <c r="HWO208" s="597"/>
      <c r="HWP208" s="597"/>
      <c r="HWQ208" s="446"/>
      <c r="HWR208" s="446"/>
      <c r="HWS208" s="446"/>
      <c r="HWT208" s="597"/>
      <c r="HWU208" s="446"/>
      <c r="HWV208" s="446"/>
      <c r="HWW208" s="446"/>
      <c r="HWX208" s="446"/>
      <c r="HWY208" s="597"/>
      <c r="HWZ208" s="144"/>
      <c r="HXA208" s="144"/>
      <c r="HXB208" s="144"/>
      <c r="HXC208" s="145"/>
      <c r="HXD208" s="597"/>
      <c r="HXE208" s="597"/>
      <c r="HXF208" s="597"/>
      <c r="HXG208" s="446"/>
      <c r="HXH208" s="446"/>
      <c r="HXI208" s="446"/>
      <c r="HXJ208" s="597"/>
      <c r="HXK208" s="446"/>
      <c r="HXL208" s="446"/>
      <c r="HXM208" s="446"/>
      <c r="HXN208" s="446"/>
      <c r="HXO208" s="597"/>
      <c r="HXP208" s="144"/>
      <c r="HXQ208" s="144"/>
      <c r="HXR208" s="144"/>
      <c r="HXS208" s="145"/>
      <c r="HXT208" s="597"/>
      <c r="HXU208" s="597"/>
      <c r="HXV208" s="597"/>
      <c r="HXW208" s="446"/>
      <c r="HXX208" s="446"/>
      <c r="HXY208" s="446"/>
      <c r="HXZ208" s="597"/>
      <c r="HYA208" s="446"/>
      <c r="HYB208" s="446"/>
      <c r="HYC208" s="446"/>
      <c r="HYD208" s="446"/>
      <c r="HYE208" s="597"/>
      <c r="HYF208" s="144"/>
      <c r="HYG208" s="144"/>
      <c r="HYH208" s="144"/>
      <c r="HYI208" s="145"/>
      <c r="HYJ208" s="597"/>
      <c r="HYK208" s="597"/>
      <c r="HYL208" s="597"/>
      <c r="HYM208" s="446"/>
      <c r="HYN208" s="446"/>
      <c r="HYO208" s="446"/>
      <c r="HYP208" s="597"/>
      <c r="HYQ208" s="446"/>
      <c r="HYR208" s="446"/>
      <c r="HYS208" s="446"/>
      <c r="HYT208" s="446"/>
      <c r="HYU208" s="597"/>
      <c r="HYV208" s="144"/>
      <c r="HYW208" s="144"/>
      <c r="HYX208" s="144"/>
      <c r="HYY208" s="145"/>
      <c r="HYZ208" s="597"/>
      <c r="HZA208" s="597"/>
      <c r="HZB208" s="597"/>
      <c r="HZC208" s="446"/>
      <c r="HZD208" s="446"/>
      <c r="HZE208" s="446"/>
      <c r="HZF208" s="597"/>
      <c r="HZG208" s="446"/>
      <c r="HZH208" s="446"/>
      <c r="HZI208" s="446"/>
      <c r="HZJ208" s="446"/>
      <c r="HZK208" s="597"/>
      <c r="HZL208" s="144"/>
      <c r="HZM208" s="144"/>
      <c r="HZN208" s="144"/>
      <c r="HZO208" s="145"/>
      <c r="HZP208" s="597"/>
      <c r="HZQ208" s="597"/>
      <c r="HZR208" s="597"/>
      <c r="HZS208" s="446"/>
      <c r="HZT208" s="446"/>
      <c r="HZU208" s="446"/>
      <c r="HZV208" s="597"/>
      <c r="HZW208" s="446"/>
      <c r="HZX208" s="446"/>
      <c r="HZY208" s="446"/>
      <c r="HZZ208" s="446"/>
      <c r="IAA208" s="597"/>
      <c r="IAB208" s="144"/>
      <c r="IAC208" s="144"/>
      <c r="IAD208" s="144"/>
      <c r="IAE208" s="145"/>
      <c r="IAF208" s="597"/>
      <c r="IAG208" s="597"/>
      <c r="IAH208" s="597"/>
      <c r="IAI208" s="446"/>
      <c r="IAJ208" s="446"/>
      <c r="IAK208" s="446"/>
      <c r="IAL208" s="597"/>
      <c r="IAM208" s="446"/>
      <c r="IAN208" s="446"/>
      <c r="IAO208" s="446"/>
      <c r="IAP208" s="446"/>
      <c r="IAQ208" s="597"/>
      <c r="IAR208" s="144"/>
      <c r="IAS208" s="144"/>
      <c r="IAT208" s="144"/>
      <c r="IAU208" s="145"/>
      <c r="IAV208" s="597"/>
      <c r="IAW208" s="597"/>
      <c r="IAX208" s="597"/>
      <c r="IAY208" s="446"/>
      <c r="IAZ208" s="446"/>
      <c r="IBA208" s="446"/>
      <c r="IBB208" s="597"/>
      <c r="IBC208" s="446"/>
      <c r="IBD208" s="446"/>
      <c r="IBE208" s="446"/>
      <c r="IBF208" s="446"/>
      <c r="IBG208" s="597"/>
      <c r="IBH208" s="144"/>
      <c r="IBI208" s="144"/>
      <c r="IBJ208" s="144"/>
      <c r="IBK208" s="145"/>
      <c r="IBL208" s="597"/>
      <c r="IBM208" s="597"/>
      <c r="IBN208" s="597"/>
      <c r="IBO208" s="446"/>
      <c r="IBP208" s="446"/>
      <c r="IBQ208" s="446"/>
      <c r="IBR208" s="597"/>
      <c r="IBS208" s="446"/>
      <c r="IBT208" s="446"/>
      <c r="IBU208" s="446"/>
      <c r="IBV208" s="446"/>
      <c r="IBW208" s="597"/>
      <c r="IBX208" s="144"/>
      <c r="IBY208" s="144"/>
      <c r="IBZ208" s="144"/>
      <c r="ICA208" s="145"/>
      <c r="ICB208" s="597"/>
      <c r="ICC208" s="597"/>
      <c r="ICD208" s="597"/>
      <c r="ICE208" s="446"/>
      <c r="ICF208" s="446"/>
      <c r="ICG208" s="446"/>
      <c r="ICH208" s="597"/>
      <c r="ICI208" s="446"/>
      <c r="ICJ208" s="446"/>
      <c r="ICK208" s="446"/>
      <c r="ICL208" s="446"/>
      <c r="ICM208" s="597"/>
      <c r="ICN208" s="144"/>
      <c r="ICO208" s="144"/>
      <c r="ICP208" s="144"/>
      <c r="ICQ208" s="145"/>
      <c r="ICR208" s="597"/>
      <c r="ICS208" s="597"/>
      <c r="ICT208" s="597"/>
      <c r="ICU208" s="446"/>
      <c r="ICV208" s="446"/>
      <c r="ICW208" s="446"/>
      <c r="ICX208" s="597"/>
      <c r="ICY208" s="446"/>
      <c r="ICZ208" s="446"/>
      <c r="IDA208" s="446"/>
      <c r="IDB208" s="446"/>
      <c r="IDC208" s="597"/>
      <c r="IDD208" s="144"/>
      <c r="IDE208" s="144"/>
      <c r="IDF208" s="144"/>
      <c r="IDG208" s="145"/>
      <c r="IDH208" s="597"/>
      <c r="IDI208" s="597"/>
      <c r="IDJ208" s="597"/>
      <c r="IDK208" s="446"/>
      <c r="IDL208" s="446"/>
      <c r="IDM208" s="446"/>
      <c r="IDN208" s="597"/>
      <c r="IDO208" s="446"/>
      <c r="IDP208" s="446"/>
      <c r="IDQ208" s="446"/>
      <c r="IDR208" s="446"/>
      <c r="IDS208" s="597"/>
      <c r="IDT208" s="144"/>
      <c r="IDU208" s="144"/>
      <c r="IDV208" s="144"/>
      <c r="IDW208" s="145"/>
      <c r="IDX208" s="597"/>
      <c r="IDY208" s="597"/>
      <c r="IDZ208" s="597"/>
      <c r="IEA208" s="446"/>
      <c r="IEB208" s="446"/>
      <c r="IEC208" s="446"/>
      <c r="IED208" s="597"/>
      <c r="IEE208" s="446"/>
      <c r="IEF208" s="446"/>
      <c r="IEG208" s="446"/>
      <c r="IEH208" s="446"/>
      <c r="IEI208" s="597"/>
      <c r="IEJ208" s="144"/>
      <c r="IEK208" s="144"/>
      <c r="IEL208" s="144"/>
      <c r="IEM208" s="145"/>
      <c r="IEN208" s="597"/>
      <c r="IEO208" s="597"/>
      <c r="IEP208" s="597"/>
      <c r="IEQ208" s="446"/>
      <c r="IER208" s="446"/>
      <c r="IES208" s="446"/>
      <c r="IET208" s="597"/>
      <c r="IEU208" s="446"/>
      <c r="IEV208" s="446"/>
      <c r="IEW208" s="446"/>
      <c r="IEX208" s="446"/>
      <c r="IEY208" s="597"/>
      <c r="IEZ208" s="144"/>
      <c r="IFA208" s="144"/>
      <c r="IFB208" s="144"/>
      <c r="IFC208" s="145"/>
      <c r="IFD208" s="597"/>
      <c r="IFE208" s="597"/>
      <c r="IFF208" s="597"/>
      <c r="IFG208" s="446"/>
      <c r="IFH208" s="446"/>
      <c r="IFI208" s="446"/>
      <c r="IFJ208" s="597"/>
      <c r="IFK208" s="446"/>
      <c r="IFL208" s="446"/>
      <c r="IFM208" s="446"/>
      <c r="IFN208" s="446"/>
      <c r="IFO208" s="597"/>
      <c r="IFP208" s="144"/>
      <c r="IFQ208" s="144"/>
      <c r="IFR208" s="144"/>
      <c r="IFS208" s="145"/>
      <c r="IFT208" s="597"/>
      <c r="IFU208" s="597"/>
      <c r="IFV208" s="597"/>
      <c r="IFW208" s="446"/>
      <c r="IFX208" s="446"/>
      <c r="IFY208" s="446"/>
      <c r="IFZ208" s="597"/>
      <c r="IGA208" s="446"/>
      <c r="IGB208" s="446"/>
      <c r="IGC208" s="446"/>
      <c r="IGD208" s="446"/>
      <c r="IGE208" s="597"/>
      <c r="IGF208" s="144"/>
      <c r="IGG208" s="144"/>
      <c r="IGH208" s="144"/>
      <c r="IGI208" s="145"/>
      <c r="IGJ208" s="597"/>
      <c r="IGK208" s="597"/>
      <c r="IGL208" s="597"/>
      <c r="IGM208" s="446"/>
      <c r="IGN208" s="446"/>
      <c r="IGO208" s="446"/>
      <c r="IGP208" s="597"/>
      <c r="IGQ208" s="446"/>
      <c r="IGR208" s="446"/>
      <c r="IGS208" s="446"/>
      <c r="IGT208" s="446"/>
      <c r="IGU208" s="597"/>
      <c r="IGV208" s="144"/>
      <c r="IGW208" s="144"/>
      <c r="IGX208" s="144"/>
      <c r="IGY208" s="145"/>
      <c r="IGZ208" s="597"/>
      <c r="IHA208" s="597"/>
      <c r="IHB208" s="597"/>
      <c r="IHC208" s="446"/>
      <c r="IHD208" s="446"/>
      <c r="IHE208" s="446"/>
      <c r="IHF208" s="597"/>
      <c r="IHG208" s="446"/>
      <c r="IHH208" s="446"/>
      <c r="IHI208" s="446"/>
      <c r="IHJ208" s="446"/>
      <c r="IHK208" s="597"/>
      <c r="IHL208" s="144"/>
      <c r="IHM208" s="144"/>
      <c r="IHN208" s="144"/>
      <c r="IHO208" s="145"/>
      <c r="IHP208" s="597"/>
      <c r="IHQ208" s="597"/>
      <c r="IHR208" s="597"/>
      <c r="IHS208" s="446"/>
      <c r="IHT208" s="446"/>
      <c r="IHU208" s="446"/>
      <c r="IHV208" s="597"/>
      <c r="IHW208" s="446"/>
      <c r="IHX208" s="446"/>
      <c r="IHY208" s="446"/>
      <c r="IHZ208" s="446"/>
      <c r="IIA208" s="597"/>
      <c r="IIB208" s="144"/>
      <c r="IIC208" s="144"/>
      <c r="IID208" s="144"/>
      <c r="IIE208" s="145"/>
      <c r="IIF208" s="597"/>
      <c r="IIG208" s="597"/>
      <c r="IIH208" s="597"/>
      <c r="III208" s="446"/>
      <c r="IIJ208" s="446"/>
      <c r="IIK208" s="446"/>
      <c r="IIL208" s="597"/>
      <c r="IIM208" s="446"/>
      <c r="IIN208" s="446"/>
      <c r="IIO208" s="446"/>
      <c r="IIP208" s="446"/>
      <c r="IIQ208" s="597"/>
      <c r="IIR208" s="144"/>
      <c r="IIS208" s="144"/>
      <c r="IIT208" s="144"/>
      <c r="IIU208" s="145"/>
      <c r="IIV208" s="597"/>
      <c r="IIW208" s="597"/>
      <c r="IIX208" s="597"/>
      <c r="IIY208" s="446"/>
      <c r="IIZ208" s="446"/>
      <c r="IJA208" s="446"/>
      <c r="IJB208" s="597"/>
      <c r="IJC208" s="446"/>
      <c r="IJD208" s="446"/>
      <c r="IJE208" s="446"/>
      <c r="IJF208" s="446"/>
      <c r="IJG208" s="597"/>
      <c r="IJH208" s="144"/>
      <c r="IJI208" s="144"/>
      <c r="IJJ208" s="144"/>
      <c r="IJK208" s="145"/>
      <c r="IJL208" s="597"/>
      <c r="IJM208" s="597"/>
      <c r="IJN208" s="597"/>
      <c r="IJO208" s="446"/>
      <c r="IJP208" s="446"/>
      <c r="IJQ208" s="446"/>
      <c r="IJR208" s="597"/>
      <c r="IJS208" s="446"/>
      <c r="IJT208" s="446"/>
      <c r="IJU208" s="446"/>
      <c r="IJV208" s="446"/>
      <c r="IJW208" s="597"/>
      <c r="IJX208" s="144"/>
      <c r="IJY208" s="144"/>
      <c r="IJZ208" s="144"/>
      <c r="IKA208" s="145"/>
      <c r="IKB208" s="597"/>
      <c r="IKC208" s="597"/>
      <c r="IKD208" s="597"/>
      <c r="IKE208" s="446"/>
      <c r="IKF208" s="446"/>
      <c r="IKG208" s="446"/>
      <c r="IKH208" s="597"/>
      <c r="IKI208" s="446"/>
      <c r="IKJ208" s="446"/>
      <c r="IKK208" s="446"/>
      <c r="IKL208" s="446"/>
      <c r="IKM208" s="597"/>
      <c r="IKN208" s="144"/>
      <c r="IKO208" s="144"/>
      <c r="IKP208" s="144"/>
      <c r="IKQ208" s="145"/>
      <c r="IKR208" s="597"/>
      <c r="IKS208" s="597"/>
      <c r="IKT208" s="597"/>
      <c r="IKU208" s="446"/>
      <c r="IKV208" s="446"/>
      <c r="IKW208" s="446"/>
      <c r="IKX208" s="597"/>
      <c r="IKY208" s="446"/>
      <c r="IKZ208" s="446"/>
      <c r="ILA208" s="446"/>
      <c r="ILB208" s="446"/>
      <c r="ILC208" s="597"/>
      <c r="ILD208" s="144"/>
      <c r="ILE208" s="144"/>
      <c r="ILF208" s="144"/>
      <c r="ILG208" s="145"/>
      <c r="ILH208" s="597"/>
      <c r="ILI208" s="597"/>
      <c r="ILJ208" s="597"/>
      <c r="ILK208" s="446"/>
      <c r="ILL208" s="446"/>
      <c r="ILM208" s="446"/>
      <c r="ILN208" s="597"/>
      <c r="ILO208" s="446"/>
      <c r="ILP208" s="446"/>
      <c r="ILQ208" s="446"/>
      <c r="ILR208" s="446"/>
      <c r="ILS208" s="597"/>
      <c r="ILT208" s="144"/>
      <c r="ILU208" s="144"/>
      <c r="ILV208" s="144"/>
      <c r="ILW208" s="145"/>
      <c r="ILX208" s="597"/>
      <c r="ILY208" s="597"/>
      <c r="ILZ208" s="597"/>
      <c r="IMA208" s="446"/>
      <c r="IMB208" s="446"/>
      <c r="IMC208" s="446"/>
      <c r="IMD208" s="597"/>
      <c r="IME208" s="446"/>
      <c r="IMF208" s="446"/>
      <c r="IMG208" s="446"/>
      <c r="IMH208" s="446"/>
      <c r="IMI208" s="597"/>
      <c r="IMJ208" s="144"/>
      <c r="IMK208" s="144"/>
      <c r="IML208" s="144"/>
      <c r="IMM208" s="145"/>
      <c r="IMN208" s="597"/>
      <c r="IMO208" s="597"/>
      <c r="IMP208" s="597"/>
      <c r="IMQ208" s="446"/>
      <c r="IMR208" s="446"/>
      <c r="IMS208" s="446"/>
      <c r="IMT208" s="597"/>
      <c r="IMU208" s="446"/>
      <c r="IMV208" s="446"/>
      <c r="IMW208" s="446"/>
      <c r="IMX208" s="446"/>
      <c r="IMY208" s="597"/>
      <c r="IMZ208" s="144"/>
      <c r="INA208" s="144"/>
      <c r="INB208" s="144"/>
      <c r="INC208" s="145"/>
      <c r="IND208" s="597"/>
      <c r="INE208" s="597"/>
      <c r="INF208" s="597"/>
      <c r="ING208" s="446"/>
      <c r="INH208" s="446"/>
      <c r="INI208" s="446"/>
      <c r="INJ208" s="597"/>
      <c r="INK208" s="446"/>
      <c r="INL208" s="446"/>
      <c r="INM208" s="446"/>
      <c r="INN208" s="446"/>
      <c r="INO208" s="597"/>
      <c r="INP208" s="144"/>
      <c r="INQ208" s="144"/>
      <c r="INR208" s="144"/>
      <c r="INS208" s="145"/>
      <c r="INT208" s="597"/>
      <c r="INU208" s="597"/>
      <c r="INV208" s="597"/>
      <c r="INW208" s="446"/>
      <c r="INX208" s="446"/>
      <c r="INY208" s="446"/>
      <c r="INZ208" s="597"/>
      <c r="IOA208" s="446"/>
      <c r="IOB208" s="446"/>
      <c r="IOC208" s="446"/>
      <c r="IOD208" s="446"/>
      <c r="IOE208" s="597"/>
      <c r="IOF208" s="144"/>
      <c r="IOG208" s="144"/>
      <c r="IOH208" s="144"/>
      <c r="IOI208" s="145"/>
      <c r="IOJ208" s="597"/>
      <c r="IOK208" s="597"/>
      <c r="IOL208" s="597"/>
      <c r="IOM208" s="446"/>
      <c r="ION208" s="446"/>
      <c r="IOO208" s="446"/>
      <c r="IOP208" s="597"/>
      <c r="IOQ208" s="446"/>
      <c r="IOR208" s="446"/>
      <c r="IOS208" s="446"/>
      <c r="IOT208" s="446"/>
      <c r="IOU208" s="597"/>
      <c r="IOV208" s="144"/>
      <c r="IOW208" s="144"/>
      <c r="IOX208" s="144"/>
      <c r="IOY208" s="145"/>
      <c r="IOZ208" s="597"/>
      <c r="IPA208" s="597"/>
      <c r="IPB208" s="597"/>
      <c r="IPC208" s="446"/>
      <c r="IPD208" s="446"/>
      <c r="IPE208" s="446"/>
      <c r="IPF208" s="597"/>
      <c r="IPG208" s="446"/>
      <c r="IPH208" s="446"/>
      <c r="IPI208" s="446"/>
      <c r="IPJ208" s="446"/>
      <c r="IPK208" s="597"/>
      <c r="IPL208" s="144"/>
      <c r="IPM208" s="144"/>
      <c r="IPN208" s="144"/>
      <c r="IPO208" s="145"/>
      <c r="IPP208" s="597"/>
      <c r="IPQ208" s="597"/>
      <c r="IPR208" s="597"/>
      <c r="IPS208" s="446"/>
      <c r="IPT208" s="446"/>
      <c r="IPU208" s="446"/>
      <c r="IPV208" s="597"/>
      <c r="IPW208" s="446"/>
      <c r="IPX208" s="446"/>
      <c r="IPY208" s="446"/>
      <c r="IPZ208" s="446"/>
      <c r="IQA208" s="597"/>
      <c r="IQB208" s="144"/>
      <c r="IQC208" s="144"/>
      <c r="IQD208" s="144"/>
      <c r="IQE208" s="145"/>
      <c r="IQF208" s="597"/>
      <c r="IQG208" s="597"/>
      <c r="IQH208" s="597"/>
      <c r="IQI208" s="446"/>
      <c r="IQJ208" s="446"/>
      <c r="IQK208" s="446"/>
      <c r="IQL208" s="597"/>
      <c r="IQM208" s="446"/>
      <c r="IQN208" s="446"/>
      <c r="IQO208" s="446"/>
      <c r="IQP208" s="446"/>
      <c r="IQQ208" s="597"/>
      <c r="IQR208" s="144"/>
      <c r="IQS208" s="144"/>
      <c r="IQT208" s="144"/>
      <c r="IQU208" s="145"/>
      <c r="IQV208" s="597"/>
      <c r="IQW208" s="597"/>
      <c r="IQX208" s="597"/>
      <c r="IQY208" s="446"/>
      <c r="IQZ208" s="446"/>
      <c r="IRA208" s="446"/>
      <c r="IRB208" s="597"/>
      <c r="IRC208" s="446"/>
      <c r="IRD208" s="446"/>
      <c r="IRE208" s="446"/>
      <c r="IRF208" s="446"/>
      <c r="IRG208" s="597"/>
      <c r="IRH208" s="144"/>
      <c r="IRI208" s="144"/>
      <c r="IRJ208" s="144"/>
      <c r="IRK208" s="145"/>
      <c r="IRL208" s="597"/>
      <c r="IRM208" s="597"/>
      <c r="IRN208" s="597"/>
      <c r="IRO208" s="446"/>
      <c r="IRP208" s="446"/>
      <c r="IRQ208" s="446"/>
      <c r="IRR208" s="597"/>
      <c r="IRS208" s="446"/>
      <c r="IRT208" s="446"/>
      <c r="IRU208" s="446"/>
      <c r="IRV208" s="446"/>
      <c r="IRW208" s="597"/>
      <c r="IRX208" s="144"/>
      <c r="IRY208" s="144"/>
      <c r="IRZ208" s="144"/>
      <c r="ISA208" s="145"/>
      <c r="ISB208" s="597"/>
      <c r="ISC208" s="597"/>
      <c r="ISD208" s="597"/>
      <c r="ISE208" s="446"/>
      <c r="ISF208" s="446"/>
      <c r="ISG208" s="446"/>
      <c r="ISH208" s="597"/>
      <c r="ISI208" s="446"/>
      <c r="ISJ208" s="446"/>
      <c r="ISK208" s="446"/>
      <c r="ISL208" s="446"/>
      <c r="ISM208" s="597"/>
      <c r="ISN208" s="144"/>
      <c r="ISO208" s="144"/>
      <c r="ISP208" s="144"/>
      <c r="ISQ208" s="145"/>
      <c r="ISR208" s="597"/>
      <c r="ISS208" s="597"/>
      <c r="IST208" s="597"/>
      <c r="ISU208" s="446"/>
      <c r="ISV208" s="446"/>
      <c r="ISW208" s="446"/>
      <c r="ISX208" s="597"/>
      <c r="ISY208" s="446"/>
      <c r="ISZ208" s="446"/>
      <c r="ITA208" s="446"/>
      <c r="ITB208" s="446"/>
      <c r="ITC208" s="597"/>
      <c r="ITD208" s="144"/>
      <c r="ITE208" s="144"/>
      <c r="ITF208" s="144"/>
      <c r="ITG208" s="145"/>
      <c r="ITH208" s="597"/>
      <c r="ITI208" s="597"/>
      <c r="ITJ208" s="597"/>
      <c r="ITK208" s="446"/>
      <c r="ITL208" s="446"/>
      <c r="ITM208" s="446"/>
      <c r="ITN208" s="597"/>
      <c r="ITO208" s="446"/>
      <c r="ITP208" s="446"/>
      <c r="ITQ208" s="446"/>
      <c r="ITR208" s="446"/>
      <c r="ITS208" s="597"/>
      <c r="ITT208" s="144"/>
      <c r="ITU208" s="144"/>
      <c r="ITV208" s="144"/>
      <c r="ITW208" s="145"/>
      <c r="ITX208" s="597"/>
      <c r="ITY208" s="597"/>
      <c r="ITZ208" s="597"/>
      <c r="IUA208" s="446"/>
      <c r="IUB208" s="446"/>
      <c r="IUC208" s="446"/>
      <c r="IUD208" s="597"/>
      <c r="IUE208" s="446"/>
      <c r="IUF208" s="446"/>
      <c r="IUG208" s="446"/>
      <c r="IUH208" s="446"/>
      <c r="IUI208" s="597"/>
      <c r="IUJ208" s="144"/>
      <c r="IUK208" s="144"/>
      <c r="IUL208" s="144"/>
      <c r="IUM208" s="145"/>
      <c r="IUN208" s="597"/>
      <c r="IUO208" s="597"/>
      <c r="IUP208" s="597"/>
      <c r="IUQ208" s="446"/>
      <c r="IUR208" s="446"/>
      <c r="IUS208" s="446"/>
      <c r="IUT208" s="597"/>
      <c r="IUU208" s="446"/>
      <c r="IUV208" s="446"/>
      <c r="IUW208" s="446"/>
      <c r="IUX208" s="446"/>
      <c r="IUY208" s="597"/>
      <c r="IUZ208" s="144"/>
      <c r="IVA208" s="144"/>
      <c r="IVB208" s="144"/>
      <c r="IVC208" s="145"/>
      <c r="IVD208" s="597"/>
      <c r="IVE208" s="597"/>
      <c r="IVF208" s="597"/>
      <c r="IVG208" s="446"/>
      <c r="IVH208" s="446"/>
      <c r="IVI208" s="446"/>
      <c r="IVJ208" s="597"/>
      <c r="IVK208" s="446"/>
      <c r="IVL208" s="446"/>
      <c r="IVM208" s="446"/>
      <c r="IVN208" s="446"/>
      <c r="IVO208" s="597"/>
      <c r="IVP208" s="144"/>
      <c r="IVQ208" s="144"/>
      <c r="IVR208" s="144"/>
      <c r="IVS208" s="145"/>
      <c r="IVT208" s="597"/>
      <c r="IVU208" s="597"/>
      <c r="IVV208" s="597"/>
      <c r="IVW208" s="446"/>
      <c r="IVX208" s="446"/>
      <c r="IVY208" s="446"/>
      <c r="IVZ208" s="597"/>
      <c r="IWA208" s="446"/>
      <c r="IWB208" s="446"/>
      <c r="IWC208" s="446"/>
      <c r="IWD208" s="446"/>
      <c r="IWE208" s="597"/>
      <c r="IWF208" s="144"/>
      <c r="IWG208" s="144"/>
      <c r="IWH208" s="144"/>
      <c r="IWI208" s="145"/>
      <c r="IWJ208" s="597"/>
      <c r="IWK208" s="597"/>
      <c r="IWL208" s="597"/>
      <c r="IWM208" s="446"/>
      <c r="IWN208" s="446"/>
      <c r="IWO208" s="446"/>
      <c r="IWP208" s="597"/>
      <c r="IWQ208" s="446"/>
      <c r="IWR208" s="446"/>
      <c r="IWS208" s="446"/>
      <c r="IWT208" s="446"/>
      <c r="IWU208" s="597"/>
      <c r="IWV208" s="144"/>
      <c r="IWW208" s="144"/>
      <c r="IWX208" s="144"/>
      <c r="IWY208" s="145"/>
      <c r="IWZ208" s="597"/>
      <c r="IXA208" s="597"/>
      <c r="IXB208" s="597"/>
      <c r="IXC208" s="446"/>
      <c r="IXD208" s="446"/>
      <c r="IXE208" s="446"/>
      <c r="IXF208" s="597"/>
      <c r="IXG208" s="446"/>
      <c r="IXH208" s="446"/>
      <c r="IXI208" s="446"/>
      <c r="IXJ208" s="446"/>
      <c r="IXK208" s="597"/>
      <c r="IXL208" s="144"/>
      <c r="IXM208" s="144"/>
      <c r="IXN208" s="144"/>
      <c r="IXO208" s="145"/>
      <c r="IXP208" s="597"/>
      <c r="IXQ208" s="597"/>
      <c r="IXR208" s="597"/>
      <c r="IXS208" s="446"/>
      <c r="IXT208" s="446"/>
      <c r="IXU208" s="446"/>
      <c r="IXV208" s="597"/>
      <c r="IXW208" s="446"/>
      <c r="IXX208" s="446"/>
      <c r="IXY208" s="446"/>
      <c r="IXZ208" s="446"/>
      <c r="IYA208" s="597"/>
      <c r="IYB208" s="144"/>
      <c r="IYC208" s="144"/>
      <c r="IYD208" s="144"/>
      <c r="IYE208" s="145"/>
      <c r="IYF208" s="597"/>
      <c r="IYG208" s="597"/>
      <c r="IYH208" s="597"/>
      <c r="IYI208" s="446"/>
      <c r="IYJ208" s="446"/>
      <c r="IYK208" s="446"/>
      <c r="IYL208" s="597"/>
      <c r="IYM208" s="446"/>
      <c r="IYN208" s="446"/>
      <c r="IYO208" s="446"/>
      <c r="IYP208" s="446"/>
      <c r="IYQ208" s="597"/>
      <c r="IYR208" s="144"/>
      <c r="IYS208" s="144"/>
      <c r="IYT208" s="144"/>
      <c r="IYU208" s="145"/>
      <c r="IYV208" s="597"/>
      <c r="IYW208" s="597"/>
      <c r="IYX208" s="597"/>
      <c r="IYY208" s="446"/>
      <c r="IYZ208" s="446"/>
      <c r="IZA208" s="446"/>
      <c r="IZB208" s="597"/>
      <c r="IZC208" s="446"/>
      <c r="IZD208" s="446"/>
      <c r="IZE208" s="446"/>
      <c r="IZF208" s="446"/>
      <c r="IZG208" s="597"/>
      <c r="IZH208" s="144"/>
      <c r="IZI208" s="144"/>
      <c r="IZJ208" s="144"/>
      <c r="IZK208" s="145"/>
      <c r="IZL208" s="597"/>
      <c r="IZM208" s="597"/>
      <c r="IZN208" s="597"/>
      <c r="IZO208" s="446"/>
      <c r="IZP208" s="446"/>
      <c r="IZQ208" s="446"/>
      <c r="IZR208" s="597"/>
      <c r="IZS208" s="446"/>
      <c r="IZT208" s="446"/>
      <c r="IZU208" s="446"/>
      <c r="IZV208" s="446"/>
      <c r="IZW208" s="597"/>
      <c r="IZX208" s="144"/>
      <c r="IZY208" s="144"/>
      <c r="IZZ208" s="144"/>
      <c r="JAA208" s="145"/>
      <c r="JAB208" s="597"/>
      <c r="JAC208" s="597"/>
      <c r="JAD208" s="597"/>
      <c r="JAE208" s="446"/>
      <c r="JAF208" s="446"/>
      <c r="JAG208" s="446"/>
      <c r="JAH208" s="597"/>
      <c r="JAI208" s="446"/>
      <c r="JAJ208" s="446"/>
      <c r="JAK208" s="446"/>
      <c r="JAL208" s="446"/>
      <c r="JAM208" s="597"/>
      <c r="JAN208" s="144"/>
      <c r="JAO208" s="144"/>
      <c r="JAP208" s="144"/>
      <c r="JAQ208" s="145"/>
      <c r="JAR208" s="597"/>
      <c r="JAS208" s="597"/>
      <c r="JAT208" s="597"/>
      <c r="JAU208" s="446"/>
      <c r="JAV208" s="446"/>
      <c r="JAW208" s="446"/>
      <c r="JAX208" s="597"/>
      <c r="JAY208" s="446"/>
      <c r="JAZ208" s="446"/>
      <c r="JBA208" s="446"/>
      <c r="JBB208" s="446"/>
      <c r="JBC208" s="597"/>
      <c r="JBD208" s="144"/>
      <c r="JBE208" s="144"/>
      <c r="JBF208" s="144"/>
      <c r="JBG208" s="145"/>
      <c r="JBH208" s="597"/>
      <c r="JBI208" s="597"/>
      <c r="JBJ208" s="597"/>
      <c r="JBK208" s="446"/>
      <c r="JBL208" s="446"/>
      <c r="JBM208" s="446"/>
      <c r="JBN208" s="597"/>
      <c r="JBO208" s="446"/>
      <c r="JBP208" s="446"/>
      <c r="JBQ208" s="446"/>
      <c r="JBR208" s="446"/>
      <c r="JBS208" s="597"/>
      <c r="JBT208" s="144"/>
      <c r="JBU208" s="144"/>
      <c r="JBV208" s="144"/>
      <c r="JBW208" s="145"/>
      <c r="JBX208" s="597"/>
      <c r="JBY208" s="597"/>
      <c r="JBZ208" s="597"/>
      <c r="JCA208" s="446"/>
      <c r="JCB208" s="446"/>
      <c r="JCC208" s="446"/>
      <c r="JCD208" s="597"/>
      <c r="JCE208" s="446"/>
      <c r="JCF208" s="446"/>
      <c r="JCG208" s="446"/>
      <c r="JCH208" s="446"/>
      <c r="JCI208" s="597"/>
      <c r="JCJ208" s="144"/>
      <c r="JCK208" s="144"/>
      <c r="JCL208" s="144"/>
      <c r="JCM208" s="145"/>
      <c r="JCN208" s="597"/>
      <c r="JCO208" s="597"/>
      <c r="JCP208" s="597"/>
      <c r="JCQ208" s="446"/>
      <c r="JCR208" s="446"/>
      <c r="JCS208" s="446"/>
      <c r="JCT208" s="597"/>
      <c r="JCU208" s="446"/>
      <c r="JCV208" s="446"/>
      <c r="JCW208" s="446"/>
      <c r="JCX208" s="446"/>
      <c r="JCY208" s="597"/>
      <c r="JCZ208" s="144"/>
      <c r="JDA208" s="144"/>
      <c r="JDB208" s="144"/>
      <c r="JDC208" s="145"/>
      <c r="JDD208" s="597"/>
      <c r="JDE208" s="597"/>
      <c r="JDF208" s="597"/>
      <c r="JDG208" s="446"/>
      <c r="JDH208" s="446"/>
      <c r="JDI208" s="446"/>
      <c r="JDJ208" s="597"/>
      <c r="JDK208" s="446"/>
      <c r="JDL208" s="446"/>
      <c r="JDM208" s="446"/>
      <c r="JDN208" s="446"/>
      <c r="JDO208" s="597"/>
      <c r="JDP208" s="144"/>
      <c r="JDQ208" s="144"/>
      <c r="JDR208" s="144"/>
      <c r="JDS208" s="145"/>
      <c r="JDT208" s="597"/>
      <c r="JDU208" s="597"/>
      <c r="JDV208" s="597"/>
      <c r="JDW208" s="446"/>
      <c r="JDX208" s="446"/>
      <c r="JDY208" s="446"/>
      <c r="JDZ208" s="597"/>
      <c r="JEA208" s="446"/>
      <c r="JEB208" s="446"/>
      <c r="JEC208" s="446"/>
      <c r="JED208" s="446"/>
      <c r="JEE208" s="597"/>
      <c r="JEF208" s="144"/>
      <c r="JEG208" s="144"/>
      <c r="JEH208" s="144"/>
      <c r="JEI208" s="145"/>
      <c r="JEJ208" s="597"/>
      <c r="JEK208" s="597"/>
      <c r="JEL208" s="597"/>
      <c r="JEM208" s="446"/>
      <c r="JEN208" s="446"/>
      <c r="JEO208" s="446"/>
      <c r="JEP208" s="597"/>
      <c r="JEQ208" s="446"/>
      <c r="JER208" s="446"/>
      <c r="JES208" s="446"/>
      <c r="JET208" s="446"/>
      <c r="JEU208" s="597"/>
      <c r="JEV208" s="144"/>
      <c r="JEW208" s="144"/>
      <c r="JEX208" s="144"/>
      <c r="JEY208" s="145"/>
      <c r="JEZ208" s="597"/>
      <c r="JFA208" s="597"/>
      <c r="JFB208" s="597"/>
      <c r="JFC208" s="446"/>
      <c r="JFD208" s="446"/>
      <c r="JFE208" s="446"/>
      <c r="JFF208" s="597"/>
      <c r="JFG208" s="446"/>
      <c r="JFH208" s="446"/>
      <c r="JFI208" s="446"/>
      <c r="JFJ208" s="446"/>
      <c r="JFK208" s="597"/>
      <c r="JFL208" s="144"/>
      <c r="JFM208" s="144"/>
      <c r="JFN208" s="144"/>
      <c r="JFO208" s="145"/>
      <c r="JFP208" s="597"/>
      <c r="JFQ208" s="597"/>
      <c r="JFR208" s="597"/>
      <c r="JFS208" s="446"/>
      <c r="JFT208" s="446"/>
      <c r="JFU208" s="446"/>
      <c r="JFV208" s="597"/>
      <c r="JFW208" s="446"/>
      <c r="JFX208" s="446"/>
      <c r="JFY208" s="446"/>
      <c r="JFZ208" s="446"/>
      <c r="JGA208" s="597"/>
      <c r="JGB208" s="144"/>
      <c r="JGC208" s="144"/>
      <c r="JGD208" s="144"/>
      <c r="JGE208" s="145"/>
      <c r="JGF208" s="597"/>
      <c r="JGG208" s="597"/>
      <c r="JGH208" s="597"/>
      <c r="JGI208" s="446"/>
      <c r="JGJ208" s="446"/>
      <c r="JGK208" s="446"/>
      <c r="JGL208" s="597"/>
      <c r="JGM208" s="446"/>
      <c r="JGN208" s="446"/>
      <c r="JGO208" s="446"/>
      <c r="JGP208" s="446"/>
      <c r="JGQ208" s="597"/>
      <c r="JGR208" s="144"/>
      <c r="JGS208" s="144"/>
      <c r="JGT208" s="144"/>
      <c r="JGU208" s="145"/>
      <c r="JGV208" s="597"/>
      <c r="JGW208" s="597"/>
      <c r="JGX208" s="597"/>
      <c r="JGY208" s="446"/>
      <c r="JGZ208" s="446"/>
      <c r="JHA208" s="446"/>
      <c r="JHB208" s="597"/>
      <c r="JHC208" s="446"/>
      <c r="JHD208" s="446"/>
      <c r="JHE208" s="446"/>
      <c r="JHF208" s="446"/>
      <c r="JHG208" s="597"/>
      <c r="JHH208" s="144"/>
      <c r="JHI208" s="144"/>
      <c r="JHJ208" s="144"/>
      <c r="JHK208" s="145"/>
      <c r="JHL208" s="597"/>
      <c r="JHM208" s="597"/>
      <c r="JHN208" s="597"/>
      <c r="JHO208" s="446"/>
      <c r="JHP208" s="446"/>
      <c r="JHQ208" s="446"/>
      <c r="JHR208" s="597"/>
      <c r="JHS208" s="446"/>
      <c r="JHT208" s="446"/>
      <c r="JHU208" s="446"/>
      <c r="JHV208" s="446"/>
      <c r="JHW208" s="597"/>
      <c r="JHX208" s="144"/>
      <c r="JHY208" s="144"/>
      <c r="JHZ208" s="144"/>
      <c r="JIA208" s="145"/>
      <c r="JIB208" s="597"/>
      <c r="JIC208" s="597"/>
      <c r="JID208" s="597"/>
      <c r="JIE208" s="446"/>
      <c r="JIF208" s="446"/>
      <c r="JIG208" s="446"/>
      <c r="JIH208" s="597"/>
      <c r="JII208" s="446"/>
      <c r="JIJ208" s="446"/>
      <c r="JIK208" s="446"/>
      <c r="JIL208" s="446"/>
      <c r="JIM208" s="597"/>
      <c r="JIN208" s="144"/>
      <c r="JIO208" s="144"/>
      <c r="JIP208" s="144"/>
      <c r="JIQ208" s="145"/>
      <c r="JIR208" s="597"/>
      <c r="JIS208" s="597"/>
      <c r="JIT208" s="597"/>
      <c r="JIU208" s="446"/>
      <c r="JIV208" s="446"/>
      <c r="JIW208" s="446"/>
      <c r="JIX208" s="597"/>
      <c r="JIY208" s="446"/>
      <c r="JIZ208" s="446"/>
      <c r="JJA208" s="446"/>
      <c r="JJB208" s="446"/>
      <c r="JJC208" s="597"/>
      <c r="JJD208" s="144"/>
      <c r="JJE208" s="144"/>
      <c r="JJF208" s="144"/>
      <c r="JJG208" s="145"/>
      <c r="JJH208" s="597"/>
      <c r="JJI208" s="597"/>
      <c r="JJJ208" s="597"/>
      <c r="JJK208" s="446"/>
      <c r="JJL208" s="446"/>
      <c r="JJM208" s="446"/>
      <c r="JJN208" s="597"/>
      <c r="JJO208" s="446"/>
      <c r="JJP208" s="446"/>
      <c r="JJQ208" s="446"/>
      <c r="JJR208" s="446"/>
      <c r="JJS208" s="597"/>
      <c r="JJT208" s="144"/>
      <c r="JJU208" s="144"/>
      <c r="JJV208" s="144"/>
      <c r="JJW208" s="145"/>
      <c r="JJX208" s="597"/>
      <c r="JJY208" s="597"/>
      <c r="JJZ208" s="597"/>
      <c r="JKA208" s="446"/>
      <c r="JKB208" s="446"/>
      <c r="JKC208" s="446"/>
      <c r="JKD208" s="597"/>
      <c r="JKE208" s="446"/>
      <c r="JKF208" s="446"/>
      <c r="JKG208" s="446"/>
      <c r="JKH208" s="446"/>
      <c r="JKI208" s="597"/>
      <c r="JKJ208" s="144"/>
      <c r="JKK208" s="144"/>
      <c r="JKL208" s="144"/>
      <c r="JKM208" s="145"/>
      <c r="JKN208" s="597"/>
      <c r="JKO208" s="597"/>
      <c r="JKP208" s="597"/>
      <c r="JKQ208" s="446"/>
      <c r="JKR208" s="446"/>
      <c r="JKS208" s="446"/>
      <c r="JKT208" s="597"/>
      <c r="JKU208" s="446"/>
      <c r="JKV208" s="446"/>
      <c r="JKW208" s="446"/>
      <c r="JKX208" s="446"/>
      <c r="JKY208" s="597"/>
      <c r="JKZ208" s="144"/>
      <c r="JLA208" s="144"/>
      <c r="JLB208" s="144"/>
      <c r="JLC208" s="145"/>
      <c r="JLD208" s="597"/>
      <c r="JLE208" s="597"/>
      <c r="JLF208" s="597"/>
      <c r="JLG208" s="446"/>
      <c r="JLH208" s="446"/>
      <c r="JLI208" s="446"/>
      <c r="JLJ208" s="597"/>
      <c r="JLK208" s="446"/>
      <c r="JLL208" s="446"/>
      <c r="JLM208" s="446"/>
      <c r="JLN208" s="446"/>
      <c r="JLO208" s="597"/>
      <c r="JLP208" s="144"/>
      <c r="JLQ208" s="144"/>
      <c r="JLR208" s="144"/>
      <c r="JLS208" s="145"/>
      <c r="JLT208" s="597"/>
      <c r="JLU208" s="597"/>
      <c r="JLV208" s="597"/>
      <c r="JLW208" s="446"/>
      <c r="JLX208" s="446"/>
      <c r="JLY208" s="446"/>
      <c r="JLZ208" s="597"/>
      <c r="JMA208" s="446"/>
      <c r="JMB208" s="446"/>
      <c r="JMC208" s="446"/>
      <c r="JMD208" s="446"/>
      <c r="JME208" s="597"/>
      <c r="JMF208" s="144"/>
      <c r="JMG208" s="144"/>
      <c r="JMH208" s="144"/>
      <c r="JMI208" s="145"/>
      <c r="JMJ208" s="597"/>
      <c r="JMK208" s="597"/>
      <c r="JML208" s="597"/>
      <c r="JMM208" s="446"/>
      <c r="JMN208" s="446"/>
      <c r="JMO208" s="446"/>
      <c r="JMP208" s="597"/>
      <c r="JMQ208" s="446"/>
      <c r="JMR208" s="446"/>
      <c r="JMS208" s="446"/>
      <c r="JMT208" s="446"/>
      <c r="JMU208" s="597"/>
      <c r="JMV208" s="144"/>
      <c r="JMW208" s="144"/>
      <c r="JMX208" s="144"/>
      <c r="JMY208" s="145"/>
      <c r="JMZ208" s="597"/>
      <c r="JNA208" s="597"/>
      <c r="JNB208" s="597"/>
      <c r="JNC208" s="446"/>
      <c r="JND208" s="446"/>
      <c r="JNE208" s="446"/>
      <c r="JNF208" s="597"/>
      <c r="JNG208" s="446"/>
      <c r="JNH208" s="446"/>
      <c r="JNI208" s="446"/>
      <c r="JNJ208" s="446"/>
      <c r="JNK208" s="597"/>
      <c r="JNL208" s="144"/>
      <c r="JNM208" s="144"/>
      <c r="JNN208" s="144"/>
      <c r="JNO208" s="145"/>
      <c r="JNP208" s="597"/>
      <c r="JNQ208" s="597"/>
      <c r="JNR208" s="597"/>
      <c r="JNS208" s="446"/>
      <c r="JNT208" s="446"/>
      <c r="JNU208" s="446"/>
      <c r="JNV208" s="597"/>
      <c r="JNW208" s="446"/>
      <c r="JNX208" s="446"/>
      <c r="JNY208" s="446"/>
      <c r="JNZ208" s="446"/>
      <c r="JOA208" s="597"/>
      <c r="JOB208" s="144"/>
      <c r="JOC208" s="144"/>
      <c r="JOD208" s="144"/>
      <c r="JOE208" s="145"/>
      <c r="JOF208" s="597"/>
      <c r="JOG208" s="597"/>
      <c r="JOH208" s="597"/>
      <c r="JOI208" s="446"/>
      <c r="JOJ208" s="446"/>
      <c r="JOK208" s="446"/>
      <c r="JOL208" s="597"/>
      <c r="JOM208" s="446"/>
      <c r="JON208" s="446"/>
      <c r="JOO208" s="446"/>
      <c r="JOP208" s="446"/>
      <c r="JOQ208" s="597"/>
      <c r="JOR208" s="144"/>
      <c r="JOS208" s="144"/>
      <c r="JOT208" s="144"/>
      <c r="JOU208" s="145"/>
      <c r="JOV208" s="597"/>
      <c r="JOW208" s="597"/>
      <c r="JOX208" s="597"/>
      <c r="JOY208" s="446"/>
      <c r="JOZ208" s="446"/>
      <c r="JPA208" s="446"/>
      <c r="JPB208" s="597"/>
      <c r="JPC208" s="446"/>
      <c r="JPD208" s="446"/>
      <c r="JPE208" s="446"/>
      <c r="JPF208" s="446"/>
      <c r="JPG208" s="597"/>
      <c r="JPH208" s="144"/>
      <c r="JPI208" s="144"/>
      <c r="JPJ208" s="144"/>
      <c r="JPK208" s="145"/>
      <c r="JPL208" s="597"/>
      <c r="JPM208" s="597"/>
      <c r="JPN208" s="597"/>
      <c r="JPO208" s="446"/>
      <c r="JPP208" s="446"/>
      <c r="JPQ208" s="446"/>
      <c r="JPR208" s="597"/>
      <c r="JPS208" s="446"/>
      <c r="JPT208" s="446"/>
      <c r="JPU208" s="446"/>
      <c r="JPV208" s="446"/>
      <c r="JPW208" s="597"/>
      <c r="JPX208" s="144"/>
      <c r="JPY208" s="144"/>
      <c r="JPZ208" s="144"/>
      <c r="JQA208" s="145"/>
      <c r="JQB208" s="597"/>
      <c r="JQC208" s="597"/>
      <c r="JQD208" s="597"/>
      <c r="JQE208" s="446"/>
      <c r="JQF208" s="446"/>
      <c r="JQG208" s="446"/>
      <c r="JQH208" s="597"/>
      <c r="JQI208" s="446"/>
      <c r="JQJ208" s="446"/>
      <c r="JQK208" s="446"/>
      <c r="JQL208" s="446"/>
      <c r="JQM208" s="597"/>
      <c r="JQN208" s="144"/>
      <c r="JQO208" s="144"/>
      <c r="JQP208" s="144"/>
      <c r="JQQ208" s="145"/>
      <c r="JQR208" s="597"/>
      <c r="JQS208" s="597"/>
      <c r="JQT208" s="597"/>
      <c r="JQU208" s="446"/>
      <c r="JQV208" s="446"/>
      <c r="JQW208" s="446"/>
      <c r="JQX208" s="597"/>
      <c r="JQY208" s="446"/>
      <c r="JQZ208" s="446"/>
      <c r="JRA208" s="446"/>
      <c r="JRB208" s="446"/>
      <c r="JRC208" s="597"/>
      <c r="JRD208" s="144"/>
      <c r="JRE208" s="144"/>
      <c r="JRF208" s="144"/>
      <c r="JRG208" s="145"/>
      <c r="JRH208" s="597"/>
      <c r="JRI208" s="597"/>
      <c r="JRJ208" s="597"/>
      <c r="JRK208" s="446"/>
      <c r="JRL208" s="446"/>
      <c r="JRM208" s="446"/>
      <c r="JRN208" s="597"/>
      <c r="JRO208" s="446"/>
      <c r="JRP208" s="446"/>
      <c r="JRQ208" s="446"/>
      <c r="JRR208" s="446"/>
      <c r="JRS208" s="597"/>
      <c r="JRT208" s="144"/>
      <c r="JRU208" s="144"/>
      <c r="JRV208" s="144"/>
      <c r="JRW208" s="145"/>
      <c r="JRX208" s="597"/>
      <c r="JRY208" s="597"/>
      <c r="JRZ208" s="597"/>
      <c r="JSA208" s="446"/>
      <c r="JSB208" s="446"/>
      <c r="JSC208" s="446"/>
      <c r="JSD208" s="597"/>
      <c r="JSE208" s="446"/>
      <c r="JSF208" s="446"/>
      <c r="JSG208" s="446"/>
      <c r="JSH208" s="446"/>
      <c r="JSI208" s="597"/>
      <c r="JSJ208" s="144"/>
      <c r="JSK208" s="144"/>
      <c r="JSL208" s="144"/>
      <c r="JSM208" s="145"/>
      <c r="JSN208" s="597"/>
      <c r="JSO208" s="597"/>
      <c r="JSP208" s="597"/>
      <c r="JSQ208" s="446"/>
      <c r="JSR208" s="446"/>
      <c r="JSS208" s="446"/>
      <c r="JST208" s="597"/>
      <c r="JSU208" s="446"/>
      <c r="JSV208" s="446"/>
      <c r="JSW208" s="446"/>
      <c r="JSX208" s="446"/>
      <c r="JSY208" s="597"/>
      <c r="JSZ208" s="144"/>
      <c r="JTA208" s="144"/>
      <c r="JTB208" s="144"/>
      <c r="JTC208" s="145"/>
      <c r="JTD208" s="597"/>
      <c r="JTE208" s="597"/>
      <c r="JTF208" s="597"/>
      <c r="JTG208" s="446"/>
      <c r="JTH208" s="446"/>
      <c r="JTI208" s="446"/>
      <c r="JTJ208" s="597"/>
      <c r="JTK208" s="446"/>
      <c r="JTL208" s="446"/>
      <c r="JTM208" s="446"/>
      <c r="JTN208" s="446"/>
      <c r="JTO208" s="597"/>
      <c r="JTP208" s="144"/>
      <c r="JTQ208" s="144"/>
      <c r="JTR208" s="144"/>
      <c r="JTS208" s="145"/>
      <c r="JTT208" s="597"/>
      <c r="JTU208" s="597"/>
      <c r="JTV208" s="597"/>
      <c r="JTW208" s="446"/>
      <c r="JTX208" s="446"/>
      <c r="JTY208" s="446"/>
      <c r="JTZ208" s="597"/>
      <c r="JUA208" s="446"/>
      <c r="JUB208" s="446"/>
      <c r="JUC208" s="446"/>
      <c r="JUD208" s="446"/>
      <c r="JUE208" s="597"/>
      <c r="JUF208" s="144"/>
      <c r="JUG208" s="144"/>
      <c r="JUH208" s="144"/>
      <c r="JUI208" s="145"/>
      <c r="JUJ208" s="597"/>
      <c r="JUK208" s="597"/>
      <c r="JUL208" s="597"/>
      <c r="JUM208" s="446"/>
      <c r="JUN208" s="446"/>
      <c r="JUO208" s="446"/>
      <c r="JUP208" s="597"/>
      <c r="JUQ208" s="446"/>
      <c r="JUR208" s="446"/>
      <c r="JUS208" s="446"/>
      <c r="JUT208" s="446"/>
      <c r="JUU208" s="597"/>
      <c r="JUV208" s="144"/>
      <c r="JUW208" s="144"/>
      <c r="JUX208" s="144"/>
      <c r="JUY208" s="145"/>
      <c r="JUZ208" s="597"/>
      <c r="JVA208" s="597"/>
      <c r="JVB208" s="597"/>
      <c r="JVC208" s="446"/>
      <c r="JVD208" s="446"/>
      <c r="JVE208" s="446"/>
      <c r="JVF208" s="597"/>
      <c r="JVG208" s="446"/>
      <c r="JVH208" s="446"/>
      <c r="JVI208" s="446"/>
      <c r="JVJ208" s="446"/>
      <c r="JVK208" s="597"/>
      <c r="JVL208" s="144"/>
      <c r="JVM208" s="144"/>
      <c r="JVN208" s="144"/>
      <c r="JVO208" s="145"/>
      <c r="JVP208" s="597"/>
      <c r="JVQ208" s="597"/>
      <c r="JVR208" s="597"/>
      <c r="JVS208" s="446"/>
      <c r="JVT208" s="446"/>
      <c r="JVU208" s="446"/>
      <c r="JVV208" s="597"/>
      <c r="JVW208" s="446"/>
      <c r="JVX208" s="446"/>
      <c r="JVY208" s="446"/>
      <c r="JVZ208" s="446"/>
      <c r="JWA208" s="597"/>
      <c r="JWB208" s="144"/>
      <c r="JWC208" s="144"/>
      <c r="JWD208" s="144"/>
      <c r="JWE208" s="145"/>
      <c r="JWF208" s="597"/>
      <c r="JWG208" s="597"/>
      <c r="JWH208" s="597"/>
      <c r="JWI208" s="446"/>
      <c r="JWJ208" s="446"/>
      <c r="JWK208" s="446"/>
      <c r="JWL208" s="597"/>
      <c r="JWM208" s="446"/>
      <c r="JWN208" s="446"/>
      <c r="JWO208" s="446"/>
      <c r="JWP208" s="446"/>
      <c r="JWQ208" s="597"/>
      <c r="JWR208" s="144"/>
      <c r="JWS208" s="144"/>
      <c r="JWT208" s="144"/>
      <c r="JWU208" s="145"/>
      <c r="JWV208" s="597"/>
      <c r="JWW208" s="597"/>
      <c r="JWX208" s="597"/>
      <c r="JWY208" s="446"/>
      <c r="JWZ208" s="446"/>
      <c r="JXA208" s="446"/>
      <c r="JXB208" s="597"/>
      <c r="JXC208" s="446"/>
      <c r="JXD208" s="446"/>
      <c r="JXE208" s="446"/>
      <c r="JXF208" s="446"/>
      <c r="JXG208" s="597"/>
      <c r="JXH208" s="144"/>
      <c r="JXI208" s="144"/>
      <c r="JXJ208" s="144"/>
      <c r="JXK208" s="145"/>
      <c r="JXL208" s="597"/>
      <c r="JXM208" s="597"/>
      <c r="JXN208" s="597"/>
      <c r="JXO208" s="446"/>
      <c r="JXP208" s="446"/>
      <c r="JXQ208" s="446"/>
      <c r="JXR208" s="597"/>
      <c r="JXS208" s="446"/>
      <c r="JXT208" s="446"/>
      <c r="JXU208" s="446"/>
      <c r="JXV208" s="446"/>
      <c r="JXW208" s="597"/>
      <c r="JXX208" s="144"/>
      <c r="JXY208" s="144"/>
      <c r="JXZ208" s="144"/>
      <c r="JYA208" s="145"/>
      <c r="JYB208" s="597"/>
      <c r="JYC208" s="597"/>
      <c r="JYD208" s="597"/>
      <c r="JYE208" s="446"/>
      <c r="JYF208" s="446"/>
      <c r="JYG208" s="446"/>
      <c r="JYH208" s="597"/>
      <c r="JYI208" s="446"/>
      <c r="JYJ208" s="446"/>
      <c r="JYK208" s="446"/>
      <c r="JYL208" s="446"/>
      <c r="JYM208" s="597"/>
      <c r="JYN208" s="144"/>
      <c r="JYO208" s="144"/>
      <c r="JYP208" s="144"/>
      <c r="JYQ208" s="145"/>
      <c r="JYR208" s="597"/>
      <c r="JYS208" s="597"/>
      <c r="JYT208" s="597"/>
      <c r="JYU208" s="446"/>
      <c r="JYV208" s="446"/>
      <c r="JYW208" s="446"/>
      <c r="JYX208" s="597"/>
      <c r="JYY208" s="446"/>
      <c r="JYZ208" s="446"/>
      <c r="JZA208" s="446"/>
      <c r="JZB208" s="446"/>
      <c r="JZC208" s="597"/>
      <c r="JZD208" s="144"/>
      <c r="JZE208" s="144"/>
      <c r="JZF208" s="144"/>
      <c r="JZG208" s="145"/>
      <c r="JZH208" s="597"/>
      <c r="JZI208" s="597"/>
      <c r="JZJ208" s="597"/>
      <c r="JZK208" s="446"/>
      <c r="JZL208" s="446"/>
      <c r="JZM208" s="446"/>
      <c r="JZN208" s="597"/>
      <c r="JZO208" s="446"/>
      <c r="JZP208" s="446"/>
      <c r="JZQ208" s="446"/>
      <c r="JZR208" s="446"/>
      <c r="JZS208" s="597"/>
      <c r="JZT208" s="144"/>
      <c r="JZU208" s="144"/>
      <c r="JZV208" s="144"/>
      <c r="JZW208" s="145"/>
      <c r="JZX208" s="597"/>
      <c r="JZY208" s="597"/>
      <c r="JZZ208" s="597"/>
      <c r="KAA208" s="446"/>
      <c r="KAB208" s="446"/>
      <c r="KAC208" s="446"/>
      <c r="KAD208" s="597"/>
      <c r="KAE208" s="446"/>
      <c r="KAF208" s="446"/>
      <c r="KAG208" s="446"/>
      <c r="KAH208" s="446"/>
      <c r="KAI208" s="597"/>
      <c r="KAJ208" s="144"/>
      <c r="KAK208" s="144"/>
      <c r="KAL208" s="144"/>
      <c r="KAM208" s="145"/>
      <c r="KAN208" s="597"/>
      <c r="KAO208" s="597"/>
      <c r="KAP208" s="597"/>
      <c r="KAQ208" s="446"/>
      <c r="KAR208" s="446"/>
      <c r="KAS208" s="446"/>
      <c r="KAT208" s="597"/>
      <c r="KAU208" s="446"/>
      <c r="KAV208" s="446"/>
      <c r="KAW208" s="446"/>
      <c r="KAX208" s="446"/>
      <c r="KAY208" s="597"/>
      <c r="KAZ208" s="144"/>
      <c r="KBA208" s="144"/>
      <c r="KBB208" s="144"/>
      <c r="KBC208" s="145"/>
      <c r="KBD208" s="597"/>
      <c r="KBE208" s="597"/>
      <c r="KBF208" s="597"/>
      <c r="KBG208" s="446"/>
      <c r="KBH208" s="446"/>
      <c r="KBI208" s="446"/>
      <c r="KBJ208" s="597"/>
      <c r="KBK208" s="446"/>
      <c r="KBL208" s="446"/>
      <c r="KBM208" s="446"/>
      <c r="KBN208" s="446"/>
      <c r="KBO208" s="597"/>
      <c r="KBP208" s="144"/>
      <c r="KBQ208" s="144"/>
      <c r="KBR208" s="144"/>
      <c r="KBS208" s="145"/>
      <c r="KBT208" s="597"/>
      <c r="KBU208" s="597"/>
      <c r="KBV208" s="597"/>
      <c r="KBW208" s="446"/>
      <c r="KBX208" s="446"/>
      <c r="KBY208" s="446"/>
      <c r="KBZ208" s="597"/>
      <c r="KCA208" s="446"/>
      <c r="KCB208" s="446"/>
      <c r="KCC208" s="446"/>
      <c r="KCD208" s="446"/>
      <c r="KCE208" s="597"/>
      <c r="KCF208" s="144"/>
      <c r="KCG208" s="144"/>
      <c r="KCH208" s="144"/>
      <c r="KCI208" s="145"/>
      <c r="KCJ208" s="597"/>
      <c r="KCK208" s="597"/>
      <c r="KCL208" s="597"/>
      <c r="KCM208" s="446"/>
      <c r="KCN208" s="446"/>
      <c r="KCO208" s="446"/>
      <c r="KCP208" s="597"/>
      <c r="KCQ208" s="446"/>
      <c r="KCR208" s="446"/>
      <c r="KCS208" s="446"/>
      <c r="KCT208" s="446"/>
      <c r="KCU208" s="597"/>
      <c r="KCV208" s="144"/>
      <c r="KCW208" s="144"/>
      <c r="KCX208" s="144"/>
      <c r="KCY208" s="145"/>
      <c r="KCZ208" s="597"/>
      <c r="KDA208" s="597"/>
      <c r="KDB208" s="597"/>
      <c r="KDC208" s="446"/>
      <c r="KDD208" s="446"/>
      <c r="KDE208" s="446"/>
      <c r="KDF208" s="597"/>
      <c r="KDG208" s="446"/>
      <c r="KDH208" s="446"/>
      <c r="KDI208" s="446"/>
      <c r="KDJ208" s="446"/>
      <c r="KDK208" s="597"/>
      <c r="KDL208" s="144"/>
      <c r="KDM208" s="144"/>
      <c r="KDN208" s="144"/>
      <c r="KDO208" s="145"/>
      <c r="KDP208" s="597"/>
      <c r="KDQ208" s="597"/>
      <c r="KDR208" s="597"/>
      <c r="KDS208" s="446"/>
      <c r="KDT208" s="446"/>
      <c r="KDU208" s="446"/>
      <c r="KDV208" s="597"/>
      <c r="KDW208" s="446"/>
      <c r="KDX208" s="446"/>
      <c r="KDY208" s="446"/>
      <c r="KDZ208" s="446"/>
      <c r="KEA208" s="597"/>
      <c r="KEB208" s="144"/>
      <c r="KEC208" s="144"/>
      <c r="KED208" s="144"/>
      <c r="KEE208" s="145"/>
      <c r="KEF208" s="597"/>
      <c r="KEG208" s="597"/>
      <c r="KEH208" s="597"/>
      <c r="KEI208" s="446"/>
      <c r="KEJ208" s="446"/>
      <c r="KEK208" s="446"/>
      <c r="KEL208" s="597"/>
      <c r="KEM208" s="446"/>
      <c r="KEN208" s="446"/>
      <c r="KEO208" s="446"/>
      <c r="KEP208" s="446"/>
      <c r="KEQ208" s="597"/>
      <c r="KER208" s="144"/>
      <c r="KES208" s="144"/>
      <c r="KET208" s="144"/>
      <c r="KEU208" s="145"/>
      <c r="KEV208" s="597"/>
      <c r="KEW208" s="597"/>
      <c r="KEX208" s="597"/>
      <c r="KEY208" s="446"/>
      <c r="KEZ208" s="446"/>
      <c r="KFA208" s="446"/>
      <c r="KFB208" s="597"/>
      <c r="KFC208" s="446"/>
      <c r="KFD208" s="446"/>
      <c r="KFE208" s="446"/>
      <c r="KFF208" s="446"/>
      <c r="KFG208" s="597"/>
      <c r="KFH208" s="144"/>
      <c r="KFI208" s="144"/>
      <c r="KFJ208" s="144"/>
      <c r="KFK208" s="145"/>
      <c r="KFL208" s="597"/>
      <c r="KFM208" s="597"/>
      <c r="KFN208" s="597"/>
      <c r="KFO208" s="446"/>
      <c r="KFP208" s="446"/>
      <c r="KFQ208" s="446"/>
      <c r="KFR208" s="597"/>
      <c r="KFS208" s="446"/>
      <c r="KFT208" s="446"/>
      <c r="KFU208" s="446"/>
      <c r="KFV208" s="446"/>
      <c r="KFW208" s="597"/>
      <c r="KFX208" s="144"/>
      <c r="KFY208" s="144"/>
      <c r="KFZ208" s="144"/>
      <c r="KGA208" s="145"/>
      <c r="KGB208" s="597"/>
      <c r="KGC208" s="597"/>
      <c r="KGD208" s="597"/>
      <c r="KGE208" s="446"/>
      <c r="KGF208" s="446"/>
      <c r="KGG208" s="446"/>
      <c r="KGH208" s="597"/>
      <c r="KGI208" s="446"/>
      <c r="KGJ208" s="446"/>
      <c r="KGK208" s="446"/>
      <c r="KGL208" s="446"/>
      <c r="KGM208" s="597"/>
      <c r="KGN208" s="144"/>
      <c r="KGO208" s="144"/>
      <c r="KGP208" s="144"/>
      <c r="KGQ208" s="145"/>
      <c r="KGR208" s="597"/>
      <c r="KGS208" s="597"/>
      <c r="KGT208" s="597"/>
      <c r="KGU208" s="446"/>
      <c r="KGV208" s="446"/>
      <c r="KGW208" s="446"/>
      <c r="KGX208" s="597"/>
      <c r="KGY208" s="446"/>
      <c r="KGZ208" s="446"/>
      <c r="KHA208" s="446"/>
      <c r="KHB208" s="446"/>
      <c r="KHC208" s="597"/>
      <c r="KHD208" s="144"/>
      <c r="KHE208" s="144"/>
      <c r="KHF208" s="144"/>
      <c r="KHG208" s="145"/>
      <c r="KHH208" s="597"/>
      <c r="KHI208" s="597"/>
      <c r="KHJ208" s="597"/>
      <c r="KHK208" s="446"/>
      <c r="KHL208" s="446"/>
      <c r="KHM208" s="446"/>
      <c r="KHN208" s="597"/>
      <c r="KHO208" s="446"/>
      <c r="KHP208" s="446"/>
      <c r="KHQ208" s="446"/>
      <c r="KHR208" s="446"/>
      <c r="KHS208" s="597"/>
      <c r="KHT208" s="144"/>
      <c r="KHU208" s="144"/>
      <c r="KHV208" s="144"/>
      <c r="KHW208" s="145"/>
      <c r="KHX208" s="597"/>
      <c r="KHY208" s="597"/>
      <c r="KHZ208" s="597"/>
      <c r="KIA208" s="446"/>
      <c r="KIB208" s="446"/>
      <c r="KIC208" s="446"/>
      <c r="KID208" s="597"/>
      <c r="KIE208" s="446"/>
      <c r="KIF208" s="446"/>
      <c r="KIG208" s="446"/>
      <c r="KIH208" s="446"/>
      <c r="KII208" s="597"/>
      <c r="KIJ208" s="144"/>
      <c r="KIK208" s="144"/>
      <c r="KIL208" s="144"/>
      <c r="KIM208" s="145"/>
      <c r="KIN208" s="597"/>
      <c r="KIO208" s="597"/>
      <c r="KIP208" s="597"/>
      <c r="KIQ208" s="446"/>
      <c r="KIR208" s="446"/>
      <c r="KIS208" s="446"/>
      <c r="KIT208" s="597"/>
      <c r="KIU208" s="446"/>
      <c r="KIV208" s="446"/>
      <c r="KIW208" s="446"/>
      <c r="KIX208" s="446"/>
      <c r="KIY208" s="597"/>
      <c r="KIZ208" s="144"/>
      <c r="KJA208" s="144"/>
      <c r="KJB208" s="144"/>
      <c r="KJC208" s="145"/>
      <c r="KJD208" s="597"/>
      <c r="KJE208" s="597"/>
      <c r="KJF208" s="597"/>
      <c r="KJG208" s="446"/>
      <c r="KJH208" s="446"/>
      <c r="KJI208" s="446"/>
      <c r="KJJ208" s="597"/>
      <c r="KJK208" s="446"/>
      <c r="KJL208" s="446"/>
      <c r="KJM208" s="446"/>
      <c r="KJN208" s="446"/>
      <c r="KJO208" s="597"/>
      <c r="KJP208" s="144"/>
      <c r="KJQ208" s="144"/>
      <c r="KJR208" s="144"/>
      <c r="KJS208" s="145"/>
      <c r="KJT208" s="597"/>
      <c r="KJU208" s="597"/>
      <c r="KJV208" s="597"/>
      <c r="KJW208" s="446"/>
      <c r="KJX208" s="446"/>
      <c r="KJY208" s="446"/>
      <c r="KJZ208" s="597"/>
      <c r="KKA208" s="446"/>
      <c r="KKB208" s="446"/>
      <c r="KKC208" s="446"/>
      <c r="KKD208" s="446"/>
      <c r="KKE208" s="597"/>
      <c r="KKF208" s="144"/>
      <c r="KKG208" s="144"/>
      <c r="KKH208" s="144"/>
      <c r="KKI208" s="145"/>
      <c r="KKJ208" s="597"/>
      <c r="KKK208" s="597"/>
      <c r="KKL208" s="597"/>
      <c r="KKM208" s="446"/>
      <c r="KKN208" s="446"/>
      <c r="KKO208" s="446"/>
      <c r="KKP208" s="597"/>
      <c r="KKQ208" s="446"/>
      <c r="KKR208" s="446"/>
      <c r="KKS208" s="446"/>
      <c r="KKT208" s="446"/>
      <c r="KKU208" s="597"/>
      <c r="KKV208" s="144"/>
      <c r="KKW208" s="144"/>
      <c r="KKX208" s="144"/>
      <c r="KKY208" s="145"/>
      <c r="KKZ208" s="597"/>
      <c r="KLA208" s="597"/>
      <c r="KLB208" s="597"/>
      <c r="KLC208" s="446"/>
      <c r="KLD208" s="446"/>
      <c r="KLE208" s="446"/>
      <c r="KLF208" s="597"/>
      <c r="KLG208" s="446"/>
      <c r="KLH208" s="446"/>
      <c r="KLI208" s="446"/>
      <c r="KLJ208" s="446"/>
      <c r="KLK208" s="597"/>
      <c r="KLL208" s="144"/>
      <c r="KLM208" s="144"/>
      <c r="KLN208" s="144"/>
      <c r="KLO208" s="145"/>
      <c r="KLP208" s="597"/>
      <c r="KLQ208" s="597"/>
      <c r="KLR208" s="597"/>
      <c r="KLS208" s="446"/>
      <c r="KLT208" s="446"/>
      <c r="KLU208" s="446"/>
      <c r="KLV208" s="597"/>
      <c r="KLW208" s="446"/>
      <c r="KLX208" s="446"/>
      <c r="KLY208" s="446"/>
      <c r="KLZ208" s="446"/>
      <c r="KMA208" s="597"/>
      <c r="KMB208" s="144"/>
      <c r="KMC208" s="144"/>
      <c r="KMD208" s="144"/>
      <c r="KME208" s="145"/>
      <c r="KMF208" s="597"/>
      <c r="KMG208" s="597"/>
      <c r="KMH208" s="597"/>
      <c r="KMI208" s="446"/>
      <c r="KMJ208" s="446"/>
      <c r="KMK208" s="446"/>
      <c r="KML208" s="597"/>
      <c r="KMM208" s="446"/>
      <c r="KMN208" s="446"/>
      <c r="KMO208" s="446"/>
      <c r="KMP208" s="446"/>
      <c r="KMQ208" s="597"/>
      <c r="KMR208" s="144"/>
      <c r="KMS208" s="144"/>
      <c r="KMT208" s="144"/>
      <c r="KMU208" s="145"/>
      <c r="KMV208" s="597"/>
      <c r="KMW208" s="597"/>
      <c r="KMX208" s="597"/>
      <c r="KMY208" s="446"/>
      <c r="KMZ208" s="446"/>
      <c r="KNA208" s="446"/>
      <c r="KNB208" s="597"/>
      <c r="KNC208" s="446"/>
      <c r="KND208" s="446"/>
      <c r="KNE208" s="446"/>
      <c r="KNF208" s="446"/>
      <c r="KNG208" s="597"/>
      <c r="KNH208" s="144"/>
      <c r="KNI208" s="144"/>
      <c r="KNJ208" s="144"/>
      <c r="KNK208" s="145"/>
      <c r="KNL208" s="597"/>
      <c r="KNM208" s="597"/>
      <c r="KNN208" s="597"/>
      <c r="KNO208" s="446"/>
      <c r="KNP208" s="446"/>
      <c r="KNQ208" s="446"/>
      <c r="KNR208" s="597"/>
      <c r="KNS208" s="446"/>
      <c r="KNT208" s="446"/>
      <c r="KNU208" s="446"/>
      <c r="KNV208" s="446"/>
      <c r="KNW208" s="597"/>
      <c r="KNX208" s="144"/>
      <c r="KNY208" s="144"/>
      <c r="KNZ208" s="144"/>
      <c r="KOA208" s="145"/>
      <c r="KOB208" s="597"/>
      <c r="KOC208" s="597"/>
      <c r="KOD208" s="597"/>
      <c r="KOE208" s="446"/>
      <c r="KOF208" s="446"/>
      <c r="KOG208" s="446"/>
      <c r="KOH208" s="597"/>
      <c r="KOI208" s="446"/>
      <c r="KOJ208" s="446"/>
      <c r="KOK208" s="446"/>
      <c r="KOL208" s="446"/>
      <c r="KOM208" s="597"/>
      <c r="KON208" s="144"/>
      <c r="KOO208" s="144"/>
      <c r="KOP208" s="144"/>
      <c r="KOQ208" s="145"/>
      <c r="KOR208" s="597"/>
      <c r="KOS208" s="597"/>
      <c r="KOT208" s="597"/>
      <c r="KOU208" s="446"/>
      <c r="KOV208" s="446"/>
      <c r="KOW208" s="446"/>
      <c r="KOX208" s="597"/>
      <c r="KOY208" s="446"/>
      <c r="KOZ208" s="446"/>
      <c r="KPA208" s="446"/>
      <c r="KPB208" s="446"/>
      <c r="KPC208" s="597"/>
      <c r="KPD208" s="144"/>
      <c r="KPE208" s="144"/>
      <c r="KPF208" s="144"/>
      <c r="KPG208" s="145"/>
      <c r="KPH208" s="597"/>
      <c r="KPI208" s="597"/>
      <c r="KPJ208" s="597"/>
      <c r="KPK208" s="446"/>
      <c r="KPL208" s="446"/>
      <c r="KPM208" s="446"/>
      <c r="KPN208" s="597"/>
      <c r="KPO208" s="446"/>
      <c r="KPP208" s="446"/>
      <c r="KPQ208" s="446"/>
      <c r="KPR208" s="446"/>
      <c r="KPS208" s="597"/>
      <c r="KPT208" s="144"/>
      <c r="KPU208" s="144"/>
      <c r="KPV208" s="144"/>
      <c r="KPW208" s="145"/>
      <c r="KPX208" s="597"/>
      <c r="KPY208" s="597"/>
      <c r="KPZ208" s="597"/>
      <c r="KQA208" s="446"/>
      <c r="KQB208" s="446"/>
      <c r="KQC208" s="446"/>
      <c r="KQD208" s="597"/>
      <c r="KQE208" s="446"/>
      <c r="KQF208" s="446"/>
      <c r="KQG208" s="446"/>
      <c r="KQH208" s="446"/>
      <c r="KQI208" s="597"/>
      <c r="KQJ208" s="144"/>
      <c r="KQK208" s="144"/>
      <c r="KQL208" s="144"/>
      <c r="KQM208" s="145"/>
      <c r="KQN208" s="597"/>
      <c r="KQO208" s="597"/>
      <c r="KQP208" s="597"/>
      <c r="KQQ208" s="446"/>
      <c r="KQR208" s="446"/>
      <c r="KQS208" s="446"/>
      <c r="KQT208" s="597"/>
      <c r="KQU208" s="446"/>
      <c r="KQV208" s="446"/>
      <c r="KQW208" s="446"/>
      <c r="KQX208" s="446"/>
      <c r="KQY208" s="597"/>
      <c r="KQZ208" s="144"/>
      <c r="KRA208" s="144"/>
      <c r="KRB208" s="144"/>
      <c r="KRC208" s="145"/>
      <c r="KRD208" s="597"/>
      <c r="KRE208" s="597"/>
      <c r="KRF208" s="597"/>
      <c r="KRG208" s="446"/>
      <c r="KRH208" s="446"/>
      <c r="KRI208" s="446"/>
      <c r="KRJ208" s="597"/>
      <c r="KRK208" s="446"/>
      <c r="KRL208" s="446"/>
      <c r="KRM208" s="446"/>
      <c r="KRN208" s="446"/>
      <c r="KRO208" s="597"/>
      <c r="KRP208" s="144"/>
      <c r="KRQ208" s="144"/>
      <c r="KRR208" s="144"/>
      <c r="KRS208" s="145"/>
      <c r="KRT208" s="597"/>
      <c r="KRU208" s="597"/>
      <c r="KRV208" s="597"/>
      <c r="KRW208" s="446"/>
      <c r="KRX208" s="446"/>
      <c r="KRY208" s="446"/>
      <c r="KRZ208" s="597"/>
      <c r="KSA208" s="446"/>
      <c r="KSB208" s="446"/>
      <c r="KSC208" s="446"/>
      <c r="KSD208" s="446"/>
      <c r="KSE208" s="597"/>
      <c r="KSF208" s="144"/>
      <c r="KSG208" s="144"/>
      <c r="KSH208" s="144"/>
      <c r="KSI208" s="145"/>
      <c r="KSJ208" s="597"/>
      <c r="KSK208" s="597"/>
      <c r="KSL208" s="597"/>
      <c r="KSM208" s="446"/>
      <c r="KSN208" s="446"/>
      <c r="KSO208" s="446"/>
      <c r="KSP208" s="597"/>
      <c r="KSQ208" s="446"/>
      <c r="KSR208" s="446"/>
      <c r="KSS208" s="446"/>
      <c r="KST208" s="446"/>
      <c r="KSU208" s="597"/>
      <c r="KSV208" s="144"/>
      <c r="KSW208" s="144"/>
      <c r="KSX208" s="144"/>
      <c r="KSY208" s="145"/>
      <c r="KSZ208" s="597"/>
      <c r="KTA208" s="597"/>
      <c r="KTB208" s="597"/>
      <c r="KTC208" s="446"/>
      <c r="KTD208" s="446"/>
      <c r="KTE208" s="446"/>
      <c r="KTF208" s="597"/>
      <c r="KTG208" s="446"/>
      <c r="KTH208" s="446"/>
      <c r="KTI208" s="446"/>
      <c r="KTJ208" s="446"/>
      <c r="KTK208" s="597"/>
      <c r="KTL208" s="144"/>
      <c r="KTM208" s="144"/>
      <c r="KTN208" s="144"/>
      <c r="KTO208" s="145"/>
      <c r="KTP208" s="597"/>
      <c r="KTQ208" s="597"/>
      <c r="KTR208" s="597"/>
      <c r="KTS208" s="446"/>
      <c r="KTT208" s="446"/>
      <c r="KTU208" s="446"/>
      <c r="KTV208" s="597"/>
      <c r="KTW208" s="446"/>
      <c r="KTX208" s="446"/>
      <c r="KTY208" s="446"/>
      <c r="KTZ208" s="446"/>
      <c r="KUA208" s="597"/>
      <c r="KUB208" s="144"/>
      <c r="KUC208" s="144"/>
      <c r="KUD208" s="144"/>
      <c r="KUE208" s="145"/>
      <c r="KUF208" s="597"/>
      <c r="KUG208" s="597"/>
      <c r="KUH208" s="597"/>
      <c r="KUI208" s="446"/>
      <c r="KUJ208" s="446"/>
      <c r="KUK208" s="446"/>
      <c r="KUL208" s="597"/>
      <c r="KUM208" s="446"/>
      <c r="KUN208" s="446"/>
      <c r="KUO208" s="446"/>
      <c r="KUP208" s="446"/>
      <c r="KUQ208" s="597"/>
      <c r="KUR208" s="144"/>
      <c r="KUS208" s="144"/>
      <c r="KUT208" s="144"/>
      <c r="KUU208" s="145"/>
      <c r="KUV208" s="597"/>
      <c r="KUW208" s="597"/>
      <c r="KUX208" s="597"/>
      <c r="KUY208" s="446"/>
      <c r="KUZ208" s="446"/>
      <c r="KVA208" s="446"/>
      <c r="KVB208" s="597"/>
      <c r="KVC208" s="446"/>
      <c r="KVD208" s="446"/>
      <c r="KVE208" s="446"/>
      <c r="KVF208" s="446"/>
      <c r="KVG208" s="597"/>
      <c r="KVH208" s="144"/>
      <c r="KVI208" s="144"/>
      <c r="KVJ208" s="144"/>
      <c r="KVK208" s="145"/>
      <c r="KVL208" s="597"/>
      <c r="KVM208" s="597"/>
      <c r="KVN208" s="597"/>
      <c r="KVO208" s="446"/>
      <c r="KVP208" s="446"/>
      <c r="KVQ208" s="446"/>
      <c r="KVR208" s="597"/>
      <c r="KVS208" s="446"/>
      <c r="KVT208" s="446"/>
      <c r="KVU208" s="446"/>
      <c r="KVV208" s="446"/>
      <c r="KVW208" s="597"/>
      <c r="KVX208" s="144"/>
      <c r="KVY208" s="144"/>
      <c r="KVZ208" s="144"/>
      <c r="KWA208" s="145"/>
      <c r="KWB208" s="597"/>
      <c r="KWC208" s="597"/>
      <c r="KWD208" s="597"/>
      <c r="KWE208" s="446"/>
      <c r="KWF208" s="446"/>
      <c r="KWG208" s="446"/>
      <c r="KWH208" s="597"/>
      <c r="KWI208" s="446"/>
      <c r="KWJ208" s="446"/>
      <c r="KWK208" s="446"/>
      <c r="KWL208" s="446"/>
      <c r="KWM208" s="597"/>
      <c r="KWN208" s="144"/>
      <c r="KWO208" s="144"/>
      <c r="KWP208" s="144"/>
      <c r="KWQ208" s="145"/>
      <c r="KWR208" s="597"/>
      <c r="KWS208" s="597"/>
      <c r="KWT208" s="597"/>
      <c r="KWU208" s="446"/>
      <c r="KWV208" s="446"/>
      <c r="KWW208" s="446"/>
      <c r="KWX208" s="597"/>
      <c r="KWY208" s="446"/>
      <c r="KWZ208" s="446"/>
      <c r="KXA208" s="446"/>
      <c r="KXB208" s="446"/>
      <c r="KXC208" s="597"/>
      <c r="KXD208" s="144"/>
      <c r="KXE208" s="144"/>
      <c r="KXF208" s="144"/>
      <c r="KXG208" s="145"/>
      <c r="KXH208" s="597"/>
      <c r="KXI208" s="597"/>
      <c r="KXJ208" s="597"/>
      <c r="KXK208" s="446"/>
      <c r="KXL208" s="446"/>
      <c r="KXM208" s="446"/>
      <c r="KXN208" s="597"/>
      <c r="KXO208" s="446"/>
      <c r="KXP208" s="446"/>
      <c r="KXQ208" s="446"/>
      <c r="KXR208" s="446"/>
      <c r="KXS208" s="597"/>
      <c r="KXT208" s="144"/>
      <c r="KXU208" s="144"/>
      <c r="KXV208" s="144"/>
      <c r="KXW208" s="145"/>
      <c r="KXX208" s="597"/>
      <c r="KXY208" s="597"/>
      <c r="KXZ208" s="597"/>
      <c r="KYA208" s="446"/>
      <c r="KYB208" s="446"/>
      <c r="KYC208" s="446"/>
      <c r="KYD208" s="597"/>
      <c r="KYE208" s="446"/>
      <c r="KYF208" s="446"/>
      <c r="KYG208" s="446"/>
      <c r="KYH208" s="446"/>
      <c r="KYI208" s="597"/>
      <c r="KYJ208" s="144"/>
      <c r="KYK208" s="144"/>
      <c r="KYL208" s="144"/>
      <c r="KYM208" s="145"/>
      <c r="KYN208" s="597"/>
      <c r="KYO208" s="597"/>
      <c r="KYP208" s="597"/>
      <c r="KYQ208" s="446"/>
      <c r="KYR208" s="446"/>
      <c r="KYS208" s="446"/>
      <c r="KYT208" s="597"/>
      <c r="KYU208" s="446"/>
      <c r="KYV208" s="446"/>
      <c r="KYW208" s="446"/>
      <c r="KYX208" s="446"/>
      <c r="KYY208" s="597"/>
      <c r="KYZ208" s="144"/>
      <c r="KZA208" s="144"/>
      <c r="KZB208" s="144"/>
      <c r="KZC208" s="145"/>
      <c r="KZD208" s="597"/>
      <c r="KZE208" s="597"/>
      <c r="KZF208" s="597"/>
      <c r="KZG208" s="446"/>
      <c r="KZH208" s="446"/>
      <c r="KZI208" s="446"/>
      <c r="KZJ208" s="597"/>
      <c r="KZK208" s="446"/>
      <c r="KZL208" s="446"/>
      <c r="KZM208" s="446"/>
      <c r="KZN208" s="446"/>
      <c r="KZO208" s="597"/>
      <c r="KZP208" s="144"/>
      <c r="KZQ208" s="144"/>
      <c r="KZR208" s="144"/>
      <c r="KZS208" s="145"/>
      <c r="KZT208" s="597"/>
      <c r="KZU208" s="597"/>
      <c r="KZV208" s="597"/>
      <c r="KZW208" s="446"/>
      <c r="KZX208" s="446"/>
      <c r="KZY208" s="446"/>
      <c r="KZZ208" s="597"/>
      <c r="LAA208" s="446"/>
      <c r="LAB208" s="446"/>
      <c r="LAC208" s="446"/>
      <c r="LAD208" s="446"/>
      <c r="LAE208" s="597"/>
      <c r="LAF208" s="144"/>
      <c r="LAG208" s="144"/>
      <c r="LAH208" s="144"/>
      <c r="LAI208" s="145"/>
      <c r="LAJ208" s="597"/>
      <c r="LAK208" s="597"/>
      <c r="LAL208" s="597"/>
      <c r="LAM208" s="446"/>
      <c r="LAN208" s="446"/>
      <c r="LAO208" s="446"/>
      <c r="LAP208" s="597"/>
      <c r="LAQ208" s="446"/>
      <c r="LAR208" s="446"/>
      <c r="LAS208" s="446"/>
      <c r="LAT208" s="446"/>
      <c r="LAU208" s="597"/>
      <c r="LAV208" s="144"/>
      <c r="LAW208" s="144"/>
      <c r="LAX208" s="144"/>
      <c r="LAY208" s="145"/>
      <c r="LAZ208" s="597"/>
      <c r="LBA208" s="597"/>
      <c r="LBB208" s="597"/>
      <c r="LBC208" s="446"/>
      <c r="LBD208" s="446"/>
      <c r="LBE208" s="446"/>
      <c r="LBF208" s="597"/>
      <c r="LBG208" s="446"/>
      <c r="LBH208" s="446"/>
      <c r="LBI208" s="446"/>
      <c r="LBJ208" s="446"/>
      <c r="LBK208" s="597"/>
      <c r="LBL208" s="144"/>
      <c r="LBM208" s="144"/>
      <c r="LBN208" s="144"/>
      <c r="LBO208" s="145"/>
      <c r="LBP208" s="597"/>
      <c r="LBQ208" s="597"/>
      <c r="LBR208" s="597"/>
      <c r="LBS208" s="446"/>
      <c r="LBT208" s="446"/>
      <c r="LBU208" s="446"/>
      <c r="LBV208" s="597"/>
      <c r="LBW208" s="446"/>
      <c r="LBX208" s="446"/>
      <c r="LBY208" s="446"/>
      <c r="LBZ208" s="446"/>
      <c r="LCA208" s="597"/>
      <c r="LCB208" s="144"/>
      <c r="LCC208" s="144"/>
      <c r="LCD208" s="144"/>
      <c r="LCE208" s="145"/>
      <c r="LCF208" s="597"/>
      <c r="LCG208" s="597"/>
      <c r="LCH208" s="597"/>
      <c r="LCI208" s="446"/>
      <c r="LCJ208" s="446"/>
      <c r="LCK208" s="446"/>
      <c r="LCL208" s="597"/>
      <c r="LCM208" s="446"/>
      <c r="LCN208" s="446"/>
      <c r="LCO208" s="446"/>
      <c r="LCP208" s="446"/>
      <c r="LCQ208" s="597"/>
      <c r="LCR208" s="144"/>
      <c r="LCS208" s="144"/>
      <c r="LCT208" s="144"/>
      <c r="LCU208" s="145"/>
      <c r="LCV208" s="597"/>
      <c r="LCW208" s="597"/>
      <c r="LCX208" s="597"/>
      <c r="LCY208" s="446"/>
      <c r="LCZ208" s="446"/>
      <c r="LDA208" s="446"/>
      <c r="LDB208" s="597"/>
      <c r="LDC208" s="446"/>
      <c r="LDD208" s="446"/>
      <c r="LDE208" s="446"/>
      <c r="LDF208" s="446"/>
      <c r="LDG208" s="597"/>
      <c r="LDH208" s="144"/>
      <c r="LDI208" s="144"/>
      <c r="LDJ208" s="144"/>
      <c r="LDK208" s="145"/>
      <c r="LDL208" s="597"/>
      <c r="LDM208" s="597"/>
      <c r="LDN208" s="597"/>
      <c r="LDO208" s="446"/>
      <c r="LDP208" s="446"/>
      <c r="LDQ208" s="446"/>
      <c r="LDR208" s="597"/>
      <c r="LDS208" s="446"/>
      <c r="LDT208" s="446"/>
      <c r="LDU208" s="446"/>
      <c r="LDV208" s="446"/>
      <c r="LDW208" s="597"/>
      <c r="LDX208" s="144"/>
      <c r="LDY208" s="144"/>
      <c r="LDZ208" s="144"/>
      <c r="LEA208" s="145"/>
      <c r="LEB208" s="597"/>
      <c r="LEC208" s="597"/>
      <c r="LED208" s="597"/>
      <c r="LEE208" s="446"/>
      <c r="LEF208" s="446"/>
      <c r="LEG208" s="446"/>
      <c r="LEH208" s="597"/>
      <c r="LEI208" s="446"/>
      <c r="LEJ208" s="446"/>
      <c r="LEK208" s="446"/>
      <c r="LEL208" s="446"/>
      <c r="LEM208" s="597"/>
      <c r="LEN208" s="144"/>
      <c r="LEO208" s="144"/>
      <c r="LEP208" s="144"/>
      <c r="LEQ208" s="145"/>
      <c r="LER208" s="597"/>
      <c r="LES208" s="597"/>
      <c r="LET208" s="597"/>
      <c r="LEU208" s="446"/>
      <c r="LEV208" s="446"/>
      <c r="LEW208" s="446"/>
      <c r="LEX208" s="597"/>
      <c r="LEY208" s="446"/>
      <c r="LEZ208" s="446"/>
      <c r="LFA208" s="446"/>
      <c r="LFB208" s="446"/>
      <c r="LFC208" s="597"/>
      <c r="LFD208" s="144"/>
      <c r="LFE208" s="144"/>
      <c r="LFF208" s="144"/>
      <c r="LFG208" s="145"/>
      <c r="LFH208" s="597"/>
      <c r="LFI208" s="597"/>
      <c r="LFJ208" s="597"/>
      <c r="LFK208" s="446"/>
      <c r="LFL208" s="446"/>
      <c r="LFM208" s="446"/>
      <c r="LFN208" s="597"/>
      <c r="LFO208" s="446"/>
      <c r="LFP208" s="446"/>
      <c r="LFQ208" s="446"/>
      <c r="LFR208" s="446"/>
      <c r="LFS208" s="597"/>
      <c r="LFT208" s="144"/>
      <c r="LFU208" s="144"/>
      <c r="LFV208" s="144"/>
      <c r="LFW208" s="145"/>
      <c r="LFX208" s="597"/>
      <c r="LFY208" s="597"/>
      <c r="LFZ208" s="597"/>
      <c r="LGA208" s="446"/>
      <c r="LGB208" s="446"/>
      <c r="LGC208" s="446"/>
      <c r="LGD208" s="597"/>
      <c r="LGE208" s="446"/>
      <c r="LGF208" s="446"/>
      <c r="LGG208" s="446"/>
      <c r="LGH208" s="446"/>
      <c r="LGI208" s="597"/>
      <c r="LGJ208" s="144"/>
      <c r="LGK208" s="144"/>
      <c r="LGL208" s="144"/>
      <c r="LGM208" s="145"/>
      <c r="LGN208" s="597"/>
      <c r="LGO208" s="597"/>
      <c r="LGP208" s="597"/>
      <c r="LGQ208" s="446"/>
      <c r="LGR208" s="446"/>
      <c r="LGS208" s="446"/>
      <c r="LGT208" s="597"/>
      <c r="LGU208" s="446"/>
      <c r="LGV208" s="446"/>
      <c r="LGW208" s="446"/>
      <c r="LGX208" s="446"/>
      <c r="LGY208" s="597"/>
      <c r="LGZ208" s="144"/>
      <c r="LHA208" s="144"/>
      <c r="LHB208" s="144"/>
      <c r="LHC208" s="145"/>
      <c r="LHD208" s="597"/>
      <c r="LHE208" s="597"/>
      <c r="LHF208" s="597"/>
      <c r="LHG208" s="446"/>
      <c r="LHH208" s="446"/>
      <c r="LHI208" s="446"/>
      <c r="LHJ208" s="597"/>
      <c r="LHK208" s="446"/>
      <c r="LHL208" s="446"/>
      <c r="LHM208" s="446"/>
      <c r="LHN208" s="446"/>
      <c r="LHO208" s="597"/>
      <c r="LHP208" s="144"/>
      <c r="LHQ208" s="144"/>
      <c r="LHR208" s="144"/>
      <c r="LHS208" s="145"/>
      <c r="LHT208" s="597"/>
      <c r="LHU208" s="597"/>
      <c r="LHV208" s="597"/>
      <c r="LHW208" s="446"/>
      <c r="LHX208" s="446"/>
      <c r="LHY208" s="446"/>
      <c r="LHZ208" s="597"/>
      <c r="LIA208" s="446"/>
      <c r="LIB208" s="446"/>
      <c r="LIC208" s="446"/>
      <c r="LID208" s="446"/>
      <c r="LIE208" s="597"/>
      <c r="LIF208" s="144"/>
      <c r="LIG208" s="144"/>
      <c r="LIH208" s="144"/>
      <c r="LII208" s="145"/>
      <c r="LIJ208" s="597"/>
      <c r="LIK208" s="597"/>
      <c r="LIL208" s="597"/>
      <c r="LIM208" s="446"/>
      <c r="LIN208" s="446"/>
      <c r="LIO208" s="446"/>
      <c r="LIP208" s="597"/>
      <c r="LIQ208" s="446"/>
      <c r="LIR208" s="446"/>
      <c r="LIS208" s="446"/>
      <c r="LIT208" s="446"/>
      <c r="LIU208" s="597"/>
      <c r="LIV208" s="144"/>
      <c r="LIW208" s="144"/>
      <c r="LIX208" s="144"/>
      <c r="LIY208" s="145"/>
      <c r="LIZ208" s="597"/>
      <c r="LJA208" s="597"/>
      <c r="LJB208" s="597"/>
      <c r="LJC208" s="446"/>
      <c r="LJD208" s="446"/>
      <c r="LJE208" s="446"/>
      <c r="LJF208" s="597"/>
      <c r="LJG208" s="446"/>
      <c r="LJH208" s="446"/>
      <c r="LJI208" s="446"/>
      <c r="LJJ208" s="446"/>
      <c r="LJK208" s="597"/>
      <c r="LJL208" s="144"/>
      <c r="LJM208" s="144"/>
      <c r="LJN208" s="144"/>
      <c r="LJO208" s="145"/>
      <c r="LJP208" s="597"/>
      <c r="LJQ208" s="597"/>
      <c r="LJR208" s="597"/>
      <c r="LJS208" s="446"/>
      <c r="LJT208" s="446"/>
      <c r="LJU208" s="446"/>
      <c r="LJV208" s="597"/>
      <c r="LJW208" s="446"/>
      <c r="LJX208" s="446"/>
      <c r="LJY208" s="446"/>
      <c r="LJZ208" s="446"/>
      <c r="LKA208" s="597"/>
      <c r="LKB208" s="144"/>
      <c r="LKC208" s="144"/>
      <c r="LKD208" s="144"/>
      <c r="LKE208" s="145"/>
      <c r="LKF208" s="597"/>
      <c r="LKG208" s="597"/>
      <c r="LKH208" s="597"/>
      <c r="LKI208" s="446"/>
      <c r="LKJ208" s="446"/>
      <c r="LKK208" s="446"/>
      <c r="LKL208" s="597"/>
      <c r="LKM208" s="446"/>
      <c r="LKN208" s="446"/>
      <c r="LKO208" s="446"/>
      <c r="LKP208" s="446"/>
      <c r="LKQ208" s="597"/>
      <c r="LKR208" s="144"/>
      <c r="LKS208" s="144"/>
      <c r="LKT208" s="144"/>
      <c r="LKU208" s="145"/>
      <c r="LKV208" s="597"/>
      <c r="LKW208" s="597"/>
      <c r="LKX208" s="597"/>
      <c r="LKY208" s="446"/>
      <c r="LKZ208" s="446"/>
      <c r="LLA208" s="446"/>
      <c r="LLB208" s="597"/>
      <c r="LLC208" s="446"/>
      <c r="LLD208" s="446"/>
      <c r="LLE208" s="446"/>
      <c r="LLF208" s="446"/>
      <c r="LLG208" s="597"/>
      <c r="LLH208" s="144"/>
      <c r="LLI208" s="144"/>
      <c r="LLJ208" s="144"/>
      <c r="LLK208" s="145"/>
      <c r="LLL208" s="597"/>
      <c r="LLM208" s="597"/>
      <c r="LLN208" s="597"/>
      <c r="LLO208" s="446"/>
      <c r="LLP208" s="446"/>
      <c r="LLQ208" s="446"/>
      <c r="LLR208" s="597"/>
      <c r="LLS208" s="446"/>
      <c r="LLT208" s="446"/>
      <c r="LLU208" s="446"/>
      <c r="LLV208" s="446"/>
      <c r="LLW208" s="597"/>
      <c r="LLX208" s="144"/>
      <c r="LLY208" s="144"/>
      <c r="LLZ208" s="144"/>
      <c r="LMA208" s="145"/>
      <c r="LMB208" s="597"/>
      <c r="LMC208" s="597"/>
      <c r="LMD208" s="597"/>
      <c r="LME208" s="446"/>
      <c r="LMF208" s="446"/>
      <c r="LMG208" s="446"/>
      <c r="LMH208" s="597"/>
      <c r="LMI208" s="446"/>
      <c r="LMJ208" s="446"/>
      <c r="LMK208" s="446"/>
      <c r="LML208" s="446"/>
      <c r="LMM208" s="597"/>
      <c r="LMN208" s="144"/>
      <c r="LMO208" s="144"/>
      <c r="LMP208" s="144"/>
      <c r="LMQ208" s="145"/>
      <c r="LMR208" s="597"/>
      <c r="LMS208" s="597"/>
      <c r="LMT208" s="597"/>
      <c r="LMU208" s="446"/>
      <c r="LMV208" s="446"/>
      <c r="LMW208" s="446"/>
      <c r="LMX208" s="597"/>
      <c r="LMY208" s="446"/>
      <c r="LMZ208" s="446"/>
      <c r="LNA208" s="446"/>
      <c r="LNB208" s="446"/>
      <c r="LNC208" s="597"/>
      <c r="LND208" s="144"/>
      <c r="LNE208" s="144"/>
      <c r="LNF208" s="144"/>
      <c r="LNG208" s="145"/>
      <c r="LNH208" s="597"/>
      <c r="LNI208" s="597"/>
      <c r="LNJ208" s="597"/>
      <c r="LNK208" s="446"/>
      <c r="LNL208" s="446"/>
      <c r="LNM208" s="446"/>
      <c r="LNN208" s="597"/>
      <c r="LNO208" s="446"/>
      <c r="LNP208" s="446"/>
      <c r="LNQ208" s="446"/>
      <c r="LNR208" s="446"/>
      <c r="LNS208" s="597"/>
      <c r="LNT208" s="144"/>
      <c r="LNU208" s="144"/>
      <c r="LNV208" s="144"/>
      <c r="LNW208" s="145"/>
      <c r="LNX208" s="597"/>
      <c r="LNY208" s="597"/>
      <c r="LNZ208" s="597"/>
      <c r="LOA208" s="446"/>
      <c r="LOB208" s="446"/>
      <c r="LOC208" s="446"/>
      <c r="LOD208" s="597"/>
      <c r="LOE208" s="446"/>
      <c r="LOF208" s="446"/>
      <c r="LOG208" s="446"/>
      <c r="LOH208" s="446"/>
      <c r="LOI208" s="597"/>
      <c r="LOJ208" s="144"/>
      <c r="LOK208" s="144"/>
      <c r="LOL208" s="144"/>
      <c r="LOM208" s="145"/>
      <c r="LON208" s="597"/>
      <c r="LOO208" s="597"/>
      <c r="LOP208" s="597"/>
      <c r="LOQ208" s="446"/>
      <c r="LOR208" s="446"/>
      <c r="LOS208" s="446"/>
      <c r="LOT208" s="597"/>
      <c r="LOU208" s="446"/>
      <c r="LOV208" s="446"/>
      <c r="LOW208" s="446"/>
      <c r="LOX208" s="446"/>
      <c r="LOY208" s="597"/>
      <c r="LOZ208" s="144"/>
      <c r="LPA208" s="144"/>
      <c r="LPB208" s="144"/>
      <c r="LPC208" s="145"/>
      <c r="LPD208" s="597"/>
      <c r="LPE208" s="597"/>
      <c r="LPF208" s="597"/>
      <c r="LPG208" s="446"/>
      <c r="LPH208" s="446"/>
      <c r="LPI208" s="446"/>
      <c r="LPJ208" s="597"/>
      <c r="LPK208" s="446"/>
      <c r="LPL208" s="446"/>
      <c r="LPM208" s="446"/>
      <c r="LPN208" s="446"/>
      <c r="LPO208" s="597"/>
      <c r="LPP208" s="144"/>
      <c r="LPQ208" s="144"/>
      <c r="LPR208" s="144"/>
      <c r="LPS208" s="145"/>
      <c r="LPT208" s="597"/>
      <c r="LPU208" s="597"/>
      <c r="LPV208" s="597"/>
      <c r="LPW208" s="446"/>
      <c r="LPX208" s="446"/>
      <c r="LPY208" s="446"/>
      <c r="LPZ208" s="597"/>
      <c r="LQA208" s="446"/>
      <c r="LQB208" s="446"/>
      <c r="LQC208" s="446"/>
      <c r="LQD208" s="446"/>
      <c r="LQE208" s="597"/>
      <c r="LQF208" s="144"/>
      <c r="LQG208" s="144"/>
      <c r="LQH208" s="144"/>
      <c r="LQI208" s="145"/>
      <c r="LQJ208" s="597"/>
      <c r="LQK208" s="597"/>
      <c r="LQL208" s="597"/>
      <c r="LQM208" s="446"/>
      <c r="LQN208" s="446"/>
      <c r="LQO208" s="446"/>
      <c r="LQP208" s="597"/>
      <c r="LQQ208" s="446"/>
      <c r="LQR208" s="446"/>
      <c r="LQS208" s="446"/>
      <c r="LQT208" s="446"/>
      <c r="LQU208" s="597"/>
      <c r="LQV208" s="144"/>
      <c r="LQW208" s="144"/>
      <c r="LQX208" s="144"/>
      <c r="LQY208" s="145"/>
      <c r="LQZ208" s="597"/>
      <c r="LRA208" s="597"/>
      <c r="LRB208" s="597"/>
      <c r="LRC208" s="446"/>
      <c r="LRD208" s="446"/>
      <c r="LRE208" s="446"/>
      <c r="LRF208" s="597"/>
      <c r="LRG208" s="446"/>
      <c r="LRH208" s="446"/>
      <c r="LRI208" s="446"/>
      <c r="LRJ208" s="446"/>
      <c r="LRK208" s="597"/>
      <c r="LRL208" s="144"/>
      <c r="LRM208" s="144"/>
      <c r="LRN208" s="144"/>
      <c r="LRO208" s="145"/>
      <c r="LRP208" s="597"/>
      <c r="LRQ208" s="597"/>
      <c r="LRR208" s="597"/>
      <c r="LRS208" s="446"/>
      <c r="LRT208" s="446"/>
      <c r="LRU208" s="446"/>
      <c r="LRV208" s="597"/>
      <c r="LRW208" s="446"/>
      <c r="LRX208" s="446"/>
      <c r="LRY208" s="446"/>
      <c r="LRZ208" s="446"/>
      <c r="LSA208" s="597"/>
      <c r="LSB208" s="144"/>
      <c r="LSC208" s="144"/>
      <c r="LSD208" s="144"/>
      <c r="LSE208" s="145"/>
      <c r="LSF208" s="597"/>
      <c r="LSG208" s="597"/>
      <c r="LSH208" s="597"/>
      <c r="LSI208" s="446"/>
      <c r="LSJ208" s="446"/>
      <c r="LSK208" s="446"/>
      <c r="LSL208" s="597"/>
      <c r="LSM208" s="446"/>
      <c r="LSN208" s="446"/>
      <c r="LSO208" s="446"/>
      <c r="LSP208" s="446"/>
      <c r="LSQ208" s="597"/>
      <c r="LSR208" s="144"/>
      <c r="LSS208" s="144"/>
      <c r="LST208" s="144"/>
      <c r="LSU208" s="145"/>
      <c r="LSV208" s="597"/>
      <c r="LSW208" s="597"/>
      <c r="LSX208" s="597"/>
      <c r="LSY208" s="446"/>
      <c r="LSZ208" s="446"/>
      <c r="LTA208" s="446"/>
      <c r="LTB208" s="597"/>
      <c r="LTC208" s="446"/>
      <c r="LTD208" s="446"/>
      <c r="LTE208" s="446"/>
      <c r="LTF208" s="446"/>
      <c r="LTG208" s="597"/>
      <c r="LTH208" s="144"/>
      <c r="LTI208" s="144"/>
      <c r="LTJ208" s="144"/>
      <c r="LTK208" s="145"/>
      <c r="LTL208" s="597"/>
      <c r="LTM208" s="597"/>
      <c r="LTN208" s="597"/>
      <c r="LTO208" s="446"/>
      <c r="LTP208" s="446"/>
      <c r="LTQ208" s="446"/>
      <c r="LTR208" s="597"/>
      <c r="LTS208" s="446"/>
      <c r="LTT208" s="446"/>
      <c r="LTU208" s="446"/>
      <c r="LTV208" s="446"/>
      <c r="LTW208" s="597"/>
      <c r="LTX208" s="144"/>
      <c r="LTY208" s="144"/>
      <c r="LTZ208" s="144"/>
      <c r="LUA208" s="145"/>
      <c r="LUB208" s="597"/>
      <c r="LUC208" s="597"/>
      <c r="LUD208" s="597"/>
      <c r="LUE208" s="446"/>
      <c r="LUF208" s="446"/>
      <c r="LUG208" s="446"/>
      <c r="LUH208" s="597"/>
      <c r="LUI208" s="446"/>
      <c r="LUJ208" s="446"/>
      <c r="LUK208" s="446"/>
      <c r="LUL208" s="446"/>
      <c r="LUM208" s="597"/>
      <c r="LUN208" s="144"/>
      <c r="LUO208" s="144"/>
      <c r="LUP208" s="144"/>
      <c r="LUQ208" s="145"/>
      <c r="LUR208" s="597"/>
      <c r="LUS208" s="597"/>
      <c r="LUT208" s="597"/>
      <c r="LUU208" s="446"/>
      <c r="LUV208" s="446"/>
      <c r="LUW208" s="446"/>
      <c r="LUX208" s="597"/>
      <c r="LUY208" s="446"/>
      <c r="LUZ208" s="446"/>
      <c r="LVA208" s="446"/>
      <c r="LVB208" s="446"/>
      <c r="LVC208" s="597"/>
      <c r="LVD208" s="144"/>
      <c r="LVE208" s="144"/>
      <c r="LVF208" s="144"/>
      <c r="LVG208" s="145"/>
      <c r="LVH208" s="597"/>
      <c r="LVI208" s="597"/>
      <c r="LVJ208" s="597"/>
      <c r="LVK208" s="446"/>
      <c r="LVL208" s="446"/>
      <c r="LVM208" s="446"/>
      <c r="LVN208" s="597"/>
      <c r="LVO208" s="446"/>
      <c r="LVP208" s="446"/>
      <c r="LVQ208" s="446"/>
      <c r="LVR208" s="446"/>
      <c r="LVS208" s="597"/>
      <c r="LVT208" s="144"/>
      <c r="LVU208" s="144"/>
      <c r="LVV208" s="144"/>
      <c r="LVW208" s="145"/>
      <c r="LVX208" s="597"/>
      <c r="LVY208" s="597"/>
      <c r="LVZ208" s="597"/>
      <c r="LWA208" s="446"/>
      <c r="LWB208" s="446"/>
      <c r="LWC208" s="446"/>
      <c r="LWD208" s="597"/>
      <c r="LWE208" s="446"/>
      <c r="LWF208" s="446"/>
      <c r="LWG208" s="446"/>
      <c r="LWH208" s="446"/>
      <c r="LWI208" s="597"/>
      <c r="LWJ208" s="144"/>
      <c r="LWK208" s="144"/>
      <c r="LWL208" s="144"/>
      <c r="LWM208" s="145"/>
      <c r="LWN208" s="597"/>
      <c r="LWO208" s="597"/>
      <c r="LWP208" s="597"/>
      <c r="LWQ208" s="446"/>
      <c r="LWR208" s="446"/>
      <c r="LWS208" s="446"/>
      <c r="LWT208" s="597"/>
      <c r="LWU208" s="446"/>
      <c r="LWV208" s="446"/>
      <c r="LWW208" s="446"/>
      <c r="LWX208" s="446"/>
      <c r="LWY208" s="597"/>
      <c r="LWZ208" s="144"/>
      <c r="LXA208" s="144"/>
      <c r="LXB208" s="144"/>
      <c r="LXC208" s="145"/>
      <c r="LXD208" s="597"/>
      <c r="LXE208" s="597"/>
      <c r="LXF208" s="597"/>
      <c r="LXG208" s="446"/>
      <c r="LXH208" s="446"/>
      <c r="LXI208" s="446"/>
      <c r="LXJ208" s="597"/>
      <c r="LXK208" s="446"/>
      <c r="LXL208" s="446"/>
      <c r="LXM208" s="446"/>
      <c r="LXN208" s="446"/>
      <c r="LXO208" s="597"/>
      <c r="LXP208" s="144"/>
      <c r="LXQ208" s="144"/>
      <c r="LXR208" s="144"/>
      <c r="LXS208" s="145"/>
      <c r="LXT208" s="597"/>
      <c r="LXU208" s="597"/>
      <c r="LXV208" s="597"/>
      <c r="LXW208" s="446"/>
      <c r="LXX208" s="446"/>
      <c r="LXY208" s="446"/>
      <c r="LXZ208" s="597"/>
      <c r="LYA208" s="446"/>
      <c r="LYB208" s="446"/>
      <c r="LYC208" s="446"/>
      <c r="LYD208" s="446"/>
      <c r="LYE208" s="597"/>
      <c r="LYF208" s="144"/>
      <c r="LYG208" s="144"/>
      <c r="LYH208" s="144"/>
      <c r="LYI208" s="145"/>
      <c r="LYJ208" s="597"/>
      <c r="LYK208" s="597"/>
      <c r="LYL208" s="597"/>
      <c r="LYM208" s="446"/>
      <c r="LYN208" s="446"/>
      <c r="LYO208" s="446"/>
      <c r="LYP208" s="597"/>
      <c r="LYQ208" s="446"/>
      <c r="LYR208" s="446"/>
      <c r="LYS208" s="446"/>
      <c r="LYT208" s="446"/>
      <c r="LYU208" s="597"/>
      <c r="LYV208" s="144"/>
      <c r="LYW208" s="144"/>
      <c r="LYX208" s="144"/>
      <c r="LYY208" s="145"/>
      <c r="LYZ208" s="597"/>
      <c r="LZA208" s="597"/>
      <c r="LZB208" s="597"/>
      <c r="LZC208" s="446"/>
      <c r="LZD208" s="446"/>
      <c r="LZE208" s="446"/>
      <c r="LZF208" s="597"/>
      <c r="LZG208" s="446"/>
      <c r="LZH208" s="446"/>
      <c r="LZI208" s="446"/>
      <c r="LZJ208" s="446"/>
      <c r="LZK208" s="597"/>
      <c r="LZL208" s="144"/>
      <c r="LZM208" s="144"/>
      <c r="LZN208" s="144"/>
      <c r="LZO208" s="145"/>
      <c r="LZP208" s="597"/>
      <c r="LZQ208" s="597"/>
      <c r="LZR208" s="597"/>
      <c r="LZS208" s="446"/>
      <c r="LZT208" s="446"/>
      <c r="LZU208" s="446"/>
      <c r="LZV208" s="597"/>
      <c r="LZW208" s="446"/>
      <c r="LZX208" s="446"/>
      <c r="LZY208" s="446"/>
      <c r="LZZ208" s="446"/>
      <c r="MAA208" s="597"/>
      <c r="MAB208" s="144"/>
      <c r="MAC208" s="144"/>
      <c r="MAD208" s="144"/>
      <c r="MAE208" s="145"/>
      <c r="MAF208" s="597"/>
      <c r="MAG208" s="597"/>
      <c r="MAH208" s="597"/>
      <c r="MAI208" s="446"/>
      <c r="MAJ208" s="446"/>
      <c r="MAK208" s="446"/>
      <c r="MAL208" s="597"/>
      <c r="MAM208" s="446"/>
      <c r="MAN208" s="446"/>
      <c r="MAO208" s="446"/>
      <c r="MAP208" s="446"/>
      <c r="MAQ208" s="597"/>
      <c r="MAR208" s="144"/>
      <c r="MAS208" s="144"/>
      <c r="MAT208" s="144"/>
      <c r="MAU208" s="145"/>
      <c r="MAV208" s="597"/>
      <c r="MAW208" s="597"/>
      <c r="MAX208" s="597"/>
      <c r="MAY208" s="446"/>
      <c r="MAZ208" s="446"/>
      <c r="MBA208" s="446"/>
      <c r="MBB208" s="597"/>
      <c r="MBC208" s="446"/>
      <c r="MBD208" s="446"/>
      <c r="MBE208" s="446"/>
      <c r="MBF208" s="446"/>
      <c r="MBG208" s="597"/>
      <c r="MBH208" s="144"/>
      <c r="MBI208" s="144"/>
      <c r="MBJ208" s="144"/>
      <c r="MBK208" s="145"/>
      <c r="MBL208" s="597"/>
      <c r="MBM208" s="597"/>
      <c r="MBN208" s="597"/>
      <c r="MBO208" s="446"/>
      <c r="MBP208" s="446"/>
      <c r="MBQ208" s="446"/>
      <c r="MBR208" s="597"/>
      <c r="MBS208" s="446"/>
      <c r="MBT208" s="446"/>
      <c r="MBU208" s="446"/>
      <c r="MBV208" s="446"/>
      <c r="MBW208" s="597"/>
      <c r="MBX208" s="144"/>
      <c r="MBY208" s="144"/>
      <c r="MBZ208" s="144"/>
      <c r="MCA208" s="145"/>
      <c r="MCB208" s="597"/>
      <c r="MCC208" s="597"/>
      <c r="MCD208" s="597"/>
      <c r="MCE208" s="446"/>
      <c r="MCF208" s="446"/>
      <c r="MCG208" s="446"/>
      <c r="MCH208" s="597"/>
      <c r="MCI208" s="446"/>
      <c r="MCJ208" s="446"/>
      <c r="MCK208" s="446"/>
      <c r="MCL208" s="446"/>
      <c r="MCM208" s="597"/>
      <c r="MCN208" s="144"/>
      <c r="MCO208" s="144"/>
      <c r="MCP208" s="144"/>
      <c r="MCQ208" s="145"/>
      <c r="MCR208" s="597"/>
      <c r="MCS208" s="597"/>
      <c r="MCT208" s="597"/>
      <c r="MCU208" s="446"/>
      <c r="MCV208" s="446"/>
      <c r="MCW208" s="446"/>
      <c r="MCX208" s="597"/>
      <c r="MCY208" s="446"/>
      <c r="MCZ208" s="446"/>
      <c r="MDA208" s="446"/>
      <c r="MDB208" s="446"/>
      <c r="MDC208" s="597"/>
      <c r="MDD208" s="144"/>
      <c r="MDE208" s="144"/>
      <c r="MDF208" s="144"/>
      <c r="MDG208" s="145"/>
      <c r="MDH208" s="597"/>
      <c r="MDI208" s="597"/>
      <c r="MDJ208" s="597"/>
      <c r="MDK208" s="446"/>
      <c r="MDL208" s="446"/>
      <c r="MDM208" s="446"/>
      <c r="MDN208" s="597"/>
      <c r="MDO208" s="446"/>
      <c r="MDP208" s="446"/>
      <c r="MDQ208" s="446"/>
      <c r="MDR208" s="446"/>
      <c r="MDS208" s="597"/>
      <c r="MDT208" s="144"/>
      <c r="MDU208" s="144"/>
      <c r="MDV208" s="144"/>
      <c r="MDW208" s="145"/>
      <c r="MDX208" s="597"/>
      <c r="MDY208" s="597"/>
      <c r="MDZ208" s="597"/>
      <c r="MEA208" s="446"/>
      <c r="MEB208" s="446"/>
      <c r="MEC208" s="446"/>
      <c r="MED208" s="597"/>
      <c r="MEE208" s="446"/>
      <c r="MEF208" s="446"/>
      <c r="MEG208" s="446"/>
      <c r="MEH208" s="446"/>
      <c r="MEI208" s="597"/>
      <c r="MEJ208" s="144"/>
      <c r="MEK208" s="144"/>
      <c r="MEL208" s="144"/>
      <c r="MEM208" s="145"/>
      <c r="MEN208" s="597"/>
      <c r="MEO208" s="597"/>
      <c r="MEP208" s="597"/>
      <c r="MEQ208" s="446"/>
      <c r="MER208" s="446"/>
      <c r="MES208" s="446"/>
      <c r="MET208" s="597"/>
      <c r="MEU208" s="446"/>
      <c r="MEV208" s="446"/>
      <c r="MEW208" s="446"/>
      <c r="MEX208" s="446"/>
      <c r="MEY208" s="597"/>
      <c r="MEZ208" s="144"/>
      <c r="MFA208" s="144"/>
      <c r="MFB208" s="144"/>
      <c r="MFC208" s="145"/>
      <c r="MFD208" s="597"/>
      <c r="MFE208" s="597"/>
      <c r="MFF208" s="597"/>
      <c r="MFG208" s="446"/>
      <c r="MFH208" s="446"/>
      <c r="MFI208" s="446"/>
      <c r="MFJ208" s="597"/>
      <c r="MFK208" s="446"/>
      <c r="MFL208" s="446"/>
      <c r="MFM208" s="446"/>
      <c r="MFN208" s="446"/>
      <c r="MFO208" s="597"/>
      <c r="MFP208" s="144"/>
      <c r="MFQ208" s="144"/>
      <c r="MFR208" s="144"/>
      <c r="MFS208" s="145"/>
      <c r="MFT208" s="597"/>
      <c r="MFU208" s="597"/>
      <c r="MFV208" s="597"/>
      <c r="MFW208" s="446"/>
      <c r="MFX208" s="446"/>
      <c r="MFY208" s="446"/>
      <c r="MFZ208" s="597"/>
      <c r="MGA208" s="446"/>
      <c r="MGB208" s="446"/>
      <c r="MGC208" s="446"/>
      <c r="MGD208" s="446"/>
      <c r="MGE208" s="597"/>
      <c r="MGF208" s="144"/>
      <c r="MGG208" s="144"/>
      <c r="MGH208" s="144"/>
      <c r="MGI208" s="145"/>
      <c r="MGJ208" s="597"/>
      <c r="MGK208" s="597"/>
      <c r="MGL208" s="597"/>
      <c r="MGM208" s="446"/>
      <c r="MGN208" s="446"/>
      <c r="MGO208" s="446"/>
      <c r="MGP208" s="597"/>
      <c r="MGQ208" s="446"/>
      <c r="MGR208" s="446"/>
      <c r="MGS208" s="446"/>
      <c r="MGT208" s="446"/>
      <c r="MGU208" s="597"/>
      <c r="MGV208" s="144"/>
      <c r="MGW208" s="144"/>
      <c r="MGX208" s="144"/>
      <c r="MGY208" s="145"/>
      <c r="MGZ208" s="597"/>
      <c r="MHA208" s="597"/>
      <c r="MHB208" s="597"/>
      <c r="MHC208" s="446"/>
      <c r="MHD208" s="446"/>
      <c r="MHE208" s="446"/>
      <c r="MHF208" s="597"/>
      <c r="MHG208" s="446"/>
      <c r="MHH208" s="446"/>
      <c r="MHI208" s="446"/>
      <c r="MHJ208" s="446"/>
      <c r="MHK208" s="597"/>
      <c r="MHL208" s="144"/>
      <c r="MHM208" s="144"/>
      <c r="MHN208" s="144"/>
      <c r="MHO208" s="145"/>
      <c r="MHP208" s="597"/>
      <c r="MHQ208" s="597"/>
      <c r="MHR208" s="597"/>
      <c r="MHS208" s="446"/>
      <c r="MHT208" s="446"/>
      <c r="MHU208" s="446"/>
      <c r="MHV208" s="597"/>
      <c r="MHW208" s="446"/>
      <c r="MHX208" s="446"/>
      <c r="MHY208" s="446"/>
      <c r="MHZ208" s="446"/>
      <c r="MIA208" s="597"/>
      <c r="MIB208" s="144"/>
      <c r="MIC208" s="144"/>
      <c r="MID208" s="144"/>
      <c r="MIE208" s="145"/>
      <c r="MIF208" s="597"/>
      <c r="MIG208" s="597"/>
      <c r="MIH208" s="597"/>
      <c r="MII208" s="446"/>
      <c r="MIJ208" s="446"/>
      <c r="MIK208" s="446"/>
      <c r="MIL208" s="597"/>
      <c r="MIM208" s="446"/>
      <c r="MIN208" s="446"/>
      <c r="MIO208" s="446"/>
      <c r="MIP208" s="446"/>
      <c r="MIQ208" s="597"/>
      <c r="MIR208" s="144"/>
      <c r="MIS208" s="144"/>
      <c r="MIT208" s="144"/>
      <c r="MIU208" s="145"/>
      <c r="MIV208" s="597"/>
      <c r="MIW208" s="597"/>
      <c r="MIX208" s="597"/>
      <c r="MIY208" s="446"/>
      <c r="MIZ208" s="446"/>
      <c r="MJA208" s="446"/>
      <c r="MJB208" s="597"/>
      <c r="MJC208" s="446"/>
      <c r="MJD208" s="446"/>
      <c r="MJE208" s="446"/>
      <c r="MJF208" s="446"/>
      <c r="MJG208" s="597"/>
      <c r="MJH208" s="144"/>
      <c r="MJI208" s="144"/>
      <c r="MJJ208" s="144"/>
      <c r="MJK208" s="145"/>
      <c r="MJL208" s="597"/>
      <c r="MJM208" s="597"/>
      <c r="MJN208" s="597"/>
      <c r="MJO208" s="446"/>
      <c r="MJP208" s="446"/>
      <c r="MJQ208" s="446"/>
      <c r="MJR208" s="597"/>
      <c r="MJS208" s="446"/>
      <c r="MJT208" s="446"/>
      <c r="MJU208" s="446"/>
      <c r="MJV208" s="446"/>
      <c r="MJW208" s="597"/>
      <c r="MJX208" s="144"/>
      <c r="MJY208" s="144"/>
      <c r="MJZ208" s="144"/>
      <c r="MKA208" s="145"/>
      <c r="MKB208" s="597"/>
      <c r="MKC208" s="597"/>
      <c r="MKD208" s="597"/>
      <c r="MKE208" s="446"/>
      <c r="MKF208" s="446"/>
      <c r="MKG208" s="446"/>
      <c r="MKH208" s="597"/>
      <c r="MKI208" s="446"/>
      <c r="MKJ208" s="446"/>
      <c r="MKK208" s="446"/>
      <c r="MKL208" s="446"/>
      <c r="MKM208" s="597"/>
      <c r="MKN208" s="144"/>
      <c r="MKO208" s="144"/>
      <c r="MKP208" s="144"/>
      <c r="MKQ208" s="145"/>
      <c r="MKR208" s="597"/>
      <c r="MKS208" s="597"/>
      <c r="MKT208" s="597"/>
      <c r="MKU208" s="446"/>
      <c r="MKV208" s="446"/>
      <c r="MKW208" s="446"/>
      <c r="MKX208" s="597"/>
      <c r="MKY208" s="446"/>
      <c r="MKZ208" s="446"/>
      <c r="MLA208" s="446"/>
      <c r="MLB208" s="446"/>
      <c r="MLC208" s="597"/>
      <c r="MLD208" s="144"/>
      <c r="MLE208" s="144"/>
      <c r="MLF208" s="144"/>
      <c r="MLG208" s="145"/>
      <c r="MLH208" s="597"/>
      <c r="MLI208" s="597"/>
      <c r="MLJ208" s="597"/>
      <c r="MLK208" s="446"/>
      <c r="MLL208" s="446"/>
      <c r="MLM208" s="446"/>
      <c r="MLN208" s="597"/>
      <c r="MLO208" s="446"/>
      <c r="MLP208" s="446"/>
      <c r="MLQ208" s="446"/>
      <c r="MLR208" s="446"/>
      <c r="MLS208" s="597"/>
      <c r="MLT208" s="144"/>
      <c r="MLU208" s="144"/>
      <c r="MLV208" s="144"/>
      <c r="MLW208" s="145"/>
      <c r="MLX208" s="597"/>
      <c r="MLY208" s="597"/>
      <c r="MLZ208" s="597"/>
      <c r="MMA208" s="446"/>
      <c r="MMB208" s="446"/>
      <c r="MMC208" s="446"/>
      <c r="MMD208" s="597"/>
      <c r="MME208" s="446"/>
      <c r="MMF208" s="446"/>
      <c r="MMG208" s="446"/>
      <c r="MMH208" s="446"/>
      <c r="MMI208" s="597"/>
      <c r="MMJ208" s="144"/>
      <c r="MMK208" s="144"/>
      <c r="MML208" s="144"/>
      <c r="MMM208" s="145"/>
      <c r="MMN208" s="597"/>
      <c r="MMO208" s="597"/>
      <c r="MMP208" s="597"/>
      <c r="MMQ208" s="446"/>
      <c r="MMR208" s="446"/>
      <c r="MMS208" s="446"/>
      <c r="MMT208" s="597"/>
      <c r="MMU208" s="446"/>
      <c r="MMV208" s="446"/>
      <c r="MMW208" s="446"/>
      <c r="MMX208" s="446"/>
      <c r="MMY208" s="597"/>
      <c r="MMZ208" s="144"/>
      <c r="MNA208" s="144"/>
      <c r="MNB208" s="144"/>
      <c r="MNC208" s="145"/>
      <c r="MND208" s="597"/>
      <c r="MNE208" s="597"/>
      <c r="MNF208" s="597"/>
      <c r="MNG208" s="446"/>
      <c r="MNH208" s="446"/>
      <c r="MNI208" s="446"/>
      <c r="MNJ208" s="597"/>
      <c r="MNK208" s="446"/>
      <c r="MNL208" s="446"/>
      <c r="MNM208" s="446"/>
      <c r="MNN208" s="446"/>
      <c r="MNO208" s="597"/>
      <c r="MNP208" s="144"/>
      <c r="MNQ208" s="144"/>
      <c r="MNR208" s="144"/>
      <c r="MNS208" s="145"/>
      <c r="MNT208" s="597"/>
      <c r="MNU208" s="597"/>
      <c r="MNV208" s="597"/>
      <c r="MNW208" s="446"/>
      <c r="MNX208" s="446"/>
      <c r="MNY208" s="446"/>
      <c r="MNZ208" s="597"/>
      <c r="MOA208" s="446"/>
      <c r="MOB208" s="446"/>
      <c r="MOC208" s="446"/>
      <c r="MOD208" s="446"/>
      <c r="MOE208" s="597"/>
      <c r="MOF208" s="144"/>
      <c r="MOG208" s="144"/>
      <c r="MOH208" s="144"/>
      <c r="MOI208" s="145"/>
      <c r="MOJ208" s="597"/>
      <c r="MOK208" s="597"/>
      <c r="MOL208" s="597"/>
      <c r="MOM208" s="446"/>
      <c r="MON208" s="446"/>
      <c r="MOO208" s="446"/>
      <c r="MOP208" s="597"/>
      <c r="MOQ208" s="446"/>
      <c r="MOR208" s="446"/>
      <c r="MOS208" s="446"/>
      <c r="MOT208" s="446"/>
      <c r="MOU208" s="597"/>
      <c r="MOV208" s="144"/>
      <c r="MOW208" s="144"/>
      <c r="MOX208" s="144"/>
      <c r="MOY208" s="145"/>
      <c r="MOZ208" s="597"/>
      <c r="MPA208" s="597"/>
      <c r="MPB208" s="597"/>
      <c r="MPC208" s="446"/>
      <c r="MPD208" s="446"/>
      <c r="MPE208" s="446"/>
      <c r="MPF208" s="597"/>
      <c r="MPG208" s="446"/>
      <c r="MPH208" s="446"/>
      <c r="MPI208" s="446"/>
      <c r="MPJ208" s="446"/>
      <c r="MPK208" s="597"/>
      <c r="MPL208" s="144"/>
      <c r="MPM208" s="144"/>
      <c r="MPN208" s="144"/>
      <c r="MPO208" s="145"/>
      <c r="MPP208" s="597"/>
      <c r="MPQ208" s="597"/>
      <c r="MPR208" s="597"/>
      <c r="MPS208" s="446"/>
      <c r="MPT208" s="446"/>
      <c r="MPU208" s="446"/>
      <c r="MPV208" s="597"/>
      <c r="MPW208" s="446"/>
      <c r="MPX208" s="446"/>
      <c r="MPY208" s="446"/>
      <c r="MPZ208" s="446"/>
      <c r="MQA208" s="597"/>
      <c r="MQB208" s="144"/>
      <c r="MQC208" s="144"/>
      <c r="MQD208" s="144"/>
      <c r="MQE208" s="145"/>
      <c r="MQF208" s="597"/>
      <c r="MQG208" s="597"/>
      <c r="MQH208" s="597"/>
      <c r="MQI208" s="446"/>
      <c r="MQJ208" s="446"/>
      <c r="MQK208" s="446"/>
      <c r="MQL208" s="597"/>
      <c r="MQM208" s="446"/>
      <c r="MQN208" s="446"/>
      <c r="MQO208" s="446"/>
      <c r="MQP208" s="446"/>
      <c r="MQQ208" s="597"/>
      <c r="MQR208" s="144"/>
      <c r="MQS208" s="144"/>
      <c r="MQT208" s="144"/>
      <c r="MQU208" s="145"/>
      <c r="MQV208" s="597"/>
      <c r="MQW208" s="597"/>
      <c r="MQX208" s="597"/>
      <c r="MQY208" s="446"/>
      <c r="MQZ208" s="446"/>
      <c r="MRA208" s="446"/>
      <c r="MRB208" s="597"/>
      <c r="MRC208" s="446"/>
      <c r="MRD208" s="446"/>
      <c r="MRE208" s="446"/>
      <c r="MRF208" s="446"/>
      <c r="MRG208" s="597"/>
      <c r="MRH208" s="144"/>
      <c r="MRI208" s="144"/>
      <c r="MRJ208" s="144"/>
      <c r="MRK208" s="145"/>
      <c r="MRL208" s="597"/>
      <c r="MRM208" s="597"/>
      <c r="MRN208" s="597"/>
      <c r="MRO208" s="446"/>
      <c r="MRP208" s="446"/>
      <c r="MRQ208" s="446"/>
      <c r="MRR208" s="597"/>
      <c r="MRS208" s="446"/>
      <c r="MRT208" s="446"/>
      <c r="MRU208" s="446"/>
      <c r="MRV208" s="446"/>
      <c r="MRW208" s="597"/>
      <c r="MRX208" s="144"/>
      <c r="MRY208" s="144"/>
      <c r="MRZ208" s="144"/>
      <c r="MSA208" s="145"/>
      <c r="MSB208" s="597"/>
      <c r="MSC208" s="597"/>
      <c r="MSD208" s="597"/>
      <c r="MSE208" s="446"/>
      <c r="MSF208" s="446"/>
      <c r="MSG208" s="446"/>
      <c r="MSH208" s="597"/>
      <c r="MSI208" s="446"/>
      <c r="MSJ208" s="446"/>
      <c r="MSK208" s="446"/>
      <c r="MSL208" s="446"/>
      <c r="MSM208" s="597"/>
      <c r="MSN208" s="144"/>
      <c r="MSO208" s="144"/>
      <c r="MSP208" s="144"/>
      <c r="MSQ208" s="145"/>
      <c r="MSR208" s="597"/>
      <c r="MSS208" s="597"/>
      <c r="MST208" s="597"/>
      <c r="MSU208" s="446"/>
      <c r="MSV208" s="446"/>
      <c r="MSW208" s="446"/>
      <c r="MSX208" s="597"/>
      <c r="MSY208" s="446"/>
      <c r="MSZ208" s="446"/>
      <c r="MTA208" s="446"/>
      <c r="MTB208" s="446"/>
      <c r="MTC208" s="597"/>
      <c r="MTD208" s="144"/>
      <c r="MTE208" s="144"/>
      <c r="MTF208" s="144"/>
      <c r="MTG208" s="145"/>
      <c r="MTH208" s="597"/>
      <c r="MTI208" s="597"/>
      <c r="MTJ208" s="597"/>
      <c r="MTK208" s="446"/>
      <c r="MTL208" s="446"/>
      <c r="MTM208" s="446"/>
      <c r="MTN208" s="597"/>
      <c r="MTO208" s="446"/>
      <c r="MTP208" s="446"/>
      <c r="MTQ208" s="446"/>
      <c r="MTR208" s="446"/>
      <c r="MTS208" s="597"/>
      <c r="MTT208" s="144"/>
      <c r="MTU208" s="144"/>
      <c r="MTV208" s="144"/>
      <c r="MTW208" s="145"/>
      <c r="MTX208" s="597"/>
      <c r="MTY208" s="597"/>
      <c r="MTZ208" s="597"/>
      <c r="MUA208" s="446"/>
      <c r="MUB208" s="446"/>
      <c r="MUC208" s="446"/>
      <c r="MUD208" s="597"/>
      <c r="MUE208" s="446"/>
      <c r="MUF208" s="446"/>
      <c r="MUG208" s="446"/>
      <c r="MUH208" s="446"/>
      <c r="MUI208" s="597"/>
      <c r="MUJ208" s="144"/>
      <c r="MUK208" s="144"/>
      <c r="MUL208" s="144"/>
      <c r="MUM208" s="145"/>
      <c r="MUN208" s="597"/>
      <c r="MUO208" s="597"/>
      <c r="MUP208" s="597"/>
      <c r="MUQ208" s="446"/>
      <c r="MUR208" s="446"/>
      <c r="MUS208" s="446"/>
      <c r="MUT208" s="597"/>
      <c r="MUU208" s="446"/>
      <c r="MUV208" s="446"/>
      <c r="MUW208" s="446"/>
      <c r="MUX208" s="446"/>
      <c r="MUY208" s="597"/>
      <c r="MUZ208" s="144"/>
      <c r="MVA208" s="144"/>
      <c r="MVB208" s="144"/>
      <c r="MVC208" s="145"/>
      <c r="MVD208" s="597"/>
      <c r="MVE208" s="597"/>
      <c r="MVF208" s="597"/>
      <c r="MVG208" s="446"/>
      <c r="MVH208" s="446"/>
      <c r="MVI208" s="446"/>
      <c r="MVJ208" s="597"/>
      <c r="MVK208" s="446"/>
      <c r="MVL208" s="446"/>
      <c r="MVM208" s="446"/>
      <c r="MVN208" s="446"/>
      <c r="MVO208" s="597"/>
      <c r="MVP208" s="144"/>
      <c r="MVQ208" s="144"/>
      <c r="MVR208" s="144"/>
      <c r="MVS208" s="145"/>
      <c r="MVT208" s="597"/>
      <c r="MVU208" s="597"/>
      <c r="MVV208" s="597"/>
      <c r="MVW208" s="446"/>
      <c r="MVX208" s="446"/>
      <c r="MVY208" s="446"/>
      <c r="MVZ208" s="597"/>
      <c r="MWA208" s="446"/>
      <c r="MWB208" s="446"/>
      <c r="MWC208" s="446"/>
      <c r="MWD208" s="446"/>
      <c r="MWE208" s="597"/>
      <c r="MWF208" s="144"/>
      <c r="MWG208" s="144"/>
      <c r="MWH208" s="144"/>
      <c r="MWI208" s="145"/>
      <c r="MWJ208" s="597"/>
      <c r="MWK208" s="597"/>
      <c r="MWL208" s="597"/>
      <c r="MWM208" s="446"/>
      <c r="MWN208" s="446"/>
      <c r="MWO208" s="446"/>
      <c r="MWP208" s="597"/>
      <c r="MWQ208" s="446"/>
      <c r="MWR208" s="446"/>
      <c r="MWS208" s="446"/>
      <c r="MWT208" s="446"/>
      <c r="MWU208" s="597"/>
      <c r="MWV208" s="144"/>
      <c r="MWW208" s="144"/>
      <c r="MWX208" s="144"/>
      <c r="MWY208" s="145"/>
      <c r="MWZ208" s="597"/>
      <c r="MXA208" s="597"/>
      <c r="MXB208" s="597"/>
      <c r="MXC208" s="446"/>
      <c r="MXD208" s="446"/>
      <c r="MXE208" s="446"/>
      <c r="MXF208" s="597"/>
      <c r="MXG208" s="446"/>
      <c r="MXH208" s="446"/>
      <c r="MXI208" s="446"/>
      <c r="MXJ208" s="446"/>
      <c r="MXK208" s="597"/>
      <c r="MXL208" s="144"/>
      <c r="MXM208" s="144"/>
      <c r="MXN208" s="144"/>
      <c r="MXO208" s="145"/>
      <c r="MXP208" s="597"/>
      <c r="MXQ208" s="597"/>
      <c r="MXR208" s="597"/>
      <c r="MXS208" s="446"/>
      <c r="MXT208" s="446"/>
      <c r="MXU208" s="446"/>
      <c r="MXV208" s="597"/>
      <c r="MXW208" s="446"/>
      <c r="MXX208" s="446"/>
      <c r="MXY208" s="446"/>
      <c r="MXZ208" s="446"/>
      <c r="MYA208" s="597"/>
      <c r="MYB208" s="144"/>
      <c r="MYC208" s="144"/>
      <c r="MYD208" s="144"/>
      <c r="MYE208" s="145"/>
      <c r="MYF208" s="597"/>
      <c r="MYG208" s="597"/>
      <c r="MYH208" s="597"/>
      <c r="MYI208" s="446"/>
      <c r="MYJ208" s="446"/>
      <c r="MYK208" s="446"/>
      <c r="MYL208" s="597"/>
      <c r="MYM208" s="446"/>
      <c r="MYN208" s="446"/>
      <c r="MYO208" s="446"/>
      <c r="MYP208" s="446"/>
      <c r="MYQ208" s="597"/>
      <c r="MYR208" s="144"/>
      <c r="MYS208" s="144"/>
      <c r="MYT208" s="144"/>
      <c r="MYU208" s="145"/>
      <c r="MYV208" s="597"/>
      <c r="MYW208" s="597"/>
      <c r="MYX208" s="597"/>
      <c r="MYY208" s="446"/>
      <c r="MYZ208" s="446"/>
      <c r="MZA208" s="446"/>
      <c r="MZB208" s="597"/>
      <c r="MZC208" s="446"/>
      <c r="MZD208" s="446"/>
      <c r="MZE208" s="446"/>
      <c r="MZF208" s="446"/>
      <c r="MZG208" s="597"/>
      <c r="MZH208" s="144"/>
      <c r="MZI208" s="144"/>
      <c r="MZJ208" s="144"/>
      <c r="MZK208" s="145"/>
      <c r="MZL208" s="597"/>
      <c r="MZM208" s="597"/>
      <c r="MZN208" s="597"/>
      <c r="MZO208" s="446"/>
      <c r="MZP208" s="446"/>
      <c r="MZQ208" s="446"/>
      <c r="MZR208" s="597"/>
      <c r="MZS208" s="446"/>
      <c r="MZT208" s="446"/>
      <c r="MZU208" s="446"/>
      <c r="MZV208" s="446"/>
      <c r="MZW208" s="597"/>
      <c r="MZX208" s="144"/>
      <c r="MZY208" s="144"/>
      <c r="MZZ208" s="144"/>
      <c r="NAA208" s="145"/>
      <c r="NAB208" s="597"/>
      <c r="NAC208" s="597"/>
      <c r="NAD208" s="597"/>
      <c r="NAE208" s="446"/>
      <c r="NAF208" s="446"/>
      <c r="NAG208" s="446"/>
      <c r="NAH208" s="597"/>
      <c r="NAI208" s="446"/>
      <c r="NAJ208" s="446"/>
      <c r="NAK208" s="446"/>
      <c r="NAL208" s="446"/>
      <c r="NAM208" s="597"/>
      <c r="NAN208" s="144"/>
      <c r="NAO208" s="144"/>
      <c r="NAP208" s="144"/>
      <c r="NAQ208" s="145"/>
      <c r="NAR208" s="597"/>
      <c r="NAS208" s="597"/>
      <c r="NAT208" s="597"/>
      <c r="NAU208" s="446"/>
      <c r="NAV208" s="446"/>
      <c r="NAW208" s="446"/>
      <c r="NAX208" s="597"/>
      <c r="NAY208" s="446"/>
      <c r="NAZ208" s="446"/>
      <c r="NBA208" s="446"/>
      <c r="NBB208" s="446"/>
      <c r="NBC208" s="597"/>
      <c r="NBD208" s="144"/>
      <c r="NBE208" s="144"/>
      <c r="NBF208" s="144"/>
      <c r="NBG208" s="145"/>
      <c r="NBH208" s="597"/>
      <c r="NBI208" s="597"/>
      <c r="NBJ208" s="597"/>
      <c r="NBK208" s="446"/>
      <c r="NBL208" s="446"/>
      <c r="NBM208" s="446"/>
      <c r="NBN208" s="597"/>
      <c r="NBO208" s="446"/>
      <c r="NBP208" s="446"/>
      <c r="NBQ208" s="446"/>
      <c r="NBR208" s="446"/>
      <c r="NBS208" s="597"/>
      <c r="NBT208" s="144"/>
      <c r="NBU208" s="144"/>
      <c r="NBV208" s="144"/>
      <c r="NBW208" s="145"/>
      <c r="NBX208" s="597"/>
      <c r="NBY208" s="597"/>
      <c r="NBZ208" s="597"/>
      <c r="NCA208" s="446"/>
      <c r="NCB208" s="446"/>
      <c r="NCC208" s="446"/>
      <c r="NCD208" s="597"/>
      <c r="NCE208" s="446"/>
      <c r="NCF208" s="446"/>
      <c r="NCG208" s="446"/>
      <c r="NCH208" s="446"/>
      <c r="NCI208" s="597"/>
      <c r="NCJ208" s="144"/>
      <c r="NCK208" s="144"/>
      <c r="NCL208" s="144"/>
      <c r="NCM208" s="145"/>
      <c r="NCN208" s="597"/>
      <c r="NCO208" s="597"/>
      <c r="NCP208" s="597"/>
      <c r="NCQ208" s="446"/>
      <c r="NCR208" s="446"/>
      <c r="NCS208" s="446"/>
      <c r="NCT208" s="597"/>
      <c r="NCU208" s="446"/>
      <c r="NCV208" s="446"/>
      <c r="NCW208" s="446"/>
      <c r="NCX208" s="446"/>
      <c r="NCY208" s="597"/>
      <c r="NCZ208" s="144"/>
      <c r="NDA208" s="144"/>
      <c r="NDB208" s="144"/>
      <c r="NDC208" s="145"/>
      <c r="NDD208" s="597"/>
      <c r="NDE208" s="597"/>
      <c r="NDF208" s="597"/>
      <c r="NDG208" s="446"/>
      <c r="NDH208" s="446"/>
      <c r="NDI208" s="446"/>
      <c r="NDJ208" s="597"/>
      <c r="NDK208" s="446"/>
      <c r="NDL208" s="446"/>
      <c r="NDM208" s="446"/>
      <c r="NDN208" s="446"/>
      <c r="NDO208" s="597"/>
      <c r="NDP208" s="144"/>
      <c r="NDQ208" s="144"/>
      <c r="NDR208" s="144"/>
      <c r="NDS208" s="145"/>
      <c r="NDT208" s="597"/>
      <c r="NDU208" s="597"/>
      <c r="NDV208" s="597"/>
      <c r="NDW208" s="446"/>
      <c r="NDX208" s="446"/>
      <c r="NDY208" s="446"/>
      <c r="NDZ208" s="597"/>
      <c r="NEA208" s="446"/>
      <c r="NEB208" s="446"/>
      <c r="NEC208" s="446"/>
      <c r="NED208" s="446"/>
      <c r="NEE208" s="597"/>
      <c r="NEF208" s="144"/>
      <c r="NEG208" s="144"/>
      <c r="NEH208" s="144"/>
      <c r="NEI208" s="145"/>
      <c r="NEJ208" s="597"/>
      <c r="NEK208" s="597"/>
      <c r="NEL208" s="597"/>
      <c r="NEM208" s="446"/>
      <c r="NEN208" s="446"/>
      <c r="NEO208" s="446"/>
      <c r="NEP208" s="597"/>
      <c r="NEQ208" s="446"/>
      <c r="NER208" s="446"/>
      <c r="NES208" s="446"/>
      <c r="NET208" s="446"/>
      <c r="NEU208" s="597"/>
      <c r="NEV208" s="144"/>
      <c r="NEW208" s="144"/>
      <c r="NEX208" s="144"/>
      <c r="NEY208" s="145"/>
      <c r="NEZ208" s="597"/>
      <c r="NFA208" s="597"/>
      <c r="NFB208" s="597"/>
      <c r="NFC208" s="446"/>
      <c r="NFD208" s="446"/>
      <c r="NFE208" s="446"/>
      <c r="NFF208" s="597"/>
      <c r="NFG208" s="446"/>
      <c r="NFH208" s="446"/>
      <c r="NFI208" s="446"/>
      <c r="NFJ208" s="446"/>
      <c r="NFK208" s="597"/>
      <c r="NFL208" s="144"/>
      <c r="NFM208" s="144"/>
      <c r="NFN208" s="144"/>
      <c r="NFO208" s="145"/>
      <c r="NFP208" s="597"/>
      <c r="NFQ208" s="597"/>
      <c r="NFR208" s="597"/>
      <c r="NFS208" s="446"/>
      <c r="NFT208" s="446"/>
      <c r="NFU208" s="446"/>
      <c r="NFV208" s="597"/>
      <c r="NFW208" s="446"/>
      <c r="NFX208" s="446"/>
      <c r="NFY208" s="446"/>
      <c r="NFZ208" s="446"/>
      <c r="NGA208" s="597"/>
      <c r="NGB208" s="144"/>
      <c r="NGC208" s="144"/>
      <c r="NGD208" s="144"/>
      <c r="NGE208" s="145"/>
      <c r="NGF208" s="597"/>
      <c r="NGG208" s="597"/>
      <c r="NGH208" s="597"/>
      <c r="NGI208" s="446"/>
      <c r="NGJ208" s="446"/>
      <c r="NGK208" s="446"/>
      <c r="NGL208" s="597"/>
      <c r="NGM208" s="446"/>
      <c r="NGN208" s="446"/>
      <c r="NGO208" s="446"/>
      <c r="NGP208" s="446"/>
      <c r="NGQ208" s="597"/>
      <c r="NGR208" s="144"/>
      <c r="NGS208" s="144"/>
      <c r="NGT208" s="144"/>
      <c r="NGU208" s="145"/>
      <c r="NGV208" s="597"/>
      <c r="NGW208" s="597"/>
      <c r="NGX208" s="597"/>
      <c r="NGY208" s="446"/>
      <c r="NGZ208" s="446"/>
      <c r="NHA208" s="446"/>
      <c r="NHB208" s="597"/>
      <c r="NHC208" s="446"/>
      <c r="NHD208" s="446"/>
      <c r="NHE208" s="446"/>
      <c r="NHF208" s="446"/>
      <c r="NHG208" s="597"/>
      <c r="NHH208" s="144"/>
      <c r="NHI208" s="144"/>
      <c r="NHJ208" s="144"/>
      <c r="NHK208" s="145"/>
      <c r="NHL208" s="597"/>
      <c r="NHM208" s="597"/>
      <c r="NHN208" s="597"/>
      <c r="NHO208" s="446"/>
      <c r="NHP208" s="446"/>
      <c r="NHQ208" s="446"/>
      <c r="NHR208" s="597"/>
      <c r="NHS208" s="446"/>
      <c r="NHT208" s="446"/>
      <c r="NHU208" s="446"/>
      <c r="NHV208" s="446"/>
      <c r="NHW208" s="597"/>
      <c r="NHX208" s="144"/>
      <c r="NHY208" s="144"/>
      <c r="NHZ208" s="144"/>
      <c r="NIA208" s="145"/>
      <c r="NIB208" s="597"/>
      <c r="NIC208" s="597"/>
      <c r="NID208" s="597"/>
      <c r="NIE208" s="446"/>
      <c r="NIF208" s="446"/>
      <c r="NIG208" s="446"/>
      <c r="NIH208" s="597"/>
      <c r="NII208" s="446"/>
      <c r="NIJ208" s="446"/>
      <c r="NIK208" s="446"/>
      <c r="NIL208" s="446"/>
      <c r="NIM208" s="597"/>
      <c r="NIN208" s="144"/>
      <c r="NIO208" s="144"/>
      <c r="NIP208" s="144"/>
      <c r="NIQ208" s="145"/>
      <c r="NIR208" s="597"/>
      <c r="NIS208" s="597"/>
      <c r="NIT208" s="597"/>
      <c r="NIU208" s="446"/>
      <c r="NIV208" s="446"/>
      <c r="NIW208" s="446"/>
      <c r="NIX208" s="597"/>
      <c r="NIY208" s="446"/>
      <c r="NIZ208" s="446"/>
      <c r="NJA208" s="446"/>
      <c r="NJB208" s="446"/>
      <c r="NJC208" s="597"/>
      <c r="NJD208" s="144"/>
      <c r="NJE208" s="144"/>
      <c r="NJF208" s="144"/>
      <c r="NJG208" s="145"/>
      <c r="NJH208" s="597"/>
      <c r="NJI208" s="597"/>
      <c r="NJJ208" s="597"/>
      <c r="NJK208" s="446"/>
      <c r="NJL208" s="446"/>
      <c r="NJM208" s="446"/>
      <c r="NJN208" s="597"/>
      <c r="NJO208" s="446"/>
      <c r="NJP208" s="446"/>
      <c r="NJQ208" s="446"/>
      <c r="NJR208" s="446"/>
      <c r="NJS208" s="597"/>
      <c r="NJT208" s="144"/>
      <c r="NJU208" s="144"/>
      <c r="NJV208" s="144"/>
      <c r="NJW208" s="145"/>
      <c r="NJX208" s="597"/>
      <c r="NJY208" s="597"/>
      <c r="NJZ208" s="597"/>
      <c r="NKA208" s="446"/>
      <c r="NKB208" s="446"/>
      <c r="NKC208" s="446"/>
      <c r="NKD208" s="597"/>
      <c r="NKE208" s="446"/>
      <c r="NKF208" s="446"/>
      <c r="NKG208" s="446"/>
      <c r="NKH208" s="446"/>
      <c r="NKI208" s="597"/>
      <c r="NKJ208" s="144"/>
      <c r="NKK208" s="144"/>
      <c r="NKL208" s="144"/>
      <c r="NKM208" s="145"/>
      <c r="NKN208" s="597"/>
      <c r="NKO208" s="597"/>
      <c r="NKP208" s="597"/>
      <c r="NKQ208" s="446"/>
      <c r="NKR208" s="446"/>
      <c r="NKS208" s="446"/>
      <c r="NKT208" s="597"/>
      <c r="NKU208" s="446"/>
      <c r="NKV208" s="446"/>
      <c r="NKW208" s="446"/>
      <c r="NKX208" s="446"/>
      <c r="NKY208" s="597"/>
      <c r="NKZ208" s="144"/>
      <c r="NLA208" s="144"/>
      <c r="NLB208" s="144"/>
      <c r="NLC208" s="145"/>
      <c r="NLD208" s="597"/>
      <c r="NLE208" s="597"/>
      <c r="NLF208" s="597"/>
      <c r="NLG208" s="446"/>
      <c r="NLH208" s="446"/>
      <c r="NLI208" s="446"/>
      <c r="NLJ208" s="597"/>
      <c r="NLK208" s="446"/>
      <c r="NLL208" s="446"/>
      <c r="NLM208" s="446"/>
      <c r="NLN208" s="446"/>
      <c r="NLO208" s="597"/>
      <c r="NLP208" s="144"/>
      <c r="NLQ208" s="144"/>
      <c r="NLR208" s="144"/>
      <c r="NLS208" s="145"/>
      <c r="NLT208" s="597"/>
      <c r="NLU208" s="597"/>
      <c r="NLV208" s="597"/>
      <c r="NLW208" s="446"/>
      <c r="NLX208" s="446"/>
      <c r="NLY208" s="446"/>
      <c r="NLZ208" s="597"/>
      <c r="NMA208" s="446"/>
      <c r="NMB208" s="446"/>
      <c r="NMC208" s="446"/>
      <c r="NMD208" s="446"/>
      <c r="NME208" s="597"/>
      <c r="NMF208" s="144"/>
      <c r="NMG208" s="144"/>
      <c r="NMH208" s="144"/>
      <c r="NMI208" s="145"/>
      <c r="NMJ208" s="597"/>
      <c r="NMK208" s="597"/>
      <c r="NML208" s="597"/>
      <c r="NMM208" s="446"/>
      <c r="NMN208" s="446"/>
      <c r="NMO208" s="446"/>
      <c r="NMP208" s="597"/>
      <c r="NMQ208" s="446"/>
      <c r="NMR208" s="446"/>
      <c r="NMS208" s="446"/>
      <c r="NMT208" s="446"/>
      <c r="NMU208" s="597"/>
      <c r="NMV208" s="144"/>
      <c r="NMW208" s="144"/>
      <c r="NMX208" s="144"/>
      <c r="NMY208" s="145"/>
      <c r="NMZ208" s="597"/>
      <c r="NNA208" s="597"/>
      <c r="NNB208" s="597"/>
      <c r="NNC208" s="446"/>
      <c r="NND208" s="446"/>
      <c r="NNE208" s="446"/>
      <c r="NNF208" s="597"/>
      <c r="NNG208" s="446"/>
      <c r="NNH208" s="446"/>
      <c r="NNI208" s="446"/>
      <c r="NNJ208" s="446"/>
      <c r="NNK208" s="597"/>
      <c r="NNL208" s="144"/>
      <c r="NNM208" s="144"/>
      <c r="NNN208" s="144"/>
      <c r="NNO208" s="145"/>
      <c r="NNP208" s="597"/>
      <c r="NNQ208" s="597"/>
      <c r="NNR208" s="597"/>
      <c r="NNS208" s="446"/>
      <c r="NNT208" s="446"/>
      <c r="NNU208" s="446"/>
      <c r="NNV208" s="597"/>
      <c r="NNW208" s="446"/>
      <c r="NNX208" s="446"/>
      <c r="NNY208" s="446"/>
      <c r="NNZ208" s="446"/>
      <c r="NOA208" s="597"/>
      <c r="NOB208" s="144"/>
      <c r="NOC208" s="144"/>
      <c r="NOD208" s="144"/>
      <c r="NOE208" s="145"/>
      <c r="NOF208" s="597"/>
      <c r="NOG208" s="597"/>
      <c r="NOH208" s="597"/>
      <c r="NOI208" s="446"/>
      <c r="NOJ208" s="446"/>
      <c r="NOK208" s="446"/>
      <c r="NOL208" s="597"/>
      <c r="NOM208" s="446"/>
      <c r="NON208" s="446"/>
      <c r="NOO208" s="446"/>
      <c r="NOP208" s="446"/>
      <c r="NOQ208" s="597"/>
      <c r="NOR208" s="144"/>
      <c r="NOS208" s="144"/>
      <c r="NOT208" s="144"/>
      <c r="NOU208" s="145"/>
      <c r="NOV208" s="597"/>
      <c r="NOW208" s="597"/>
      <c r="NOX208" s="597"/>
      <c r="NOY208" s="446"/>
      <c r="NOZ208" s="446"/>
      <c r="NPA208" s="446"/>
      <c r="NPB208" s="597"/>
      <c r="NPC208" s="446"/>
      <c r="NPD208" s="446"/>
      <c r="NPE208" s="446"/>
      <c r="NPF208" s="446"/>
      <c r="NPG208" s="597"/>
      <c r="NPH208" s="144"/>
      <c r="NPI208" s="144"/>
      <c r="NPJ208" s="144"/>
      <c r="NPK208" s="145"/>
      <c r="NPL208" s="597"/>
      <c r="NPM208" s="597"/>
      <c r="NPN208" s="597"/>
      <c r="NPO208" s="446"/>
      <c r="NPP208" s="446"/>
      <c r="NPQ208" s="446"/>
      <c r="NPR208" s="597"/>
      <c r="NPS208" s="446"/>
      <c r="NPT208" s="446"/>
      <c r="NPU208" s="446"/>
      <c r="NPV208" s="446"/>
      <c r="NPW208" s="597"/>
      <c r="NPX208" s="144"/>
      <c r="NPY208" s="144"/>
      <c r="NPZ208" s="144"/>
      <c r="NQA208" s="145"/>
      <c r="NQB208" s="597"/>
      <c r="NQC208" s="597"/>
      <c r="NQD208" s="597"/>
      <c r="NQE208" s="446"/>
      <c r="NQF208" s="446"/>
      <c r="NQG208" s="446"/>
      <c r="NQH208" s="597"/>
      <c r="NQI208" s="446"/>
      <c r="NQJ208" s="446"/>
      <c r="NQK208" s="446"/>
      <c r="NQL208" s="446"/>
      <c r="NQM208" s="597"/>
      <c r="NQN208" s="144"/>
      <c r="NQO208" s="144"/>
      <c r="NQP208" s="144"/>
      <c r="NQQ208" s="145"/>
      <c r="NQR208" s="597"/>
      <c r="NQS208" s="597"/>
      <c r="NQT208" s="597"/>
      <c r="NQU208" s="446"/>
      <c r="NQV208" s="446"/>
      <c r="NQW208" s="446"/>
      <c r="NQX208" s="597"/>
      <c r="NQY208" s="446"/>
      <c r="NQZ208" s="446"/>
      <c r="NRA208" s="446"/>
      <c r="NRB208" s="446"/>
      <c r="NRC208" s="597"/>
      <c r="NRD208" s="144"/>
      <c r="NRE208" s="144"/>
      <c r="NRF208" s="144"/>
      <c r="NRG208" s="145"/>
      <c r="NRH208" s="597"/>
      <c r="NRI208" s="597"/>
      <c r="NRJ208" s="597"/>
      <c r="NRK208" s="446"/>
      <c r="NRL208" s="446"/>
      <c r="NRM208" s="446"/>
      <c r="NRN208" s="597"/>
      <c r="NRO208" s="446"/>
      <c r="NRP208" s="446"/>
      <c r="NRQ208" s="446"/>
      <c r="NRR208" s="446"/>
      <c r="NRS208" s="597"/>
      <c r="NRT208" s="144"/>
      <c r="NRU208" s="144"/>
      <c r="NRV208" s="144"/>
      <c r="NRW208" s="145"/>
      <c r="NRX208" s="597"/>
      <c r="NRY208" s="597"/>
      <c r="NRZ208" s="597"/>
      <c r="NSA208" s="446"/>
      <c r="NSB208" s="446"/>
      <c r="NSC208" s="446"/>
      <c r="NSD208" s="597"/>
      <c r="NSE208" s="446"/>
      <c r="NSF208" s="446"/>
      <c r="NSG208" s="446"/>
      <c r="NSH208" s="446"/>
      <c r="NSI208" s="597"/>
      <c r="NSJ208" s="144"/>
      <c r="NSK208" s="144"/>
      <c r="NSL208" s="144"/>
      <c r="NSM208" s="145"/>
      <c r="NSN208" s="597"/>
      <c r="NSO208" s="597"/>
      <c r="NSP208" s="597"/>
      <c r="NSQ208" s="446"/>
      <c r="NSR208" s="446"/>
      <c r="NSS208" s="446"/>
      <c r="NST208" s="597"/>
      <c r="NSU208" s="446"/>
      <c r="NSV208" s="446"/>
      <c r="NSW208" s="446"/>
      <c r="NSX208" s="446"/>
      <c r="NSY208" s="597"/>
      <c r="NSZ208" s="144"/>
      <c r="NTA208" s="144"/>
      <c r="NTB208" s="144"/>
      <c r="NTC208" s="145"/>
      <c r="NTD208" s="597"/>
      <c r="NTE208" s="597"/>
      <c r="NTF208" s="597"/>
      <c r="NTG208" s="446"/>
      <c r="NTH208" s="446"/>
      <c r="NTI208" s="446"/>
      <c r="NTJ208" s="597"/>
      <c r="NTK208" s="446"/>
      <c r="NTL208" s="446"/>
      <c r="NTM208" s="446"/>
      <c r="NTN208" s="446"/>
      <c r="NTO208" s="597"/>
      <c r="NTP208" s="144"/>
      <c r="NTQ208" s="144"/>
      <c r="NTR208" s="144"/>
      <c r="NTS208" s="145"/>
      <c r="NTT208" s="597"/>
      <c r="NTU208" s="597"/>
      <c r="NTV208" s="597"/>
      <c r="NTW208" s="446"/>
      <c r="NTX208" s="446"/>
      <c r="NTY208" s="446"/>
      <c r="NTZ208" s="597"/>
      <c r="NUA208" s="446"/>
      <c r="NUB208" s="446"/>
      <c r="NUC208" s="446"/>
      <c r="NUD208" s="446"/>
      <c r="NUE208" s="597"/>
      <c r="NUF208" s="144"/>
      <c r="NUG208" s="144"/>
      <c r="NUH208" s="144"/>
      <c r="NUI208" s="145"/>
      <c r="NUJ208" s="597"/>
      <c r="NUK208" s="597"/>
      <c r="NUL208" s="597"/>
      <c r="NUM208" s="446"/>
      <c r="NUN208" s="446"/>
      <c r="NUO208" s="446"/>
      <c r="NUP208" s="597"/>
      <c r="NUQ208" s="446"/>
      <c r="NUR208" s="446"/>
      <c r="NUS208" s="446"/>
      <c r="NUT208" s="446"/>
      <c r="NUU208" s="597"/>
      <c r="NUV208" s="144"/>
      <c r="NUW208" s="144"/>
      <c r="NUX208" s="144"/>
      <c r="NUY208" s="145"/>
      <c r="NUZ208" s="597"/>
      <c r="NVA208" s="597"/>
      <c r="NVB208" s="597"/>
      <c r="NVC208" s="446"/>
      <c r="NVD208" s="446"/>
      <c r="NVE208" s="446"/>
      <c r="NVF208" s="597"/>
      <c r="NVG208" s="446"/>
      <c r="NVH208" s="446"/>
      <c r="NVI208" s="446"/>
      <c r="NVJ208" s="446"/>
      <c r="NVK208" s="597"/>
      <c r="NVL208" s="144"/>
      <c r="NVM208" s="144"/>
      <c r="NVN208" s="144"/>
      <c r="NVO208" s="145"/>
      <c r="NVP208" s="597"/>
      <c r="NVQ208" s="597"/>
      <c r="NVR208" s="597"/>
      <c r="NVS208" s="446"/>
      <c r="NVT208" s="446"/>
      <c r="NVU208" s="446"/>
      <c r="NVV208" s="597"/>
      <c r="NVW208" s="446"/>
      <c r="NVX208" s="446"/>
      <c r="NVY208" s="446"/>
      <c r="NVZ208" s="446"/>
      <c r="NWA208" s="597"/>
      <c r="NWB208" s="144"/>
      <c r="NWC208" s="144"/>
      <c r="NWD208" s="144"/>
      <c r="NWE208" s="145"/>
      <c r="NWF208" s="597"/>
      <c r="NWG208" s="597"/>
      <c r="NWH208" s="597"/>
      <c r="NWI208" s="446"/>
      <c r="NWJ208" s="446"/>
      <c r="NWK208" s="446"/>
      <c r="NWL208" s="597"/>
      <c r="NWM208" s="446"/>
      <c r="NWN208" s="446"/>
      <c r="NWO208" s="446"/>
      <c r="NWP208" s="446"/>
      <c r="NWQ208" s="597"/>
      <c r="NWR208" s="144"/>
      <c r="NWS208" s="144"/>
      <c r="NWT208" s="144"/>
      <c r="NWU208" s="145"/>
      <c r="NWV208" s="597"/>
      <c r="NWW208" s="597"/>
      <c r="NWX208" s="597"/>
      <c r="NWY208" s="446"/>
      <c r="NWZ208" s="446"/>
      <c r="NXA208" s="446"/>
      <c r="NXB208" s="597"/>
      <c r="NXC208" s="446"/>
      <c r="NXD208" s="446"/>
      <c r="NXE208" s="446"/>
      <c r="NXF208" s="446"/>
      <c r="NXG208" s="597"/>
      <c r="NXH208" s="144"/>
      <c r="NXI208" s="144"/>
      <c r="NXJ208" s="144"/>
      <c r="NXK208" s="145"/>
      <c r="NXL208" s="597"/>
      <c r="NXM208" s="597"/>
      <c r="NXN208" s="597"/>
      <c r="NXO208" s="446"/>
      <c r="NXP208" s="446"/>
      <c r="NXQ208" s="446"/>
      <c r="NXR208" s="597"/>
      <c r="NXS208" s="446"/>
      <c r="NXT208" s="446"/>
      <c r="NXU208" s="446"/>
      <c r="NXV208" s="446"/>
      <c r="NXW208" s="597"/>
      <c r="NXX208" s="144"/>
      <c r="NXY208" s="144"/>
      <c r="NXZ208" s="144"/>
      <c r="NYA208" s="145"/>
      <c r="NYB208" s="597"/>
      <c r="NYC208" s="597"/>
      <c r="NYD208" s="597"/>
      <c r="NYE208" s="446"/>
      <c r="NYF208" s="446"/>
      <c r="NYG208" s="446"/>
      <c r="NYH208" s="597"/>
      <c r="NYI208" s="446"/>
      <c r="NYJ208" s="446"/>
      <c r="NYK208" s="446"/>
      <c r="NYL208" s="446"/>
      <c r="NYM208" s="597"/>
      <c r="NYN208" s="144"/>
      <c r="NYO208" s="144"/>
      <c r="NYP208" s="144"/>
      <c r="NYQ208" s="145"/>
      <c r="NYR208" s="597"/>
      <c r="NYS208" s="597"/>
      <c r="NYT208" s="597"/>
      <c r="NYU208" s="446"/>
      <c r="NYV208" s="446"/>
      <c r="NYW208" s="446"/>
      <c r="NYX208" s="597"/>
      <c r="NYY208" s="446"/>
      <c r="NYZ208" s="446"/>
      <c r="NZA208" s="446"/>
      <c r="NZB208" s="446"/>
      <c r="NZC208" s="597"/>
      <c r="NZD208" s="144"/>
      <c r="NZE208" s="144"/>
      <c r="NZF208" s="144"/>
      <c r="NZG208" s="145"/>
      <c r="NZH208" s="597"/>
      <c r="NZI208" s="597"/>
      <c r="NZJ208" s="597"/>
      <c r="NZK208" s="446"/>
      <c r="NZL208" s="446"/>
      <c r="NZM208" s="446"/>
      <c r="NZN208" s="597"/>
      <c r="NZO208" s="446"/>
      <c r="NZP208" s="446"/>
      <c r="NZQ208" s="446"/>
      <c r="NZR208" s="446"/>
      <c r="NZS208" s="597"/>
      <c r="NZT208" s="144"/>
      <c r="NZU208" s="144"/>
      <c r="NZV208" s="144"/>
      <c r="NZW208" s="145"/>
      <c r="NZX208" s="597"/>
      <c r="NZY208" s="597"/>
      <c r="NZZ208" s="597"/>
      <c r="OAA208" s="446"/>
      <c r="OAB208" s="446"/>
      <c r="OAC208" s="446"/>
      <c r="OAD208" s="597"/>
      <c r="OAE208" s="446"/>
      <c r="OAF208" s="446"/>
      <c r="OAG208" s="446"/>
      <c r="OAH208" s="446"/>
      <c r="OAI208" s="597"/>
      <c r="OAJ208" s="144"/>
      <c r="OAK208" s="144"/>
      <c r="OAL208" s="144"/>
      <c r="OAM208" s="145"/>
      <c r="OAN208" s="597"/>
      <c r="OAO208" s="597"/>
      <c r="OAP208" s="597"/>
      <c r="OAQ208" s="446"/>
      <c r="OAR208" s="446"/>
      <c r="OAS208" s="446"/>
      <c r="OAT208" s="597"/>
      <c r="OAU208" s="446"/>
      <c r="OAV208" s="446"/>
      <c r="OAW208" s="446"/>
      <c r="OAX208" s="446"/>
      <c r="OAY208" s="597"/>
      <c r="OAZ208" s="144"/>
      <c r="OBA208" s="144"/>
      <c r="OBB208" s="144"/>
      <c r="OBC208" s="145"/>
      <c r="OBD208" s="597"/>
      <c r="OBE208" s="597"/>
      <c r="OBF208" s="597"/>
      <c r="OBG208" s="446"/>
      <c r="OBH208" s="446"/>
      <c r="OBI208" s="446"/>
      <c r="OBJ208" s="597"/>
      <c r="OBK208" s="446"/>
      <c r="OBL208" s="446"/>
      <c r="OBM208" s="446"/>
      <c r="OBN208" s="446"/>
      <c r="OBO208" s="597"/>
      <c r="OBP208" s="144"/>
      <c r="OBQ208" s="144"/>
      <c r="OBR208" s="144"/>
      <c r="OBS208" s="145"/>
      <c r="OBT208" s="597"/>
      <c r="OBU208" s="597"/>
      <c r="OBV208" s="597"/>
      <c r="OBW208" s="446"/>
      <c r="OBX208" s="446"/>
      <c r="OBY208" s="446"/>
      <c r="OBZ208" s="597"/>
      <c r="OCA208" s="446"/>
      <c r="OCB208" s="446"/>
      <c r="OCC208" s="446"/>
      <c r="OCD208" s="446"/>
      <c r="OCE208" s="597"/>
      <c r="OCF208" s="144"/>
      <c r="OCG208" s="144"/>
      <c r="OCH208" s="144"/>
      <c r="OCI208" s="145"/>
      <c r="OCJ208" s="597"/>
      <c r="OCK208" s="597"/>
      <c r="OCL208" s="597"/>
      <c r="OCM208" s="446"/>
      <c r="OCN208" s="446"/>
      <c r="OCO208" s="446"/>
      <c r="OCP208" s="597"/>
      <c r="OCQ208" s="446"/>
      <c r="OCR208" s="446"/>
      <c r="OCS208" s="446"/>
      <c r="OCT208" s="446"/>
      <c r="OCU208" s="597"/>
      <c r="OCV208" s="144"/>
      <c r="OCW208" s="144"/>
      <c r="OCX208" s="144"/>
      <c r="OCY208" s="145"/>
      <c r="OCZ208" s="597"/>
      <c r="ODA208" s="597"/>
      <c r="ODB208" s="597"/>
      <c r="ODC208" s="446"/>
      <c r="ODD208" s="446"/>
      <c r="ODE208" s="446"/>
      <c r="ODF208" s="597"/>
      <c r="ODG208" s="446"/>
      <c r="ODH208" s="446"/>
      <c r="ODI208" s="446"/>
      <c r="ODJ208" s="446"/>
      <c r="ODK208" s="597"/>
      <c r="ODL208" s="144"/>
      <c r="ODM208" s="144"/>
      <c r="ODN208" s="144"/>
      <c r="ODO208" s="145"/>
      <c r="ODP208" s="597"/>
      <c r="ODQ208" s="597"/>
      <c r="ODR208" s="597"/>
      <c r="ODS208" s="446"/>
      <c r="ODT208" s="446"/>
      <c r="ODU208" s="446"/>
      <c r="ODV208" s="597"/>
      <c r="ODW208" s="446"/>
      <c r="ODX208" s="446"/>
      <c r="ODY208" s="446"/>
      <c r="ODZ208" s="446"/>
      <c r="OEA208" s="597"/>
      <c r="OEB208" s="144"/>
      <c r="OEC208" s="144"/>
      <c r="OED208" s="144"/>
      <c r="OEE208" s="145"/>
      <c r="OEF208" s="597"/>
      <c r="OEG208" s="597"/>
      <c r="OEH208" s="597"/>
      <c r="OEI208" s="446"/>
      <c r="OEJ208" s="446"/>
      <c r="OEK208" s="446"/>
      <c r="OEL208" s="597"/>
      <c r="OEM208" s="446"/>
      <c r="OEN208" s="446"/>
      <c r="OEO208" s="446"/>
      <c r="OEP208" s="446"/>
      <c r="OEQ208" s="597"/>
      <c r="OER208" s="144"/>
      <c r="OES208" s="144"/>
      <c r="OET208" s="144"/>
      <c r="OEU208" s="145"/>
      <c r="OEV208" s="597"/>
      <c r="OEW208" s="597"/>
      <c r="OEX208" s="597"/>
      <c r="OEY208" s="446"/>
      <c r="OEZ208" s="446"/>
      <c r="OFA208" s="446"/>
      <c r="OFB208" s="597"/>
      <c r="OFC208" s="446"/>
      <c r="OFD208" s="446"/>
      <c r="OFE208" s="446"/>
      <c r="OFF208" s="446"/>
      <c r="OFG208" s="597"/>
      <c r="OFH208" s="144"/>
      <c r="OFI208" s="144"/>
      <c r="OFJ208" s="144"/>
      <c r="OFK208" s="145"/>
      <c r="OFL208" s="597"/>
      <c r="OFM208" s="597"/>
      <c r="OFN208" s="597"/>
      <c r="OFO208" s="446"/>
      <c r="OFP208" s="446"/>
      <c r="OFQ208" s="446"/>
      <c r="OFR208" s="597"/>
      <c r="OFS208" s="446"/>
      <c r="OFT208" s="446"/>
      <c r="OFU208" s="446"/>
      <c r="OFV208" s="446"/>
      <c r="OFW208" s="597"/>
      <c r="OFX208" s="144"/>
      <c r="OFY208" s="144"/>
      <c r="OFZ208" s="144"/>
      <c r="OGA208" s="145"/>
      <c r="OGB208" s="597"/>
      <c r="OGC208" s="597"/>
      <c r="OGD208" s="597"/>
      <c r="OGE208" s="446"/>
      <c r="OGF208" s="446"/>
      <c r="OGG208" s="446"/>
      <c r="OGH208" s="597"/>
      <c r="OGI208" s="446"/>
      <c r="OGJ208" s="446"/>
      <c r="OGK208" s="446"/>
      <c r="OGL208" s="446"/>
      <c r="OGM208" s="597"/>
      <c r="OGN208" s="144"/>
      <c r="OGO208" s="144"/>
      <c r="OGP208" s="144"/>
      <c r="OGQ208" s="145"/>
      <c r="OGR208" s="597"/>
      <c r="OGS208" s="597"/>
      <c r="OGT208" s="597"/>
      <c r="OGU208" s="446"/>
      <c r="OGV208" s="446"/>
      <c r="OGW208" s="446"/>
      <c r="OGX208" s="597"/>
      <c r="OGY208" s="446"/>
      <c r="OGZ208" s="446"/>
      <c r="OHA208" s="446"/>
      <c r="OHB208" s="446"/>
      <c r="OHC208" s="597"/>
      <c r="OHD208" s="144"/>
      <c r="OHE208" s="144"/>
      <c r="OHF208" s="144"/>
      <c r="OHG208" s="145"/>
      <c r="OHH208" s="597"/>
      <c r="OHI208" s="597"/>
      <c r="OHJ208" s="597"/>
      <c r="OHK208" s="446"/>
      <c r="OHL208" s="446"/>
      <c r="OHM208" s="446"/>
      <c r="OHN208" s="597"/>
      <c r="OHO208" s="446"/>
      <c r="OHP208" s="446"/>
      <c r="OHQ208" s="446"/>
      <c r="OHR208" s="446"/>
      <c r="OHS208" s="597"/>
      <c r="OHT208" s="144"/>
      <c r="OHU208" s="144"/>
      <c r="OHV208" s="144"/>
      <c r="OHW208" s="145"/>
      <c r="OHX208" s="597"/>
      <c r="OHY208" s="597"/>
      <c r="OHZ208" s="597"/>
      <c r="OIA208" s="446"/>
      <c r="OIB208" s="446"/>
      <c r="OIC208" s="446"/>
      <c r="OID208" s="597"/>
      <c r="OIE208" s="446"/>
      <c r="OIF208" s="446"/>
      <c r="OIG208" s="446"/>
      <c r="OIH208" s="446"/>
      <c r="OII208" s="597"/>
      <c r="OIJ208" s="144"/>
      <c r="OIK208" s="144"/>
      <c r="OIL208" s="144"/>
      <c r="OIM208" s="145"/>
      <c r="OIN208" s="597"/>
      <c r="OIO208" s="597"/>
      <c r="OIP208" s="597"/>
      <c r="OIQ208" s="446"/>
      <c r="OIR208" s="446"/>
      <c r="OIS208" s="446"/>
      <c r="OIT208" s="597"/>
      <c r="OIU208" s="446"/>
      <c r="OIV208" s="446"/>
      <c r="OIW208" s="446"/>
      <c r="OIX208" s="446"/>
      <c r="OIY208" s="597"/>
      <c r="OIZ208" s="144"/>
      <c r="OJA208" s="144"/>
      <c r="OJB208" s="144"/>
      <c r="OJC208" s="145"/>
      <c r="OJD208" s="597"/>
      <c r="OJE208" s="597"/>
      <c r="OJF208" s="597"/>
      <c r="OJG208" s="446"/>
      <c r="OJH208" s="446"/>
      <c r="OJI208" s="446"/>
      <c r="OJJ208" s="597"/>
      <c r="OJK208" s="446"/>
      <c r="OJL208" s="446"/>
      <c r="OJM208" s="446"/>
      <c r="OJN208" s="446"/>
      <c r="OJO208" s="597"/>
      <c r="OJP208" s="144"/>
      <c r="OJQ208" s="144"/>
      <c r="OJR208" s="144"/>
      <c r="OJS208" s="145"/>
      <c r="OJT208" s="597"/>
      <c r="OJU208" s="597"/>
      <c r="OJV208" s="597"/>
      <c r="OJW208" s="446"/>
      <c r="OJX208" s="446"/>
      <c r="OJY208" s="446"/>
      <c r="OJZ208" s="597"/>
      <c r="OKA208" s="446"/>
      <c r="OKB208" s="446"/>
      <c r="OKC208" s="446"/>
      <c r="OKD208" s="446"/>
      <c r="OKE208" s="597"/>
      <c r="OKF208" s="144"/>
      <c r="OKG208" s="144"/>
      <c r="OKH208" s="144"/>
      <c r="OKI208" s="145"/>
      <c r="OKJ208" s="597"/>
      <c r="OKK208" s="597"/>
      <c r="OKL208" s="597"/>
      <c r="OKM208" s="446"/>
      <c r="OKN208" s="446"/>
      <c r="OKO208" s="446"/>
      <c r="OKP208" s="597"/>
      <c r="OKQ208" s="446"/>
      <c r="OKR208" s="446"/>
      <c r="OKS208" s="446"/>
      <c r="OKT208" s="446"/>
      <c r="OKU208" s="597"/>
      <c r="OKV208" s="144"/>
      <c r="OKW208" s="144"/>
      <c r="OKX208" s="144"/>
      <c r="OKY208" s="145"/>
      <c r="OKZ208" s="597"/>
      <c r="OLA208" s="597"/>
      <c r="OLB208" s="597"/>
      <c r="OLC208" s="446"/>
      <c r="OLD208" s="446"/>
      <c r="OLE208" s="446"/>
      <c r="OLF208" s="597"/>
      <c r="OLG208" s="446"/>
      <c r="OLH208" s="446"/>
      <c r="OLI208" s="446"/>
      <c r="OLJ208" s="446"/>
      <c r="OLK208" s="597"/>
      <c r="OLL208" s="144"/>
      <c r="OLM208" s="144"/>
      <c r="OLN208" s="144"/>
      <c r="OLO208" s="145"/>
      <c r="OLP208" s="597"/>
      <c r="OLQ208" s="597"/>
      <c r="OLR208" s="597"/>
      <c r="OLS208" s="446"/>
      <c r="OLT208" s="446"/>
      <c r="OLU208" s="446"/>
      <c r="OLV208" s="597"/>
      <c r="OLW208" s="446"/>
      <c r="OLX208" s="446"/>
      <c r="OLY208" s="446"/>
      <c r="OLZ208" s="446"/>
      <c r="OMA208" s="597"/>
      <c r="OMB208" s="144"/>
      <c r="OMC208" s="144"/>
      <c r="OMD208" s="144"/>
      <c r="OME208" s="145"/>
      <c r="OMF208" s="597"/>
      <c r="OMG208" s="597"/>
      <c r="OMH208" s="597"/>
      <c r="OMI208" s="446"/>
      <c r="OMJ208" s="446"/>
      <c r="OMK208" s="446"/>
      <c r="OML208" s="597"/>
      <c r="OMM208" s="446"/>
      <c r="OMN208" s="446"/>
      <c r="OMO208" s="446"/>
      <c r="OMP208" s="446"/>
      <c r="OMQ208" s="597"/>
      <c r="OMR208" s="144"/>
      <c r="OMS208" s="144"/>
      <c r="OMT208" s="144"/>
      <c r="OMU208" s="145"/>
      <c r="OMV208" s="597"/>
      <c r="OMW208" s="597"/>
      <c r="OMX208" s="597"/>
      <c r="OMY208" s="446"/>
      <c r="OMZ208" s="446"/>
      <c r="ONA208" s="446"/>
      <c r="ONB208" s="597"/>
      <c r="ONC208" s="446"/>
      <c r="OND208" s="446"/>
      <c r="ONE208" s="446"/>
      <c r="ONF208" s="446"/>
      <c r="ONG208" s="597"/>
      <c r="ONH208" s="144"/>
      <c r="ONI208" s="144"/>
      <c r="ONJ208" s="144"/>
      <c r="ONK208" s="145"/>
      <c r="ONL208" s="597"/>
      <c r="ONM208" s="597"/>
      <c r="ONN208" s="597"/>
      <c r="ONO208" s="446"/>
      <c r="ONP208" s="446"/>
      <c r="ONQ208" s="446"/>
      <c r="ONR208" s="597"/>
      <c r="ONS208" s="446"/>
      <c r="ONT208" s="446"/>
      <c r="ONU208" s="446"/>
      <c r="ONV208" s="446"/>
      <c r="ONW208" s="597"/>
      <c r="ONX208" s="144"/>
      <c r="ONY208" s="144"/>
      <c r="ONZ208" s="144"/>
      <c r="OOA208" s="145"/>
      <c r="OOB208" s="597"/>
      <c r="OOC208" s="597"/>
      <c r="OOD208" s="597"/>
      <c r="OOE208" s="446"/>
      <c r="OOF208" s="446"/>
      <c r="OOG208" s="446"/>
      <c r="OOH208" s="597"/>
      <c r="OOI208" s="446"/>
      <c r="OOJ208" s="446"/>
      <c r="OOK208" s="446"/>
      <c r="OOL208" s="446"/>
      <c r="OOM208" s="597"/>
      <c r="OON208" s="144"/>
      <c r="OOO208" s="144"/>
      <c r="OOP208" s="144"/>
      <c r="OOQ208" s="145"/>
      <c r="OOR208" s="597"/>
      <c r="OOS208" s="597"/>
      <c r="OOT208" s="597"/>
      <c r="OOU208" s="446"/>
      <c r="OOV208" s="446"/>
      <c r="OOW208" s="446"/>
      <c r="OOX208" s="597"/>
      <c r="OOY208" s="446"/>
      <c r="OOZ208" s="446"/>
      <c r="OPA208" s="446"/>
      <c r="OPB208" s="446"/>
      <c r="OPC208" s="597"/>
      <c r="OPD208" s="144"/>
      <c r="OPE208" s="144"/>
      <c r="OPF208" s="144"/>
      <c r="OPG208" s="145"/>
      <c r="OPH208" s="597"/>
      <c r="OPI208" s="597"/>
      <c r="OPJ208" s="597"/>
      <c r="OPK208" s="446"/>
      <c r="OPL208" s="446"/>
      <c r="OPM208" s="446"/>
      <c r="OPN208" s="597"/>
      <c r="OPO208" s="446"/>
      <c r="OPP208" s="446"/>
      <c r="OPQ208" s="446"/>
      <c r="OPR208" s="446"/>
      <c r="OPS208" s="597"/>
      <c r="OPT208" s="144"/>
      <c r="OPU208" s="144"/>
      <c r="OPV208" s="144"/>
      <c r="OPW208" s="145"/>
      <c r="OPX208" s="597"/>
      <c r="OPY208" s="597"/>
      <c r="OPZ208" s="597"/>
      <c r="OQA208" s="446"/>
      <c r="OQB208" s="446"/>
      <c r="OQC208" s="446"/>
      <c r="OQD208" s="597"/>
      <c r="OQE208" s="446"/>
      <c r="OQF208" s="446"/>
      <c r="OQG208" s="446"/>
      <c r="OQH208" s="446"/>
      <c r="OQI208" s="597"/>
      <c r="OQJ208" s="144"/>
      <c r="OQK208" s="144"/>
      <c r="OQL208" s="144"/>
      <c r="OQM208" s="145"/>
      <c r="OQN208" s="597"/>
      <c r="OQO208" s="597"/>
      <c r="OQP208" s="597"/>
      <c r="OQQ208" s="446"/>
      <c r="OQR208" s="446"/>
      <c r="OQS208" s="446"/>
      <c r="OQT208" s="597"/>
      <c r="OQU208" s="446"/>
      <c r="OQV208" s="446"/>
      <c r="OQW208" s="446"/>
      <c r="OQX208" s="446"/>
      <c r="OQY208" s="597"/>
      <c r="OQZ208" s="144"/>
      <c r="ORA208" s="144"/>
      <c r="ORB208" s="144"/>
      <c r="ORC208" s="145"/>
      <c r="ORD208" s="597"/>
      <c r="ORE208" s="597"/>
      <c r="ORF208" s="597"/>
      <c r="ORG208" s="446"/>
      <c r="ORH208" s="446"/>
      <c r="ORI208" s="446"/>
      <c r="ORJ208" s="597"/>
      <c r="ORK208" s="446"/>
      <c r="ORL208" s="446"/>
      <c r="ORM208" s="446"/>
      <c r="ORN208" s="446"/>
      <c r="ORO208" s="597"/>
      <c r="ORP208" s="144"/>
      <c r="ORQ208" s="144"/>
      <c r="ORR208" s="144"/>
      <c r="ORS208" s="145"/>
      <c r="ORT208" s="597"/>
      <c r="ORU208" s="597"/>
      <c r="ORV208" s="597"/>
      <c r="ORW208" s="446"/>
      <c r="ORX208" s="446"/>
      <c r="ORY208" s="446"/>
      <c r="ORZ208" s="597"/>
      <c r="OSA208" s="446"/>
      <c r="OSB208" s="446"/>
      <c r="OSC208" s="446"/>
      <c r="OSD208" s="446"/>
      <c r="OSE208" s="597"/>
      <c r="OSF208" s="144"/>
      <c r="OSG208" s="144"/>
      <c r="OSH208" s="144"/>
      <c r="OSI208" s="145"/>
      <c r="OSJ208" s="597"/>
      <c r="OSK208" s="597"/>
      <c r="OSL208" s="597"/>
      <c r="OSM208" s="446"/>
      <c r="OSN208" s="446"/>
      <c r="OSO208" s="446"/>
      <c r="OSP208" s="597"/>
      <c r="OSQ208" s="446"/>
      <c r="OSR208" s="446"/>
      <c r="OSS208" s="446"/>
      <c r="OST208" s="446"/>
      <c r="OSU208" s="597"/>
      <c r="OSV208" s="144"/>
      <c r="OSW208" s="144"/>
      <c r="OSX208" s="144"/>
      <c r="OSY208" s="145"/>
      <c r="OSZ208" s="597"/>
      <c r="OTA208" s="597"/>
      <c r="OTB208" s="597"/>
      <c r="OTC208" s="446"/>
      <c r="OTD208" s="446"/>
      <c r="OTE208" s="446"/>
      <c r="OTF208" s="597"/>
      <c r="OTG208" s="446"/>
      <c r="OTH208" s="446"/>
      <c r="OTI208" s="446"/>
      <c r="OTJ208" s="446"/>
      <c r="OTK208" s="597"/>
      <c r="OTL208" s="144"/>
      <c r="OTM208" s="144"/>
      <c r="OTN208" s="144"/>
      <c r="OTO208" s="145"/>
      <c r="OTP208" s="597"/>
      <c r="OTQ208" s="597"/>
      <c r="OTR208" s="597"/>
      <c r="OTS208" s="446"/>
      <c r="OTT208" s="446"/>
      <c r="OTU208" s="446"/>
      <c r="OTV208" s="597"/>
      <c r="OTW208" s="446"/>
      <c r="OTX208" s="446"/>
      <c r="OTY208" s="446"/>
      <c r="OTZ208" s="446"/>
      <c r="OUA208" s="597"/>
      <c r="OUB208" s="144"/>
      <c r="OUC208" s="144"/>
      <c r="OUD208" s="144"/>
      <c r="OUE208" s="145"/>
      <c r="OUF208" s="597"/>
      <c r="OUG208" s="597"/>
      <c r="OUH208" s="597"/>
      <c r="OUI208" s="446"/>
      <c r="OUJ208" s="446"/>
      <c r="OUK208" s="446"/>
      <c r="OUL208" s="597"/>
      <c r="OUM208" s="446"/>
      <c r="OUN208" s="446"/>
      <c r="OUO208" s="446"/>
      <c r="OUP208" s="446"/>
      <c r="OUQ208" s="597"/>
      <c r="OUR208" s="144"/>
      <c r="OUS208" s="144"/>
      <c r="OUT208" s="144"/>
      <c r="OUU208" s="145"/>
      <c r="OUV208" s="597"/>
      <c r="OUW208" s="597"/>
      <c r="OUX208" s="597"/>
      <c r="OUY208" s="446"/>
      <c r="OUZ208" s="446"/>
      <c r="OVA208" s="446"/>
      <c r="OVB208" s="597"/>
      <c r="OVC208" s="446"/>
      <c r="OVD208" s="446"/>
      <c r="OVE208" s="446"/>
      <c r="OVF208" s="446"/>
      <c r="OVG208" s="597"/>
      <c r="OVH208" s="144"/>
      <c r="OVI208" s="144"/>
      <c r="OVJ208" s="144"/>
      <c r="OVK208" s="145"/>
      <c r="OVL208" s="597"/>
      <c r="OVM208" s="597"/>
      <c r="OVN208" s="597"/>
      <c r="OVO208" s="446"/>
      <c r="OVP208" s="446"/>
      <c r="OVQ208" s="446"/>
      <c r="OVR208" s="597"/>
      <c r="OVS208" s="446"/>
      <c r="OVT208" s="446"/>
      <c r="OVU208" s="446"/>
      <c r="OVV208" s="446"/>
      <c r="OVW208" s="597"/>
      <c r="OVX208" s="144"/>
      <c r="OVY208" s="144"/>
      <c r="OVZ208" s="144"/>
      <c r="OWA208" s="145"/>
      <c r="OWB208" s="597"/>
      <c r="OWC208" s="597"/>
      <c r="OWD208" s="597"/>
      <c r="OWE208" s="446"/>
      <c r="OWF208" s="446"/>
      <c r="OWG208" s="446"/>
      <c r="OWH208" s="597"/>
      <c r="OWI208" s="446"/>
      <c r="OWJ208" s="446"/>
      <c r="OWK208" s="446"/>
      <c r="OWL208" s="446"/>
      <c r="OWM208" s="597"/>
      <c r="OWN208" s="144"/>
      <c r="OWO208" s="144"/>
      <c r="OWP208" s="144"/>
      <c r="OWQ208" s="145"/>
      <c r="OWR208" s="597"/>
      <c r="OWS208" s="597"/>
      <c r="OWT208" s="597"/>
      <c r="OWU208" s="446"/>
      <c r="OWV208" s="446"/>
      <c r="OWW208" s="446"/>
      <c r="OWX208" s="597"/>
      <c r="OWY208" s="446"/>
      <c r="OWZ208" s="446"/>
      <c r="OXA208" s="446"/>
      <c r="OXB208" s="446"/>
      <c r="OXC208" s="597"/>
      <c r="OXD208" s="144"/>
      <c r="OXE208" s="144"/>
      <c r="OXF208" s="144"/>
      <c r="OXG208" s="145"/>
      <c r="OXH208" s="597"/>
      <c r="OXI208" s="597"/>
      <c r="OXJ208" s="597"/>
      <c r="OXK208" s="446"/>
      <c r="OXL208" s="446"/>
      <c r="OXM208" s="446"/>
      <c r="OXN208" s="597"/>
      <c r="OXO208" s="446"/>
      <c r="OXP208" s="446"/>
      <c r="OXQ208" s="446"/>
      <c r="OXR208" s="446"/>
      <c r="OXS208" s="597"/>
      <c r="OXT208" s="144"/>
      <c r="OXU208" s="144"/>
      <c r="OXV208" s="144"/>
      <c r="OXW208" s="145"/>
      <c r="OXX208" s="597"/>
      <c r="OXY208" s="597"/>
      <c r="OXZ208" s="597"/>
      <c r="OYA208" s="446"/>
      <c r="OYB208" s="446"/>
      <c r="OYC208" s="446"/>
      <c r="OYD208" s="597"/>
      <c r="OYE208" s="446"/>
      <c r="OYF208" s="446"/>
      <c r="OYG208" s="446"/>
      <c r="OYH208" s="446"/>
      <c r="OYI208" s="597"/>
      <c r="OYJ208" s="144"/>
      <c r="OYK208" s="144"/>
      <c r="OYL208" s="144"/>
      <c r="OYM208" s="145"/>
      <c r="OYN208" s="597"/>
      <c r="OYO208" s="597"/>
      <c r="OYP208" s="597"/>
      <c r="OYQ208" s="446"/>
      <c r="OYR208" s="446"/>
      <c r="OYS208" s="446"/>
      <c r="OYT208" s="597"/>
      <c r="OYU208" s="446"/>
      <c r="OYV208" s="446"/>
      <c r="OYW208" s="446"/>
      <c r="OYX208" s="446"/>
      <c r="OYY208" s="597"/>
      <c r="OYZ208" s="144"/>
      <c r="OZA208" s="144"/>
      <c r="OZB208" s="144"/>
      <c r="OZC208" s="145"/>
      <c r="OZD208" s="597"/>
      <c r="OZE208" s="597"/>
      <c r="OZF208" s="597"/>
      <c r="OZG208" s="446"/>
      <c r="OZH208" s="446"/>
      <c r="OZI208" s="446"/>
      <c r="OZJ208" s="597"/>
      <c r="OZK208" s="446"/>
      <c r="OZL208" s="446"/>
      <c r="OZM208" s="446"/>
      <c r="OZN208" s="446"/>
      <c r="OZO208" s="597"/>
      <c r="OZP208" s="144"/>
      <c r="OZQ208" s="144"/>
      <c r="OZR208" s="144"/>
      <c r="OZS208" s="145"/>
      <c r="OZT208" s="597"/>
      <c r="OZU208" s="597"/>
      <c r="OZV208" s="597"/>
      <c r="OZW208" s="446"/>
      <c r="OZX208" s="446"/>
      <c r="OZY208" s="446"/>
      <c r="OZZ208" s="597"/>
      <c r="PAA208" s="446"/>
      <c r="PAB208" s="446"/>
      <c r="PAC208" s="446"/>
      <c r="PAD208" s="446"/>
      <c r="PAE208" s="597"/>
      <c r="PAF208" s="144"/>
      <c r="PAG208" s="144"/>
      <c r="PAH208" s="144"/>
      <c r="PAI208" s="145"/>
      <c r="PAJ208" s="597"/>
      <c r="PAK208" s="597"/>
      <c r="PAL208" s="597"/>
      <c r="PAM208" s="446"/>
      <c r="PAN208" s="446"/>
      <c r="PAO208" s="446"/>
      <c r="PAP208" s="597"/>
      <c r="PAQ208" s="446"/>
      <c r="PAR208" s="446"/>
      <c r="PAS208" s="446"/>
      <c r="PAT208" s="446"/>
      <c r="PAU208" s="597"/>
      <c r="PAV208" s="144"/>
      <c r="PAW208" s="144"/>
      <c r="PAX208" s="144"/>
      <c r="PAY208" s="145"/>
      <c r="PAZ208" s="597"/>
      <c r="PBA208" s="597"/>
      <c r="PBB208" s="597"/>
      <c r="PBC208" s="446"/>
      <c r="PBD208" s="446"/>
      <c r="PBE208" s="446"/>
      <c r="PBF208" s="597"/>
      <c r="PBG208" s="446"/>
      <c r="PBH208" s="446"/>
      <c r="PBI208" s="446"/>
      <c r="PBJ208" s="446"/>
      <c r="PBK208" s="597"/>
      <c r="PBL208" s="144"/>
      <c r="PBM208" s="144"/>
      <c r="PBN208" s="144"/>
      <c r="PBO208" s="145"/>
      <c r="PBP208" s="597"/>
      <c r="PBQ208" s="597"/>
      <c r="PBR208" s="597"/>
      <c r="PBS208" s="446"/>
      <c r="PBT208" s="446"/>
      <c r="PBU208" s="446"/>
      <c r="PBV208" s="597"/>
      <c r="PBW208" s="446"/>
      <c r="PBX208" s="446"/>
      <c r="PBY208" s="446"/>
      <c r="PBZ208" s="446"/>
      <c r="PCA208" s="597"/>
      <c r="PCB208" s="144"/>
      <c r="PCC208" s="144"/>
      <c r="PCD208" s="144"/>
      <c r="PCE208" s="145"/>
      <c r="PCF208" s="597"/>
      <c r="PCG208" s="597"/>
      <c r="PCH208" s="597"/>
      <c r="PCI208" s="446"/>
      <c r="PCJ208" s="446"/>
      <c r="PCK208" s="446"/>
      <c r="PCL208" s="597"/>
      <c r="PCM208" s="446"/>
      <c r="PCN208" s="446"/>
      <c r="PCO208" s="446"/>
      <c r="PCP208" s="446"/>
      <c r="PCQ208" s="597"/>
      <c r="PCR208" s="144"/>
      <c r="PCS208" s="144"/>
      <c r="PCT208" s="144"/>
      <c r="PCU208" s="145"/>
      <c r="PCV208" s="597"/>
      <c r="PCW208" s="597"/>
      <c r="PCX208" s="597"/>
      <c r="PCY208" s="446"/>
      <c r="PCZ208" s="446"/>
      <c r="PDA208" s="446"/>
      <c r="PDB208" s="597"/>
      <c r="PDC208" s="446"/>
      <c r="PDD208" s="446"/>
      <c r="PDE208" s="446"/>
      <c r="PDF208" s="446"/>
      <c r="PDG208" s="597"/>
      <c r="PDH208" s="144"/>
      <c r="PDI208" s="144"/>
      <c r="PDJ208" s="144"/>
      <c r="PDK208" s="145"/>
      <c r="PDL208" s="597"/>
      <c r="PDM208" s="597"/>
      <c r="PDN208" s="597"/>
      <c r="PDO208" s="446"/>
      <c r="PDP208" s="446"/>
      <c r="PDQ208" s="446"/>
      <c r="PDR208" s="597"/>
      <c r="PDS208" s="446"/>
      <c r="PDT208" s="446"/>
      <c r="PDU208" s="446"/>
      <c r="PDV208" s="446"/>
      <c r="PDW208" s="597"/>
      <c r="PDX208" s="144"/>
      <c r="PDY208" s="144"/>
      <c r="PDZ208" s="144"/>
      <c r="PEA208" s="145"/>
      <c r="PEB208" s="597"/>
      <c r="PEC208" s="597"/>
      <c r="PED208" s="597"/>
      <c r="PEE208" s="446"/>
      <c r="PEF208" s="446"/>
      <c r="PEG208" s="446"/>
      <c r="PEH208" s="597"/>
      <c r="PEI208" s="446"/>
      <c r="PEJ208" s="446"/>
      <c r="PEK208" s="446"/>
      <c r="PEL208" s="446"/>
      <c r="PEM208" s="597"/>
      <c r="PEN208" s="144"/>
      <c r="PEO208" s="144"/>
      <c r="PEP208" s="144"/>
      <c r="PEQ208" s="145"/>
      <c r="PER208" s="597"/>
      <c r="PES208" s="597"/>
      <c r="PET208" s="597"/>
      <c r="PEU208" s="446"/>
      <c r="PEV208" s="446"/>
      <c r="PEW208" s="446"/>
      <c r="PEX208" s="597"/>
      <c r="PEY208" s="446"/>
      <c r="PEZ208" s="446"/>
      <c r="PFA208" s="446"/>
      <c r="PFB208" s="446"/>
      <c r="PFC208" s="597"/>
      <c r="PFD208" s="144"/>
      <c r="PFE208" s="144"/>
      <c r="PFF208" s="144"/>
      <c r="PFG208" s="145"/>
      <c r="PFH208" s="597"/>
      <c r="PFI208" s="597"/>
      <c r="PFJ208" s="597"/>
      <c r="PFK208" s="446"/>
      <c r="PFL208" s="446"/>
      <c r="PFM208" s="446"/>
      <c r="PFN208" s="597"/>
      <c r="PFO208" s="446"/>
      <c r="PFP208" s="446"/>
      <c r="PFQ208" s="446"/>
      <c r="PFR208" s="446"/>
      <c r="PFS208" s="597"/>
      <c r="PFT208" s="144"/>
      <c r="PFU208" s="144"/>
      <c r="PFV208" s="144"/>
      <c r="PFW208" s="145"/>
      <c r="PFX208" s="597"/>
      <c r="PFY208" s="597"/>
      <c r="PFZ208" s="597"/>
      <c r="PGA208" s="446"/>
      <c r="PGB208" s="446"/>
      <c r="PGC208" s="446"/>
      <c r="PGD208" s="597"/>
      <c r="PGE208" s="446"/>
      <c r="PGF208" s="446"/>
      <c r="PGG208" s="446"/>
      <c r="PGH208" s="446"/>
      <c r="PGI208" s="597"/>
      <c r="PGJ208" s="144"/>
      <c r="PGK208" s="144"/>
      <c r="PGL208" s="144"/>
      <c r="PGM208" s="145"/>
      <c r="PGN208" s="597"/>
      <c r="PGO208" s="597"/>
      <c r="PGP208" s="597"/>
      <c r="PGQ208" s="446"/>
      <c r="PGR208" s="446"/>
      <c r="PGS208" s="446"/>
      <c r="PGT208" s="597"/>
      <c r="PGU208" s="446"/>
      <c r="PGV208" s="446"/>
      <c r="PGW208" s="446"/>
      <c r="PGX208" s="446"/>
      <c r="PGY208" s="597"/>
      <c r="PGZ208" s="144"/>
      <c r="PHA208" s="144"/>
      <c r="PHB208" s="144"/>
      <c r="PHC208" s="145"/>
      <c r="PHD208" s="597"/>
      <c r="PHE208" s="597"/>
      <c r="PHF208" s="597"/>
      <c r="PHG208" s="446"/>
      <c r="PHH208" s="446"/>
      <c r="PHI208" s="446"/>
      <c r="PHJ208" s="597"/>
      <c r="PHK208" s="446"/>
      <c r="PHL208" s="446"/>
      <c r="PHM208" s="446"/>
      <c r="PHN208" s="446"/>
      <c r="PHO208" s="597"/>
      <c r="PHP208" s="144"/>
      <c r="PHQ208" s="144"/>
      <c r="PHR208" s="144"/>
      <c r="PHS208" s="145"/>
      <c r="PHT208" s="597"/>
      <c r="PHU208" s="597"/>
      <c r="PHV208" s="597"/>
      <c r="PHW208" s="446"/>
      <c r="PHX208" s="446"/>
      <c r="PHY208" s="446"/>
      <c r="PHZ208" s="597"/>
      <c r="PIA208" s="446"/>
      <c r="PIB208" s="446"/>
      <c r="PIC208" s="446"/>
      <c r="PID208" s="446"/>
      <c r="PIE208" s="597"/>
      <c r="PIF208" s="144"/>
      <c r="PIG208" s="144"/>
      <c r="PIH208" s="144"/>
      <c r="PII208" s="145"/>
      <c r="PIJ208" s="597"/>
      <c r="PIK208" s="597"/>
      <c r="PIL208" s="597"/>
      <c r="PIM208" s="446"/>
      <c r="PIN208" s="446"/>
      <c r="PIO208" s="446"/>
      <c r="PIP208" s="597"/>
      <c r="PIQ208" s="446"/>
      <c r="PIR208" s="446"/>
      <c r="PIS208" s="446"/>
      <c r="PIT208" s="446"/>
      <c r="PIU208" s="597"/>
      <c r="PIV208" s="144"/>
      <c r="PIW208" s="144"/>
      <c r="PIX208" s="144"/>
      <c r="PIY208" s="145"/>
      <c r="PIZ208" s="597"/>
      <c r="PJA208" s="597"/>
      <c r="PJB208" s="597"/>
      <c r="PJC208" s="446"/>
      <c r="PJD208" s="446"/>
      <c r="PJE208" s="446"/>
      <c r="PJF208" s="597"/>
      <c r="PJG208" s="446"/>
      <c r="PJH208" s="446"/>
      <c r="PJI208" s="446"/>
      <c r="PJJ208" s="446"/>
      <c r="PJK208" s="597"/>
      <c r="PJL208" s="144"/>
      <c r="PJM208" s="144"/>
      <c r="PJN208" s="144"/>
      <c r="PJO208" s="145"/>
      <c r="PJP208" s="597"/>
      <c r="PJQ208" s="597"/>
      <c r="PJR208" s="597"/>
      <c r="PJS208" s="446"/>
      <c r="PJT208" s="446"/>
      <c r="PJU208" s="446"/>
      <c r="PJV208" s="597"/>
      <c r="PJW208" s="446"/>
      <c r="PJX208" s="446"/>
      <c r="PJY208" s="446"/>
      <c r="PJZ208" s="446"/>
      <c r="PKA208" s="597"/>
      <c r="PKB208" s="144"/>
      <c r="PKC208" s="144"/>
      <c r="PKD208" s="144"/>
      <c r="PKE208" s="145"/>
      <c r="PKF208" s="597"/>
      <c r="PKG208" s="597"/>
      <c r="PKH208" s="597"/>
      <c r="PKI208" s="446"/>
      <c r="PKJ208" s="446"/>
      <c r="PKK208" s="446"/>
      <c r="PKL208" s="597"/>
      <c r="PKM208" s="446"/>
      <c r="PKN208" s="446"/>
      <c r="PKO208" s="446"/>
      <c r="PKP208" s="446"/>
      <c r="PKQ208" s="597"/>
      <c r="PKR208" s="144"/>
      <c r="PKS208" s="144"/>
      <c r="PKT208" s="144"/>
      <c r="PKU208" s="145"/>
      <c r="PKV208" s="597"/>
      <c r="PKW208" s="597"/>
      <c r="PKX208" s="597"/>
      <c r="PKY208" s="446"/>
      <c r="PKZ208" s="446"/>
      <c r="PLA208" s="446"/>
      <c r="PLB208" s="597"/>
      <c r="PLC208" s="446"/>
      <c r="PLD208" s="446"/>
      <c r="PLE208" s="446"/>
      <c r="PLF208" s="446"/>
      <c r="PLG208" s="597"/>
      <c r="PLH208" s="144"/>
      <c r="PLI208" s="144"/>
      <c r="PLJ208" s="144"/>
      <c r="PLK208" s="145"/>
      <c r="PLL208" s="597"/>
      <c r="PLM208" s="597"/>
      <c r="PLN208" s="597"/>
      <c r="PLO208" s="446"/>
      <c r="PLP208" s="446"/>
      <c r="PLQ208" s="446"/>
      <c r="PLR208" s="597"/>
      <c r="PLS208" s="446"/>
      <c r="PLT208" s="446"/>
      <c r="PLU208" s="446"/>
      <c r="PLV208" s="446"/>
      <c r="PLW208" s="597"/>
      <c r="PLX208" s="144"/>
      <c r="PLY208" s="144"/>
      <c r="PLZ208" s="144"/>
      <c r="PMA208" s="145"/>
      <c r="PMB208" s="597"/>
      <c r="PMC208" s="597"/>
      <c r="PMD208" s="597"/>
      <c r="PME208" s="446"/>
      <c r="PMF208" s="446"/>
      <c r="PMG208" s="446"/>
      <c r="PMH208" s="597"/>
      <c r="PMI208" s="446"/>
      <c r="PMJ208" s="446"/>
      <c r="PMK208" s="446"/>
      <c r="PML208" s="446"/>
      <c r="PMM208" s="597"/>
      <c r="PMN208" s="144"/>
      <c r="PMO208" s="144"/>
      <c r="PMP208" s="144"/>
      <c r="PMQ208" s="145"/>
      <c r="PMR208" s="597"/>
      <c r="PMS208" s="597"/>
      <c r="PMT208" s="597"/>
      <c r="PMU208" s="446"/>
      <c r="PMV208" s="446"/>
      <c r="PMW208" s="446"/>
      <c r="PMX208" s="597"/>
      <c r="PMY208" s="446"/>
      <c r="PMZ208" s="446"/>
      <c r="PNA208" s="446"/>
      <c r="PNB208" s="446"/>
      <c r="PNC208" s="597"/>
      <c r="PND208" s="144"/>
      <c r="PNE208" s="144"/>
      <c r="PNF208" s="144"/>
      <c r="PNG208" s="145"/>
      <c r="PNH208" s="597"/>
      <c r="PNI208" s="597"/>
      <c r="PNJ208" s="597"/>
      <c r="PNK208" s="446"/>
      <c r="PNL208" s="446"/>
      <c r="PNM208" s="446"/>
      <c r="PNN208" s="597"/>
      <c r="PNO208" s="446"/>
      <c r="PNP208" s="446"/>
      <c r="PNQ208" s="446"/>
      <c r="PNR208" s="446"/>
      <c r="PNS208" s="597"/>
      <c r="PNT208" s="144"/>
      <c r="PNU208" s="144"/>
      <c r="PNV208" s="144"/>
      <c r="PNW208" s="145"/>
      <c r="PNX208" s="597"/>
      <c r="PNY208" s="597"/>
      <c r="PNZ208" s="597"/>
      <c r="POA208" s="446"/>
      <c r="POB208" s="446"/>
      <c r="POC208" s="446"/>
      <c r="POD208" s="597"/>
      <c r="POE208" s="446"/>
      <c r="POF208" s="446"/>
      <c r="POG208" s="446"/>
      <c r="POH208" s="446"/>
      <c r="POI208" s="597"/>
      <c r="POJ208" s="144"/>
      <c r="POK208" s="144"/>
      <c r="POL208" s="144"/>
      <c r="POM208" s="145"/>
      <c r="PON208" s="597"/>
      <c r="POO208" s="597"/>
      <c r="POP208" s="597"/>
      <c r="POQ208" s="446"/>
      <c r="POR208" s="446"/>
      <c r="POS208" s="446"/>
      <c r="POT208" s="597"/>
      <c r="POU208" s="446"/>
      <c r="POV208" s="446"/>
      <c r="POW208" s="446"/>
      <c r="POX208" s="446"/>
      <c r="POY208" s="597"/>
      <c r="POZ208" s="144"/>
      <c r="PPA208" s="144"/>
      <c r="PPB208" s="144"/>
      <c r="PPC208" s="145"/>
      <c r="PPD208" s="597"/>
      <c r="PPE208" s="597"/>
      <c r="PPF208" s="597"/>
      <c r="PPG208" s="446"/>
      <c r="PPH208" s="446"/>
      <c r="PPI208" s="446"/>
      <c r="PPJ208" s="597"/>
      <c r="PPK208" s="446"/>
      <c r="PPL208" s="446"/>
      <c r="PPM208" s="446"/>
      <c r="PPN208" s="446"/>
      <c r="PPO208" s="597"/>
      <c r="PPP208" s="144"/>
      <c r="PPQ208" s="144"/>
      <c r="PPR208" s="144"/>
      <c r="PPS208" s="145"/>
      <c r="PPT208" s="597"/>
      <c r="PPU208" s="597"/>
      <c r="PPV208" s="597"/>
      <c r="PPW208" s="446"/>
      <c r="PPX208" s="446"/>
      <c r="PPY208" s="446"/>
      <c r="PPZ208" s="597"/>
      <c r="PQA208" s="446"/>
      <c r="PQB208" s="446"/>
      <c r="PQC208" s="446"/>
      <c r="PQD208" s="446"/>
      <c r="PQE208" s="597"/>
      <c r="PQF208" s="144"/>
      <c r="PQG208" s="144"/>
      <c r="PQH208" s="144"/>
      <c r="PQI208" s="145"/>
      <c r="PQJ208" s="597"/>
      <c r="PQK208" s="597"/>
      <c r="PQL208" s="597"/>
      <c r="PQM208" s="446"/>
      <c r="PQN208" s="446"/>
      <c r="PQO208" s="446"/>
      <c r="PQP208" s="597"/>
      <c r="PQQ208" s="446"/>
      <c r="PQR208" s="446"/>
      <c r="PQS208" s="446"/>
      <c r="PQT208" s="446"/>
      <c r="PQU208" s="597"/>
      <c r="PQV208" s="144"/>
      <c r="PQW208" s="144"/>
      <c r="PQX208" s="144"/>
      <c r="PQY208" s="145"/>
      <c r="PQZ208" s="597"/>
      <c r="PRA208" s="597"/>
      <c r="PRB208" s="597"/>
      <c r="PRC208" s="446"/>
      <c r="PRD208" s="446"/>
      <c r="PRE208" s="446"/>
      <c r="PRF208" s="597"/>
      <c r="PRG208" s="446"/>
      <c r="PRH208" s="446"/>
      <c r="PRI208" s="446"/>
      <c r="PRJ208" s="446"/>
      <c r="PRK208" s="597"/>
      <c r="PRL208" s="144"/>
      <c r="PRM208" s="144"/>
      <c r="PRN208" s="144"/>
      <c r="PRO208" s="145"/>
      <c r="PRP208" s="597"/>
      <c r="PRQ208" s="597"/>
      <c r="PRR208" s="597"/>
      <c r="PRS208" s="446"/>
      <c r="PRT208" s="446"/>
      <c r="PRU208" s="446"/>
      <c r="PRV208" s="597"/>
      <c r="PRW208" s="446"/>
      <c r="PRX208" s="446"/>
      <c r="PRY208" s="446"/>
      <c r="PRZ208" s="446"/>
      <c r="PSA208" s="597"/>
      <c r="PSB208" s="144"/>
      <c r="PSC208" s="144"/>
      <c r="PSD208" s="144"/>
      <c r="PSE208" s="145"/>
      <c r="PSF208" s="597"/>
      <c r="PSG208" s="597"/>
      <c r="PSH208" s="597"/>
      <c r="PSI208" s="446"/>
      <c r="PSJ208" s="446"/>
      <c r="PSK208" s="446"/>
      <c r="PSL208" s="597"/>
      <c r="PSM208" s="446"/>
      <c r="PSN208" s="446"/>
      <c r="PSO208" s="446"/>
      <c r="PSP208" s="446"/>
      <c r="PSQ208" s="597"/>
      <c r="PSR208" s="144"/>
      <c r="PSS208" s="144"/>
      <c r="PST208" s="144"/>
      <c r="PSU208" s="145"/>
      <c r="PSV208" s="597"/>
      <c r="PSW208" s="597"/>
      <c r="PSX208" s="597"/>
      <c r="PSY208" s="446"/>
      <c r="PSZ208" s="446"/>
      <c r="PTA208" s="446"/>
      <c r="PTB208" s="597"/>
      <c r="PTC208" s="446"/>
      <c r="PTD208" s="446"/>
      <c r="PTE208" s="446"/>
      <c r="PTF208" s="446"/>
      <c r="PTG208" s="597"/>
      <c r="PTH208" s="144"/>
      <c r="PTI208" s="144"/>
      <c r="PTJ208" s="144"/>
      <c r="PTK208" s="145"/>
      <c r="PTL208" s="597"/>
      <c r="PTM208" s="597"/>
      <c r="PTN208" s="597"/>
      <c r="PTO208" s="446"/>
      <c r="PTP208" s="446"/>
      <c r="PTQ208" s="446"/>
      <c r="PTR208" s="597"/>
      <c r="PTS208" s="446"/>
      <c r="PTT208" s="446"/>
      <c r="PTU208" s="446"/>
      <c r="PTV208" s="446"/>
      <c r="PTW208" s="597"/>
      <c r="PTX208" s="144"/>
      <c r="PTY208" s="144"/>
      <c r="PTZ208" s="144"/>
      <c r="PUA208" s="145"/>
      <c r="PUB208" s="597"/>
      <c r="PUC208" s="597"/>
      <c r="PUD208" s="597"/>
      <c r="PUE208" s="446"/>
      <c r="PUF208" s="446"/>
      <c r="PUG208" s="446"/>
      <c r="PUH208" s="597"/>
      <c r="PUI208" s="446"/>
      <c r="PUJ208" s="446"/>
      <c r="PUK208" s="446"/>
      <c r="PUL208" s="446"/>
      <c r="PUM208" s="597"/>
      <c r="PUN208" s="144"/>
      <c r="PUO208" s="144"/>
      <c r="PUP208" s="144"/>
      <c r="PUQ208" s="145"/>
      <c r="PUR208" s="597"/>
      <c r="PUS208" s="597"/>
      <c r="PUT208" s="597"/>
      <c r="PUU208" s="446"/>
      <c r="PUV208" s="446"/>
      <c r="PUW208" s="446"/>
      <c r="PUX208" s="597"/>
      <c r="PUY208" s="446"/>
      <c r="PUZ208" s="446"/>
      <c r="PVA208" s="446"/>
      <c r="PVB208" s="446"/>
      <c r="PVC208" s="597"/>
      <c r="PVD208" s="144"/>
      <c r="PVE208" s="144"/>
      <c r="PVF208" s="144"/>
      <c r="PVG208" s="145"/>
      <c r="PVH208" s="597"/>
      <c r="PVI208" s="597"/>
      <c r="PVJ208" s="597"/>
      <c r="PVK208" s="446"/>
      <c r="PVL208" s="446"/>
      <c r="PVM208" s="446"/>
      <c r="PVN208" s="597"/>
      <c r="PVO208" s="446"/>
      <c r="PVP208" s="446"/>
      <c r="PVQ208" s="446"/>
      <c r="PVR208" s="446"/>
      <c r="PVS208" s="597"/>
      <c r="PVT208" s="144"/>
      <c r="PVU208" s="144"/>
      <c r="PVV208" s="144"/>
      <c r="PVW208" s="145"/>
      <c r="PVX208" s="597"/>
      <c r="PVY208" s="597"/>
      <c r="PVZ208" s="597"/>
      <c r="PWA208" s="446"/>
      <c r="PWB208" s="446"/>
      <c r="PWC208" s="446"/>
      <c r="PWD208" s="597"/>
      <c r="PWE208" s="446"/>
      <c r="PWF208" s="446"/>
      <c r="PWG208" s="446"/>
      <c r="PWH208" s="446"/>
      <c r="PWI208" s="597"/>
      <c r="PWJ208" s="144"/>
      <c r="PWK208" s="144"/>
      <c r="PWL208" s="144"/>
      <c r="PWM208" s="145"/>
      <c r="PWN208" s="597"/>
      <c r="PWO208" s="597"/>
      <c r="PWP208" s="597"/>
      <c r="PWQ208" s="446"/>
      <c r="PWR208" s="446"/>
      <c r="PWS208" s="446"/>
      <c r="PWT208" s="597"/>
      <c r="PWU208" s="446"/>
      <c r="PWV208" s="446"/>
      <c r="PWW208" s="446"/>
      <c r="PWX208" s="446"/>
      <c r="PWY208" s="597"/>
      <c r="PWZ208" s="144"/>
      <c r="PXA208" s="144"/>
      <c r="PXB208" s="144"/>
      <c r="PXC208" s="145"/>
      <c r="PXD208" s="597"/>
      <c r="PXE208" s="597"/>
      <c r="PXF208" s="597"/>
      <c r="PXG208" s="446"/>
      <c r="PXH208" s="446"/>
      <c r="PXI208" s="446"/>
      <c r="PXJ208" s="597"/>
      <c r="PXK208" s="446"/>
      <c r="PXL208" s="446"/>
      <c r="PXM208" s="446"/>
      <c r="PXN208" s="446"/>
      <c r="PXO208" s="597"/>
      <c r="PXP208" s="144"/>
      <c r="PXQ208" s="144"/>
      <c r="PXR208" s="144"/>
      <c r="PXS208" s="145"/>
      <c r="PXT208" s="597"/>
      <c r="PXU208" s="597"/>
      <c r="PXV208" s="597"/>
      <c r="PXW208" s="446"/>
      <c r="PXX208" s="446"/>
      <c r="PXY208" s="446"/>
      <c r="PXZ208" s="597"/>
      <c r="PYA208" s="446"/>
      <c r="PYB208" s="446"/>
      <c r="PYC208" s="446"/>
      <c r="PYD208" s="446"/>
      <c r="PYE208" s="597"/>
      <c r="PYF208" s="144"/>
      <c r="PYG208" s="144"/>
      <c r="PYH208" s="144"/>
      <c r="PYI208" s="145"/>
      <c r="PYJ208" s="597"/>
      <c r="PYK208" s="597"/>
      <c r="PYL208" s="597"/>
      <c r="PYM208" s="446"/>
      <c r="PYN208" s="446"/>
      <c r="PYO208" s="446"/>
      <c r="PYP208" s="597"/>
      <c r="PYQ208" s="446"/>
      <c r="PYR208" s="446"/>
      <c r="PYS208" s="446"/>
      <c r="PYT208" s="446"/>
      <c r="PYU208" s="597"/>
      <c r="PYV208" s="144"/>
      <c r="PYW208" s="144"/>
      <c r="PYX208" s="144"/>
      <c r="PYY208" s="145"/>
      <c r="PYZ208" s="597"/>
      <c r="PZA208" s="597"/>
      <c r="PZB208" s="597"/>
      <c r="PZC208" s="446"/>
      <c r="PZD208" s="446"/>
      <c r="PZE208" s="446"/>
      <c r="PZF208" s="597"/>
      <c r="PZG208" s="446"/>
      <c r="PZH208" s="446"/>
      <c r="PZI208" s="446"/>
      <c r="PZJ208" s="446"/>
      <c r="PZK208" s="597"/>
      <c r="PZL208" s="144"/>
      <c r="PZM208" s="144"/>
      <c r="PZN208" s="144"/>
      <c r="PZO208" s="145"/>
      <c r="PZP208" s="597"/>
      <c r="PZQ208" s="597"/>
      <c r="PZR208" s="597"/>
      <c r="PZS208" s="446"/>
      <c r="PZT208" s="446"/>
      <c r="PZU208" s="446"/>
      <c r="PZV208" s="597"/>
      <c r="PZW208" s="446"/>
      <c r="PZX208" s="446"/>
      <c r="PZY208" s="446"/>
      <c r="PZZ208" s="446"/>
      <c r="QAA208" s="597"/>
      <c r="QAB208" s="144"/>
      <c r="QAC208" s="144"/>
      <c r="QAD208" s="144"/>
      <c r="QAE208" s="145"/>
      <c r="QAF208" s="597"/>
      <c r="QAG208" s="597"/>
      <c r="QAH208" s="597"/>
      <c r="QAI208" s="446"/>
      <c r="QAJ208" s="446"/>
      <c r="QAK208" s="446"/>
      <c r="QAL208" s="597"/>
      <c r="QAM208" s="446"/>
      <c r="QAN208" s="446"/>
      <c r="QAO208" s="446"/>
      <c r="QAP208" s="446"/>
      <c r="QAQ208" s="597"/>
      <c r="QAR208" s="144"/>
      <c r="QAS208" s="144"/>
      <c r="QAT208" s="144"/>
      <c r="QAU208" s="145"/>
      <c r="QAV208" s="597"/>
      <c r="QAW208" s="597"/>
      <c r="QAX208" s="597"/>
      <c r="QAY208" s="446"/>
      <c r="QAZ208" s="446"/>
      <c r="QBA208" s="446"/>
      <c r="QBB208" s="597"/>
      <c r="QBC208" s="446"/>
      <c r="QBD208" s="446"/>
      <c r="QBE208" s="446"/>
      <c r="QBF208" s="446"/>
      <c r="QBG208" s="597"/>
      <c r="QBH208" s="144"/>
      <c r="QBI208" s="144"/>
      <c r="QBJ208" s="144"/>
      <c r="QBK208" s="145"/>
      <c r="QBL208" s="597"/>
      <c r="QBM208" s="597"/>
      <c r="QBN208" s="597"/>
      <c r="QBO208" s="446"/>
      <c r="QBP208" s="446"/>
      <c r="QBQ208" s="446"/>
      <c r="QBR208" s="597"/>
      <c r="QBS208" s="446"/>
      <c r="QBT208" s="446"/>
      <c r="QBU208" s="446"/>
      <c r="QBV208" s="446"/>
      <c r="QBW208" s="597"/>
      <c r="QBX208" s="144"/>
      <c r="QBY208" s="144"/>
      <c r="QBZ208" s="144"/>
      <c r="QCA208" s="145"/>
      <c r="QCB208" s="597"/>
      <c r="QCC208" s="597"/>
      <c r="QCD208" s="597"/>
      <c r="QCE208" s="446"/>
      <c r="QCF208" s="446"/>
      <c r="QCG208" s="446"/>
      <c r="QCH208" s="597"/>
      <c r="QCI208" s="446"/>
      <c r="QCJ208" s="446"/>
      <c r="QCK208" s="446"/>
      <c r="QCL208" s="446"/>
      <c r="QCM208" s="597"/>
      <c r="QCN208" s="144"/>
      <c r="QCO208" s="144"/>
      <c r="QCP208" s="144"/>
      <c r="QCQ208" s="145"/>
      <c r="QCR208" s="597"/>
      <c r="QCS208" s="597"/>
      <c r="QCT208" s="597"/>
      <c r="QCU208" s="446"/>
      <c r="QCV208" s="446"/>
      <c r="QCW208" s="446"/>
      <c r="QCX208" s="597"/>
      <c r="QCY208" s="446"/>
      <c r="QCZ208" s="446"/>
      <c r="QDA208" s="446"/>
      <c r="QDB208" s="446"/>
      <c r="QDC208" s="597"/>
      <c r="QDD208" s="144"/>
      <c r="QDE208" s="144"/>
      <c r="QDF208" s="144"/>
      <c r="QDG208" s="145"/>
      <c r="QDH208" s="597"/>
      <c r="QDI208" s="597"/>
      <c r="QDJ208" s="597"/>
      <c r="QDK208" s="446"/>
      <c r="QDL208" s="446"/>
      <c r="QDM208" s="446"/>
      <c r="QDN208" s="597"/>
      <c r="QDO208" s="446"/>
      <c r="QDP208" s="446"/>
      <c r="QDQ208" s="446"/>
      <c r="QDR208" s="446"/>
      <c r="QDS208" s="597"/>
      <c r="QDT208" s="144"/>
      <c r="QDU208" s="144"/>
      <c r="QDV208" s="144"/>
      <c r="QDW208" s="145"/>
      <c r="QDX208" s="597"/>
      <c r="QDY208" s="597"/>
      <c r="QDZ208" s="597"/>
      <c r="QEA208" s="446"/>
      <c r="QEB208" s="446"/>
      <c r="QEC208" s="446"/>
      <c r="QED208" s="597"/>
      <c r="QEE208" s="446"/>
      <c r="QEF208" s="446"/>
      <c r="QEG208" s="446"/>
      <c r="QEH208" s="446"/>
      <c r="QEI208" s="597"/>
      <c r="QEJ208" s="144"/>
      <c r="QEK208" s="144"/>
      <c r="QEL208" s="144"/>
      <c r="QEM208" s="145"/>
      <c r="QEN208" s="597"/>
      <c r="QEO208" s="597"/>
      <c r="QEP208" s="597"/>
      <c r="QEQ208" s="446"/>
      <c r="QER208" s="446"/>
      <c r="QES208" s="446"/>
      <c r="QET208" s="597"/>
      <c r="QEU208" s="446"/>
      <c r="QEV208" s="446"/>
      <c r="QEW208" s="446"/>
      <c r="QEX208" s="446"/>
      <c r="QEY208" s="597"/>
      <c r="QEZ208" s="144"/>
      <c r="QFA208" s="144"/>
      <c r="QFB208" s="144"/>
      <c r="QFC208" s="145"/>
      <c r="QFD208" s="597"/>
      <c r="QFE208" s="597"/>
      <c r="QFF208" s="597"/>
      <c r="QFG208" s="446"/>
      <c r="QFH208" s="446"/>
      <c r="QFI208" s="446"/>
      <c r="QFJ208" s="597"/>
      <c r="QFK208" s="446"/>
      <c r="QFL208" s="446"/>
      <c r="QFM208" s="446"/>
      <c r="QFN208" s="446"/>
      <c r="QFO208" s="597"/>
      <c r="QFP208" s="144"/>
      <c r="QFQ208" s="144"/>
      <c r="QFR208" s="144"/>
      <c r="QFS208" s="145"/>
      <c r="QFT208" s="597"/>
      <c r="QFU208" s="597"/>
      <c r="QFV208" s="597"/>
      <c r="QFW208" s="446"/>
      <c r="QFX208" s="446"/>
      <c r="QFY208" s="446"/>
      <c r="QFZ208" s="597"/>
      <c r="QGA208" s="446"/>
      <c r="QGB208" s="446"/>
      <c r="QGC208" s="446"/>
      <c r="QGD208" s="446"/>
      <c r="QGE208" s="597"/>
      <c r="QGF208" s="144"/>
      <c r="QGG208" s="144"/>
      <c r="QGH208" s="144"/>
      <c r="QGI208" s="145"/>
      <c r="QGJ208" s="597"/>
      <c r="QGK208" s="597"/>
      <c r="QGL208" s="597"/>
      <c r="QGM208" s="446"/>
      <c r="QGN208" s="446"/>
      <c r="QGO208" s="446"/>
      <c r="QGP208" s="597"/>
      <c r="QGQ208" s="446"/>
      <c r="QGR208" s="446"/>
      <c r="QGS208" s="446"/>
      <c r="QGT208" s="446"/>
      <c r="QGU208" s="597"/>
      <c r="QGV208" s="144"/>
      <c r="QGW208" s="144"/>
      <c r="QGX208" s="144"/>
      <c r="QGY208" s="145"/>
      <c r="QGZ208" s="597"/>
      <c r="QHA208" s="597"/>
      <c r="QHB208" s="597"/>
      <c r="QHC208" s="446"/>
      <c r="QHD208" s="446"/>
      <c r="QHE208" s="446"/>
      <c r="QHF208" s="597"/>
      <c r="QHG208" s="446"/>
      <c r="QHH208" s="446"/>
      <c r="QHI208" s="446"/>
      <c r="QHJ208" s="446"/>
      <c r="QHK208" s="597"/>
      <c r="QHL208" s="144"/>
      <c r="QHM208" s="144"/>
      <c r="QHN208" s="144"/>
      <c r="QHO208" s="145"/>
      <c r="QHP208" s="597"/>
      <c r="QHQ208" s="597"/>
      <c r="QHR208" s="597"/>
      <c r="QHS208" s="446"/>
      <c r="QHT208" s="446"/>
      <c r="QHU208" s="446"/>
      <c r="QHV208" s="597"/>
      <c r="QHW208" s="446"/>
      <c r="QHX208" s="446"/>
      <c r="QHY208" s="446"/>
      <c r="QHZ208" s="446"/>
      <c r="QIA208" s="597"/>
      <c r="QIB208" s="144"/>
      <c r="QIC208" s="144"/>
      <c r="QID208" s="144"/>
      <c r="QIE208" s="145"/>
      <c r="QIF208" s="597"/>
      <c r="QIG208" s="597"/>
      <c r="QIH208" s="597"/>
      <c r="QII208" s="446"/>
      <c r="QIJ208" s="446"/>
      <c r="QIK208" s="446"/>
      <c r="QIL208" s="597"/>
      <c r="QIM208" s="446"/>
      <c r="QIN208" s="446"/>
      <c r="QIO208" s="446"/>
      <c r="QIP208" s="446"/>
      <c r="QIQ208" s="597"/>
      <c r="QIR208" s="144"/>
      <c r="QIS208" s="144"/>
      <c r="QIT208" s="144"/>
      <c r="QIU208" s="145"/>
      <c r="QIV208" s="597"/>
      <c r="QIW208" s="597"/>
      <c r="QIX208" s="597"/>
      <c r="QIY208" s="446"/>
      <c r="QIZ208" s="446"/>
      <c r="QJA208" s="446"/>
      <c r="QJB208" s="597"/>
      <c r="QJC208" s="446"/>
      <c r="QJD208" s="446"/>
      <c r="QJE208" s="446"/>
      <c r="QJF208" s="446"/>
      <c r="QJG208" s="597"/>
      <c r="QJH208" s="144"/>
      <c r="QJI208" s="144"/>
      <c r="QJJ208" s="144"/>
      <c r="QJK208" s="145"/>
      <c r="QJL208" s="597"/>
      <c r="QJM208" s="597"/>
      <c r="QJN208" s="597"/>
      <c r="QJO208" s="446"/>
      <c r="QJP208" s="446"/>
      <c r="QJQ208" s="446"/>
      <c r="QJR208" s="597"/>
      <c r="QJS208" s="446"/>
      <c r="QJT208" s="446"/>
      <c r="QJU208" s="446"/>
      <c r="QJV208" s="446"/>
      <c r="QJW208" s="597"/>
      <c r="QJX208" s="144"/>
      <c r="QJY208" s="144"/>
      <c r="QJZ208" s="144"/>
      <c r="QKA208" s="145"/>
      <c r="QKB208" s="597"/>
      <c r="QKC208" s="597"/>
      <c r="QKD208" s="597"/>
      <c r="QKE208" s="446"/>
      <c r="QKF208" s="446"/>
      <c r="QKG208" s="446"/>
      <c r="QKH208" s="597"/>
      <c r="QKI208" s="446"/>
      <c r="QKJ208" s="446"/>
      <c r="QKK208" s="446"/>
      <c r="QKL208" s="446"/>
      <c r="QKM208" s="597"/>
      <c r="QKN208" s="144"/>
      <c r="QKO208" s="144"/>
      <c r="QKP208" s="144"/>
      <c r="QKQ208" s="145"/>
      <c r="QKR208" s="597"/>
      <c r="QKS208" s="597"/>
      <c r="QKT208" s="597"/>
      <c r="QKU208" s="446"/>
      <c r="QKV208" s="446"/>
      <c r="QKW208" s="446"/>
      <c r="QKX208" s="597"/>
      <c r="QKY208" s="446"/>
      <c r="QKZ208" s="446"/>
      <c r="QLA208" s="446"/>
      <c r="QLB208" s="446"/>
      <c r="QLC208" s="597"/>
      <c r="QLD208" s="144"/>
      <c r="QLE208" s="144"/>
      <c r="QLF208" s="144"/>
      <c r="QLG208" s="145"/>
      <c r="QLH208" s="597"/>
      <c r="QLI208" s="597"/>
      <c r="QLJ208" s="597"/>
      <c r="QLK208" s="446"/>
      <c r="QLL208" s="446"/>
      <c r="QLM208" s="446"/>
      <c r="QLN208" s="597"/>
      <c r="QLO208" s="446"/>
      <c r="QLP208" s="446"/>
      <c r="QLQ208" s="446"/>
      <c r="QLR208" s="446"/>
      <c r="QLS208" s="597"/>
      <c r="QLT208" s="144"/>
      <c r="QLU208" s="144"/>
      <c r="QLV208" s="144"/>
      <c r="QLW208" s="145"/>
      <c r="QLX208" s="597"/>
      <c r="QLY208" s="597"/>
      <c r="QLZ208" s="597"/>
      <c r="QMA208" s="446"/>
      <c r="QMB208" s="446"/>
      <c r="QMC208" s="446"/>
      <c r="QMD208" s="597"/>
      <c r="QME208" s="446"/>
      <c r="QMF208" s="446"/>
      <c r="QMG208" s="446"/>
      <c r="QMH208" s="446"/>
      <c r="QMI208" s="597"/>
      <c r="QMJ208" s="144"/>
      <c r="QMK208" s="144"/>
      <c r="QML208" s="144"/>
      <c r="QMM208" s="145"/>
      <c r="QMN208" s="597"/>
      <c r="QMO208" s="597"/>
      <c r="QMP208" s="597"/>
      <c r="QMQ208" s="446"/>
      <c r="QMR208" s="446"/>
      <c r="QMS208" s="446"/>
      <c r="QMT208" s="597"/>
      <c r="QMU208" s="446"/>
      <c r="QMV208" s="446"/>
      <c r="QMW208" s="446"/>
      <c r="QMX208" s="446"/>
      <c r="QMY208" s="597"/>
      <c r="QMZ208" s="144"/>
      <c r="QNA208" s="144"/>
      <c r="QNB208" s="144"/>
      <c r="QNC208" s="145"/>
      <c r="QND208" s="597"/>
      <c r="QNE208" s="597"/>
      <c r="QNF208" s="597"/>
      <c r="QNG208" s="446"/>
      <c r="QNH208" s="446"/>
      <c r="QNI208" s="446"/>
      <c r="QNJ208" s="597"/>
      <c r="QNK208" s="446"/>
      <c r="QNL208" s="446"/>
      <c r="QNM208" s="446"/>
      <c r="QNN208" s="446"/>
      <c r="QNO208" s="597"/>
      <c r="QNP208" s="144"/>
      <c r="QNQ208" s="144"/>
      <c r="QNR208" s="144"/>
      <c r="QNS208" s="145"/>
      <c r="QNT208" s="597"/>
      <c r="QNU208" s="597"/>
      <c r="QNV208" s="597"/>
      <c r="QNW208" s="446"/>
      <c r="QNX208" s="446"/>
      <c r="QNY208" s="446"/>
      <c r="QNZ208" s="597"/>
      <c r="QOA208" s="446"/>
      <c r="QOB208" s="446"/>
      <c r="QOC208" s="446"/>
      <c r="QOD208" s="446"/>
      <c r="QOE208" s="597"/>
      <c r="QOF208" s="144"/>
      <c r="QOG208" s="144"/>
      <c r="QOH208" s="144"/>
      <c r="QOI208" s="145"/>
      <c r="QOJ208" s="597"/>
      <c r="QOK208" s="597"/>
      <c r="QOL208" s="597"/>
      <c r="QOM208" s="446"/>
      <c r="QON208" s="446"/>
      <c r="QOO208" s="446"/>
      <c r="QOP208" s="597"/>
      <c r="QOQ208" s="446"/>
      <c r="QOR208" s="446"/>
      <c r="QOS208" s="446"/>
      <c r="QOT208" s="446"/>
      <c r="QOU208" s="597"/>
      <c r="QOV208" s="144"/>
      <c r="QOW208" s="144"/>
      <c r="QOX208" s="144"/>
      <c r="QOY208" s="145"/>
      <c r="QOZ208" s="597"/>
      <c r="QPA208" s="597"/>
      <c r="QPB208" s="597"/>
      <c r="QPC208" s="446"/>
      <c r="QPD208" s="446"/>
      <c r="QPE208" s="446"/>
      <c r="QPF208" s="597"/>
      <c r="QPG208" s="446"/>
      <c r="QPH208" s="446"/>
      <c r="QPI208" s="446"/>
      <c r="QPJ208" s="446"/>
      <c r="QPK208" s="597"/>
      <c r="QPL208" s="144"/>
      <c r="QPM208" s="144"/>
      <c r="QPN208" s="144"/>
      <c r="QPO208" s="145"/>
      <c r="QPP208" s="597"/>
      <c r="QPQ208" s="597"/>
      <c r="QPR208" s="597"/>
      <c r="QPS208" s="446"/>
      <c r="QPT208" s="446"/>
      <c r="QPU208" s="446"/>
      <c r="QPV208" s="597"/>
      <c r="QPW208" s="446"/>
      <c r="QPX208" s="446"/>
      <c r="QPY208" s="446"/>
      <c r="QPZ208" s="446"/>
      <c r="QQA208" s="597"/>
      <c r="QQB208" s="144"/>
      <c r="QQC208" s="144"/>
      <c r="QQD208" s="144"/>
      <c r="QQE208" s="145"/>
      <c r="QQF208" s="597"/>
      <c r="QQG208" s="597"/>
      <c r="QQH208" s="597"/>
      <c r="QQI208" s="446"/>
      <c r="QQJ208" s="446"/>
      <c r="QQK208" s="446"/>
      <c r="QQL208" s="597"/>
      <c r="QQM208" s="446"/>
      <c r="QQN208" s="446"/>
      <c r="QQO208" s="446"/>
      <c r="QQP208" s="446"/>
      <c r="QQQ208" s="597"/>
      <c r="QQR208" s="144"/>
      <c r="QQS208" s="144"/>
      <c r="QQT208" s="144"/>
      <c r="QQU208" s="145"/>
      <c r="QQV208" s="597"/>
      <c r="QQW208" s="597"/>
      <c r="QQX208" s="597"/>
      <c r="QQY208" s="446"/>
      <c r="QQZ208" s="446"/>
      <c r="QRA208" s="446"/>
      <c r="QRB208" s="597"/>
      <c r="QRC208" s="446"/>
      <c r="QRD208" s="446"/>
      <c r="QRE208" s="446"/>
      <c r="QRF208" s="446"/>
      <c r="QRG208" s="597"/>
      <c r="QRH208" s="144"/>
      <c r="QRI208" s="144"/>
      <c r="QRJ208" s="144"/>
      <c r="QRK208" s="145"/>
      <c r="QRL208" s="597"/>
      <c r="QRM208" s="597"/>
      <c r="QRN208" s="597"/>
      <c r="QRO208" s="446"/>
      <c r="QRP208" s="446"/>
      <c r="QRQ208" s="446"/>
      <c r="QRR208" s="597"/>
      <c r="QRS208" s="446"/>
      <c r="QRT208" s="446"/>
      <c r="QRU208" s="446"/>
      <c r="QRV208" s="446"/>
      <c r="QRW208" s="597"/>
      <c r="QRX208" s="144"/>
      <c r="QRY208" s="144"/>
      <c r="QRZ208" s="144"/>
      <c r="QSA208" s="145"/>
      <c r="QSB208" s="597"/>
      <c r="QSC208" s="597"/>
      <c r="QSD208" s="597"/>
      <c r="QSE208" s="446"/>
      <c r="QSF208" s="446"/>
      <c r="QSG208" s="446"/>
      <c r="QSH208" s="597"/>
      <c r="QSI208" s="446"/>
      <c r="QSJ208" s="446"/>
      <c r="QSK208" s="446"/>
      <c r="QSL208" s="446"/>
      <c r="QSM208" s="597"/>
      <c r="QSN208" s="144"/>
      <c r="QSO208" s="144"/>
      <c r="QSP208" s="144"/>
      <c r="QSQ208" s="145"/>
      <c r="QSR208" s="597"/>
      <c r="QSS208" s="597"/>
      <c r="QST208" s="597"/>
      <c r="QSU208" s="446"/>
      <c r="QSV208" s="446"/>
      <c r="QSW208" s="446"/>
      <c r="QSX208" s="597"/>
      <c r="QSY208" s="446"/>
      <c r="QSZ208" s="446"/>
      <c r="QTA208" s="446"/>
      <c r="QTB208" s="446"/>
      <c r="QTC208" s="597"/>
      <c r="QTD208" s="144"/>
      <c r="QTE208" s="144"/>
      <c r="QTF208" s="144"/>
      <c r="QTG208" s="145"/>
      <c r="QTH208" s="597"/>
      <c r="QTI208" s="597"/>
      <c r="QTJ208" s="597"/>
      <c r="QTK208" s="446"/>
      <c r="QTL208" s="446"/>
      <c r="QTM208" s="446"/>
      <c r="QTN208" s="597"/>
      <c r="QTO208" s="446"/>
      <c r="QTP208" s="446"/>
      <c r="QTQ208" s="446"/>
      <c r="QTR208" s="446"/>
      <c r="QTS208" s="597"/>
      <c r="QTT208" s="144"/>
      <c r="QTU208" s="144"/>
      <c r="QTV208" s="144"/>
      <c r="QTW208" s="145"/>
      <c r="QTX208" s="597"/>
      <c r="QTY208" s="597"/>
      <c r="QTZ208" s="597"/>
      <c r="QUA208" s="446"/>
      <c r="QUB208" s="446"/>
      <c r="QUC208" s="446"/>
      <c r="QUD208" s="597"/>
      <c r="QUE208" s="446"/>
      <c r="QUF208" s="446"/>
      <c r="QUG208" s="446"/>
      <c r="QUH208" s="446"/>
      <c r="QUI208" s="597"/>
      <c r="QUJ208" s="144"/>
      <c r="QUK208" s="144"/>
      <c r="QUL208" s="144"/>
      <c r="QUM208" s="145"/>
      <c r="QUN208" s="597"/>
      <c r="QUO208" s="597"/>
      <c r="QUP208" s="597"/>
      <c r="QUQ208" s="446"/>
      <c r="QUR208" s="446"/>
      <c r="QUS208" s="446"/>
      <c r="QUT208" s="597"/>
      <c r="QUU208" s="446"/>
      <c r="QUV208" s="446"/>
      <c r="QUW208" s="446"/>
      <c r="QUX208" s="446"/>
      <c r="QUY208" s="597"/>
      <c r="QUZ208" s="144"/>
      <c r="QVA208" s="144"/>
      <c r="QVB208" s="144"/>
      <c r="QVC208" s="145"/>
      <c r="QVD208" s="597"/>
      <c r="QVE208" s="597"/>
      <c r="QVF208" s="597"/>
      <c r="QVG208" s="446"/>
      <c r="QVH208" s="446"/>
      <c r="QVI208" s="446"/>
      <c r="QVJ208" s="597"/>
      <c r="QVK208" s="446"/>
      <c r="QVL208" s="446"/>
      <c r="QVM208" s="446"/>
      <c r="QVN208" s="446"/>
      <c r="QVO208" s="597"/>
      <c r="QVP208" s="144"/>
      <c r="QVQ208" s="144"/>
      <c r="QVR208" s="144"/>
      <c r="QVS208" s="145"/>
      <c r="QVT208" s="597"/>
      <c r="QVU208" s="597"/>
      <c r="QVV208" s="597"/>
      <c r="QVW208" s="446"/>
      <c r="QVX208" s="446"/>
      <c r="QVY208" s="446"/>
      <c r="QVZ208" s="597"/>
      <c r="QWA208" s="446"/>
      <c r="QWB208" s="446"/>
      <c r="QWC208" s="446"/>
      <c r="QWD208" s="446"/>
      <c r="QWE208" s="597"/>
      <c r="QWF208" s="144"/>
      <c r="QWG208" s="144"/>
      <c r="QWH208" s="144"/>
      <c r="QWI208" s="145"/>
      <c r="QWJ208" s="597"/>
      <c r="QWK208" s="597"/>
      <c r="QWL208" s="597"/>
      <c r="QWM208" s="446"/>
      <c r="QWN208" s="446"/>
      <c r="QWO208" s="446"/>
      <c r="QWP208" s="597"/>
      <c r="QWQ208" s="446"/>
      <c r="QWR208" s="446"/>
      <c r="QWS208" s="446"/>
      <c r="QWT208" s="446"/>
      <c r="QWU208" s="597"/>
      <c r="QWV208" s="144"/>
      <c r="QWW208" s="144"/>
      <c r="QWX208" s="144"/>
      <c r="QWY208" s="145"/>
      <c r="QWZ208" s="597"/>
      <c r="QXA208" s="597"/>
      <c r="QXB208" s="597"/>
      <c r="QXC208" s="446"/>
      <c r="QXD208" s="446"/>
      <c r="QXE208" s="446"/>
      <c r="QXF208" s="597"/>
      <c r="QXG208" s="446"/>
      <c r="QXH208" s="446"/>
      <c r="QXI208" s="446"/>
      <c r="QXJ208" s="446"/>
      <c r="QXK208" s="597"/>
      <c r="QXL208" s="144"/>
      <c r="QXM208" s="144"/>
      <c r="QXN208" s="144"/>
      <c r="QXO208" s="145"/>
      <c r="QXP208" s="597"/>
      <c r="QXQ208" s="597"/>
      <c r="QXR208" s="597"/>
      <c r="QXS208" s="446"/>
      <c r="QXT208" s="446"/>
      <c r="QXU208" s="446"/>
      <c r="QXV208" s="597"/>
      <c r="QXW208" s="446"/>
      <c r="QXX208" s="446"/>
      <c r="QXY208" s="446"/>
      <c r="QXZ208" s="446"/>
      <c r="QYA208" s="597"/>
      <c r="QYB208" s="144"/>
      <c r="QYC208" s="144"/>
      <c r="QYD208" s="144"/>
      <c r="QYE208" s="145"/>
      <c r="QYF208" s="597"/>
      <c r="QYG208" s="597"/>
      <c r="QYH208" s="597"/>
      <c r="QYI208" s="446"/>
      <c r="QYJ208" s="446"/>
      <c r="QYK208" s="446"/>
      <c r="QYL208" s="597"/>
      <c r="QYM208" s="446"/>
      <c r="QYN208" s="446"/>
      <c r="QYO208" s="446"/>
      <c r="QYP208" s="446"/>
      <c r="QYQ208" s="597"/>
      <c r="QYR208" s="144"/>
      <c r="QYS208" s="144"/>
      <c r="QYT208" s="144"/>
      <c r="QYU208" s="145"/>
      <c r="QYV208" s="597"/>
      <c r="QYW208" s="597"/>
      <c r="QYX208" s="597"/>
      <c r="QYY208" s="446"/>
      <c r="QYZ208" s="446"/>
      <c r="QZA208" s="446"/>
      <c r="QZB208" s="597"/>
      <c r="QZC208" s="446"/>
      <c r="QZD208" s="446"/>
      <c r="QZE208" s="446"/>
      <c r="QZF208" s="446"/>
      <c r="QZG208" s="597"/>
      <c r="QZH208" s="144"/>
      <c r="QZI208" s="144"/>
      <c r="QZJ208" s="144"/>
      <c r="QZK208" s="145"/>
      <c r="QZL208" s="597"/>
      <c r="QZM208" s="597"/>
      <c r="QZN208" s="597"/>
      <c r="QZO208" s="446"/>
      <c r="QZP208" s="446"/>
      <c r="QZQ208" s="446"/>
      <c r="QZR208" s="597"/>
      <c r="QZS208" s="446"/>
      <c r="QZT208" s="446"/>
      <c r="QZU208" s="446"/>
      <c r="QZV208" s="446"/>
      <c r="QZW208" s="597"/>
      <c r="QZX208" s="144"/>
      <c r="QZY208" s="144"/>
      <c r="QZZ208" s="144"/>
      <c r="RAA208" s="145"/>
      <c r="RAB208" s="597"/>
      <c r="RAC208" s="597"/>
      <c r="RAD208" s="597"/>
      <c r="RAE208" s="446"/>
      <c r="RAF208" s="446"/>
      <c r="RAG208" s="446"/>
      <c r="RAH208" s="597"/>
      <c r="RAI208" s="446"/>
      <c r="RAJ208" s="446"/>
      <c r="RAK208" s="446"/>
      <c r="RAL208" s="446"/>
      <c r="RAM208" s="597"/>
      <c r="RAN208" s="144"/>
      <c r="RAO208" s="144"/>
      <c r="RAP208" s="144"/>
      <c r="RAQ208" s="145"/>
      <c r="RAR208" s="597"/>
      <c r="RAS208" s="597"/>
      <c r="RAT208" s="597"/>
      <c r="RAU208" s="446"/>
      <c r="RAV208" s="446"/>
      <c r="RAW208" s="446"/>
      <c r="RAX208" s="597"/>
      <c r="RAY208" s="446"/>
      <c r="RAZ208" s="446"/>
      <c r="RBA208" s="446"/>
      <c r="RBB208" s="446"/>
      <c r="RBC208" s="597"/>
      <c r="RBD208" s="144"/>
      <c r="RBE208" s="144"/>
      <c r="RBF208" s="144"/>
      <c r="RBG208" s="145"/>
      <c r="RBH208" s="597"/>
      <c r="RBI208" s="597"/>
      <c r="RBJ208" s="597"/>
      <c r="RBK208" s="446"/>
      <c r="RBL208" s="446"/>
      <c r="RBM208" s="446"/>
      <c r="RBN208" s="597"/>
      <c r="RBO208" s="446"/>
      <c r="RBP208" s="446"/>
      <c r="RBQ208" s="446"/>
      <c r="RBR208" s="446"/>
      <c r="RBS208" s="597"/>
      <c r="RBT208" s="144"/>
      <c r="RBU208" s="144"/>
      <c r="RBV208" s="144"/>
      <c r="RBW208" s="145"/>
      <c r="RBX208" s="597"/>
      <c r="RBY208" s="597"/>
      <c r="RBZ208" s="597"/>
      <c r="RCA208" s="446"/>
      <c r="RCB208" s="446"/>
      <c r="RCC208" s="446"/>
      <c r="RCD208" s="597"/>
      <c r="RCE208" s="446"/>
      <c r="RCF208" s="446"/>
      <c r="RCG208" s="446"/>
      <c r="RCH208" s="446"/>
      <c r="RCI208" s="597"/>
      <c r="RCJ208" s="144"/>
      <c r="RCK208" s="144"/>
      <c r="RCL208" s="144"/>
      <c r="RCM208" s="145"/>
      <c r="RCN208" s="597"/>
      <c r="RCO208" s="597"/>
      <c r="RCP208" s="597"/>
      <c r="RCQ208" s="446"/>
      <c r="RCR208" s="446"/>
      <c r="RCS208" s="446"/>
      <c r="RCT208" s="597"/>
      <c r="RCU208" s="446"/>
      <c r="RCV208" s="446"/>
      <c r="RCW208" s="446"/>
      <c r="RCX208" s="446"/>
      <c r="RCY208" s="597"/>
      <c r="RCZ208" s="144"/>
      <c r="RDA208" s="144"/>
      <c r="RDB208" s="144"/>
      <c r="RDC208" s="145"/>
      <c r="RDD208" s="597"/>
      <c r="RDE208" s="597"/>
      <c r="RDF208" s="597"/>
      <c r="RDG208" s="446"/>
      <c r="RDH208" s="446"/>
      <c r="RDI208" s="446"/>
      <c r="RDJ208" s="597"/>
      <c r="RDK208" s="446"/>
      <c r="RDL208" s="446"/>
      <c r="RDM208" s="446"/>
      <c r="RDN208" s="446"/>
      <c r="RDO208" s="597"/>
      <c r="RDP208" s="144"/>
      <c r="RDQ208" s="144"/>
      <c r="RDR208" s="144"/>
      <c r="RDS208" s="145"/>
      <c r="RDT208" s="597"/>
      <c r="RDU208" s="597"/>
      <c r="RDV208" s="597"/>
      <c r="RDW208" s="446"/>
      <c r="RDX208" s="446"/>
      <c r="RDY208" s="446"/>
      <c r="RDZ208" s="597"/>
      <c r="REA208" s="446"/>
      <c r="REB208" s="446"/>
      <c r="REC208" s="446"/>
      <c r="RED208" s="446"/>
      <c r="REE208" s="597"/>
      <c r="REF208" s="144"/>
      <c r="REG208" s="144"/>
      <c r="REH208" s="144"/>
      <c r="REI208" s="145"/>
      <c r="REJ208" s="597"/>
      <c r="REK208" s="597"/>
      <c r="REL208" s="597"/>
      <c r="REM208" s="446"/>
      <c r="REN208" s="446"/>
      <c r="REO208" s="446"/>
      <c r="REP208" s="597"/>
      <c r="REQ208" s="446"/>
      <c r="RER208" s="446"/>
      <c r="RES208" s="446"/>
      <c r="RET208" s="446"/>
      <c r="REU208" s="597"/>
      <c r="REV208" s="144"/>
      <c r="REW208" s="144"/>
      <c r="REX208" s="144"/>
      <c r="REY208" s="145"/>
      <c r="REZ208" s="597"/>
      <c r="RFA208" s="597"/>
      <c r="RFB208" s="597"/>
      <c r="RFC208" s="446"/>
      <c r="RFD208" s="446"/>
      <c r="RFE208" s="446"/>
      <c r="RFF208" s="597"/>
      <c r="RFG208" s="446"/>
      <c r="RFH208" s="446"/>
      <c r="RFI208" s="446"/>
      <c r="RFJ208" s="446"/>
      <c r="RFK208" s="597"/>
      <c r="RFL208" s="144"/>
      <c r="RFM208" s="144"/>
      <c r="RFN208" s="144"/>
      <c r="RFO208" s="145"/>
      <c r="RFP208" s="597"/>
      <c r="RFQ208" s="597"/>
      <c r="RFR208" s="597"/>
      <c r="RFS208" s="446"/>
      <c r="RFT208" s="446"/>
      <c r="RFU208" s="446"/>
      <c r="RFV208" s="597"/>
      <c r="RFW208" s="446"/>
      <c r="RFX208" s="446"/>
      <c r="RFY208" s="446"/>
      <c r="RFZ208" s="446"/>
      <c r="RGA208" s="597"/>
      <c r="RGB208" s="144"/>
      <c r="RGC208" s="144"/>
      <c r="RGD208" s="144"/>
      <c r="RGE208" s="145"/>
      <c r="RGF208" s="597"/>
      <c r="RGG208" s="597"/>
      <c r="RGH208" s="597"/>
      <c r="RGI208" s="446"/>
      <c r="RGJ208" s="446"/>
      <c r="RGK208" s="446"/>
      <c r="RGL208" s="597"/>
      <c r="RGM208" s="446"/>
      <c r="RGN208" s="446"/>
      <c r="RGO208" s="446"/>
      <c r="RGP208" s="446"/>
      <c r="RGQ208" s="597"/>
      <c r="RGR208" s="144"/>
      <c r="RGS208" s="144"/>
      <c r="RGT208" s="144"/>
      <c r="RGU208" s="145"/>
      <c r="RGV208" s="597"/>
      <c r="RGW208" s="597"/>
      <c r="RGX208" s="597"/>
      <c r="RGY208" s="446"/>
      <c r="RGZ208" s="446"/>
      <c r="RHA208" s="446"/>
      <c r="RHB208" s="597"/>
      <c r="RHC208" s="446"/>
      <c r="RHD208" s="446"/>
      <c r="RHE208" s="446"/>
      <c r="RHF208" s="446"/>
      <c r="RHG208" s="597"/>
      <c r="RHH208" s="144"/>
      <c r="RHI208" s="144"/>
      <c r="RHJ208" s="144"/>
      <c r="RHK208" s="145"/>
      <c r="RHL208" s="597"/>
      <c r="RHM208" s="597"/>
      <c r="RHN208" s="597"/>
      <c r="RHO208" s="446"/>
      <c r="RHP208" s="446"/>
      <c r="RHQ208" s="446"/>
      <c r="RHR208" s="597"/>
      <c r="RHS208" s="446"/>
      <c r="RHT208" s="446"/>
      <c r="RHU208" s="446"/>
      <c r="RHV208" s="446"/>
      <c r="RHW208" s="597"/>
      <c r="RHX208" s="144"/>
      <c r="RHY208" s="144"/>
      <c r="RHZ208" s="144"/>
      <c r="RIA208" s="145"/>
      <c r="RIB208" s="597"/>
      <c r="RIC208" s="597"/>
      <c r="RID208" s="597"/>
      <c r="RIE208" s="446"/>
      <c r="RIF208" s="446"/>
      <c r="RIG208" s="446"/>
      <c r="RIH208" s="597"/>
      <c r="RII208" s="446"/>
      <c r="RIJ208" s="446"/>
      <c r="RIK208" s="446"/>
      <c r="RIL208" s="446"/>
      <c r="RIM208" s="597"/>
      <c r="RIN208" s="144"/>
      <c r="RIO208" s="144"/>
      <c r="RIP208" s="144"/>
      <c r="RIQ208" s="145"/>
      <c r="RIR208" s="597"/>
      <c r="RIS208" s="597"/>
      <c r="RIT208" s="597"/>
      <c r="RIU208" s="446"/>
      <c r="RIV208" s="446"/>
      <c r="RIW208" s="446"/>
      <c r="RIX208" s="597"/>
      <c r="RIY208" s="446"/>
      <c r="RIZ208" s="446"/>
      <c r="RJA208" s="446"/>
      <c r="RJB208" s="446"/>
      <c r="RJC208" s="597"/>
      <c r="RJD208" s="144"/>
      <c r="RJE208" s="144"/>
      <c r="RJF208" s="144"/>
      <c r="RJG208" s="145"/>
      <c r="RJH208" s="597"/>
      <c r="RJI208" s="597"/>
      <c r="RJJ208" s="597"/>
      <c r="RJK208" s="446"/>
      <c r="RJL208" s="446"/>
      <c r="RJM208" s="446"/>
      <c r="RJN208" s="597"/>
      <c r="RJO208" s="446"/>
      <c r="RJP208" s="446"/>
      <c r="RJQ208" s="446"/>
      <c r="RJR208" s="446"/>
      <c r="RJS208" s="597"/>
      <c r="RJT208" s="144"/>
      <c r="RJU208" s="144"/>
      <c r="RJV208" s="144"/>
      <c r="RJW208" s="145"/>
      <c r="RJX208" s="597"/>
      <c r="RJY208" s="597"/>
      <c r="RJZ208" s="597"/>
      <c r="RKA208" s="446"/>
      <c r="RKB208" s="446"/>
      <c r="RKC208" s="446"/>
      <c r="RKD208" s="597"/>
      <c r="RKE208" s="446"/>
      <c r="RKF208" s="446"/>
      <c r="RKG208" s="446"/>
      <c r="RKH208" s="446"/>
      <c r="RKI208" s="597"/>
      <c r="RKJ208" s="144"/>
      <c r="RKK208" s="144"/>
      <c r="RKL208" s="144"/>
      <c r="RKM208" s="145"/>
      <c r="RKN208" s="597"/>
      <c r="RKO208" s="597"/>
      <c r="RKP208" s="597"/>
      <c r="RKQ208" s="446"/>
      <c r="RKR208" s="446"/>
      <c r="RKS208" s="446"/>
      <c r="RKT208" s="597"/>
      <c r="RKU208" s="446"/>
      <c r="RKV208" s="446"/>
      <c r="RKW208" s="446"/>
      <c r="RKX208" s="446"/>
      <c r="RKY208" s="597"/>
      <c r="RKZ208" s="144"/>
      <c r="RLA208" s="144"/>
      <c r="RLB208" s="144"/>
      <c r="RLC208" s="145"/>
      <c r="RLD208" s="597"/>
      <c r="RLE208" s="597"/>
      <c r="RLF208" s="597"/>
      <c r="RLG208" s="446"/>
      <c r="RLH208" s="446"/>
      <c r="RLI208" s="446"/>
      <c r="RLJ208" s="597"/>
      <c r="RLK208" s="446"/>
      <c r="RLL208" s="446"/>
      <c r="RLM208" s="446"/>
      <c r="RLN208" s="446"/>
      <c r="RLO208" s="597"/>
      <c r="RLP208" s="144"/>
      <c r="RLQ208" s="144"/>
      <c r="RLR208" s="144"/>
      <c r="RLS208" s="145"/>
      <c r="RLT208" s="597"/>
      <c r="RLU208" s="597"/>
      <c r="RLV208" s="597"/>
      <c r="RLW208" s="446"/>
      <c r="RLX208" s="446"/>
      <c r="RLY208" s="446"/>
      <c r="RLZ208" s="597"/>
      <c r="RMA208" s="446"/>
      <c r="RMB208" s="446"/>
      <c r="RMC208" s="446"/>
      <c r="RMD208" s="446"/>
      <c r="RME208" s="597"/>
      <c r="RMF208" s="144"/>
      <c r="RMG208" s="144"/>
      <c r="RMH208" s="144"/>
      <c r="RMI208" s="145"/>
      <c r="RMJ208" s="597"/>
      <c r="RMK208" s="597"/>
      <c r="RML208" s="597"/>
      <c r="RMM208" s="446"/>
      <c r="RMN208" s="446"/>
      <c r="RMO208" s="446"/>
      <c r="RMP208" s="597"/>
      <c r="RMQ208" s="446"/>
      <c r="RMR208" s="446"/>
      <c r="RMS208" s="446"/>
      <c r="RMT208" s="446"/>
      <c r="RMU208" s="597"/>
      <c r="RMV208" s="144"/>
      <c r="RMW208" s="144"/>
      <c r="RMX208" s="144"/>
      <c r="RMY208" s="145"/>
      <c r="RMZ208" s="597"/>
      <c r="RNA208" s="597"/>
      <c r="RNB208" s="597"/>
      <c r="RNC208" s="446"/>
      <c r="RND208" s="446"/>
      <c r="RNE208" s="446"/>
      <c r="RNF208" s="597"/>
      <c r="RNG208" s="446"/>
      <c r="RNH208" s="446"/>
      <c r="RNI208" s="446"/>
      <c r="RNJ208" s="446"/>
      <c r="RNK208" s="597"/>
      <c r="RNL208" s="144"/>
      <c r="RNM208" s="144"/>
      <c r="RNN208" s="144"/>
      <c r="RNO208" s="145"/>
      <c r="RNP208" s="597"/>
      <c r="RNQ208" s="597"/>
      <c r="RNR208" s="597"/>
      <c r="RNS208" s="446"/>
      <c r="RNT208" s="446"/>
      <c r="RNU208" s="446"/>
      <c r="RNV208" s="597"/>
      <c r="RNW208" s="446"/>
      <c r="RNX208" s="446"/>
      <c r="RNY208" s="446"/>
      <c r="RNZ208" s="446"/>
      <c r="ROA208" s="597"/>
      <c r="ROB208" s="144"/>
      <c r="ROC208" s="144"/>
      <c r="ROD208" s="144"/>
      <c r="ROE208" s="145"/>
      <c r="ROF208" s="597"/>
      <c r="ROG208" s="597"/>
      <c r="ROH208" s="597"/>
      <c r="ROI208" s="446"/>
      <c r="ROJ208" s="446"/>
      <c r="ROK208" s="446"/>
      <c r="ROL208" s="597"/>
      <c r="ROM208" s="446"/>
      <c r="RON208" s="446"/>
      <c r="ROO208" s="446"/>
      <c r="ROP208" s="446"/>
      <c r="ROQ208" s="597"/>
      <c r="ROR208" s="144"/>
      <c r="ROS208" s="144"/>
      <c r="ROT208" s="144"/>
      <c r="ROU208" s="145"/>
      <c r="ROV208" s="597"/>
      <c r="ROW208" s="597"/>
      <c r="ROX208" s="597"/>
      <c r="ROY208" s="446"/>
      <c r="ROZ208" s="446"/>
      <c r="RPA208" s="446"/>
      <c r="RPB208" s="597"/>
      <c r="RPC208" s="446"/>
      <c r="RPD208" s="446"/>
      <c r="RPE208" s="446"/>
      <c r="RPF208" s="446"/>
      <c r="RPG208" s="597"/>
      <c r="RPH208" s="144"/>
      <c r="RPI208" s="144"/>
      <c r="RPJ208" s="144"/>
      <c r="RPK208" s="145"/>
      <c r="RPL208" s="597"/>
      <c r="RPM208" s="597"/>
      <c r="RPN208" s="597"/>
      <c r="RPO208" s="446"/>
      <c r="RPP208" s="446"/>
      <c r="RPQ208" s="446"/>
      <c r="RPR208" s="597"/>
      <c r="RPS208" s="446"/>
      <c r="RPT208" s="446"/>
      <c r="RPU208" s="446"/>
      <c r="RPV208" s="446"/>
      <c r="RPW208" s="597"/>
      <c r="RPX208" s="144"/>
      <c r="RPY208" s="144"/>
      <c r="RPZ208" s="144"/>
      <c r="RQA208" s="145"/>
      <c r="RQB208" s="597"/>
      <c r="RQC208" s="597"/>
      <c r="RQD208" s="597"/>
      <c r="RQE208" s="446"/>
      <c r="RQF208" s="446"/>
      <c r="RQG208" s="446"/>
      <c r="RQH208" s="597"/>
      <c r="RQI208" s="446"/>
      <c r="RQJ208" s="446"/>
      <c r="RQK208" s="446"/>
      <c r="RQL208" s="446"/>
      <c r="RQM208" s="597"/>
      <c r="RQN208" s="144"/>
      <c r="RQO208" s="144"/>
      <c r="RQP208" s="144"/>
      <c r="RQQ208" s="145"/>
      <c r="RQR208" s="597"/>
      <c r="RQS208" s="597"/>
      <c r="RQT208" s="597"/>
      <c r="RQU208" s="446"/>
      <c r="RQV208" s="446"/>
      <c r="RQW208" s="446"/>
      <c r="RQX208" s="597"/>
      <c r="RQY208" s="446"/>
      <c r="RQZ208" s="446"/>
      <c r="RRA208" s="446"/>
      <c r="RRB208" s="446"/>
      <c r="RRC208" s="597"/>
      <c r="RRD208" s="144"/>
      <c r="RRE208" s="144"/>
      <c r="RRF208" s="144"/>
      <c r="RRG208" s="145"/>
      <c r="RRH208" s="597"/>
      <c r="RRI208" s="597"/>
      <c r="RRJ208" s="597"/>
      <c r="RRK208" s="446"/>
      <c r="RRL208" s="446"/>
      <c r="RRM208" s="446"/>
      <c r="RRN208" s="597"/>
      <c r="RRO208" s="446"/>
      <c r="RRP208" s="446"/>
      <c r="RRQ208" s="446"/>
      <c r="RRR208" s="446"/>
      <c r="RRS208" s="597"/>
      <c r="RRT208" s="144"/>
      <c r="RRU208" s="144"/>
      <c r="RRV208" s="144"/>
      <c r="RRW208" s="145"/>
      <c r="RRX208" s="597"/>
      <c r="RRY208" s="597"/>
      <c r="RRZ208" s="597"/>
      <c r="RSA208" s="446"/>
      <c r="RSB208" s="446"/>
      <c r="RSC208" s="446"/>
      <c r="RSD208" s="597"/>
      <c r="RSE208" s="446"/>
      <c r="RSF208" s="446"/>
      <c r="RSG208" s="446"/>
      <c r="RSH208" s="446"/>
      <c r="RSI208" s="597"/>
      <c r="RSJ208" s="144"/>
      <c r="RSK208" s="144"/>
      <c r="RSL208" s="144"/>
      <c r="RSM208" s="145"/>
      <c r="RSN208" s="597"/>
      <c r="RSO208" s="597"/>
      <c r="RSP208" s="597"/>
      <c r="RSQ208" s="446"/>
      <c r="RSR208" s="446"/>
      <c r="RSS208" s="446"/>
      <c r="RST208" s="597"/>
      <c r="RSU208" s="446"/>
      <c r="RSV208" s="446"/>
      <c r="RSW208" s="446"/>
      <c r="RSX208" s="446"/>
      <c r="RSY208" s="597"/>
      <c r="RSZ208" s="144"/>
      <c r="RTA208" s="144"/>
      <c r="RTB208" s="144"/>
      <c r="RTC208" s="145"/>
      <c r="RTD208" s="597"/>
      <c r="RTE208" s="597"/>
      <c r="RTF208" s="597"/>
      <c r="RTG208" s="446"/>
      <c r="RTH208" s="446"/>
      <c r="RTI208" s="446"/>
      <c r="RTJ208" s="597"/>
      <c r="RTK208" s="446"/>
      <c r="RTL208" s="446"/>
      <c r="RTM208" s="446"/>
      <c r="RTN208" s="446"/>
      <c r="RTO208" s="597"/>
      <c r="RTP208" s="144"/>
      <c r="RTQ208" s="144"/>
      <c r="RTR208" s="144"/>
      <c r="RTS208" s="145"/>
      <c r="RTT208" s="597"/>
      <c r="RTU208" s="597"/>
      <c r="RTV208" s="597"/>
      <c r="RTW208" s="446"/>
      <c r="RTX208" s="446"/>
      <c r="RTY208" s="446"/>
      <c r="RTZ208" s="597"/>
      <c r="RUA208" s="446"/>
      <c r="RUB208" s="446"/>
      <c r="RUC208" s="446"/>
      <c r="RUD208" s="446"/>
      <c r="RUE208" s="597"/>
      <c r="RUF208" s="144"/>
      <c r="RUG208" s="144"/>
      <c r="RUH208" s="144"/>
      <c r="RUI208" s="145"/>
      <c r="RUJ208" s="597"/>
      <c r="RUK208" s="597"/>
      <c r="RUL208" s="597"/>
      <c r="RUM208" s="446"/>
      <c r="RUN208" s="446"/>
      <c r="RUO208" s="446"/>
      <c r="RUP208" s="597"/>
      <c r="RUQ208" s="446"/>
      <c r="RUR208" s="446"/>
      <c r="RUS208" s="446"/>
      <c r="RUT208" s="446"/>
      <c r="RUU208" s="597"/>
      <c r="RUV208" s="144"/>
      <c r="RUW208" s="144"/>
      <c r="RUX208" s="144"/>
      <c r="RUY208" s="145"/>
      <c r="RUZ208" s="597"/>
      <c r="RVA208" s="597"/>
      <c r="RVB208" s="597"/>
      <c r="RVC208" s="446"/>
      <c r="RVD208" s="446"/>
      <c r="RVE208" s="446"/>
      <c r="RVF208" s="597"/>
      <c r="RVG208" s="446"/>
      <c r="RVH208" s="446"/>
      <c r="RVI208" s="446"/>
      <c r="RVJ208" s="446"/>
      <c r="RVK208" s="597"/>
      <c r="RVL208" s="144"/>
      <c r="RVM208" s="144"/>
      <c r="RVN208" s="144"/>
      <c r="RVO208" s="145"/>
      <c r="RVP208" s="597"/>
      <c r="RVQ208" s="597"/>
      <c r="RVR208" s="597"/>
      <c r="RVS208" s="446"/>
      <c r="RVT208" s="446"/>
      <c r="RVU208" s="446"/>
      <c r="RVV208" s="597"/>
      <c r="RVW208" s="446"/>
      <c r="RVX208" s="446"/>
      <c r="RVY208" s="446"/>
      <c r="RVZ208" s="446"/>
      <c r="RWA208" s="597"/>
      <c r="RWB208" s="144"/>
      <c r="RWC208" s="144"/>
      <c r="RWD208" s="144"/>
      <c r="RWE208" s="145"/>
      <c r="RWF208" s="597"/>
      <c r="RWG208" s="597"/>
      <c r="RWH208" s="597"/>
      <c r="RWI208" s="446"/>
      <c r="RWJ208" s="446"/>
      <c r="RWK208" s="446"/>
      <c r="RWL208" s="597"/>
      <c r="RWM208" s="446"/>
      <c r="RWN208" s="446"/>
      <c r="RWO208" s="446"/>
      <c r="RWP208" s="446"/>
      <c r="RWQ208" s="597"/>
      <c r="RWR208" s="144"/>
      <c r="RWS208" s="144"/>
      <c r="RWT208" s="144"/>
      <c r="RWU208" s="145"/>
      <c r="RWV208" s="597"/>
      <c r="RWW208" s="597"/>
      <c r="RWX208" s="597"/>
      <c r="RWY208" s="446"/>
      <c r="RWZ208" s="446"/>
      <c r="RXA208" s="446"/>
      <c r="RXB208" s="597"/>
      <c r="RXC208" s="446"/>
      <c r="RXD208" s="446"/>
      <c r="RXE208" s="446"/>
      <c r="RXF208" s="446"/>
      <c r="RXG208" s="597"/>
      <c r="RXH208" s="144"/>
      <c r="RXI208" s="144"/>
      <c r="RXJ208" s="144"/>
      <c r="RXK208" s="145"/>
      <c r="RXL208" s="597"/>
      <c r="RXM208" s="597"/>
      <c r="RXN208" s="597"/>
      <c r="RXO208" s="446"/>
      <c r="RXP208" s="446"/>
      <c r="RXQ208" s="446"/>
      <c r="RXR208" s="597"/>
      <c r="RXS208" s="446"/>
      <c r="RXT208" s="446"/>
      <c r="RXU208" s="446"/>
      <c r="RXV208" s="446"/>
      <c r="RXW208" s="597"/>
      <c r="RXX208" s="144"/>
      <c r="RXY208" s="144"/>
      <c r="RXZ208" s="144"/>
      <c r="RYA208" s="145"/>
      <c r="RYB208" s="597"/>
      <c r="RYC208" s="597"/>
      <c r="RYD208" s="597"/>
      <c r="RYE208" s="446"/>
      <c r="RYF208" s="446"/>
      <c r="RYG208" s="446"/>
      <c r="RYH208" s="597"/>
      <c r="RYI208" s="446"/>
      <c r="RYJ208" s="446"/>
      <c r="RYK208" s="446"/>
      <c r="RYL208" s="446"/>
      <c r="RYM208" s="597"/>
      <c r="RYN208" s="144"/>
      <c r="RYO208" s="144"/>
      <c r="RYP208" s="144"/>
      <c r="RYQ208" s="145"/>
      <c r="RYR208" s="597"/>
      <c r="RYS208" s="597"/>
      <c r="RYT208" s="597"/>
      <c r="RYU208" s="446"/>
      <c r="RYV208" s="446"/>
      <c r="RYW208" s="446"/>
      <c r="RYX208" s="597"/>
      <c r="RYY208" s="446"/>
      <c r="RYZ208" s="446"/>
      <c r="RZA208" s="446"/>
      <c r="RZB208" s="446"/>
      <c r="RZC208" s="597"/>
      <c r="RZD208" s="144"/>
      <c r="RZE208" s="144"/>
      <c r="RZF208" s="144"/>
      <c r="RZG208" s="145"/>
      <c r="RZH208" s="597"/>
      <c r="RZI208" s="597"/>
      <c r="RZJ208" s="597"/>
      <c r="RZK208" s="446"/>
      <c r="RZL208" s="446"/>
      <c r="RZM208" s="446"/>
      <c r="RZN208" s="597"/>
      <c r="RZO208" s="446"/>
      <c r="RZP208" s="446"/>
      <c r="RZQ208" s="446"/>
      <c r="RZR208" s="446"/>
      <c r="RZS208" s="597"/>
      <c r="RZT208" s="144"/>
      <c r="RZU208" s="144"/>
      <c r="RZV208" s="144"/>
      <c r="RZW208" s="145"/>
      <c r="RZX208" s="597"/>
      <c r="RZY208" s="597"/>
      <c r="RZZ208" s="597"/>
      <c r="SAA208" s="446"/>
      <c r="SAB208" s="446"/>
      <c r="SAC208" s="446"/>
      <c r="SAD208" s="597"/>
      <c r="SAE208" s="446"/>
      <c r="SAF208" s="446"/>
      <c r="SAG208" s="446"/>
      <c r="SAH208" s="446"/>
      <c r="SAI208" s="597"/>
      <c r="SAJ208" s="144"/>
      <c r="SAK208" s="144"/>
      <c r="SAL208" s="144"/>
      <c r="SAM208" s="145"/>
      <c r="SAN208" s="597"/>
      <c r="SAO208" s="597"/>
      <c r="SAP208" s="597"/>
      <c r="SAQ208" s="446"/>
      <c r="SAR208" s="446"/>
      <c r="SAS208" s="446"/>
      <c r="SAT208" s="597"/>
      <c r="SAU208" s="446"/>
      <c r="SAV208" s="446"/>
      <c r="SAW208" s="446"/>
      <c r="SAX208" s="446"/>
      <c r="SAY208" s="597"/>
      <c r="SAZ208" s="144"/>
      <c r="SBA208" s="144"/>
      <c r="SBB208" s="144"/>
      <c r="SBC208" s="145"/>
      <c r="SBD208" s="597"/>
      <c r="SBE208" s="597"/>
      <c r="SBF208" s="597"/>
      <c r="SBG208" s="446"/>
      <c r="SBH208" s="446"/>
      <c r="SBI208" s="446"/>
      <c r="SBJ208" s="597"/>
      <c r="SBK208" s="446"/>
      <c r="SBL208" s="446"/>
      <c r="SBM208" s="446"/>
      <c r="SBN208" s="446"/>
      <c r="SBO208" s="597"/>
      <c r="SBP208" s="144"/>
      <c r="SBQ208" s="144"/>
      <c r="SBR208" s="144"/>
      <c r="SBS208" s="145"/>
      <c r="SBT208" s="597"/>
      <c r="SBU208" s="597"/>
      <c r="SBV208" s="597"/>
      <c r="SBW208" s="446"/>
      <c r="SBX208" s="446"/>
      <c r="SBY208" s="446"/>
      <c r="SBZ208" s="597"/>
      <c r="SCA208" s="446"/>
      <c r="SCB208" s="446"/>
      <c r="SCC208" s="446"/>
      <c r="SCD208" s="446"/>
      <c r="SCE208" s="597"/>
      <c r="SCF208" s="144"/>
      <c r="SCG208" s="144"/>
      <c r="SCH208" s="144"/>
      <c r="SCI208" s="145"/>
      <c r="SCJ208" s="597"/>
      <c r="SCK208" s="597"/>
      <c r="SCL208" s="597"/>
      <c r="SCM208" s="446"/>
      <c r="SCN208" s="446"/>
      <c r="SCO208" s="446"/>
      <c r="SCP208" s="597"/>
      <c r="SCQ208" s="446"/>
      <c r="SCR208" s="446"/>
      <c r="SCS208" s="446"/>
      <c r="SCT208" s="446"/>
      <c r="SCU208" s="597"/>
      <c r="SCV208" s="144"/>
      <c r="SCW208" s="144"/>
      <c r="SCX208" s="144"/>
      <c r="SCY208" s="145"/>
      <c r="SCZ208" s="597"/>
      <c r="SDA208" s="597"/>
      <c r="SDB208" s="597"/>
      <c r="SDC208" s="446"/>
      <c r="SDD208" s="446"/>
      <c r="SDE208" s="446"/>
      <c r="SDF208" s="597"/>
      <c r="SDG208" s="446"/>
      <c r="SDH208" s="446"/>
      <c r="SDI208" s="446"/>
      <c r="SDJ208" s="446"/>
      <c r="SDK208" s="597"/>
      <c r="SDL208" s="144"/>
      <c r="SDM208" s="144"/>
      <c r="SDN208" s="144"/>
      <c r="SDO208" s="145"/>
      <c r="SDP208" s="597"/>
      <c r="SDQ208" s="597"/>
      <c r="SDR208" s="597"/>
      <c r="SDS208" s="446"/>
      <c r="SDT208" s="446"/>
      <c r="SDU208" s="446"/>
      <c r="SDV208" s="597"/>
      <c r="SDW208" s="446"/>
      <c r="SDX208" s="446"/>
      <c r="SDY208" s="446"/>
      <c r="SDZ208" s="446"/>
      <c r="SEA208" s="597"/>
      <c r="SEB208" s="144"/>
      <c r="SEC208" s="144"/>
      <c r="SED208" s="144"/>
      <c r="SEE208" s="145"/>
      <c r="SEF208" s="597"/>
      <c r="SEG208" s="597"/>
      <c r="SEH208" s="597"/>
      <c r="SEI208" s="446"/>
      <c r="SEJ208" s="446"/>
      <c r="SEK208" s="446"/>
      <c r="SEL208" s="597"/>
      <c r="SEM208" s="446"/>
      <c r="SEN208" s="446"/>
      <c r="SEO208" s="446"/>
      <c r="SEP208" s="446"/>
      <c r="SEQ208" s="597"/>
      <c r="SER208" s="144"/>
      <c r="SES208" s="144"/>
      <c r="SET208" s="144"/>
      <c r="SEU208" s="145"/>
      <c r="SEV208" s="597"/>
      <c r="SEW208" s="597"/>
      <c r="SEX208" s="597"/>
      <c r="SEY208" s="446"/>
      <c r="SEZ208" s="446"/>
      <c r="SFA208" s="446"/>
      <c r="SFB208" s="597"/>
      <c r="SFC208" s="446"/>
      <c r="SFD208" s="446"/>
      <c r="SFE208" s="446"/>
      <c r="SFF208" s="446"/>
      <c r="SFG208" s="597"/>
      <c r="SFH208" s="144"/>
      <c r="SFI208" s="144"/>
      <c r="SFJ208" s="144"/>
      <c r="SFK208" s="145"/>
      <c r="SFL208" s="597"/>
      <c r="SFM208" s="597"/>
      <c r="SFN208" s="597"/>
      <c r="SFO208" s="446"/>
      <c r="SFP208" s="446"/>
      <c r="SFQ208" s="446"/>
      <c r="SFR208" s="597"/>
      <c r="SFS208" s="446"/>
      <c r="SFT208" s="446"/>
      <c r="SFU208" s="446"/>
      <c r="SFV208" s="446"/>
      <c r="SFW208" s="597"/>
      <c r="SFX208" s="144"/>
      <c r="SFY208" s="144"/>
      <c r="SFZ208" s="144"/>
      <c r="SGA208" s="145"/>
      <c r="SGB208" s="597"/>
      <c r="SGC208" s="597"/>
      <c r="SGD208" s="597"/>
      <c r="SGE208" s="446"/>
      <c r="SGF208" s="446"/>
      <c r="SGG208" s="446"/>
      <c r="SGH208" s="597"/>
      <c r="SGI208" s="446"/>
      <c r="SGJ208" s="446"/>
      <c r="SGK208" s="446"/>
      <c r="SGL208" s="446"/>
      <c r="SGM208" s="597"/>
      <c r="SGN208" s="144"/>
      <c r="SGO208" s="144"/>
      <c r="SGP208" s="144"/>
      <c r="SGQ208" s="145"/>
      <c r="SGR208" s="597"/>
      <c r="SGS208" s="597"/>
      <c r="SGT208" s="597"/>
      <c r="SGU208" s="446"/>
      <c r="SGV208" s="446"/>
      <c r="SGW208" s="446"/>
      <c r="SGX208" s="597"/>
      <c r="SGY208" s="446"/>
      <c r="SGZ208" s="446"/>
      <c r="SHA208" s="446"/>
      <c r="SHB208" s="446"/>
      <c r="SHC208" s="597"/>
      <c r="SHD208" s="144"/>
      <c r="SHE208" s="144"/>
      <c r="SHF208" s="144"/>
      <c r="SHG208" s="145"/>
      <c r="SHH208" s="597"/>
      <c r="SHI208" s="597"/>
      <c r="SHJ208" s="597"/>
      <c r="SHK208" s="446"/>
      <c r="SHL208" s="446"/>
      <c r="SHM208" s="446"/>
      <c r="SHN208" s="597"/>
      <c r="SHO208" s="446"/>
      <c r="SHP208" s="446"/>
      <c r="SHQ208" s="446"/>
      <c r="SHR208" s="446"/>
      <c r="SHS208" s="597"/>
      <c r="SHT208" s="144"/>
      <c r="SHU208" s="144"/>
      <c r="SHV208" s="144"/>
      <c r="SHW208" s="145"/>
      <c r="SHX208" s="597"/>
      <c r="SHY208" s="597"/>
      <c r="SHZ208" s="597"/>
      <c r="SIA208" s="446"/>
      <c r="SIB208" s="446"/>
      <c r="SIC208" s="446"/>
      <c r="SID208" s="597"/>
      <c r="SIE208" s="446"/>
      <c r="SIF208" s="446"/>
      <c r="SIG208" s="446"/>
      <c r="SIH208" s="446"/>
      <c r="SII208" s="597"/>
      <c r="SIJ208" s="144"/>
      <c r="SIK208" s="144"/>
      <c r="SIL208" s="144"/>
      <c r="SIM208" s="145"/>
      <c r="SIN208" s="597"/>
      <c r="SIO208" s="597"/>
      <c r="SIP208" s="597"/>
      <c r="SIQ208" s="446"/>
      <c r="SIR208" s="446"/>
      <c r="SIS208" s="446"/>
      <c r="SIT208" s="597"/>
      <c r="SIU208" s="446"/>
      <c r="SIV208" s="446"/>
      <c r="SIW208" s="446"/>
      <c r="SIX208" s="446"/>
      <c r="SIY208" s="597"/>
      <c r="SIZ208" s="144"/>
      <c r="SJA208" s="144"/>
      <c r="SJB208" s="144"/>
      <c r="SJC208" s="145"/>
      <c r="SJD208" s="597"/>
      <c r="SJE208" s="597"/>
      <c r="SJF208" s="597"/>
      <c r="SJG208" s="446"/>
      <c r="SJH208" s="446"/>
      <c r="SJI208" s="446"/>
      <c r="SJJ208" s="597"/>
      <c r="SJK208" s="446"/>
      <c r="SJL208" s="446"/>
      <c r="SJM208" s="446"/>
      <c r="SJN208" s="446"/>
      <c r="SJO208" s="597"/>
      <c r="SJP208" s="144"/>
      <c r="SJQ208" s="144"/>
      <c r="SJR208" s="144"/>
      <c r="SJS208" s="145"/>
      <c r="SJT208" s="597"/>
      <c r="SJU208" s="597"/>
      <c r="SJV208" s="597"/>
      <c r="SJW208" s="446"/>
      <c r="SJX208" s="446"/>
      <c r="SJY208" s="446"/>
      <c r="SJZ208" s="597"/>
      <c r="SKA208" s="446"/>
      <c r="SKB208" s="446"/>
      <c r="SKC208" s="446"/>
      <c r="SKD208" s="446"/>
      <c r="SKE208" s="597"/>
      <c r="SKF208" s="144"/>
      <c r="SKG208" s="144"/>
      <c r="SKH208" s="144"/>
      <c r="SKI208" s="145"/>
      <c r="SKJ208" s="597"/>
      <c r="SKK208" s="597"/>
      <c r="SKL208" s="597"/>
      <c r="SKM208" s="446"/>
      <c r="SKN208" s="446"/>
      <c r="SKO208" s="446"/>
      <c r="SKP208" s="597"/>
      <c r="SKQ208" s="446"/>
      <c r="SKR208" s="446"/>
      <c r="SKS208" s="446"/>
      <c r="SKT208" s="446"/>
      <c r="SKU208" s="597"/>
      <c r="SKV208" s="144"/>
      <c r="SKW208" s="144"/>
      <c r="SKX208" s="144"/>
      <c r="SKY208" s="145"/>
      <c r="SKZ208" s="597"/>
      <c r="SLA208" s="597"/>
      <c r="SLB208" s="597"/>
      <c r="SLC208" s="446"/>
      <c r="SLD208" s="446"/>
      <c r="SLE208" s="446"/>
      <c r="SLF208" s="597"/>
      <c r="SLG208" s="446"/>
      <c r="SLH208" s="446"/>
      <c r="SLI208" s="446"/>
      <c r="SLJ208" s="446"/>
      <c r="SLK208" s="597"/>
      <c r="SLL208" s="144"/>
      <c r="SLM208" s="144"/>
      <c r="SLN208" s="144"/>
      <c r="SLO208" s="145"/>
      <c r="SLP208" s="597"/>
      <c r="SLQ208" s="597"/>
      <c r="SLR208" s="597"/>
      <c r="SLS208" s="446"/>
      <c r="SLT208" s="446"/>
      <c r="SLU208" s="446"/>
      <c r="SLV208" s="597"/>
      <c r="SLW208" s="446"/>
      <c r="SLX208" s="446"/>
      <c r="SLY208" s="446"/>
      <c r="SLZ208" s="446"/>
      <c r="SMA208" s="597"/>
      <c r="SMB208" s="144"/>
      <c r="SMC208" s="144"/>
      <c r="SMD208" s="144"/>
      <c r="SME208" s="145"/>
      <c r="SMF208" s="597"/>
      <c r="SMG208" s="597"/>
      <c r="SMH208" s="597"/>
      <c r="SMI208" s="446"/>
      <c r="SMJ208" s="446"/>
      <c r="SMK208" s="446"/>
      <c r="SML208" s="597"/>
      <c r="SMM208" s="446"/>
      <c r="SMN208" s="446"/>
      <c r="SMO208" s="446"/>
      <c r="SMP208" s="446"/>
      <c r="SMQ208" s="597"/>
      <c r="SMR208" s="144"/>
      <c r="SMS208" s="144"/>
      <c r="SMT208" s="144"/>
      <c r="SMU208" s="145"/>
      <c r="SMV208" s="597"/>
      <c r="SMW208" s="597"/>
      <c r="SMX208" s="597"/>
      <c r="SMY208" s="446"/>
      <c r="SMZ208" s="446"/>
      <c r="SNA208" s="446"/>
      <c r="SNB208" s="597"/>
      <c r="SNC208" s="446"/>
      <c r="SND208" s="446"/>
      <c r="SNE208" s="446"/>
      <c r="SNF208" s="446"/>
      <c r="SNG208" s="597"/>
      <c r="SNH208" s="144"/>
      <c r="SNI208" s="144"/>
      <c r="SNJ208" s="144"/>
      <c r="SNK208" s="145"/>
      <c r="SNL208" s="597"/>
      <c r="SNM208" s="597"/>
      <c r="SNN208" s="597"/>
      <c r="SNO208" s="446"/>
      <c r="SNP208" s="446"/>
      <c r="SNQ208" s="446"/>
      <c r="SNR208" s="597"/>
      <c r="SNS208" s="446"/>
      <c r="SNT208" s="446"/>
      <c r="SNU208" s="446"/>
      <c r="SNV208" s="446"/>
      <c r="SNW208" s="597"/>
      <c r="SNX208" s="144"/>
      <c r="SNY208" s="144"/>
      <c r="SNZ208" s="144"/>
      <c r="SOA208" s="145"/>
      <c r="SOB208" s="597"/>
      <c r="SOC208" s="597"/>
      <c r="SOD208" s="597"/>
      <c r="SOE208" s="446"/>
      <c r="SOF208" s="446"/>
      <c r="SOG208" s="446"/>
      <c r="SOH208" s="597"/>
      <c r="SOI208" s="446"/>
      <c r="SOJ208" s="446"/>
      <c r="SOK208" s="446"/>
      <c r="SOL208" s="446"/>
      <c r="SOM208" s="597"/>
      <c r="SON208" s="144"/>
      <c r="SOO208" s="144"/>
      <c r="SOP208" s="144"/>
      <c r="SOQ208" s="145"/>
      <c r="SOR208" s="597"/>
      <c r="SOS208" s="597"/>
      <c r="SOT208" s="597"/>
      <c r="SOU208" s="446"/>
      <c r="SOV208" s="446"/>
      <c r="SOW208" s="446"/>
      <c r="SOX208" s="597"/>
      <c r="SOY208" s="446"/>
      <c r="SOZ208" s="446"/>
      <c r="SPA208" s="446"/>
      <c r="SPB208" s="446"/>
      <c r="SPC208" s="597"/>
      <c r="SPD208" s="144"/>
      <c r="SPE208" s="144"/>
      <c r="SPF208" s="144"/>
      <c r="SPG208" s="145"/>
      <c r="SPH208" s="597"/>
      <c r="SPI208" s="597"/>
      <c r="SPJ208" s="597"/>
      <c r="SPK208" s="446"/>
      <c r="SPL208" s="446"/>
      <c r="SPM208" s="446"/>
      <c r="SPN208" s="597"/>
      <c r="SPO208" s="446"/>
      <c r="SPP208" s="446"/>
      <c r="SPQ208" s="446"/>
      <c r="SPR208" s="446"/>
      <c r="SPS208" s="597"/>
      <c r="SPT208" s="144"/>
      <c r="SPU208" s="144"/>
      <c r="SPV208" s="144"/>
      <c r="SPW208" s="145"/>
      <c r="SPX208" s="597"/>
      <c r="SPY208" s="597"/>
      <c r="SPZ208" s="597"/>
      <c r="SQA208" s="446"/>
      <c r="SQB208" s="446"/>
      <c r="SQC208" s="446"/>
      <c r="SQD208" s="597"/>
      <c r="SQE208" s="446"/>
      <c r="SQF208" s="446"/>
      <c r="SQG208" s="446"/>
      <c r="SQH208" s="446"/>
      <c r="SQI208" s="597"/>
      <c r="SQJ208" s="144"/>
      <c r="SQK208" s="144"/>
      <c r="SQL208" s="144"/>
      <c r="SQM208" s="145"/>
      <c r="SQN208" s="597"/>
      <c r="SQO208" s="597"/>
      <c r="SQP208" s="597"/>
      <c r="SQQ208" s="446"/>
      <c r="SQR208" s="446"/>
      <c r="SQS208" s="446"/>
      <c r="SQT208" s="597"/>
      <c r="SQU208" s="446"/>
      <c r="SQV208" s="446"/>
      <c r="SQW208" s="446"/>
      <c r="SQX208" s="446"/>
      <c r="SQY208" s="597"/>
      <c r="SQZ208" s="144"/>
      <c r="SRA208" s="144"/>
      <c r="SRB208" s="144"/>
      <c r="SRC208" s="145"/>
      <c r="SRD208" s="597"/>
      <c r="SRE208" s="597"/>
      <c r="SRF208" s="597"/>
      <c r="SRG208" s="446"/>
      <c r="SRH208" s="446"/>
      <c r="SRI208" s="446"/>
      <c r="SRJ208" s="597"/>
      <c r="SRK208" s="446"/>
      <c r="SRL208" s="446"/>
      <c r="SRM208" s="446"/>
      <c r="SRN208" s="446"/>
      <c r="SRO208" s="597"/>
      <c r="SRP208" s="144"/>
      <c r="SRQ208" s="144"/>
      <c r="SRR208" s="144"/>
      <c r="SRS208" s="145"/>
      <c r="SRT208" s="597"/>
      <c r="SRU208" s="597"/>
      <c r="SRV208" s="597"/>
      <c r="SRW208" s="446"/>
      <c r="SRX208" s="446"/>
      <c r="SRY208" s="446"/>
      <c r="SRZ208" s="597"/>
      <c r="SSA208" s="446"/>
      <c r="SSB208" s="446"/>
      <c r="SSC208" s="446"/>
      <c r="SSD208" s="446"/>
      <c r="SSE208" s="597"/>
      <c r="SSF208" s="144"/>
      <c r="SSG208" s="144"/>
      <c r="SSH208" s="144"/>
      <c r="SSI208" s="145"/>
      <c r="SSJ208" s="597"/>
      <c r="SSK208" s="597"/>
      <c r="SSL208" s="597"/>
      <c r="SSM208" s="446"/>
      <c r="SSN208" s="446"/>
      <c r="SSO208" s="446"/>
      <c r="SSP208" s="597"/>
      <c r="SSQ208" s="446"/>
      <c r="SSR208" s="446"/>
      <c r="SSS208" s="446"/>
      <c r="SST208" s="446"/>
      <c r="SSU208" s="597"/>
      <c r="SSV208" s="144"/>
      <c r="SSW208" s="144"/>
      <c r="SSX208" s="144"/>
      <c r="SSY208" s="145"/>
      <c r="SSZ208" s="597"/>
      <c r="STA208" s="597"/>
      <c r="STB208" s="597"/>
      <c r="STC208" s="446"/>
      <c r="STD208" s="446"/>
      <c r="STE208" s="446"/>
      <c r="STF208" s="597"/>
      <c r="STG208" s="446"/>
      <c r="STH208" s="446"/>
      <c r="STI208" s="446"/>
      <c r="STJ208" s="446"/>
      <c r="STK208" s="597"/>
      <c r="STL208" s="144"/>
      <c r="STM208" s="144"/>
      <c r="STN208" s="144"/>
      <c r="STO208" s="145"/>
      <c r="STP208" s="597"/>
      <c r="STQ208" s="597"/>
      <c r="STR208" s="597"/>
      <c r="STS208" s="446"/>
      <c r="STT208" s="446"/>
      <c r="STU208" s="446"/>
      <c r="STV208" s="597"/>
      <c r="STW208" s="446"/>
      <c r="STX208" s="446"/>
      <c r="STY208" s="446"/>
      <c r="STZ208" s="446"/>
      <c r="SUA208" s="597"/>
      <c r="SUB208" s="144"/>
      <c r="SUC208" s="144"/>
      <c r="SUD208" s="144"/>
      <c r="SUE208" s="145"/>
      <c r="SUF208" s="597"/>
      <c r="SUG208" s="597"/>
      <c r="SUH208" s="597"/>
      <c r="SUI208" s="446"/>
      <c r="SUJ208" s="446"/>
      <c r="SUK208" s="446"/>
      <c r="SUL208" s="597"/>
      <c r="SUM208" s="446"/>
      <c r="SUN208" s="446"/>
      <c r="SUO208" s="446"/>
      <c r="SUP208" s="446"/>
      <c r="SUQ208" s="597"/>
      <c r="SUR208" s="144"/>
      <c r="SUS208" s="144"/>
      <c r="SUT208" s="144"/>
      <c r="SUU208" s="145"/>
      <c r="SUV208" s="597"/>
      <c r="SUW208" s="597"/>
      <c r="SUX208" s="597"/>
      <c r="SUY208" s="446"/>
      <c r="SUZ208" s="446"/>
      <c r="SVA208" s="446"/>
      <c r="SVB208" s="597"/>
      <c r="SVC208" s="446"/>
      <c r="SVD208" s="446"/>
      <c r="SVE208" s="446"/>
      <c r="SVF208" s="446"/>
      <c r="SVG208" s="597"/>
      <c r="SVH208" s="144"/>
      <c r="SVI208" s="144"/>
      <c r="SVJ208" s="144"/>
      <c r="SVK208" s="145"/>
      <c r="SVL208" s="597"/>
      <c r="SVM208" s="597"/>
      <c r="SVN208" s="597"/>
      <c r="SVO208" s="446"/>
      <c r="SVP208" s="446"/>
      <c r="SVQ208" s="446"/>
      <c r="SVR208" s="597"/>
      <c r="SVS208" s="446"/>
      <c r="SVT208" s="446"/>
      <c r="SVU208" s="446"/>
      <c r="SVV208" s="446"/>
      <c r="SVW208" s="597"/>
      <c r="SVX208" s="144"/>
      <c r="SVY208" s="144"/>
      <c r="SVZ208" s="144"/>
      <c r="SWA208" s="145"/>
      <c r="SWB208" s="597"/>
      <c r="SWC208" s="597"/>
      <c r="SWD208" s="597"/>
      <c r="SWE208" s="446"/>
      <c r="SWF208" s="446"/>
      <c r="SWG208" s="446"/>
      <c r="SWH208" s="597"/>
      <c r="SWI208" s="446"/>
      <c r="SWJ208" s="446"/>
      <c r="SWK208" s="446"/>
      <c r="SWL208" s="446"/>
      <c r="SWM208" s="597"/>
      <c r="SWN208" s="144"/>
      <c r="SWO208" s="144"/>
      <c r="SWP208" s="144"/>
      <c r="SWQ208" s="145"/>
      <c r="SWR208" s="597"/>
      <c r="SWS208" s="597"/>
      <c r="SWT208" s="597"/>
      <c r="SWU208" s="446"/>
      <c r="SWV208" s="446"/>
      <c r="SWW208" s="446"/>
      <c r="SWX208" s="597"/>
      <c r="SWY208" s="446"/>
      <c r="SWZ208" s="446"/>
      <c r="SXA208" s="446"/>
      <c r="SXB208" s="446"/>
      <c r="SXC208" s="597"/>
      <c r="SXD208" s="144"/>
      <c r="SXE208" s="144"/>
      <c r="SXF208" s="144"/>
      <c r="SXG208" s="145"/>
      <c r="SXH208" s="597"/>
      <c r="SXI208" s="597"/>
      <c r="SXJ208" s="597"/>
      <c r="SXK208" s="446"/>
      <c r="SXL208" s="446"/>
      <c r="SXM208" s="446"/>
      <c r="SXN208" s="597"/>
      <c r="SXO208" s="446"/>
      <c r="SXP208" s="446"/>
      <c r="SXQ208" s="446"/>
      <c r="SXR208" s="446"/>
      <c r="SXS208" s="597"/>
      <c r="SXT208" s="144"/>
      <c r="SXU208" s="144"/>
      <c r="SXV208" s="144"/>
      <c r="SXW208" s="145"/>
      <c r="SXX208" s="597"/>
      <c r="SXY208" s="597"/>
      <c r="SXZ208" s="597"/>
      <c r="SYA208" s="446"/>
      <c r="SYB208" s="446"/>
      <c r="SYC208" s="446"/>
      <c r="SYD208" s="597"/>
      <c r="SYE208" s="446"/>
      <c r="SYF208" s="446"/>
      <c r="SYG208" s="446"/>
      <c r="SYH208" s="446"/>
      <c r="SYI208" s="597"/>
      <c r="SYJ208" s="144"/>
      <c r="SYK208" s="144"/>
      <c r="SYL208" s="144"/>
      <c r="SYM208" s="145"/>
      <c r="SYN208" s="597"/>
      <c r="SYO208" s="597"/>
      <c r="SYP208" s="597"/>
      <c r="SYQ208" s="446"/>
      <c r="SYR208" s="446"/>
      <c r="SYS208" s="446"/>
      <c r="SYT208" s="597"/>
      <c r="SYU208" s="446"/>
      <c r="SYV208" s="446"/>
      <c r="SYW208" s="446"/>
      <c r="SYX208" s="446"/>
      <c r="SYY208" s="597"/>
      <c r="SYZ208" s="144"/>
      <c r="SZA208" s="144"/>
      <c r="SZB208" s="144"/>
      <c r="SZC208" s="145"/>
      <c r="SZD208" s="597"/>
      <c r="SZE208" s="597"/>
      <c r="SZF208" s="597"/>
      <c r="SZG208" s="446"/>
      <c r="SZH208" s="446"/>
      <c r="SZI208" s="446"/>
      <c r="SZJ208" s="597"/>
      <c r="SZK208" s="446"/>
      <c r="SZL208" s="446"/>
      <c r="SZM208" s="446"/>
      <c r="SZN208" s="446"/>
      <c r="SZO208" s="597"/>
      <c r="SZP208" s="144"/>
      <c r="SZQ208" s="144"/>
      <c r="SZR208" s="144"/>
      <c r="SZS208" s="145"/>
      <c r="SZT208" s="597"/>
      <c r="SZU208" s="597"/>
      <c r="SZV208" s="597"/>
      <c r="SZW208" s="446"/>
      <c r="SZX208" s="446"/>
      <c r="SZY208" s="446"/>
      <c r="SZZ208" s="597"/>
      <c r="TAA208" s="446"/>
      <c r="TAB208" s="446"/>
      <c r="TAC208" s="446"/>
      <c r="TAD208" s="446"/>
      <c r="TAE208" s="597"/>
      <c r="TAF208" s="144"/>
      <c r="TAG208" s="144"/>
      <c r="TAH208" s="144"/>
      <c r="TAI208" s="145"/>
      <c r="TAJ208" s="597"/>
      <c r="TAK208" s="597"/>
      <c r="TAL208" s="597"/>
      <c r="TAM208" s="446"/>
      <c r="TAN208" s="446"/>
      <c r="TAO208" s="446"/>
      <c r="TAP208" s="597"/>
      <c r="TAQ208" s="446"/>
      <c r="TAR208" s="446"/>
      <c r="TAS208" s="446"/>
      <c r="TAT208" s="446"/>
      <c r="TAU208" s="597"/>
      <c r="TAV208" s="144"/>
      <c r="TAW208" s="144"/>
      <c r="TAX208" s="144"/>
      <c r="TAY208" s="145"/>
      <c r="TAZ208" s="597"/>
      <c r="TBA208" s="597"/>
      <c r="TBB208" s="597"/>
      <c r="TBC208" s="446"/>
      <c r="TBD208" s="446"/>
      <c r="TBE208" s="446"/>
      <c r="TBF208" s="597"/>
      <c r="TBG208" s="446"/>
      <c r="TBH208" s="446"/>
      <c r="TBI208" s="446"/>
      <c r="TBJ208" s="446"/>
      <c r="TBK208" s="597"/>
      <c r="TBL208" s="144"/>
      <c r="TBM208" s="144"/>
      <c r="TBN208" s="144"/>
      <c r="TBO208" s="145"/>
      <c r="TBP208" s="597"/>
      <c r="TBQ208" s="597"/>
      <c r="TBR208" s="597"/>
      <c r="TBS208" s="446"/>
      <c r="TBT208" s="446"/>
      <c r="TBU208" s="446"/>
      <c r="TBV208" s="597"/>
      <c r="TBW208" s="446"/>
      <c r="TBX208" s="446"/>
      <c r="TBY208" s="446"/>
      <c r="TBZ208" s="446"/>
      <c r="TCA208" s="597"/>
      <c r="TCB208" s="144"/>
      <c r="TCC208" s="144"/>
      <c r="TCD208" s="144"/>
      <c r="TCE208" s="145"/>
      <c r="TCF208" s="597"/>
      <c r="TCG208" s="597"/>
      <c r="TCH208" s="597"/>
      <c r="TCI208" s="446"/>
      <c r="TCJ208" s="446"/>
      <c r="TCK208" s="446"/>
      <c r="TCL208" s="597"/>
      <c r="TCM208" s="446"/>
      <c r="TCN208" s="446"/>
      <c r="TCO208" s="446"/>
      <c r="TCP208" s="446"/>
      <c r="TCQ208" s="597"/>
      <c r="TCR208" s="144"/>
      <c r="TCS208" s="144"/>
      <c r="TCT208" s="144"/>
      <c r="TCU208" s="145"/>
      <c r="TCV208" s="597"/>
      <c r="TCW208" s="597"/>
      <c r="TCX208" s="597"/>
      <c r="TCY208" s="446"/>
      <c r="TCZ208" s="446"/>
      <c r="TDA208" s="446"/>
      <c r="TDB208" s="597"/>
      <c r="TDC208" s="446"/>
      <c r="TDD208" s="446"/>
      <c r="TDE208" s="446"/>
      <c r="TDF208" s="446"/>
      <c r="TDG208" s="597"/>
      <c r="TDH208" s="144"/>
      <c r="TDI208" s="144"/>
      <c r="TDJ208" s="144"/>
      <c r="TDK208" s="145"/>
      <c r="TDL208" s="597"/>
      <c r="TDM208" s="597"/>
      <c r="TDN208" s="597"/>
      <c r="TDO208" s="446"/>
      <c r="TDP208" s="446"/>
      <c r="TDQ208" s="446"/>
      <c r="TDR208" s="597"/>
      <c r="TDS208" s="446"/>
      <c r="TDT208" s="446"/>
      <c r="TDU208" s="446"/>
      <c r="TDV208" s="446"/>
      <c r="TDW208" s="597"/>
      <c r="TDX208" s="144"/>
      <c r="TDY208" s="144"/>
      <c r="TDZ208" s="144"/>
      <c r="TEA208" s="145"/>
      <c r="TEB208" s="597"/>
      <c r="TEC208" s="597"/>
      <c r="TED208" s="597"/>
      <c r="TEE208" s="446"/>
      <c r="TEF208" s="446"/>
      <c r="TEG208" s="446"/>
      <c r="TEH208" s="597"/>
      <c r="TEI208" s="446"/>
      <c r="TEJ208" s="446"/>
      <c r="TEK208" s="446"/>
      <c r="TEL208" s="446"/>
      <c r="TEM208" s="597"/>
      <c r="TEN208" s="144"/>
      <c r="TEO208" s="144"/>
      <c r="TEP208" s="144"/>
      <c r="TEQ208" s="145"/>
      <c r="TER208" s="597"/>
      <c r="TES208" s="597"/>
      <c r="TET208" s="597"/>
      <c r="TEU208" s="446"/>
      <c r="TEV208" s="446"/>
      <c r="TEW208" s="446"/>
      <c r="TEX208" s="597"/>
      <c r="TEY208" s="446"/>
      <c r="TEZ208" s="446"/>
      <c r="TFA208" s="446"/>
      <c r="TFB208" s="446"/>
      <c r="TFC208" s="597"/>
      <c r="TFD208" s="144"/>
      <c r="TFE208" s="144"/>
      <c r="TFF208" s="144"/>
      <c r="TFG208" s="145"/>
      <c r="TFH208" s="597"/>
      <c r="TFI208" s="597"/>
      <c r="TFJ208" s="597"/>
      <c r="TFK208" s="446"/>
      <c r="TFL208" s="446"/>
      <c r="TFM208" s="446"/>
      <c r="TFN208" s="597"/>
      <c r="TFO208" s="446"/>
      <c r="TFP208" s="446"/>
      <c r="TFQ208" s="446"/>
      <c r="TFR208" s="446"/>
      <c r="TFS208" s="597"/>
      <c r="TFT208" s="144"/>
      <c r="TFU208" s="144"/>
      <c r="TFV208" s="144"/>
      <c r="TFW208" s="145"/>
      <c r="TFX208" s="597"/>
      <c r="TFY208" s="597"/>
      <c r="TFZ208" s="597"/>
      <c r="TGA208" s="446"/>
      <c r="TGB208" s="446"/>
      <c r="TGC208" s="446"/>
      <c r="TGD208" s="597"/>
      <c r="TGE208" s="446"/>
      <c r="TGF208" s="446"/>
      <c r="TGG208" s="446"/>
      <c r="TGH208" s="446"/>
      <c r="TGI208" s="597"/>
      <c r="TGJ208" s="144"/>
      <c r="TGK208" s="144"/>
      <c r="TGL208" s="144"/>
      <c r="TGM208" s="145"/>
      <c r="TGN208" s="597"/>
      <c r="TGO208" s="597"/>
      <c r="TGP208" s="597"/>
      <c r="TGQ208" s="446"/>
      <c r="TGR208" s="446"/>
      <c r="TGS208" s="446"/>
      <c r="TGT208" s="597"/>
      <c r="TGU208" s="446"/>
      <c r="TGV208" s="446"/>
      <c r="TGW208" s="446"/>
      <c r="TGX208" s="446"/>
      <c r="TGY208" s="597"/>
      <c r="TGZ208" s="144"/>
      <c r="THA208" s="144"/>
      <c r="THB208" s="144"/>
      <c r="THC208" s="145"/>
      <c r="THD208" s="597"/>
      <c r="THE208" s="597"/>
      <c r="THF208" s="597"/>
      <c r="THG208" s="446"/>
      <c r="THH208" s="446"/>
      <c r="THI208" s="446"/>
      <c r="THJ208" s="597"/>
      <c r="THK208" s="446"/>
      <c r="THL208" s="446"/>
      <c r="THM208" s="446"/>
      <c r="THN208" s="446"/>
      <c r="THO208" s="597"/>
      <c r="THP208" s="144"/>
      <c r="THQ208" s="144"/>
      <c r="THR208" s="144"/>
      <c r="THS208" s="145"/>
      <c r="THT208" s="597"/>
      <c r="THU208" s="597"/>
      <c r="THV208" s="597"/>
      <c r="THW208" s="446"/>
      <c r="THX208" s="446"/>
      <c r="THY208" s="446"/>
      <c r="THZ208" s="597"/>
      <c r="TIA208" s="446"/>
      <c r="TIB208" s="446"/>
      <c r="TIC208" s="446"/>
      <c r="TID208" s="446"/>
      <c r="TIE208" s="597"/>
      <c r="TIF208" s="144"/>
      <c r="TIG208" s="144"/>
      <c r="TIH208" s="144"/>
      <c r="TII208" s="145"/>
      <c r="TIJ208" s="597"/>
      <c r="TIK208" s="597"/>
      <c r="TIL208" s="597"/>
      <c r="TIM208" s="446"/>
      <c r="TIN208" s="446"/>
      <c r="TIO208" s="446"/>
      <c r="TIP208" s="597"/>
      <c r="TIQ208" s="446"/>
      <c r="TIR208" s="446"/>
      <c r="TIS208" s="446"/>
      <c r="TIT208" s="446"/>
      <c r="TIU208" s="597"/>
      <c r="TIV208" s="144"/>
      <c r="TIW208" s="144"/>
      <c r="TIX208" s="144"/>
      <c r="TIY208" s="145"/>
      <c r="TIZ208" s="597"/>
      <c r="TJA208" s="597"/>
      <c r="TJB208" s="597"/>
      <c r="TJC208" s="446"/>
      <c r="TJD208" s="446"/>
      <c r="TJE208" s="446"/>
      <c r="TJF208" s="597"/>
      <c r="TJG208" s="446"/>
      <c r="TJH208" s="446"/>
      <c r="TJI208" s="446"/>
      <c r="TJJ208" s="446"/>
      <c r="TJK208" s="597"/>
      <c r="TJL208" s="144"/>
      <c r="TJM208" s="144"/>
      <c r="TJN208" s="144"/>
      <c r="TJO208" s="145"/>
      <c r="TJP208" s="597"/>
      <c r="TJQ208" s="597"/>
      <c r="TJR208" s="597"/>
      <c r="TJS208" s="446"/>
      <c r="TJT208" s="446"/>
      <c r="TJU208" s="446"/>
      <c r="TJV208" s="597"/>
      <c r="TJW208" s="446"/>
      <c r="TJX208" s="446"/>
      <c r="TJY208" s="446"/>
      <c r="TJZ208" s="446"/>
      <c r="TKA208" s="597"/>
      <c r="TKB208" s="144"/>
      <c r="TKC208" s="144"/>
      <c r="TKD208" s="144"/>
      <c r="TKE208" s="145"/>
      <c r="TKF208" s="597"/>
      <c r="TKG208" s="597"/>
      <c r="TKH208" s="597"/>
      <c r="TKI208" s="446"/>
      <c r="TKJ208" s="446"/>
      <c r="TKK208" s="446"/>
      <c r="TKL208" s="597"/>
      <c r="TKM208" s="446"/>
      <c r="TKN208" s="446"/>
      <c r="TKO208" s="446"/>
      <c r="TKP208" s="446"/>
      <c r="TKQ208" s="597"/>
      <c r="TKR208" s="144"/>
      <c r="TKS208" s="144"/>
      <c r="TKT208" s="144"/>
      <c r="TKU208" s="145"/>
      <c r="TKV208" s="597"/>
      <c r="TKW208" s="597"/>
      <c r="TKX208" s="597"/>
      <c r="TKY208" s="446"/>
      <c r="TKZ208" s="446"/>
      <c r="TLA208" s="446"/>
      <c r="TLB208" s="597"/>
      <c r="TLC208" s="446"/>
      <c r="TLD208" s="446"/>
      <c r="TLE208" s="446"/>
      <c r="TLF208" s="446"/>
      <c r="TLG208" s="597"/>
      <c r="TLH208" s="144"/>
      <c r="TLI208" s="144"/>
      <c r="TLJ208" s="144"/>
      <c r="TLK208" s="145"/>
      <c r="TLL208" s="597"/>
      <c r="TLM208" s="597"/>
      <c r="TLN208" s="597"/>
      <c r="TLO208" s="446"/>
      <c r="TLP208" s="446"/>
      <c r="TLQ208" s="446"/>
      <c r="TLR208" s="597"/>
      <c r="TLS208" s="446"/>
      <c r="TLT208" s="446"/>
      <c r="TLU208" s="446"/>
      <c r="TLV208" s="446"/>
      <c r="TLW208" s="597"/>
      <c r="TLX208" s="144"/>
      <c r="TLY208" s="144"/>
      <c r="TLZ208" s="144"/>
      <c r="TMA208" s="145"/>
      <c r="TMB208" s="597"/>
      <c r="TMC208" s="597"/>
      <c r="TMD208" s="597"/>
      <c r="TME208" s="446"/>
      <c r="TMF208" s="446"/>
      <c r="TMG208" s="446"/>
      <c r="TMH208" s="597"/>
      <c r="TMI208" s="446"/>
      <c r="TMJ208" s="446"/>
      <c r="TMK208" s="446"/>
      <c r="TML208" s="446"/>
      <c r="TMM208" s="597"/>
      <c r="TMN208" s="144"/>
      <c r="TMO208" s="144"/>
      <c r="TMP208" s="144"/>
      <c r="TMQ208" s="145"/>
      <c r="TMR208" s="597"/>
      <c r="TMS208" s="597"/>
      <c r="TMT208" s="597"/>
      <c r="TMU208" s="446"/>
      <c r="TMV208" s="446"/>
      <c r="TMW208" s="446"/>
      <c r="TMX208" s="597"/>
      <c r="TMY208" s="446"/>
      <c r="TMZ208" s="446"/>
      <c r="TNA208" s="446"/>
      <c r="TNB208" s="446"/>
      <c r="TNC208" s="597"/>
      <c r="TND208" s="144"/>
      <c r="TNE208" s="144"/>
      <c r="TNF208" s="144"/>
      <c r="TNG208" s="145"/>
      <c r="TNH208" s="597"/>
      <c r="TNI208" s="597"/>
      <c r="TNJ208" s="597"/>
      <c r="TNK208" s="446"/>
      <c r="TNL208" s="446"/>
      <c r="TNM208" s="446"/>
      <c r="TNN208" s="597"/>
      <c r="TNO208" s="446"/>
      <c r="TNP208" s="446"/>
      <c r="TNQ208" s="446"/>
      <c r="TNR208" s="446"/>
      <c r="TNS208" s="597"/>
      <c r="TNT208" s="144"/>
      <c r="TNU208" s="144"/>
      <c r="TNV208" s="144"/>
      <c r="TNW208" s="145"/>
      <c r="TNX208" s="597"/>
      <c r="TNY208" s="597"/>
      <c r="TNZ208" s="597"/>
      <c r="TOA208" s="446"/>
      <c r="TOB208" s="446"/>
      <c r="TOC208" s="446"/>
      <c r="TOD208" s="597"/>
      <c r="TOE208" s="446"/>
      <c r="TOF208" s="446"/>
      <c r="TOG208" s="446"/>
      <c r="TOH208" s="446"/>
      <c r="TOI208" s="597"/>
      <c r="TOJ208" s="144"/>
      <c r="TOK208" s="144"/>
      <c r="TOL208" s="144"/>
      <c r="TOM208" s="145"/>
      <c r="TON208" s="597"/>
      <c r="TOO208" s="597"/>
      <c r="TOP208" s="597"/>
      <c r="TOQ208" s="446"/>
      <c r="TOR208" s="446"/>
      <c r="TOS208" s="446"/>
      <c r="TOT208" s="597"/>
      <c r="TOU208" s="446"/>
      <c r="TOV208" s="446"/>
      <c r="TOW208" s="446"/>
      <c r="TOX208" s="446"/>
      <c r="TOY208" s="597"/>
      <c r="TOZ208" s="144"/>
      <c r="TPA208" s="144"/>
      <c r="TPB208" s="144"/>
      <c r="TPC208" s="145"/>
      <c r="TPD208" s="597"/>
      <c r="TPE208" s="597"/>
      <c r="TPF208" s="597"/>
      <c r="TPG208" s="446"/>
      <c r="TPH208" s="446"/>
      <c r="TPI208" s="446"/>
      <c r="TPJ208" s="597"/>
      <c r="TPK208" s="446"/>
      <c r="TPL208" s="446"/>
      <c r="TPM208" s="446"/>
      <c r="TPN208" s="446"/>
      <c r="TPO208" s="597"/>
      <c r="TPP208" s="144"/>
      <c r="TPQ208" s="144"/>
      <c r="TPR208" s="144"/>
      <c r="TPS208" s="145"/>
      <c r="TPT208" s="597"/>
      <c r="TPU208" s="597"/>
      <c r="TPV208" s="597"/>
      <c r="TPW208" s="446"/>
      <c r="TPX208" s="446"/>
      <c r="TPY208" s="446"/>
      <c r="TPZ208" s="597"/>
      <c r="TQA208" s="446"/>
      <c r="TQB208" s="446"/>
      <c r="TQC208" s="446"/>
      <c r="TQD208" s="446"/>
      <c r="TQE208" s="597"/>
      <c r="TQF208" s="144"/>
      <c r="TQG208" s="144"/>
      <c r="TQH208" s="144"/>
      <c r="TQI208" s="145"/>
      <c r="TQJ208" s="597"/>
      <c r="TQK208" s="597"/>
      <c r="TQL208" s="597"/>
      <c r="TQM208" s="446"/>
      <c r="TQN208" s="446"/>
      <c r="TQO208" s="446"/>
      <c r="TQP208" s="597"/>
      <c r="TQQ208" s="446"/>
      <c r="TQR208" s="446"/>
      <c r="TQS208" s="446"/>
      <c r="TQT208" s="446"/>
      <c r="TQU208" s="597"/>
      <c r="TQV208" s="144"/>
      <c r="TQW208" s="144"/>
      <c r="TQX208" s="144"/>
      <c r="TQY208" s="145"/>
      <c r="TQZ208" s="597"/>
      <c r="TRA208" s="597"/>
      <c r="TRB208" s="597"/>
      <c r="TRC208" s="446"/>
      <c r="TRD208" s="446"/>
      <c r="TRE208" s="446"/>
      <c r="TRF208" s="597"/>
      <c r="TRG208" s="446"/>
      <c r="TRH208" s="446"/>
      <c r="TRI208" s="446"/>
      <c r="TRJ208" s="446"/>
      <c r="TRK208" s="597"/>
      <c r="TRL208" s="144"/>
      <c r="TRM208" s="144"/>
      <c r="TRN208" s="144"/>
      <c r="TRO208" s="145"/>
      <c r="TRP208" s="597"/>
      <c r="TRQ208" s="597"/>
      <c r="TRR208" s="597"/>
      <c r="TRS208" s="446"/>
      <c r="TRT208" s="446"/>
      <c r="TRU208" s="446"/>
      <c r="TRV208" s="597"/>
      <c r="TRW208" s="446"/>
      <c r="TRX208" s="446"/>
      <c r="TRY208" s="446"/>
      <c r="TRZ208" s="446"/>
      <c r="TSA208" s="597"/>
      <c r="TSB208" s="144"/>
      <c r="TSC208" s="144"/>
      <c r="TSD208" s="144"/>
      <c r="TSE208" s="145"/>
      <c r="TSF208" s="597"/>
      <c r="TSG208" s="597"/>
      <c r="TSH208" s="597"/>
      <c r="TSI208" s="446"/>
      <c r="TSJ208" s="446"/>
      <c r="TSK208" s="446"/>
      <c r="TSL208" s="597"/>
      <c r="TSM208" s="446"/>
      <c r="TSN208" s="446"/>
      <c r="TSO208" s="446"/>
      <c r="TSP208" s="446"/>
      <c r="TSQ208" s="597"/>
      <c r="TSR208" s="144"/>
      <c r="TSS208" s="144"/>
      <c r="TST208" s="144"/>
      <c r="TSU208" s="145"/>
      <c r="TSV208" s="597"/>
      <c r="TSW208" s="597"/>
      <c r="TSX208" s="597"/>
      <c r="TSY208" s="446"/>
      <c r="TSZ208" s="446"/>
      <c r="TTA208" s="446"/>
      <c r="TTB208" s="597"/>
      <c r="TTC208" s="446"/>
      <c r="TTD208" s="446"/>
      <c r="TTE208" s="446"/>
      <c r="TTF208" s="446"/>
      <c r="TTG208" s="597"/>
      <c r="TTH208" s="144"/>
      <c r="TTI208" s="144"/>
      <c r="TTJ208" s="144"/>
      <c r="TTK208" s="145"/>
      <c r="TTL208" s="597"/>
      <c r="TTM208" s="597"/>
      <c r="TTN208" s="597"/>
      <c r="TTO208" s="446"/>
      <c r="TTP208" s="446"/>
      <c r="TTQ208" s="446"/>
      <c r="TTR208" s="597"/>
      <c r="TTS208" s="446"/>
      <c r="TTT208" s="446"/>
      <c r="TTU208" s="446"/>
      <c r="TTV208" s="446"/>
      <c r="TTW208" s="597"/>
      <c r="TTX208" s="144"/>
      <c r="TTY208" s="144"/>
      <c r="TTZ208" s="144"/>
      <c r="TUA208" s="145"/>
      <c r="TUB208" s="597"/>
      <c r="TUC208" s="597"/>
      <c r="TUD208" s="597"/>
      <c r="TUE208" s="446"/>
      <c r="TUF208" s="446"/>
      <c r="TUG208" s="446"/>
      <c r="TUH208" s="597"/>
      <c r="TUI208" s="446"/>
      <c r="TUJ208" s="446"/>
      <c r="TUK208" s="446"/>
      <c r="TUL208" s="446"/>
      <c r="TUM208" s="597"/>
      <c r="TUN208" s="144"/>
      <c r="TUO208" s="144"/>
      <c r="TUP208" s="144"/>
      <c r="TUQ208" s="145"/>
      <c r="TUR208" s="597"/>
      <c r="TUS208" s="597"/>
      <c r="TUT208" s="597"/>
      <c r="TUU208" s="446"/>
      <c r="TUV208" s="446"/>
      <c r="TUW208" s="446"/>
      <c r="TUX208" s="597"/>
      <c r="TUY208" s="446"/>
      <c r="TUZ208" s="446"/>
      <c r="TVA208" s="446"/>
      <c r="TVB208" s="446"/>
      <c r="TVC208" s="597"/>
      <c r="TVD208" s="144"/>
      <c r="TVE208" s="144"/>
      <c r="TVF208" s="144"/>
      <c r="TVG208" s="145"/>
      <c r="TVH208" s="597"/>
      <c r="TVI208" s="597"/>
      <c r="TVJ208" s="597"/>
      <c r="TVK208" s="446"/>
      <c r="TVL208" s="446"/>
      <c r="TVM208" s="446"/>
      <c r="TVN208" s="597"/>
      <c r="TVO208" s="446"/>
      <c r="TVP208" s="446"/>
      <c r="TVQ208" s="446"/>
      <c r="TVR208" s="446"/>
      <c r="TVS208" s="597"/>
      <c r="TVT208" s="144"/>
      <c r="TVU208" s="144"/>
      <c r="TVV208" s="144"/>
      <c r="TVW208" s="145"/>
      <c r="TVX208" s="597"/>
      <c r="TVY208" s="597"/>
      <c r="TVZ208" s="597"/>
      <c r="TWA208" s="446"/>
      <c r="TWB208" s="446"/>
      <c r="TWC208" s="446"/>
      <c r="TWD208" s="597"/>
      <c r="TWE208" s="446"/>
      <c r="TWF208" s="446"/>
      <c r="TWG208" s="446"/>
      <c r="TWH208" s="446"/>
      <c r="TWI208" s="597"/>
      <c r="TWJ208" s="144"/>
      <c r="TWK208" s="144"/>
      <c r="TWL208" s="144"/>
      <c r="TWM208" s="145"/>
      <c r="TWN208" s="597"/>
      <c r="TWO208" s="597"/>
      <c r="TWP208" s="597"/>
      <c r="TWQ208" s="446"/>
      <c r="TWR208" s="446"/>
      <c r="TWS208" s="446"/>
      <c r="TWT208" s="597"/>
      <c r="TWU208" s="446"/>
      <c r="TWV208" s="446"/>
      <c r="TWW208" s="446"/>
      <c r="TWX208" s="446"/>
      <c r="TWY208" s="597"/>
      <c r="TWZ208" s="144"/>
      <c r="TXA208" s="144"/>
      <c r="TXB208" s="144"/>
      <c r="TXC208" s="145"/>
      <c r="TXD208" s="597"/>
      <c r="TXE208" s="597"/>
      <c r="TXF208" s="597"/>
      <c r="TXG208" s="446"/>
      <c r="TXH208" s="446"/>
      <c r="TXI208" s="446"/>
      <c r="TXJ208" s="597"/>
      <c r="TXK208" s="446"/>
      <c r="TXL208" s="446"/>
      <c r="TXM208" s="446"/>
      <c r="TXN208" s="446"/>
      <c r="TXO208" s="597"/>
      <c r="TXP208" s="144"/>
      <c r="TXQ208" s="144"/>
      <c r="TXR208" s="144"/>
      <c r="TXS208" s="145"/>
      <c r="TXT208" s="597"/>
      <c r="TXU208" s="597"/>
      <c r="TXV208" s="597"/>
      <c r="TXW208" s="446"/>
      <c r="TXX208" s="446"/>
      <c r="TXY208" s="446"/>
      <c r="TXZ208" s="597"/>
      <c r="TYA208" s="446"/>
      <c r="TYB208" s="446"/>
      <c r="TYC208" s="446"/>
      <c r="TYD208" s="446"/>
      <c r="TYE208" s="597"/>
      <c r="TYF208" s="144"/>
      <c r="TYG208" s="144"/>
      <c r="TYH208" s="144"/>
      <c r="TYI208" s="145"/>
      <c r="TYJ208" s="597"/>
      <c r="TYK208" s="597"/>
      <c r="TYL208" s="597"/>
      <c r="TYM208" s="446"/>
      <c r="TYN208" s="446"/>
      <c r="TYO208" s="446"/>
      <c r="TYP208" s="597"/>
      <c r="TYQ208" s="446"/>
      <c r="TYR208" s="446"/>
      <c r="TYS208" s="446"/>
      <c r="TYT208" s="446"/>
      <c r="TYU208" s="597"/>
      <c r="TYV208" s="144"/>
      <c r="TYW208" s="144"/>
      <c r="TYX208" s="144"/>
      <c r="TYY208" s="145"/>
      <c r="TYZ208" s="597"/>
      <c r="TZA208" s="597"/>
      <c r="TZB208" s="597"/>
      <c r="TZC208" s="446"/>
      <c r="TZD208" s="446"/>
      <c r="TZE208" s="446"/>
      <c r="TZF208" s="597"/>
      <c r="TZG208" s="446"/>
      <c r="TZH208" s="446"/>
      <c r="TZI208" s="446"/>
      <c r="TZJ208" s="446"/>
      <c r="TZK208" s="597"/>
      <c r="TZL208" s="144"/>
      <c r="TZM208" s="144"/>
      <c r="TZN208" s="144"/>
      <c r="TZO208" s="145"/>
      <c r="TZP208" s="597"/>
      <c r="TZQ208" s="597"/>
      <c r="TZR208" s="597"/>
      <c r="TZS208" s="446"/>
      <c r="TZT208" s="446"/>
      <c r="TZU208" s="446"/>
      <c r="TZV208" s="597"/>
      <c r="TZW208" s="446"/>
      <c r="TZX208" s="446"/>
      <c r="TZY208" s="446"/>
      <c r="TZZ208" s="446"/>
      <c r="UAA208" s="597"/>
      <c r="UAB208" s="144"/>
      <c r="UAC208" s="144"/>
      <c r="UAD208" s="144"/>
      <c r="UAE208" s="145"/>
      <c r="UAF208" s="597"/>
      <c r="UAG208" s="597"/>
      <c r="UAH208" s="597"/>
      <c r="UAI208" s="446"/>
      <c r="UAJ208" s="446"/>
      <c r="UAK208" s="446"/>
      <c r="UAL208" s="597"/>
      <c r="UAM208" s="446"/>
      <c r="UAN208" s="446"/>
      <c r="UAO208" s="446"/>
      <c r="UAP208" s="446"/>
      <c r="UAQ208" s="597"/>
      <c r="UAR208" s="144"/>
      <c r="UAS208" s="144"/>
      <c r="UAT208" s="144"/>
      <c r="UAU208" s="145"/>
      <c r="UAV208" s="597"/>
      <c r="UAW208" s="597"/>
      <c r="UAX208" s="597"/>
      <c r="UAY208" s="446"/>
      <c r="UAZ208" s="446"/>
      <c r="UBA208" s="446"/>
      <c r="UBB208" s="597"/>
      <c r="UBC208" s="446"/>
      <c r="UBD208" s="446"/>
      <c r="UBE208" s="446"/>
      <c r="UBF208" s="446"/>
      <c r="UBG208" s="597"/>
      <c r="UBH208" s="144"/>
      <c r="UBI208" s="144"/>
      <c r="UBJ208" s="144"/>
      <c r="UBK208" s="145"/>
      <c r="UBL208" s="597"/>
      <c r="UBM208" s="597"/>
      <c r="UBN208" s="597"/>
      <c r="UBO208" s="446"/>
      <c r="UBP208" s="446"/>
      <c r="UBQ208" s="446"/>
      <c r="UBR208" s="597"/>
      <c r="UBS208" s="446"/>
      <c r="UBT208" s="446"/>
      <c r="UBU208" s="446"/>
      <c r="UBV208" s="446"/>
      <c r="UBW208" s="597"/>
      <c r="UBX208" s="144"/>
      <c r="UBY208" s="144"/>
      <c r="UBZ208" s="144"/>
      <c r="UCA208" s="145"/>
      <c r="UCB208" s="597"/>
      <c r="UCC208" s="597"/>
      <c r="UCD208" s="597"/>
      <c r="UCE208" s="446"/>
      <c r="UCF208" s="446"/>
      <c r="UCG208" s="446"/>
      <c r="UCH208" s="597"/>
      <c r="UCI208" s="446"/>
      <c r="UCJ208" s="446"/>
      <c r="UCK208" s="446"/>
      <c r="UCL208" s="446"/>
      <c r="UCM208" s="597"/>
      <c r="UCN208" s="144"/>
      <c r="UCO208" s="144"/>
      <c r="UCP208" s="144"/>
      <c r="UCQ208" s="145"/>
      <c r="UCR208" s="597"/>
      <c r="UCS208" s="597"/>
      <c r="UCT208" s="597"/>
      <c r="UCU208" s="446"/>
      <c r="UCV208" s="446"/>
      <c r="UCW208" s="446"/>
      <c r="UCX208" s="597"/>
      <c r="UCY208" s="446"/>
      <c r="UCZ208" s="446"/>
      <c r="UDA208" s="446"/>
      <c r="UDB208" s="446"/>
      <c r="UDC208" s="597"/>
      <c r="UDD208" s="144"/>
      <c r="UDE208" s="144"/>
      <c r="UDF208" s="144"/>
      <c r="UDG208" s="145"/>
      <c r="UDH208" s="597"/>
      <c r="UDI208" s="597"/>
      <c r="UDJ208" s="597"/>
      <c r="UDK208" s="446"/>
      <c r="UDL208" s="446"/>
      <c r="UDM208" s="446"/>
      <c r="UDN208" s="597"/>
      <c r="UDO208" s="446"/>
      <c r="UDP208" s="446"/>
      <c r="UDQ208" s="446"/>
      <c r="UDR208" s="446"/>
      <c r="UDS208" s="597"/>
      <c r="UDT208" s="144"/>
      <c r="UDU208" s="144"/>
      <c r="UDV208" s="144"/>
      <c r="UDW208" s="145"/>
      <c r="UDX208" s="597"/>
      <c r="UDY208" s="597"/>
      <c r="UDZ208" s="597"/>
      <c r="UEA208" s="446"/>
      <c r="UEB208" s="446"/>
      <c r="UEC208" s="446"/>
      <c r="UED208" s="597"/>
      <c r="UEE208" s="446"/>
      <c r="UEF208" s="446"/>
      <c r="UEG208" s="446"/>
      <c r="UEH208" s="446"/>
      <c r="UEI208" s="597"/>
      <c r="UEJ208" s="144"/>
      <c r="UEK208" s="144"/>
      <c r="UEL208" s="144"/>
      <c r="UEM208" s="145"/>
      <c r="UEN208" s="597"/>
      <c r="UEO208" s="597"/>
      <c r="UEP208" s="597"/>
      <c r="UEQ208" s="446"/>
      <c r="UER208" s="446"/>
      <c r="UES208" s="446"/>
      <c r="UET208" s="597"/>
      <c r="UEU208" s="446"/>
      <c r="UEV208" s="446"/>
      <c r="UEW208" s="446"/>
      <c r="UEX208" s="446"/>
      <c r="UEY208" s="597"/>
      <c r="UEZ208" s="144"/>
      <c r="UFA208" s="144"/>
      <c r="UFB208" s="144"/>
      <c r="UFC208" s="145"/>
      <c r="UFD208" s="597"/>
      <c r="UFE208" s="597"/>
      <c r="UFF208" s="597"/>
      <c r="UFG208" s="446"/>
      <c r="UFH208" s="446"/>
      <c r="UFI208" s="446"/>
      <c r="UFJ208" s="597"/>
      <c r="UFK208" s="446"/>
      <c r="UFL208" s="446"/>
      <c r="UFM208" s="446"/>
      <c r="UFN208" s="446"/>
      <c r="UFO208" s="597"/>
      <c r="UFP208" s="144"/>
      <c r="UFQ208" s="144"/>
      <c r="UFR208" s="144"/>
      <c r="UFS208" s="145"/>
      <c r="UFT208" s="597"/>
      <c r="UFU208" s="597"/>
      <c r="UFV208" s="597"/>
      <c r="UFW208" s="446"/>
      <c r="UFX208" s="446"/>
      <c r="UFY208" s="446"/>
      <c r="UFZ208" s="597"/>
      <c r="UGA208" s="446"/>
      <c r="UGB208" s="446"/>
      <c r="UGC208" s="446"/>
      <c r="UGD208" s="446"/>
      <c r="UGE208" s="597"/>
      <c r="UGF208" s="144"/>
      <c r="UGG208" s="144"/>
      <c r="UGH208" s="144"/>
      <c r="UGI208" s="145"/>
      <c r="UGJ208" s="597"/>
      <c r="UGK208" s="597"/>
      <c r="UGL208" s="597"/>
      <c r="UGM208" s="446"/>
      <c r="UGN208" s="446"/>
      <c r="UGO208" s="446"/>
      <c r="UGP208" s="597"/>
      <c r="UGQ208" s="446"/>
      <c r="UGR208" s="446"/>
      <c r="UGS208" s="446"/>
      <c r="UGT208" s="446"/>
      <c r="UGU208" s="597"/>
      <c r="UGV208" s="144"/>
      <c r="UGW208" s="144"/>
      <c r="UGX208" s="144"/>
      <c r="UGY208" s="145"/>
      <c r="UGZ208" s="597"/>
      <c r="UHA208" s="597"/>
      <c r="UHB208" s="597"/>
      <c r="UHC208" s="446"/>
      <c r="UHD208" s="446"/>
      <c r="UHE208" s="446"/>
      <c r="UHF208" s="597"/>
      <c r="UHG208" s="446"/>
      <c r="UHH208" s="446"/>
      <c r="UHI208" s="446"/>
      <c r="UHJ208" s="446"/>
      <c r="UHK208" s="597"/>
      <c r="UHL208" s="144"/>
      <c r="UHM208" s="144"/>
      <c r="UHN208" s="144"/>
      <c r="UHO208" s="145"/>
      <c r="UHP208" s="597"/>
      <c r="UHQ208" s="597"/>
      <c r="UHR208" s="597"/>
      <c r="UHS208" s="446"/>
      <c r="UHT208" s="446"/>
      <c r="UHU208" s="446"/>
      <c r="UHV208" s="597"/>
      <c r="UHW208" s="446"/>
      <c r="UHX208" s="446"/>
      <c r="UHY208" s="446"/>
      <c r="UHZ208" s="446"/>
      <c r="UIA208" s="597"/>
      <c r="UIB208" s="144"/>
      <c r="UIC208" s="144"/>
      <c r="UID208" s="144"/>
      <c r="UIE208" s="145"/>
      <c r="UIF208" s="597"/>
      <c r="UIG208" s="597"/>
      <c r="UIH208" s="597"/>
      <c r="UII208" s="446"/>
      <c r="UIJ208" s="446"/>
      <c r="UIK208" s="446"/>
      <c r="UIL208" s="597"/>
      <c r="UIM208" s="446"/>
      <c r="UIN208" s="446"/>
      <c r="UIO208" s="446"/>
      <c r="UIP208" s="446"/>
      <c r="UIQ208" s="597"/>
      <c r="UIR208" s="144"/>
      <c r="UIS208" s="144"/>
      <c r="UIT208" s="144"/>
      <c r="UIU208" s="145"/>
      <c r="UIV208" s="597"/>
      <c r="UIW208" s="597"/>
      <c r="UIX208" s="597"/>
      <c r="UIY208" s="446"/>
      <c r="UIZ208" s="446"/>
      <c r="UJA208" s="446"/>
      <c r="UJB208" s="597"/>
      <c r="UJC208" s="446"/>
      <c r="UJD208" s="446"/>
      <c r="UJE208" s="446"/>
      <c r="UJF208" s="446"/>
      <c r="UJG208" s="597"/>
      <c r="UJH208" s="144"/>
      <c r="UJI208" s="144"/>
      <c r="UJJ208" s="144"/>
      <c r="UJK208" s="145"/>
      <c r="UJL208" s="597"/>
      <c r="UJM208" s="597"/>
      <c r="UJN208" s="597"/>
      <c r="UJO208" s="446"/>
      <c r="UJP208" s="446"/>
      <c r="UJQ208" s="446"/>
      <c r="UJR208" s="597"/>
      <c r="UJS208" s="446"/>
      <c r="UJT208" s="446"/>
      <c r="UJU208" s="446"/>
      <c r="UJV208" s="446"/>
      <c r="UJW208" s="597"/>
      <c r="UJX208" s="144"/>
      <c r="UJY208" s="144"/>
      <c r="UJZ208" s="144"/>
      <c r="UKA208" s="145"/>
      <c r="UKB208" s="597"/>
      <c r="UKC208" s="597"/>
      <c r="UKD208" s="597"/>
      <c r="UKE208" s="446"/>
      <c r="UKF208" s="446"/>
      <c r="UKG208" s="446"/>
      <c r="UKH208" s="597"/>
      <c r="UKI208" s="446"/>
      <c r="UKJ208" s="446"/>
      <c r="UKK208" s="446"/>
      <c r="UKL208" s="446"/>
      <c r="UKM208" s="597"/>
      <c r="UKN208" s="144"/>
      <c r="UKO208" s="144"/>
      <c r="UKP208" s="144"/>
      <c r="UKQ208" s="145"/>
      <c r="UKR208" s="597"/>
      <c r="UKS208" s="597"/>
      <c r="UKT208" s="597"/>
      <c r="UKU208" s="446"/>
      <c r="UKV208" s="446"/>
      <c r="UKW208" s="446"/>
      <c r="UKX208" s="597"/>
      <c r="UKY208" s="446"/>
      <c r="UKZ208" s="446"/>
      <c r="ULA208" s="446"/>
      <c r="ULB208" s="446"/>
      <c r="ULC208" s="597"/>
      <c r="ULD208" s="144"/>
      <c r="ULE208" s="144"/>
      <c r="ULF208" s="144"/>
      <c r="ULG208" s="145"/>
      <c r="ULH208" s="597"/>
      <c r="ULI208" s="597"/>
      <c r="ULJ208" s="597"/>
      <c r="ULK208" s="446"/>
      <c r="ULL208" s="446"/>
      <c r="ULM208" s="446"/>
      <c r="ULN208" s="597"/>
      <c r="ULO208" s="446"/>
      <c r="ULP208" s="446"/>
      <c r="ULQ208" s="446"/>
      <c r="ULR208" s="446"/>
      <c r="ULS208" s="597"/>
      <c r="ULT208" s="144"/>
      <c r="ULU208" s="144"/>
      <c r="ULV208" s="144"/>
      <c r="ULW208" s="145"/>
      <c r="ULX208" s="597"/>
      <c r="ULY208" s="597"/>
      <c r="ULZ208" s="597"/>
      <c r="UMA208" s="446"/>
      <c r="UMB208" s="446"/>
      <c r="UMC208" s="446"/>
      <c r="UMD208" s="597"/>
      <c r="UME208" s="446"/>
      <c r="UMF208" s="446"/>
      <c r="UMG208" s="446"/>
      <c r="UMH208" s="446"/>
      <c r="UMI208" s="597"/>
      <c r="UMJ208" s="144"/>
      <c r="UMK208" s="144"/>
      <c r="UML208" s="144"/>
      <c r="UMM208" s="145"/>
      <c r="UMN208" s="597"/>
      <c r="UMO208" s="597"/>
      <c r="UMP208" s="597"/>
      <c r="UMQ208" s="446"/>
      <c r="UMR208" s="446"/>
      <c r="UMS208" s="446"/>
      <c r="UMT208" s="597"/>
      <c r="UMU208" s="446"/>
      <c r="UMV208" s="446"/>
      <c r="UMW208" s="446"/>
      <c r="UMX208" s="446"/>
      <c r="UMY208" s="597"/>
      <c r="UMZ208" s="144"/>
      <c r="UNA208" s="144"/>
      <c r="UNB208" s="144"/>
      <c r="UNC208" s="145"/>
      <c r="UND208" s="597"/>
      <c r="UNE208" s="597"/>
      <c r="UNF208" s="597"/>
      <c r="UNG208" s="446"/>
      <c r="UNH208" s="446"/>
      <c r="UNI208" s="446"/>
      <c r="UNJ208" s="597"/>
      <c r="UNK208" s="446"/>
      <c r="UNL208" s="446"/>
      <c r="UNM208" s="446"/>
      <c r="UNN208" s="446"/>
      <c r="UNO208" s="597"/>
      <c r="UNP208" s="144"/>
      <c r="UNQ208" s="144"/>
      <c r="UNR208" s="144"/>
      <c r="UNS208" s="145"/>
      <c r="UNT208" s="597"/>
      <c r="UNU208" s="597"/>
      <c r="UNV208" s="597"/>
      <c r="UNW208" s="446"/>
      <c r="UNX208" s="446"/>
      <c r="UNY208" s="446"/>
      <c r="UNZ208" s="597"/>
      <c r="UOA208" s="446"/>
      <c r="UOB208" s="446"/>
      <c r="UOC208" s="446"/>
      <c r="UOD208" s="446"/>
      <c r="UOE208" s="597"/>
      <c r="UOF208" s="144"/>
      <c r="UOG208" s="144"/>
      <c r="UOH208" s="144"/>
      <c r="UOI208" s="145"/>
      <c r="UOJ208" s="597"/>
      <c r="UOK208" s="597"/>
      <c r="UOL208" s="597"/>
      <c r="UOM208" s="446"/>
      <c r="UON208" s="446"/>
      <c r="UOO208" s="446"/>
      <c r="UOP208" s="597"/>
      <c r="UOQ208" s="446"/>
      <c r="UOR208" s="446"/>
      <c r="UOS208" s="446"/>
      <c r="UOT208" s="446"/>
      <c r="UOU208" s="597"/>
      <c r="UOV208" s="144"/>
      <c r="UOW208" s="144"/>
      <c r="UOX208" s="144"/>
      <c r="UOY208" s="145"/>
      <c r="UOZ208" s="597"/>
      <c r="UPA208" s="597"/>
      <c r="UPB208" s="597"/>
      <c r="UPC208" s="446"/>
      <c r="UPD208" s="446"/>
      <c r="UPE208" s="446"/>
      <c r="UPF208" s="597"/>
      <c r="UPG208" s="446"/>
      <c r="UPH208" s="446"/>
      <c r="UPI208" s="446"/>
      <c r="UPJ208" s="446"/>
      <c r="UPK208" s="597"/>
      <c r="UPL208" s="144"/>
      <c r="UPM208" s="144"/>
      <c r="UPN208" s="144"/>
      <c r="UPO208" s="145"/>
      <c r="UPP208" s="597"/>
      <c r="UPQ208" s="597"/>
      <c r="UPR208" s="597"/>
      <c r="UPS208" s="446"/>
      <c r="UPT208" s="446"/>
      <c r="UPU208" s="446"/>
      <c r="UPV208" s="597"/>
      <c r="UPW208" s="446"/>
      <c r="UPX208" s="446"/>
      <c r="UPY208" s="446"/>
      <c r="UPZ208" s="446"/>
      <c r="UQA208" s="597"/>
      <c r="UQB208" s="144"/>
      <c r="UQC208" s="144"/>
      <c r="UQD208" s="144"/>
      <c r="UQE208" s="145"/>
      <c r="UQF208" s="597"/>
      <c r="UQG208" s="597"/>
      <c r="UQH208" s="597"/>
      <c r="UQI208" s="446"/>
      <c r="UQJ208" s="446"/>
      <c r="UQK208" s="446"/>
      <c r="UQL208" s="597"/>
      <c r="UQM208" s="446"/>
      <c r="UQN208" s="446"/>
      <c r="UQO208" s="446"/>
      <c r="UQP208" s="446"/>
      <c r="UQQ208" s="597"/>
      <c r="UQR208" s="144"/>
      <c r="UQS208" s="144"/>
      <c r="UQT208" s="144"/>
      <c r="UQU208" s="145"/>
      <c r="UQV208" s="597"/>
      <c r="UQW208" s="597"/>
      <c r="UQX208" s="597"/>
      <c r="UQY208" s="446"/>
      <c r="UQZ208" s="446"/>
      <c r="URA208" s="446"/>
      <c r="URB208" s="597"/>
      <c r="URC208" s="446"/>
      <c r="URD208" s="446"/>
      <c r="URE208" s="446"/>
      <c r="URF208" s="446"/>
      <c r="URG208" s="597"/>
      <c r="URH208" s="144"/>
      <c r="URI208" s="144"/>
      <c r="URJ208" s="144"/>
      <c r="URK208" s="145"/>
      <c r="URL208" s="597"/>
      <c r="URM208" s="597"/>
      <c r="URN208" s="597"/>
      <c r="URO208" s="446"/>
      <c r="URP208" s="446"/>
      <c r="URQ208" s="446"/>
      <c r="URR208" s="597"/>
      <c r="URS208" s="446"/>
      <c r="URT208" s="446"/>
      <c r="URU208" s="446"/>
      <c r="URV208" s="446"/>
      <c r="URW208" s="597"/>
      <c r="URX208" s="144"/>
      <c r="URY208" s="144"/>
      <c r="URZ208" s="144"/>
      <c r="USA208" s="145"/>
      <c r="USB208" s="597"/>
      <c r="USC208" s="597"/>
      <c r="USD208" s="597"/>
      <c r="USE208" s="446"/>
      <c r="USF208" s="446"/>
      <c r="USG208" s="446"/>
      <c r="USH208" s="597"/>
      <c r="USI208" s="446"/>
      <c r="USJ208" s="446"/>
      <c r="USK208" s="446"/>
      <c r="USL208" s="446"/>
      <c r="USM208" s="597"/>
      <c r="USN208" s="144"/>
      <c r="USO208" s="144"/>
      <c r="USP208" s="144"/>
      <c r="USQ208" s="145"/>
      <c r="USR208" s="597"/>
      <c r="USS208" s="597"/>
      <c r="UST208" s="597"/>
      <c r="USU208" s="446"/>
      <c r="USV208" s="446"/>
      <c r="USW208" s="446"/>
      <c r="USX208" s="597"/>
      <c r="USY208" s="446"/>
      <c r="USZ208" s="446"/>
      <c r="UTA208" s="446"/>
      <c r="UTB208" s="446"/>
      <c r="UTC208" s="597"/>
      <c r="UTD208" s="144"/>
      <c r="UTE208" s="144"/>
      <c r="UTF208" s="144"/>
      <c r="UTG208" s="145"/>
      <c r="UTH208" s="597"/>
      <c r="UTI208" s="597"/>
      <c r="UTJ208" s="597"/>
      <c r="UTK208" s="446"/>
      <c r="UTL208" s="446"/>
      <c r="UTM208" s="446"/>
      <c r="UTN208" s="597"/>
      <c r="UTO208" s="446"/>
      <c r="UTP208" s="446"/>
      <c r="UTQ208" s="446"/>
      <c r="UTR208" s="446"/>
      <c r="UTS208" s="597"/>
      <c r="UTT208" s="144"/>
      <c r="UTU208" s="144"/>
      <c r="UTV208" s="144"/>
      <c r="UTW208" s="145"/>
      <c r="UTX208" s="597"/>
      <c r="UTY208" s="597"/>
      <c r="UTZ208" s="597"/>
      <c r="UUA208" s="446"/>
      <c r="UUB208" s="446"/>
      <c r="UUC208" s="446"/>
      <c r="UUD208" s="597"/>
      <c r="UUE208" s="446"/>
      <c r="UUF208" s="446"/>
      <c r="UUG208" s="446"/>
      <c r="UUH208" s="446"/>
      <c r="UUI208" s="597"/>
      <c r="UUJ208" s="144"/>
      <c r="UUK208" s="144"/>
      <c r="UUL208" s="144"/>
      <c r="UUM208" s="145"/>
      <c r="UUN208" s="597"/>
      <c r="UUO208" s="597"/>
      <c r="UUP208" s="597"/>
      <c r="UUQ208" s="446"/>
      <c r="UUR208" s="446"/>
      <c r="UUS208" s="446"/>
      <c r="UUT208" s="597"/>
      <c r="UUU208" s="446"/>
      <c r="UUV208" s="446"/>
      <c r="UUW208" s="446"/>
      <c r="UUX208" s="446"/>
      <c r="UUY208" s="597"/>
      <c r="UUZ208" s="144"/>
      <c r="UVA208" s="144"/>
      <c r="UVB208" s="144"/>
      <c r="UVC208" s="145"/>
      <c r="UVD208" s="597"/>
      <c r="UVE208" s="597"/>
      <c r="UVF208" s="597"/>
      <c r="UVG208" s="446"/>
      <c r="UVH208" s="446"/>
      <c r="UVI208" s="446"/>
      <c r="UVJ208" s="597"/>
      <c r="UVK208" s="446"/>
      <c r="UVL208" s="446"/>
      <c r="UVM208" s="446"/>
      <c r="UVN208" s="446"/>
      <c r="UVO208" s="597"/>
      <c r="UVP208" s="144"/>
      <c r="UVQ208" s="144"/>
      <c r="UVR208" s="144"/>
      <c r="UVS208" s="145"/>
      <c r="UVT208" s="597"/>
      <c r="UVU208" s="597"/>
      <c r="UVV208" s="597"/>
      <c r="UVW208" s="446"/>
      <c r="UVX208" s="446"/>
      <c r="UVY208" s="446"/>
      <c r="UVZ208" s="597"/>
      <c r="UWA208" s="446"/>
      <c r="UWB208" s="446"/>
      <c r="UWC208" s="446"/>
      <c r="UWD208" s="446"/>
      <c r="UWE208" s="597"/>
      <c r="UWF208" s="144"/>
      <c r="UWG208" s="144"/>
      <c r="UWH208" s="144"/>
      <c r="UWI208" s="145"/>
      <c r="UWJ208" s="597"/>
      <c r="UWK208" s="597"/>
      <c r="UWL208" s="597"/>
      <c r="UWM208" s="446"/>
      <c r="UWN208" s="446"/>
      <c r="UWO208" s="446"/>
      <c r="UWP208" s="597"/>
      <c r="UWQ208" s="446"/>
      <c r="UWR208" s="446"/>
      <c r="UWS208" s="446"/>
      <c r="UWT208" s="446"/>
      <c r="UWU208" s="597"/>
      <c r="UWV208" s="144"/>
      <c r="UWW208" s="144"/>
      <c r="UWX208" s="144"/>
      <c r="UWY208" s="145"/>
      <c r="UWZ208" s="597"/>
      <c r="UXA208" s="597"/>
      <c r="UXB208" s="597"/>
      <c r="UXC208" s="446"/>
      <c r="UXD208" s="446"/>
      <c r="UXE208" s="446"/>
      <c r="UXF208" s="597"/>
      <c r="UXG208" s="446"/>
      <c r="UXH208" s="446"/>
      <c r="UXI208" s="446"/>
      <c r="UXJ208" s="446"/>
      <c r="UXK208" s="597"/>
      <c r="UXL208" s="144"/>
      <c r="UXM208" s="144"/>
      <c r="UXN208" s="144"/>
      <c r="UXO208" s="145"/>
      <c r="UXP208" s="597"/>
      <c r="UXQ208" s="597"/>
      <c r="UXR208" s="597"/>
      <c r="UXS208" s="446"/>
      <c r="UXT208" s="446"/>
      <c r="UXU208" s="446"/>
      <c r="UXV208" s="597"/>
      <c r="UXW208" s="446"/>
      <c r="UXX208" s="446"/>
      <c r="UXY208" s="446"/>
      <c r="UXZ208" s="446"/>
      <c r="UYA208" s="597"/>
      <c r="UYB208" s="144"/>
      <c r="UYC208" s="144"/>
      <c r="UYD208" s="144"/>
      <c r="UYE208" s="145"/>
      <c r="UYF208" s="597"/>
      <c r="UYG208" s="597"/>
      <c r="UYH208" s="597"/>
      <c r="UYI208" s="446"/>
      <c r="UYJ208" s="446"/>
      <c r="UYK208" s="446"/>
      <c r="UYL208" s="597"/>
      <c r="UYM208" s="446"/>
      <c r="UYN208" s="446"/>
      <c r="UYO208" s="446"/>
      <c r="UYP208" s="446"/>
      <c r="UYQ208" s="597"/>
      <c r="UYR208" s="144"/>
      <c r="UYS208" s="144"/>
      <c r="UYT208" s="144"/>
      <c r="UYU208" s="145"/>
      <c r="UYV208" s="597"/>
      <c r="UYW208" s="597"/>
      <c r="UYX208" s="597"/>
      <c r="UYY208" s="446"/>
      <c r="UYZ208" s="446"/>
      <c r="UZA208" s="446"/>
      <c r="UZB208" s="597"/>
      <c r="UZC208" s="446"/>
      <c r="UZD208" s="446"/>
      <c r="UZE208" s="446"/>
      <c r="UZF208" s="446"/>
      <c r="UZG208" s="597"/>
      <c r="UZH208" s="144"/>
      <c r="UZI208" s="144"/>
      <c r="UZJ208" s="144"/>
      <c r="UZK208" s="145"/>
      <c r="UZL208" s="597"/>
      <c r="UZM208" s="597"/>
      <c r="UZN208" s="597"/>
      <c r="UZO208" s="446"/>
      <c r="UZP208" s="446"/>
      <c r="UZQ208" s="446"/>
      <c r="UZR208" s="597"/>
      <c r="UZS208" s="446"/>
      <c r="UZT208" s="446"/>
      <c r="UZU208" s="446"/>
      <c r="UZV208" s="446"/>
      <c r="UZW208" s="597"/>
      <c r="UZX208" s="144"/>
      <c r="UZY208" s="144"/>
      <c r="UZZ208" s="144"/>
      <c r="VAA208" s="145"/>
      <c r="VAB208" s="597"/>
      <c r="VAC208" s="597"/>
      <c r="VAD208" s="597"/>
      <c r="VAE208" s="446"/>
      <c r="VAF208" s="446"/>
      <c r="VAG208" s="446"/>
      <c r="VAH208" s="597"/>
      <c r="VAI208" s="446"/>
      <c r="VAJ208" s="446"/>
      <c r="VAK208" s="446"/>
      <c r="VAL208" s="446"/>
      <c r="VAM208" s="597"/>
      <c r="VAN208" s="144"/>
      <c r="VAO208" s="144"/>
      <c r="VAP208" s="144"/>
      <c r="VAQ208" s="145"/>
      <c r="VAR208" s="597"/>
      <c r="VAS208" s="597"/>
      <c r="VAT208" s="597"/>
      <c r="VAU208" s="446"/>
      <c r="VAV208" s="446"/>
      <c r="VAW208" s="446"/>
      <c r="VAX208" s="597"/>
      <c r="VAY208" s="446"/>
      <c r="VAZ208" s="446"/>
      <c r="VBA208" s="446"/>
      <c r="VBB208" s="446"/>
      <c r="VBC208" s="597"/>
      <c r="VBD208" s="144"/>
      <c r="VBE208" s="144"/>
      <c r="VBF208" s="144"/>
      <c r="VBG208" s="145"/>
      <c r="VBH208" s="597"/>
      <c r="VBI208" s="597"/>
      <c r="VBJ208" s="597"/>
      <c r="VBK208" s="446"/>
      <c r="VBL208" s="446"/>
      <c r="VBM208" s="446"/>
      <c r="VBN208" s="597"/>
      <c r="VBO208" s="446"/>
      <c r="VBP208" s="446"/>
      <c r="VBQ208" s="446"/>
      <c r="VBR208" s="446"/>
      <c r="VBS208" s="597"/>
      <c r="VBT208" s="144"/>
      <c r="VBU208" s="144"/>
      <c r="VBV208" s="144"/>
      <c r="VBW208" s="145"/>
      <c r="VBX208" s="597"/>
      <c r="VBY208" s="597"/>
      <c r="VBZ208" s="597"/>
      <c r="VCA208" s="446"/>
      <c r="VCB208" s="446"/>
      <c r="VCC208" s="446"/>
      <c r="VCD208" s="597"/>
      <c r="VCE208" s="446"/>
      <c r="VCF208" s="446"/>
      <c r="VCG208" s="446"/>
      <c r="VCH208" s="446"/>
      <c r="VCI208" s="597"/>
      <c r="VCJ208" s="144"/>
      <c r="VCK208" s="144"/>
      <c r="VCL208" s="144"/>
      <c r="VCM208" s="145"/>
      <c r="VCN208" s="597"/>
      <c r="VCO208" s="597"/>
      <c r="VCP208" s="597"/>
      <c r="VCQ208" s="446"/>
      <c r="VCR208" s="446"/>
      <c r="VCS208" s="446"/>
      <c r="VCT208" s="597"/>
      <c r="VCU208" s="446"/>
      <c r="VCV208" s="446"/>
      <c r="VCW208" s="446"/>
      <c r="VCX208" s="446"/>
      <c r="VCY208" s="597"/>
      <c r="VCZ208" s="144"/>
      <c r="VDA208" s="144"/>
      <c r="VDB208" s="144"/>
      <c r="VDC208" s="145"/>
      <c r="VDD208" s="597"/>
      <c r="VDE208" s="597"/>
      <c r="VDF208" s="597"/>
      <c r="VDG208" s="446"/>
      <c r="VDH208" s="446"/>
      <c r="VDI208" s="446"/>
      <c r="VDJ208" s="597"/>
      <c r="VDK208" s="446"/>
      <c r="VDL208" s="446"/>
      <c r="VDM208" s="446"/>
      <c r="VDN208" s="446"/>
      <c r="VDO208" s="597"/>
      <c r="VDP208" s="144"/>
      <c r="VDQ208" s="144"/>
      <c r="VDR208" s="144"/>
      <c r="VDS208" s="145"/>
      <c r="VDT208" s="597"/>
      <c r="VDU208" s="597"/>
      <c r="VDV208" s="597"/>
      <c r="VDW208" s="446"/>
      <c r="VDX208" s="446"/>
      <c r="VDY208" s="446"/>
      <c r="VDZ208" s="597"/>
      <c r="VEA208" s="446"/>
      <c r="VEB208" s="446"/>
      <c r="VEC208" s="446"/>
      <c r="VED208" s="446"/>
      <c r="VEE208" s="597"/>
      <c r="VEF208" s="144"/>
      <c r="VEG208" s="144"/>
      <c r="VEH208" s="144"/>
      <c r="VEI208" s="145"/>
      <c r="VEJ208" s="597"/>
      <c r="VEK208" s="597"/>
      <c r="VEL208" s="597"/>
      <c r="VEM208" s="446"/>
      <c r="VEN208" s="446"/>
      <c r="VEO208" s="446"/>
      <c r="VEP208" s="597"/>
      <c r="VEQ208" s="446"/>
      <c r="VER208" s="446"/>
      <c r="VES208" s="446"/>
      <c r="VET208" s="446"/>
      <c r="VEU208" s="597"/>
      <c r="VEV208" s="144"/>
      <c r="VEW208" s="144"/>
      <c r="VEX208" s="144"/>
      <c r="VEY208" s="145"/>
      <c r="VEZ208" s="597"/>
      <c r="VFA208" s="597"/>
      <c r="VFB208" s="597"/>
      <c r="VFC208" s="446"/>
      <c r="VFD208" s="446"/>
      <c r="VFE208" s="446"/>
      <c r="VFF208" s="597"/>
      <c r="VFG208" s="446"/>
      <c r="VFH208" s="446"/>
      <c r="VFI208" s="446"/>
      <c r="VFJ208" s="446"/>
      <c r="VFK208" s="597"/>
      <c r="VFL208" s="144"/>
      <c r="VFM208" s="144"/>
      <c r="VFN208" s="144"/>
      <c r="VFO208" s="145"/>
      <c r="VFP208" s="597"/>
      <c r="VFQ208" s="597"/>
      <c r="VFR208" s="597"/>
      <c r="VFS208" s="446"/>
      <c r="VFT208" s="446"/>
      <c r="VFU208" s="446"/>
      <c r="VFV208" s="597"/>
      <c r="VFW208" s="446"/>
      <c r="VFX208" s="446"/>
      <c r="VFY208" s="446"/>
      <c r="VFZ208" s="446"/>
      <c r="VGA208" s="597"/>
      <c r="VGB208" s="144"/>
      <c r="VGC208" s="144"/>
      <c r="VGD208" s="144"/>
      <c r="VGE208" s="145"/>
      <c r="VGF208" s="597"/>
      <c r="VGG208" s="597"/>
      <c r="VGH208" s="597"/>
      <c r="VGI208" s="446"/>
      <c r="VGJ208" s="446"/>
      <c r="VGK208" s="446"/>
      <c r="VGL208" s="597"/>
      <c r="VGM208" s="446"/>
      <c r="VGN208" s="446"/>
      <c r="VGO208" s="446"/>
      <c r="VGP208" s="446"/>
      <c r="VGQ208" s="597"/>
      <c r="VGR208" s="144"/>
      <c r="VGS208" s="144"/>
      <c r="VGT208" s="144"/>
      <c r="VGU208" s="145"/>
      <c r="VGV208" s="597"/>
      <c r="VGW208" s="597"/>
      <c r="VGX208" s="597"/>
      <c r="VGY208" s="446"/>
      <c r="VGZ208" s="446"/>
      <c r="VHA208" s="446"/>
      <c r="VHB208" s="597"/>
      <c r="VHC208" s="446"/>
      <c r="VHD208" s="446"/>
      <c r="VHE208" s="446"/>
      <c r="VHF208" s="446"/>
      <c r="VHG208" s="597"/>
      <c r="VHH208" s="144"/>
      <c r="VHI208" s="144"/>
      <c r="VHJ208" s="144"/>
      <c r="VHK208" s="145"/>
      <c r="VHL208" s="597"/>
      <c r="VHM208" s="597"/>
      <c r="VHN208" s="597"/>
      <c r="VHO208" s="446"/>
      <c r="VHP208" s="446"/>
      <c r="VHQ208" s="446"/>
      <c r="VHR208" s="597"/>
      <c r="VHS208" s="446"/>
      <c r="VHT208" s="446"/>
      <c r="VHU208" s="446"/>
      <c r="VHV208" s="446"/>
      <c r="VHW208" s="597"/>
      <c r="VHX208" s="144"/>
      <c r="VHY208" s="144"/>
      <c r="VHZ208" s="144"/>
      <c r="VIA208" s="145"/>
      <c r="VIB208" s="597"/>
      <c r="VIC208" s="597"/>
      <c r="VID208" s="597"/>
      <c r="VIE208" s="446"/>
      <c r="VIF208" s="446"/>
      <c r="VIG208" s="446"/>
      <c r="VIH208" s="597"/>
      <c r="VII208" s="446"/>
      <c r="VIJ208" s="446"/>
      <c r="VIK208" s="446"/>
      <c r="VIL208" s="446"/>
      <c r="VIM208" s="597"/>
      <c r="VIN208" s="144"/>
      <c r="VIO208" s="144"/>
      <c r="VIP208" s="144"/>
      <c r="VIQ208" s="145"/>
      <c r="VIR208" s="597"/>
      <c r="VIS208" s="597"/>
      <c r="VIT208" s="597"/>
      <c r="VIU208" s="446"/>
      <c r="VIV208" s="446"/>
      <c r="VIW208" s="446"/>
      <c r="VIX208" s="597"/>
      <c r="VIY208" s="446"/>
      <c r="VIZ208" s="446"/>
      <c r="VJA208" s="446"/>
      <c r="VJB208" s="446"/>
      <c r="VJC208" s="597"/>
      <c r="VJD208" s="144"/>
      <c r="VJE208" s="144"/>
      <c r="VJF208" s="144"/>
      <c r="VJG208" s="145"/>
      <c r="VJH208" s="597"/>
      <c r="VJI208" s="597"/>
      <c r="VJJ208" s="597"/>
      <c r="VJK208" s="446"/>
      <c r="VJL208" s="446"/>
      <c r="VJM208" s="446"/>
      <c r="VJN208" s="597"/>
      <c r="VJO208" s="446"/>
      <c r="VJP208" s="446"/>
      <c r="VJQ208" s="446"/>
      <c r="VJR208" s="446"/>
      <c r="VJS208" s="597"/>
      <c r="VJT208" s="144"/>
      <c r="VJU208" s="144"/>
      <c r="VJV208" s="144"/>
      <c r="VJW208" s="145"/>
      <c r="VJX208" s="597"/>
      <c r="VJY208" s="597"/>
      <c r="VJZ208" s="597"/>
      <c r="VKA208" s="446"/>
      <c r="VKB208" s="446"/>
      <c r="VKC208" s="446"/>
      <c r="VKD208" s="597"/>
      <c r="VKE208" s="446"/>
      <c r="VKF208" s="446"/>
      <c r="VKG208" s="446"/>
      <c r="VKH208" s="446"/>
      <c r="VKI208" s="597"/>
      <c r="VKJ208" s="144"/>
      <c r="VKK208" s="144"/>
      <c r="VKL208" s="144"/>
      <c r="VKM208" s="145"/>
      <c r="VKN208" s="597"/>
      <c r="VKO208" s="597"/>
      <c r="VKP208" s="597"/>
      <c r="VKQ208" s="446"/>
      <c r="VKR208" s="446"/>
      <c r="VKS208" s="446"/>
      <c r="VKT208" s="597"/>
      <c r="VKU208" s="446"/>
      <c r="VKV208" s="446"/>
      <c r="VKW208" s="446"/>
      <c r="VKX208" s="446"/>
      <c r="VKY208" s="597"/>
      <c r="VKZ208" s="144"/>
      <c r="VLA208" s="144"/>
      <c r="VLB208" s="144"/>
      <c r="VLC208" s="145"/>
      <c r="VLD208" s="597"/>
      <c r="VLE208" s="597"/>
      <c r="VLF208" s="597"/>
      <c r="VLG208" s="446"/>
      <c r="VLH208" s="446"/>
      <c r="VLI208" s="446"/>
      <c r="VLJ208" s="597"/>
      <c r="VLK208" s="446"/>
      <c r="VLL208" s="446"/>
      <c r="VLM208" s="446"/>
      <c r="VLN208" s="446"/>
      <c r="VLO208" s="597"/>
      <c r="VLP208" s="144"/>
      <c r="VLQ208" s="144"/>
      <c r="VLR208" s="144"/>
      <c r="VLS208" s="145"/>
      <c r="VLT208" s="597"/>
      <c r="VLU208" s="597"/>
      <c r="VLV208" s="597"/>
      <c r="VLW208" s="446"/>
      <c r="VLX208" s="446"/>
      <c r="VLY208" s="446"/>
      <c r="VLZ208" s="597"/>
      <c r="VMA208" s="446"/>
      <c r="VMB208" s="446"/>
      <c r="VMC208" s="446"/>
      <c r="VMD208" s="446"/>
      <c r="VME208" s="597"/>
      <c r="VMF208" s="144"/>
      <c r="VMG208" s="144"/>
      <c r="VMH208" s="144"/>
      <c r="VMI208" s="145"/>
      <c r="VMJ208" s="597"/>
      <c r="VMK208" s="597"/>
      <c r="VML208" s="597"/>
      <c r="VMM208" s="446"/>
      <c r="VMN208" s="446"/>
      <c r="VMO208" s="446"/>
      <c r="VMP208" s="597"/>
      <c r="VMQ208" s="446"/>
      <c r="VMR208" s="446"/>
      <c r="VMS208" s="446"/>
      <c r="VMT208" s="446"/>
      <c r="VMU208" s="597"/>
      <c r="VMV208" s="144"/>
      <c r="VMW208" s="144"/>
      <c r="VMX208" s="144"/>
      <c r="VMY208" s="145"/>
      <c r="VMZ208" s="597"/>
      <c r="VNA208" s="597"/>
      <c r="VNB208" s="597"/>
      <c r="VNC208" s="446"/>
      <c r="VND208" s="446"/>
      <c r="VNE208" s="446"/>
      <c r="VNF208" s="597"/>
      <c r="VNG208" s="446"/>
      <c r="VNH208" s="446"/>
      <c r="VNI208" s="446"/>
      <c r="VNJ208" s="446"/>
      <c r="VNK208" s="597"/>
      <c r="VNL208" s="144"/>
      <c r="VNM208" s="144"/>
      <c r="VNN208" s="144"/>
      <c r="VNO208" s="145"/>
      <c r="VNP208" s="597"/>
      <c r="VNQ208" s="597"/>
      <c r="VNR208" s="597"/>
      <c r="VNS208" s="446"/>
      <c r="VNT208" s="446"/>
      <c r="VNU208" s="446"/>
      <c r="VNV208" s="597"/>
      <c r="VNW208" s="446"/>
      <c r="VNX208" s="446"/>
      <c r="VNY208" s="446"/>
      <c r="VNZ208" s="446"/>
      <c r="VOA208" s="597"/>
      <c r="VOB208" s="144"/>
      <c r="VOC208" s="144"/>
      <c r="VOD208" s="144"/>
      <c r="VOE208" s="145"/>
      <c r="VOF208" s="597"/>
      <c r="VOG208" s="597"/>
      <c r="VOH208" s="597"/>
      <c r="VOI208" s="446"/>
      <c r="VOJ208" s="446"/>
      <c r="VOK208" s="446"/>
      <c r="VOL208" s="597"/>
      <c r="VOM208" s="446"/>
      <c r="VON208" s="446"/>
      <c r="VOO208" s="446"/>
      <c r="VOP208" s="446"/>
      <c r="VOQ208" s="597"/>
      <c r="VOR208" s="144"/>
      <c r="VOS208" s="144"/>
      <c r="VOT208" s="144"/>
      <c r="VOU208" s="145"/>
      <c r="VOV208" s="597"/>
      <c r="VOW208" s="597"/>
      <c r="VOX208" s="597"/>
      <c r="VOY208" s="446"/>
      <c r="VOZ208" s="446"/>
      <c r="VPA208" s="446"/>
      <c r="VPB208" s="597"/>
      <c r="VPC208" s="446"/>
      <c r="VPD208" s="446"/>
      <c r="VPE208" s="446"/>
      <c r="VPF208" s="446"/>
      <c r="VPG208" s="597"/>
      <c r="VPH208" s="144"/>
      <c r="VPI208" s="144"/>
      <c r="VPJ208" s="144"/>
      <c r="VPK208" s="145"/>
      <c r="VPL208" s="597"/>
      <c r="VPM208" s="597"/>
      <c r="VPN208" s="597"/>
      <c r="VPO208" s="446"/>
      <c r="VPP208" s="446"/>
      <c r="VPQ208" s="446"/>
      <c r="VPR208" s="597"/>
      <c r="VPS208" s="446"/>
      <c r="VPT208" s="446"/>
      <c r="VPU208" s="446"/>
      <c r="VPV208" s="446"/>
      <c r="VPW208" s="597"/>
      <c r="VPX208" s="144"/>
      <c r="VPY208" s="144"/>
      <c r="VPZ208" s="144"/>
      <c r="VQA208" s="145"/>
      <c r="VQB208" s="597"/>
      <c r="VQC208" s="597"/>
      <c r="VQD208" s="597"/>
      <c r="VQE208" s="446"/>
      <c r="VQF208" s="446"/>
      <c r="VQG208" s="446"/>
      <c r="VQH208" s="597"/>
      <c r="VQI208" s="446"/>
      <c r="VQJ208" s="446"/>
      <c r="VQK208" s="446"/>
      <c r="VQL208" s="446"/>
      <c r="VQM208" s="597"/>
      <c r="VQN208" s="144"/>
      <c r="VQO208" s="144"/>
      <c r="VQP208" s="144"/>
      <c r="VQQ208" s="145"/>
      <c r="VQR208" s="597"/>
      <c r="VQS208" s="597"/>
      <c r="VQT208" s="597"/>
      <c r="VQU208" s="446"/>
      <c r="VQV208" s="446"/>
      <c r="VQW208" s="446"/>
      <c r="VQX208" s="597"/>
      <c r="VQY208" s="446"/>
      <c r="VQZ208" s="446"/>
      <c r="VRA208" s="446"/>
      <c r="VRB208" s="446"/>
      <c r="VRC208" s="597"/>
      <c r="VRD208" s="144"/>
      <c r="VRE208" s="144"/>
      <c r="VRF208" s="144"/>
      <c r="VRG208" s="145"/>
      <c r="VRH208" s="597"/>
      <c r="VRI208" s="597"/>
      <c r="VRJ208" s="597"/>
      <c r="VRK208" s="446"/>
      <c r="VRL208" s="446"/>
      <c r="VRM208" s="446"/>
      <c r="VRN208" s="597"/>
      <c r="VRO208" s="446"/>
      <c r="VRP208" s="446"/>
      <c r="VRQ208" s="446"/>
      <c r="VRR208" s="446"/>
      <c r="VRS208" s="597"/>
      <c r="VRT208" s="144"/>
      <c r="VRU208" s="144"/>
      <c r="VRV208" s="144"/>
      <c r="VRW208" s="145"/>
      <c r="VRX208" s="597"/>
      <c r="VRY208" s="597"/>
      <c r="VRZ208" s="597"/>
      <c r="VSA208" s="446"/>
      <c r="VSB208" s="446"/>
      <c r="VSC208" s="446"/>
      <c r="VSD208" s="597"/>
      <c r="VSE208" s="446"/>
      <c r="VSF208" s="446"/>
      <c r="VSG208" s="446"/>
      <c r="VSH208" s="446"/>
      <c r="VSI208" s="597"/>
      <c r="VSJ208" s="144"/>
      <c r="VSK208" s="144"/>
      <c r="VSL208" s="144"/>
      <c r="VSM208" s="145"/>
      <c r="VSN208" s="597"/>
      <c r="VSO208" s="597"/>
      <c r="VSP208" s="597"/>
      <c r="VSQ208" s="446"/>
      <c r="VSR208" s="446"/>
      <c r="VSS208" s="446"/>
      <c r="VST208" s="597"/>
      <c r="VSU208" s="446"/>
      <c r="VSV208" s="446"/>
      <c r="VSW208" s="446"/>
      <c r="VSX208" s="446"/>
      <c r="VSY208" s="597"/>
      <c r="VSZ208" s="144"/>
      <c r="VTA208" s="144"/>
      <c r="VTB208" s="144"/>
      <c r="VTC208" s="145"/>
      <c r="VTD208" s="597"/>
      <c r="VTE208" s="597"/>
      <c r="VTF208" s="597"/>
      <c r="VTG208" s="446"/>
      <c r="VTH208" s="446"/>
      <c r="VTI208" s="446"/>
      <c r="VTJ208" s="597"/>
      <c r="VTK208" s="446"/>
      <c r="VTL208" s="446"/>
      <c r="VTM208" s="446"/>
      <c r="VTN208" s="446"/>
      <c r="VTO208" s="597"/>
      <c r="VTP208" s="144"/>
      <c r="VTQ208" s="144"/>
      <c r="VTR208" s="144"/>
      <c r="VTS208" s="145"/>
      <c r="VTT208" s="597"/>
      <c r="VTU208" s="597"/>
      <c r="VTV208" s="597"/>
      <c r="VTW208" s="446"/>
      <c r="VTX208" s="446"/>
      <c r="VTY208" s="446"/>
      <c r="VTZ208" s="597"/>
      <c r="VUA208" s="446"/>
      <c r="VUB208" s="446"/>
      <c r="VUC208" s="446"/>
      <c r="VUD208" s="446"/>
      <c r="VUE208" s="597"/>
      <c r="VUF208" s="144"/>
      <c r="VUG208" s="144"/>
      <c r="VUH208" s="144"/>
      <c r="VUI208" s="145"/>
      <c r="VUJ208" s="597"/>
      <c r="VUK208" s="597"/>
      <c r="VUL208" s="597"/>
      <c r="VUM208" s="446"/>
      <c r="VUN208" s="446"/>
      <c r="VUO208" s="446"/>
      <c r="VUP208" s="597"/>
      <c r="VUQ208" s="446"/>
      <c r="VUR208" s="446"/>
      <c r="VUS208" s="446"/>
      <c r="VUT208" s="446"/>
      <c r="VUU208" s="597"/>
      <c r="VUV208" s="144"/>
      <c r="VUW208" s="144"/>
      <c r="VUX208" s="144"/>
      <c r="VUY208" s="145"/>
      <c r="VUZ208" s="597"/>
      <c r="VVA208" s="597"/>
      <c r="VVB208" s="597"/>
      <c r="VVC208" s="446"/>
      <c r="VVD208" s="446"/>
      <c r="VVE208" s="446"/>
      <c r="VVF208" s="597"/>
      <c r="VVG208" s="446"/>
      <c r="VVH208" s="446"/>
      <c r="VVI208" s="446"/>
      <c r="VVJ208" s="446"/>
      <c r="VVK208" s="597"/>
      <c r="VVL208" s="144"/>
      <c r="VVM208" s="144"/>
      <c r="VVN208" s="144"/>
      <c r="VVO208" s="145"/>
      <c r="VVP208" s="597"/>
      <c r="VVQ208" s="597"/>
      <c r="VVR208" s="597"/>
      <c r="VVS208" s="446"/>
      <c r="VVT208" s="446"/>
      <c r="VVU208" s="446"/>
      <c r="VVV208" s="597"/>
      <c r="VVW208" s="446"/>
      <c r="VVX208" s="446"/>
      <c r="VVY208" s="446"/>
      <c r="VVZ208" s="446"/>
      <c r="VWA208" s="597"/>
      <c r="VWB208" s="144"/>
      <c r="VWC208" s="144"/>
      <c r="VWD208" s="144"/>
      <c r="VWE208" s="145"/>
      <c r="VWF208" s="597"/>
      <c r="VWG208" s="597"/>
      <c r="VWH208" s="597"/>
      <c r="VWI208" s="446"/>
      <c r="VWJ208" s="446"/>
      <c r="VWK208" s="446"/>
      <c r="VWL208" s="597"/>
      <c r="VWM208" s="446"/>
      <c r="VWN208" s="446"/>
      <c r="VWO208" s="446"/>
      <c r="VWP208" s="446"/>
      <c r="VWQ208" s="597"/>
      <c r="VWR208" s="144"/>
      <c r="VWS208" s="144"/>
      <c r="VWT208" s="144"/>
      <c r="VWU208" s="145"/>
      <c r="VWV208" s="597"/>
      <c r="VWW208" s="597"/>
      <c r="VWX208" s="597"/>
      <c r="VWY208" s="446"/>
      <c r="VWZ208" s="446"/>
      <c r="VXA208" s="446"/>
      <c r="VXB208" s="597"/>
      <c r="VXC208" s="446"/>
      <c r="VXD208" s="446"/>
      <c r="VXE208" s="446"/>
      <c r="VXF208" s="446"/>
      <c r="VXG208" s="597"/>
      <c r="VXH208" s="144"/>
      <c r="VXI208" s="144"/>
      <c r="VXJ208" s="144"/>
      <c r="VXK208" s="145"/>
      <c r="VXL208" s="597"/>
      <c r="VXM208" s="597"/>
      <c r="VXN208" s="597"/>
      <c r="VXO208" s="446"/>
      <c r="VXP208" s="446"/>
      <c r="VXQ208" s="446"/>
      <c r="VXR208" s="597"/>
      <c r="VXS208" s="446"/>
      <c r="VXT208" s="446"/>
      <c r="VXU208" s="446"/>
      <c r="VXV208" s="446"/>
      <c r="VXW208" s="597"/>
      <c r="VXX208" s="144"/>
      <c r="VXY208" s="144"/>
      <c r="VXZ208" s="144"/>
      <c r="VYA208" s="145"/>
      <c r="VYB208" s="597"/>
      <c r="VYC208" s="597"/>
      <c r="VYD208" s="597"/>
      <c r="VYE208" s="446"/>
      <c r="VYF208" s="446"/>
      <c r="VYG208" s="446"/>
      <c r="VYH208" s="597"/>
      <c r="VYI208" s="446"/>
      <c r="VYJ208" s="446"/>
      <c r="VYK208" s="446"/>
      <c r="VYL208" s="446"/>
      <c r="VYM208" s="597"/>
      <c r="VYN208" s="144"/>
      <c r="VYO208" s="144"/>
      <c r="VYP208" s="144"/>
      <c r="VYQ208" s="145"/>
      <c r="VYR208" s="597"/>
      <c r="VYS208" s="597"/>
      <c r="VYT208" s="597"/>
      <c r="VYU208" s="446"/>
      <c r="VYV208" s="446"/>
      <c r="VYW208" s="446"/>
      <c r="VYX208" s="597"/>
      <c r="VYY208" s="446"/>
      <c r="VYZ208" s="446"/>
      <c r="VZA208" s="446"/>
      <c r="VZB208" s="446"/>
      <c r="VZC208" s="597"/>
      <c r="VZD208" s="144"/>
      <c r="VZE208" s="144"/>
      <c r="VZF208" s="144"/>
      <c r="VZG208" s="145"/>
      <c r="VZH208" s="597"/>
      <c r="VZI208" s="597"/>
      <c r="VZJ208" s="597"/>
      <c r="VZK208" s="446"/>
      <c r="VZL208" s="446"/>
      <c r="VZM208" s="446"/>
      <c r="VZN208" s="597"/>
      <c r="VZO208" s="446"/>
      <c r="VZP208" s="446"/>
      <c r="VZQ208" s="446"/>
      <c r="VZR208" s="446"/>
      <c r="VZS208" s="597"/>
      <c r="VZT208" s="144"/>
      <c r="VZU208" s="144"/>
      <c r="VZV208" s="144"/>
      <c r="VZW208" s="145"/>
      <c r="VZX208" s="597"/>
      <c r="VZY208" s="597"/>
      <c r="VZZ208" s="597"/>
      <c r="WAA208" s="446"/>
      <c r="WAB208" s="446"/>
      <c r="WAC208" s="446"/>
      <c r="WAD208" s="597"/>
      <c r="WAE208" s="446"/>
      <c r="WAF208" s="446"/>
      <c r="WAG208" s="446"/>
      <c r="WAH208" s="446"/>
      <c r="WAI208" s="597"/>
      <c r="WAJ208" s="144"/>
      <c r="WAK208" s="144"/>
      <c r="WAL208" s="144"/>
      <c r="WAM208" s="145"/>
      <c r="WAN208" s="597"/>
      <c r="WAO208" s="597"/>
      <c r="WAP208" s="597"/>
      <c r="WAQ208" s="446"/>
      <c r="WAR208" s="446"/>
      <c r="WAS208" s="446"/>
      <c r="WAT208" s="597"/>
      <c r="WAU208" s="446"/>
      <c r="WAV208" s="446"/>
      <c r="WAW208" s="446"/>
      <c r="WAX208" s="446"/>
      <c r="WAY208" s="597"/>
      <c r="WAZ208" s="144"/>
      <c r="WBA208" s="144"/>
      <c r="WBB208" s="144"/>
      <c r="WBC208" s="145"/>
      <c r="WBD208" s="597"/>
      <c r="WBE208" s="597"/>
      <c r="WBF208" s="597"/>
      <c r="WBG208" s="446"/>
      <c r="WBH208" s="446"/>
      <c r="WBI208" s="446"/>
      <c r="WBJ208" s="597"/>
      <c r="WBK208" s="446"/>
      <c r="WBL208" s="446"/>
      <c r="WBM208" s="446"/>
      <c r="WBN208" s="446"/>
      <c r="WBO208" s="597"/>
      <c r="WBP208" s="144"/>
      <c r="WBQ208" s="144"/>
      <c r="WBR208" s="144"/>
      <c r="WBS208" s="145"/>
      <c r="WBT208" s="597"/>
      <c r="WBU208" s="597"/>
      <c r="WBV208" s="597"/>
      <c r="WBW208" s="446"/>
      <c r="WBX208" s="446"/>
      <c r="WBY208" s="446"/>
      <c r="WBZ208" s="597"/>
      <c r="WCA208" s="446"/>
      <c r="WCB208" s="446"/>
      <c r="WCC208" s="446"/>
      <c r="WCD208" s="446"/>
      <c r="WCE208" s="597"/>
      <c r="WCF208" s="144"/>
      <c r="WCG208" s="144"/>
      <c r="WCH208" s="144"/>
      <c r="WCI208" s="145"/>
      <c r="WCJ208" s="597"/>
      <c r="WCK208" s="597"/>
      <c r="WCL208" s="597"/>
      <c r="WCM208" s="446"/>
      <c r="WCN208" s="446"/>
      <c r="WCO208" s="446"/>
      <c r="WCP208" s="597"/>
      <c r="WCQ208" s="446"/>
      <c r="WCR208" s="446"/>
      <c r="WCS208" s="446"/>
      <c r="WCT208" s="446"/>
      <c r="WCU208" s="597"/>
      <c r="WCV208" s="144"/>
      <c r="WCW208" s="144"/>
      <c r="WCX208" s="144"/>
      <c r="WCY208" s="145"/>
      <c r="WCZ208" s="597"/>
      <c r="WDA208" s="597"/>
      <c r="WDB208" s="597"/>
      <c r="WDC208" s="446"/>
      <c r="WDD208" s="446"/>
      <c r="WDE208" s="446"/>
      <c r="WDF208" s="597"/>
      <c r="WDG208" s="446"/>
      <c r="WDH208" s="446"/>
      <c r="WDI208" s="446"/>
      <c r="WDJ208" s="446"/>
      <c r="WDK208" s="597"/>
      <c r="WDL208" s="144"/>
      <c r="WDM208" s="144"/>
      <c r="WDN208" s="144"/>
      <c r="WDO208" s="145"/>
      <c r="WDP208" s="597"/>
      <c r="WDQ208" s="597"/>
      <c r="WDR208" s="597"/>
      <c r="WDS208" s="446"/>
      <c r="WDT208" s="446"/>
      <c r="WDU208" s="446"/>
      <c r="WDV208" s="597"/>
      <c r="WDW208" s="446"/>
      <c r="WDX208" s="446"/>
      <c r="WDY208" s="446"/>
      <c r="WDZ208" s="446"/>
      <c r="WEA208" s="597"/>
      <c r="WEB208" s="144"/>
      <c r="WEC208" s="144"/>
      <c r="WED208" s="144"/>
      <c r="WEE208" s="145"/>
      <c r="WEF208" s="597"/>
      <c r="WEG208" s="597"/>
      <c r="WEH208" s="597"/>
      <c r="WEI208" s="446"/>
      <c r="WEJ208" s="446"/>
      <c r="WEK208" s="446"/>
      <c r="WEL208" s="597"/>
      <c r="WEM208" s="446"/>
      <c r="WEN208" s="446"/>
      <c r="WEO208" s="446"/>
      <c r="WEP208" s="446"/>
      <c r="WEQ208" s="597"/>
      <c r="WER208" s="144"/>
      <c r="WES208" s="144"/>
      <c r="WET208" s="144"/>
      <c r="WEU208" s="145"/>
      <c r="WEV208" s="597"/>
      <c r="WEW208" s="597"/>
      <c r="WEX208" s="597"/>
      <c r="WEY208" s="446"/>
      <c r="WEZ208" s="446"/>
      <c r="WFA208" s="446"/>
      <c r="WFB208" s="597"/>
      <c r="WFC208" s="446"/>
      <c r="WFD208" s="446"/>
      <c r="WFE208" s="446"/>
      <c r="WFF208" s="446"/>
      <c r="WFG208" s="597"/>
      <c r="WFH208" s="144"/>
      <c r="WFI208" s="144"/>
      <c r="WFJ208" s="144"/>
      <c r="WFK208" s="145"/>
      <c r="WFL208" s="597"/>
      <c r="WFM208" s="597"/>
      <c r="WFN208" s="597"/>
      <c r="WFO208" s="446"/>
      <c r="WFP208" s="446"/>
      <c r="WFQ208" s="446"/>
      <c r="WFR208" s="597"/>
      <c r="WFS208" s="446"/>
      <c r="WFT208" s="446"/>
      <c r="WFU208" s="446"/>
      <c r="WFV208" s="446"/>
      <c r="WFW208" s="597"/>
      <c r="WFX208" s="144"/>
      <c r="WFY208" s="144"/>
      <c r="WFZ208" s="144"/>
      <c r="WGA208" s="145"/>
      <c r="WGB208" s="597"/>
      <c r="WGC208" s="597"/>
      <c r="WGD208" s="597"/>
      <c r="WGE208" s="446"/>
      <c r="WGF208" s="446"/>
      <c r="WGG208" s="446"/>
      <c r="WGH208" s="597"/>
      <c r="WGI208" s="446"/>
      <c r="WGJ208" s="446"/>
      <c r="WGK208" s="446"/>
      <c r="WGL208" s="446"/>
      <c r="WGM208" s="597"/>
      <c r="WGN208" s="144"/>
      <c r="WGO208" s="144"/>
      <c r="WGP208" s="144"/>
      <c r="WGQ208" s="145"/>
      <c r="WGR208" s="597"/>
      <c r="WGS208" s="597"/>
      <c r="WGT208" s="597"/>
      <c r="WGU208" s="446"/>
      <c r="WGV208" s="446"/>
      <c r="WGW208" s="446"/>
      <c r="WGX208" s="597"/>
      <c r="WGY208" s="446"/>
      <c r="WGZ208" s="446"/>
      <c r="WHA208" s="446"/>
      <c r="WHB208" s="446"/>
      <c r="WHC208" s="597"/>
      <c r="WHD208" s="144"/>
      <c r="WHE208" s="144"/>
      <c r="WHF208" s="144"/>
      <c r="WHG208" s="145"/>
      <c r="WHH208" s="597"/>
      <c r="WHI208" s="597"/>
      <c r="WHJ208" s="597"/>
      <c r="WHK208" s="446"/>
      <c r="WHL208" s="446"/>
      <c r="WHM208" s="446"/>
      <c r="WHN208" s="597"/>
      <c r="WHO208" s="446"/>
      <c r="WHP208" s="446"/>
      <c r="WHQ208" s="446"/>
      <c r="WHR208" s="446"/>
      <c r="WHS208" s="597"/>
      <c r="WHT208" s="144"/>
      <c r="WHU208" s="144"/>
      <c r="WHV208" s="144"/>
      <c r="WHW208" s="145"/>
      <c r="WHX208" s="597"/>
      <c r="WHY208" s="597"/>
      <c r="WHZ208" s="597"/>
      <c r="WIA208" s="446"/>
      <c r="WIB208" s="446"/>
      <c r="WIC208" s="446"/>
      <c r="WID208" s="597"/>
      <c r="WIE208" s="446"/>
      <c r="WIF208" s="446"/>
      <c r="WIG208" s="446"/>
      <c r="WIH208" s="446"/>
      <c r="WII208" s="597"/>
      <c r="WIJ208" s="144"/>
      <c r="WIK208" s="144"/>
      <c r="WIL208" s="144"/>
      <c r="WIM208" s="145"/>
      <c r="WIN208" s="597"/>
      <c r="WIO208" s="597"/>
      <c r="WIP208" s="597"/>
      <c r="WIQ208" s="446"/>
      <c r="WIR208" s="446"/>
      <c r="WIS208" s="446"/>
      <c r="WIT208" s="597"/>
      <c r="WIU208" s="446"/>
      <c r="WIV208" s="446"/>
      <c r="WIW208" s="446"/>
      <c r="WIX208" s="446"/>
      <c r="WIY208" s="597"/>
      <c r="WIZ208" s="144"/>
      <c r="WJA208" s="144"/>
      <c r="WJB208" s="144"/>
      <c r="WJC208" s="145"/>
      <c r="WJD208" s="597"/>
      <c r="WJE208" s="597"/>
      <c r="WJF208" s="597"/>
      <c r="WJG208" s="446"/>
      <c r="WJH208" s="446"/>
      <c r="WJI208" s="446"/>
      <c r="WJJ208" s="597"/>
      <c r="WJK208" s="446"/>
      <c r="WJL208" s="446"/>
      <c r="WJM208" s="446"/>
      <c r="WJN208" s="446"/>
      <c r="WJO208" s="597"/>
      <c r="WJP208" s="144"/>
      <c r="WJQ208" s="144"/>
      <c r="WJR208" s="144"/>
      <c r="WJS208" s="145"/>
      <c r="WJT208" s="597"/>
      <c r="WJU208" s="597"/>
      <c r="WJV208" s="597"/>
      <c r="WJW208" s="446"/>
      <c r="WJX208" s="446"/>
      <c r="WJY208" s="446"/>
      <c r="WJZ208" s="597"/>
      <c r="WKA208" s="446"/>
      <c r="WKB208" s="446"/>
      <c r="WKC208" s="446"/>
      <c r="WKD208" s="446"/>
      <c r="WKE208" s="597"/>
      <c r="WKF208" s="144"/>
      <c r="WKG208" s="144"/>
      <c r="WKH208" s="144"/>
      <c r="WKI208" s="145"/>
      <c r="WKJ208" s="597"/>
      <c r="WKK208" s="597"/>
      <c r="WKL208" s="597"/>
      <c r="WKM208" s="446"/>
      <c r="WKN208" s="446"/>
      <c r="WKO208" s="446"/>
      <c r="WKP208" s="597"/>
      <c r="WKQ208" s="446"/>
      <c r="WKR208" s="446"/>
      <c r="WKS208" s="446"/>
      <c r="WKT208" s="446"/>
      <c r="WKU208" s="597"/>
      <c r="WKV208" s="144"/>
      <c r="WKW208" s="144"/>
      <c r="WKX208" s="144"/>
      <c r="WKY208" s="145"/>
      <c r="WKZ208" s="597"/>
      <c r="WLA208" s="597"/>
      <c r="WLB208" s="597"/>
      <c r="WLC208" s="446"/>
      <c r="WLD208" s="446"/>
      <c r="WLE208" s="446"/>
      <c r="WLF208" s="597"/>
      <c r="WLG208" s="446"/>
      <c r="WLH208" s="446"/>
      <c r="WLI208" s="446"/>
      <c r="WLJ208" s="446"/>
      <c r="WLK208" s="597"/>
      <c r="WLL208" s="144"/>
      <c r="WLM208" s="144"/>
      <c r="WLN208" s="144"/>
      <c r="WLO208" s="145"/>
      <c r="WLP208" s="597"/>
      <c r="WLQ208" s="597"/>
      <c r="WLR208" s="597"/>
      <c r="WLS208" s="446"/>
      <c r="WLT208" s="446"/>
      <c r="WLU208" s="446"/>
      <c r="WLV208" s="597"/>
      <c r="WLW208" s="446"/>
      <c r="WLX208" s="446"/>
      <c r="WLY208" s="446"/>
      <c r="WLZ208" s="446"/>
      <c r="WMA208" s="597"/>
      <c r="WMB208" s="144"/>
      <c r="WMC208" s="144"/>
      <c r="WMD208" s="144"/>
      <c r="WME208" s="145"/>
      <c r="WMF208" s="597"/>
      <c r="WMG208" s="597"/>
      <c r="WMH208" s="597"/>
      <c r="WMI208" s="446"/>
      <c r="WMJ208" s="446"/>
      <c r="WMK208" s="446"/>
      <c r="WML208" s="597"/>
      <c r="WMM208" s="446"/>
      <c r="WMN208" s="446"/>
      <c r="WMO208" s="446"/>
      <c r="WMP208" s="446"/>
      <c r="WMQ208" s="597"/>
      <c r="WMR208" s="144"/>
      <c r="WMS208" s="144"/>
      <c r="WMT208" s="144"/>
      <c r="WMU208" s="145"/>
      <c r="WMV208" s="597"/>
      <c r="WMW208" s="597"/>
      <c r="WMX208" s="597"/>
      <c r="WMY208" s="446"/>
      <c r="WMZ208" s="446"/>
      <c r="WNA208" s="446"/>
      <c r="WNB208" s="597"/>
      <c r="WNC208" s="446"/>
      <c r="WND208" s="446"/>
      <c r="WNE208" s="446"/>
      <c r="WNF208" s="446"/>
      <c r="WNG208" s="597"/>
      <c r="WNH208" s="144"/>
      <c r="WNI208" s="144"/>
      <c r="WNJ208" s="144"/>
      <c r="WNK208" s="145"/>
      <c r="WNL208" s="597"/>
      <c r="WNM208" s="597"/>
      <c r="WNN208" s="597"/>
      <c r="WNO208" s="446"/>
      <c r="WNP208" s="446"/>
      <c r="WNQ208" s="446"/>
      <c r="WNR208" s="597"/>
      <c r="WNS208" s="446"/>
      <c r="WNT208" s="446"/>
      <c r="WNU208" s="446"/>
      <c r="WNV208" s="446"/>
      <c r="WNW208" s="597"/>
      <c r="WNX208" s="144"/>
      <c r="WNY208" s="144"/>
      <c r="WNZ208" s="144"/>
      <c r="WOA208" s="145"/>
      <c r="WOB208" s="597"/>
      <c r="WOC208" s="597"/>
      <c r="WOD208" s="597"/>
      <c r="WOE208" s="446"/>
      <c r="WOF208" s="446"/>
      <c r="WOG208" s="446"/>
      <c r="WOH208" s="597"/>
      <c r="WOI208" s="446"/>
      <c r="WOJ208" s="446"/>
      <c r="WOK208" s="446"/>
      <c r="WOL208" s="446"/>
      <c r="WOM208" s="597"/>
      <c r="WON208" s="144"/>
      <c r="WOO208" s="144"/>
      <c r="WOP208" s="144"/>
      <c r="WOQ208" s="145"/>
      <c r="WOR208" s="597"/>
      <c r="WOS208" s="597"/>
      <c r="WOT208" s="597"/>
      <c r="WOU208" s="446"/>
      <c r="WOV208" s="446"/>
      <c r="WOW208" s="446"/>
      <c r="WOX208" s="597"/>
      <c r="WOY208" s="446"/>
      <c r="WOZ208" s="446"/>
      <c r="WPA208" s="446"/>
      <c r="WPB208" s="446"/>
      <c r="WPC208" s="597"/>
      <c r="WPD208" s="144"/>
      <c r="WPE208" s="144"/>
      <c r="WPF208" s="144"/>
      <c r="WPG208" s="145"/>
      <c r="WPH208" s="597"/>
      <c r="WPI208" s="597"/>
      <c r="WPJ208" s="597"/>
      <c r="WPK208" s="446"/>
      <c r="WPL208" s="446"/>
      <c r="WPM208" s="446"/>
      <c r="WPN208" s="597"/>
      <c r="WPO208" s="446"/>
      <c r="WPP208" s="446"/>
      <c r="WPQ208" s="446"/>
      <c r="WPR208" s="446"/>
      <c r="WPS208" s="597"/>
      <c r="WPT208" s="144"/>
      <c r="WPU208" s="144"/>
      <c r="WPV208" s="144"/>
      <c r="WPW208" s="145"/>
      <c r="WPX208" s="597"/>
      <c r="WPY208" s="597"/>
      <c r="WPZ208" s="597"/>
      <c r="WQA208" s="446"/>
      <c r="WQB208" s="446"/>
      <c r="WQC208" s="446"/>
      <c r="WQD208" s="597"/>
      <c r="WQE208" s="446"/>
      <c r="WQF208" s="446"/>
      <c r="WQG208" s="446"/>
      <c r="WQH208" s="446"/>
      <c r="WQI208" s="597"/>
      <c r="WQJ208" s="144"/>
      <c r="WQK208" s="144"/>
      <c r="WQL208" s="144"/>
      <c r="WQM208" s="145"/>
      <c r="WQN208" s="597"/>
      <c r="WQO208" s="597"/>
      <c r="WQP208" s="597"/>
      <c r="WQQ208" s="446"/>
      <c r="WQR208" s="446"/>
      <c r="WQS208" s="446"/>
      <c r="WQT208" s="597"/>
      <c r="WQU208" s="446"/>
      <c r="WQV208" s="446"/>
      <c r="WQW208" s="446"/>
      <c r="WQX208" s="446"/>
      <c r="WQY208" s="597"/>
      <c r="WQZ208" s="144"/>
      <c r="WRA208" s="144"/>
      <c r="WRB208" s="144"/>
      <c r="WRC208" s="145"/>
      <c r="WRD208" s="597"/>
      <c r="WRE208" s="597"/>
      <c r="WRF208" s="597"/>
      <c r="WRG208" s="446"/>
      <c r="WRH208" s="446"/>
      <c r="WRI208" s="446"/>
      <c r="WRJ208" s="597"/>
      <c r="WRK208" s="446"/>
      <c r="WRL208" s="446"/>
      <c r="WRM208" s="446"/>
      <c r="WRN208" s="446"/>
      <c r="WRO208" s="597"/>
      <c r="WRP208" s="144"/>
      <c r="WRQ208" s="144"/>
      <c r="WRR208" s="144"/>
      <c r="WRS208" s="145"/>
      <c r="WRT208" s="597"/>
      <c r="WRU208" s="597"/>
      <c r="WRV208" s="597"/>
      <c r="WRW208" s="446"/>
      <c r="WRX208" s="446"/>
      <c r="WRY208" s="446"/>
      <c r="WRZ208" s="597"/>
      <c r="WSA208" s="446"/>
      <c r="WSB208" s="446"/>
      <c r="WSC208" s="446"/>
      <c r="WSD208" s="446"/>
      <c r="WSE208" s="597"/>
      <c r="WSF208" s="144"/>
      <c r="WSG208" s="144"/>
      <c r="WSH208" s="144"/>
      <c r="WSI208" s="145"/>
      <c r="WSJ208" s="597"/>
      <c r="WSK208" s="597"/>
      <c r="WSL208" s="597"/>
      <c r="WSM208" s="446"/>
      <c r="WSN208" s="446"/>
      <c r="WSO208" s="446"/>
      <c r="WSP208" s="597"/>
      <c r="WSQ208" s="446"/>
      <c r="WSR208" s="446"/>
      <c r="WSS208" s="446"/>
      <c r="WST208" s="446"/>
      <c r="WSU208" s="597"/>
      <c r="WSV208" s="144"/>
      <c r="WSW208" s="144"/>
      <c r="WSX208" s="144"/>
      <c r="WSY208" s="145"/>
      <c r="WSZ208" s="597"/>
      <c r="WTA208" s="597"/>
      <c r="WTB208" s="597"/>
      <c r="WTC208" s="446"/>
      <c r="WTD208" s="446"/>
      <c r="WTE208" s="446"/>
      <c r="WTF208" s="597"/>
      <c r="WTG208" s="446"/>
      <c r="WTH208" s="446"/>
      <c r="WTI208" s="446"/>
      <c r="WTJ208" s="446"/>
      <c r="WTK208" s="597"/>
      <c r="WTL208" s="144"/>
      <c r="WTM208" s="144"/>
      <c r="WTN208" s="144"/>
      <c r="WTO208" s="145"/>
      <c r="WTP208" s="597"/>
      <c r="WTQ208" s="597"/>
      <c r="WTR208" s="597"/>
      <c r="WTS208" s="446"/>
      <c r="WTT208" s="446"/>
      <c r="WTU208" s="446"/>
      <c r="WTV208" s="597"/>
      <c r="WTW208" s="446"/>
      <c r="WTX208" s="446"/>
      <c r="WTY208" s="446"/>
      <c r="WTZ208" s="446"/>
      <c r="WUA208" s="597"/>
      <c r="WUB208" s="144"/>
      <c r="WUC208" s="144"/>
      <c r="WUD208" s="144"/>
      <c r="WUE208" s="145"/>
      <c r="WUF208" s="597"/>
      <c r="WUG208" s="597"/>
      <c r="WUH208" s="597"/>
      <c r="WUI208" s="446"/>
      <c r="WUJ208" s="446"/>
      <c r="WUK208" s="446"/>
      <c r="WUL208" s="597"/>
      <c r="WUM208" s="446"/>
      <c r="WUN208" s="446"/>
      <c r="WUO208" s="446"/>
      <c r="WUP208" s="446"/>
      <c r="WUQ208" s="597"/>
      <c r="WUR208" s="144"/>
      <c r="WUS208" s="144"/>
      <c r="WUT208" s="144"/>
      <c r="WUU208" s="145"/>
      <c r="WUV208" s="597"/>
      <c r="WUW208" s="597"/>
      <c r="WUX208" s="597"/>
      <c r="WUY208" s="446"/>
      <c r="WUZ208" s="446"/>
      <c r="WVA208" s="446"/>
      <c r="WVB208" s="597"/>
      <c r="WVC208" s="446"/>
      <c r="WVD208" s="446"/>
      <c r="WVE208" s="446"/>
      <c r="WVF208" s="446"/>
      <c r="WVG208" s="597"/>
      <c r="WVH208" s="144"/>
      <c r="WVI208" s="144"/>
      <c r="WVJ208" s="144"/>
      <c r="WVK208" s="145"/>
      <c r="WVL208" s="597"/>
      <c r="WVM208" s="597"/>
      <c r="WVN208" s="597"/>
      <c r="WVO208" s="446"/>
      <c r="WVP208" s="446"/>
      <c r="WVQ208" s="446"/>
      <c r="WVR208" s="597"/>
      <c r="WVS208" s="446"/>
      <c r="WVT208" s="446"/>
      <c r="WVU208" s="446"/>
      <c r="WVV208" s="446"/>
      <c r="WVW208" s="597"/>
      <c r="WVX208" s="144"/>
      <c r="WVY208" s="144"/>
      <c r="WVZ208" s="144"/>
      <c r="WWA208" s="145"/>
      <c r="WWB208" s="597"/>
      <c r="WWC208" s="597"/>
      <c r="WWD208" s="597"/>
      <c r="WWE208" s="446"/>
      <c r="WWF208" s="446"/>
      <c r="WWG208" s="446"/>
      <c r="WWH208" s="597"/>
      <c r="WWI208" s="446"/>
      <c r="WWJ208" s="446"/>
      <c r="WWK208" s="446"/>
      <c r="WWL208" s="446"/>
      <c r="WWM208" s="597"/>
      <c r="WWN208" s="144"/>
      <c r="WWO208" s="144"/>
      <c r="WWP208" s="144"/>
      <c r="WWQ208" s="145"/>
      <c r="WWR208" s="597"/>
      <c r="WWS208" s="597"/>
      <c r="WWT208" s="597"/>
      <c r="WWU208" s="446"/>
      <c r="WWV208" s="446"/>
      <c r="WWW208" s="446"/>
      <c r="WWX208" s="597"/>
      <c r="WWY208" s="446"/>
      <c r="WWZ208" s="446"/>
      <c r="WXA208" s="446"/>
      <c r="WXB208" s="446"/>
      <c r="WXC208" s="597"/>
      <c r="WXD208" s="144"/>
      <c r="WXE208" s="144"/>
      <c r="WXF208" s="144"/>
      <c r="WXG208" s="145"/>
      <c r="WXH208" s="597"/>
      <c r="WXI208" s="597"/>
      <c r="WXJ208" s="597"/>
      <c r="WXK208" s="446"/>
      <c r="WXL208" s="446"/>
      <c r="WXM208" s="446"/>
      <c r="WXN208" s="597"/>
      <c r="WXO208" s="446"/>
      <c r="WXP208" s="446"/>
      <c r="WXQ208" s="446"/>
      <c r="WXR208" s="446"/>
      <c r="WXS208" s="597"/>
      <c r="WXT208" s="144"/>
      <c r="WXU208" s="144"/>
      <c r="WXV208" s="144"/>
      <c r="WXW208" s="145"/>
      <c r="WXX208" s="597"/>
      <c r="WXY208" s="597"/>
      <c r="WXZ208" s="597"/>
      <c r="WYA208" s="446"/>
      <c r="WYB208" s="446"/>
      <c r="WYC208" s="446"/>
      <c r="WYD208" s="597"/>
      <c r="WYE208" s="446"/>
      <c r="WYF208" s="446"/>
      <c r="WYG208" s="446"/>
      <c r="WYH208" s="446"/>
      <c r="WYI208" s="597"/>
      <c r="WYJ208" s="144"/>
      <c r="WYK208" s="144"/>
      <c r="WYL208" s="144"/>
      <c r="WYM208" s="145"/>
      <c r="WYN208" s="597"/>
      <c r="WYO208" s="597"/>
      <c r="WYP208" s="597"/>
      <c r="WYQ208" s="446"/>
      <c r="WYR208" s="446"/>
      <c r="WYS208" s="446"/>
      <c r="WYT208" s="597"/>
      <c r="WYU208" s="446"/>
      <c r="WYV208" s="446"/>
      <c r="WYW208" s="446"/>
      <c r="WYX208" s="446"/>
      <c r="WYY208" s="597"/>
      <c r="WYZ208" s="144"/>
      <c r="WZA208" s="144"/>
      <c r="WZB208" s="144"/>
      <c r="WZC208" s="145"/>
      <c r="WZD208" s="597"/>
      <c r="WZE208" s="597"/>
      <c r="WZF208" s="597"/>
      <c r="WZG208" s="446"/>
      <c r="WZH208" s="446"/>
      <c r="WZI208" s="446"/>
      <c r="WZJ208" s="597"/>
      <c r="WZK208" s="446"/>
      <c r="WZL208" s="446"/>
      <c r="WZM208" s="446"/>
      <c r="WZN208" s="446"/>
      <c r="WZO208" s="597"/>
      <c r="WZP208" s="144"/>
      <c r="WZQ208" s="144"/>
      <c r="WZR208" s="144"/>
      <c r="WZS208" s="145"/>
      <c r="WZT208" s="597"/>
      <c r="WZU208" s="597"/>
      <c r="WZV208" s="597"/>
      <c r="WZW208" s="446"/>
      <c r="WZX208" s="446"/>
      <c r="WZY208" s="446"/>
      <c r="WZZ208" s="597"/>
      <c r="XAA208" s="446"/>
      <c r="XAB208" s="446"/>
      <c r="XAC208" s="446"/>
      <c r="XAD208" s="446"/>
      <c r="XAE208" s="597"/>
      <c r="XAF208" s="144"/>
      <c r="XAG208" s="144"/>
      <c r="XAH208" s="144"/>
      <c r="XAI208" s="145"/>
      <c r="XAJ208" s="597"/>
      <c r="XAK208" s="597"/>
      <c r="XAL208" s="597"/>
      <c r="XAM208" s="446"/>
      <c r="XAN208" s="446"/>
      <c r="XAO208" s="446"/>
      <c r="XAP208" s="597"/>
      <c r="XAQ208" s="446"/>
      <c r="XAR208" s="446"/>
      <c r="XAS208" s="446"/>
      <c r="XAT208" s="446"/>
      <c r="XAU208" s="597"/>
      <c r="XAV208" s="144"/>
      <c r="XAW208" s="144"/>
      <c r="XAX208" s="144"/>
      <c r="XAY208" s="145"/>
      <c r="XAZ208" s="597"/>
      <c r="XBA208" s="597"/>
      <c r="XBB208" s="597"/>
      <c r="XBC208" s="446"/>
      <c r="XBD208" s="446"/>
      <c r="XBE208" s="446"/>
      <c r="XBF208" s="597"/>
      <c r="XBG208" s="446"/>
      <c r="XBH208" s="446"/>
      <c r="XBI208" s="446"/>
      <c r="XBJ208" s="446"/>
      <c r="XBK208" s="597"/>
      <c r="XBL208" s="144"/>
      <c r="XBM208" s="144"/>
      <c r="XBN208" s="144"/>
      <c r="XBO208" s="145"/>
      <c r="XBP208" s="597"/>
      <c r="XBQ208" s="597"/>
      <c r="XBR208" s="597"/>
      <c r="XBS208" s="446"/>
      <c r="XBT208" s="446"/>
      <c r="XBU208" s="446"/>
      <c r="XBV208" s="597"/>
      <c r="XBW208" s="446"/>
      <c r="XBX208" s="446"/>
      <c r="XBY208" s="446"/>
      <c r="XBZ208" s="446"/>
      <c r="XCA208" s="597"/>
      <c r="XCB208" s="144"/>
      <c r="XCC208" s="144"/>
      <c r="XCD208" s="144"/>
      <c r="XCE208" s="145"/>
      <c r="XCF208" s="597"/>
      <c r="XCG208" s="597"/>
      <c r="XCH208" s="597"/>
      <c r="XCI208" s="446"/>
      <c r="XCJ208" s="446"/>
      <c r="XCK208" s="446"/>
      <c r="XCL208" s="597"/>
      <c r="XCM208" s="446"/>
      <c r="XCN208" s="446"/>
      <c r="XCO208" s="446"/>
      <c r="XCP208" s="446"/>
      <c r="XCQ208" s="597"/>
      <c r="XCR208" s="144"/>
      <c r="XCS208" s="144"/>
      <c r="XCT208" s="144"/>
      <c r="XCU208" s="145"/>
      <c r="XCV208" s="597"/>
      <c r="XCW208" s="597"/>
      <c r="XCX208" s="597"/>
      <c r="XCY208" s="446"/>
      <c r="XCZ208" s="446"/>
      <c r="XDA208" s="446"/>
      <c r="XDB208" s="597"/>
      <c r="XDC208" s="446"/>
      <c r="XDD208" s="446"/>
      <c r="XDE208" s="446"/>
      <c r="XDF208" s="446"/>
      <c r="XDG208" s="597"/>
      <c r="XDH208" s="144"/>
      <c r="XDI208" s="144"/>
      <c r="XDJ208" s="144"/>
      <c r="XDK208" s="145"/>
      <c r="XDL208" s="597"/>
      <c r="XDM208" s="597"/>
      <c r="XDN208" s="597"/>
      <c r="XDO208" s="446"/>
      <c r="XDP208" s="446"/>
      <c r="XDQ208" s="446"/>
      <c r="XDR208" s="597"/>
      <c r="XDS208" s="446"/>
      <c r="XDT208" s="446"/>
      <c r="XDU208" s="446"/>
      <c r="XDV208" s="446"/>
      <c r="XDW208" s="597"/>
      <c r="XDX208" s="144"/>
      <c r="XDY208" s="144"/>
      <c r="XDZ208" s="144"/>
      <c r="XEA208" s="145"/>
      <c r="XEB208" s="597"/>
      <c r="XEC208" s="597"/>
      <c r="XED208" s="597"/>
      <c r="XEE208" s="446"/>
      <c r="XEF208" s="446"/>
      <c r="XEG208" s="446"/>
      <c r="XEH208" s="597"/>
      <c r="XEI208" s="446"/>
      <c r="XEJ208" s="446"/>
      <c r="XEK208" s="446"/>
      <c r="XEL208" s="446"/>
      <c r="XEM208" s="597"/>
      <c r="XEN208" s="144"/>
      <c r="XEO208" s="144"/>
      <c r="XEP208" s="144"/>
      <c r="XEQ208" s="145"/>
      <c r="XER208" s="597"/>
      <c r="XES208" s="597"/>
      <c r="XET208" s="597"/>
      <c r="XEU208" s="446"/>
      <c r="XEV208" s="446"/>
      <c r="XEW208" s="446"/>
      <c r="XEX208" s="597"/>
      <c r="XEY208" s="446"/>
      <c r="XEZ208" s="446"/>
      <c r="XFA208" s="446"/>
      <c r="XFB208" s="446"/>
      <c r="XFC208" s="597"/>
    </row>
    <row r="209" spans="1:16383" s="591" customFormat="1" ht="31.5" customHeight="1">
      <c r="A209" s="447" t="s">
        <v>395</v>
      </c>
      <c r="B209" s="447" t="s">
        <v>396</v>
      </c>
      <c r="C209" s="447" t="s">
        <v>174</v>
      </c>
      <c r="D209" s="448" t="s">
        <v>534</v>
      </c>
      <c r="E209" s="449">
        <f>35426600-20635900</f>
        <v>14790700</v>
      </c>
      <c r="F209" s="449">
        <f t="shared" si="63"/>
        <v>14790700</v>
      </c>
      <c r="G209" s="449">
        <v>7206100</v>
      </c>
      <c r="H209" s="449">
        <v>40500</v>
      </c>
      <c r="I209" s="449">
        <v>0</v>
      </c>
      <c r="J209" s="449">
        <v>0</v>
      </c>
      <c r="K209" s="449">
        <v>0</v>
      </c>
      <c r="L209" s="449">
        <f t="shared" si="70"/>
        <v>0</v>
      </c>
      <c r="M209" s="449">
        <v>0</v>
      </c>
      <c r="N209" s="449">
        <v>0</v>
      </c>
      <c r="O209" s="449">
        <v>0</v>
      </c>
      <c r="P209" s="449">
        <f t="shared" si="57"/>
        <v>14790700</v>
      </c>
      <c r="Q209" s="598"/>
      <c r="R209" s="599"/>
      <c r="S209" s="360"/>
      <c r="T209" s="600"/>
      <c r="U209" s="600"/>
      <c r="V209" s="601"/>
      <c r="W209" s="449"/>
      <c r="X209" s="449"/>
      <c r="Y209" s="449"/>
      <c r="Z209" s="602"/>
      <c r="AA209" s="449"/>
      <c r="AB209" s="449"/>
      <c r="AC209" s="449"/>
      <c r="AD209" s="449"/>
      <c r="AE209" s="602"/>
      <c r="AF209" s="447"/>
      <c r="AG209" s="447"/>
      <c r="AH209" s="447"/>
      <c r="AI209" s="448"/>
      <c r="AJ209" s="602"/>
      <c r="AK209" s="602"/>
      <c r="AL209" s="602"/>
      <c r="AM209" s="449"/>
      <c r="AN209" s="449"/>
      <c r="AO209" s="449"/>
      <c r="AP209" s="602"/>
      <c r="AQ209" s="449"/>
      <c r="AR209" s="449"/>
      <c r="AS209" s="449"/>
      <c r="AT209" s="449"/>
      <c r="AU209" s="602"/>
      <c r="AV209" s="447"/>
      <c r="AW209" s="447"/>
      <c r="AX209" s="447"/>
      <c r="AY209" s="448"/>
      <c r="AZ209" s="602"/>
      <c r="BA209" s="602"/>
      <c r="BB209" s="602"/>
      <c r="BC209" s="449"/>
      <c r="BD209" s="449"/>
      <c r="BE209" s="449"/>
      <c r="BF209" s="602"/>
      <c r="BG209" s="449"/>
      <c r="BH209" s="449"/>
      <c r="BI209" s="449"/>
      <c r="BJ209" s="449"/>
      <c r="BK209" s="602"/>
      <c r="BL209" s="447"/>
      <c r="BM209" s="447"/>
      <c r="BN209" s="447"/>
      <c r="BO209" s="448"/>
      <c r="BP209" s="602"/>
      <c r="BQ209" s="602"/>
      <c r="BR209" s="602"/>
      <c r="BS209" s="449"/>
      <c r="BT209" s="449"/>
      <c r="BU209" s="449"/>
      <c r="BV209" s="602"/>
      <c r="BW209" s="449"/>
      <c r="BX209" s="449"/>
      <c r="BY209" s="449"/>
      <c r="BZ209" s="449"/>
      <c r="CA209" s="602"/>
      <c r="CB209" s="447"/>
      <c r="CC209" s="447"/>
      <c r="CD209" s="447"/>
      <c r="CE209" s="448"/>
      <c r="CF209" s="602"/>
      <c r="CG209" s="602"/>
      <c r="CH209" s="602"/>
      <c r="CI209" s="449"/>
      <c r="CJ209" s="449"/>
      <c r="CK209" s="449"/>
      <c r="CL209" s="602"/>
      <c r="CM209" s="449"/>
      <c r="CN209" s="449"/>
      <c r="CO209" s="449"/>
      <c r="CP209" s="449"/>
      <c r="CQ209" s="602"/>
      <c r="CR209" s="447"/>
      <c r="CS209" s="447"/>
      <c r="CT209" s="447"/>
      <c r="CU209" s="448"/>
      <c r="CV209" s="602"/>
      <c r="CW209" s="602"/>
      <c r="CX209" s="602"/>
      <c r="CY209" s="449"/>
      <c r="CZ209" s="449"/>
      <c r="DA209" s="449"/>
      <c r="DB209" s="602"/>
      <c r="DC209" s="449"/>
      <c r="DD209" s="449"/>
      <c r="DE209" s="449"/>
      <c r="DF209" s="449"/>
      <c r="DG209" s="602"/>
      <c r="DH209" s="447"/>
      <c r="DI209" s="447"/>
      <c r="DJ209" s="447"/>
      <c r="DK209" s="448"/>
      <c r="DL209" s="602"/>
      <c r="DM209" s="602"/>
      <c r="DN209" s="602"/>
      <c r="DO209" s="449"/>
      <c r="DP209" s="449"/>
      <c r="DQ209" s="449"/>
      <c r="DR209" s="602"/>
      <c r="DS209" s="449"/>
      <c r="DT209" s="449"/>
      <c r="DU209" s="449"/>
      <c r="DV209" s="449"/>
      <c r="DW209" s="602"/>
      <c r="DX209" s="447"/>
      <c r="DY209" s="447"/>
      <c r="DZ209" s="447"/>
      <c r="EA209" s="448"/>
      <c r="EB209" s="602"/>
      <c r="EC209" s="602"/>
      <c r="ED209" s="602"/>
      <c r="EE209" s="449"/>
      <c r="EF209" s="449"/>
      <c r="EG209" s="449"/>
      <c r="EH209" s="602"/>
      <c r="EI209" s="449"/>
      <c r="EJ209" s="449"/>
      <c r="EK209" s="449"/>
      <c r="EL209" s="449"/>
      <c r="EM209" s="602"/>
      <c r="EN209" s="447"/>
      <c r="EO209" s="447"/>
      <c r="EP209" s="447"/>
      <c r="EQ209" s="448"/>
      <c r="ER209" s="602"/>
      <c r="ES209" s="602"/>
      <c r="ET209" s="602"/>
      <c r="EU209" s="449"/>
      <c r="EV209" s="449"/>
      <c r="EW209" s="449"/>
      <c r="EX209" s="602"/>
      <c r="EY209" s="449"/>
      <c r="EZ209" s="449"/>
      <c r="FA209" s="449"/>
      <c r="FB209" s="449"/>
      <c r="FC209" s="602"/>
      <c r="FD209" s="447"/>
      <c r="FE209" s="447"/>
      <c r="FF209" s="447"/>
      <c r="FG209" s="448"/>
      <c r="FH209" s="602"/>
      <c r="FI209" s="602"/>
      <c r="FJ209" s="602"/>
      <c r="FK209" s="449"/>
      <c r="FL209" s="449"/>
      <c r="FM209" s="449"/>
      <c r="FN209" s="602"/>
      <c r="FO209" s="449"/>
      <c r="FP209" s="449"/>
      <c r="FQ209" s="449"/>
      <c r="FR209" s="449"/>
      <c r="FS209" s="602"/>
      <c r="FT209" s="447"/>
      <c r="FU209" s="447"/>
      <c r="FV209" s="447"/>
      <c r="FW209" s="448"/>
      <c r="FX209" s="602"/>
      <c r="FY209" s="602"/>
      <c r="FZ209" s="602"/>
      <c r="GA209" s="449"/>
      <c r="GB209" s="449"/>
      <c r="GC209" s="449"/>
      <c r="GD209" s="602"/>
      <c r="GE209" s="449"/>
      <c r="GF209" s="449"/>
      <c r="GG209" s="449"/>
      <c r="GH209" s="449"/>
      <c r="GI209" s="602"/>
      <c r="GJ209" s="447"/>
      <c r="GK209" s="447"/>
      <c r="GL209" s="447"/>
      <c r="GM209" s="448"/>
      <c r="GN209" s="602"/>
      <c r="GO209" s="602"/>
      <c r="GP209" s="602"/>
      <c r="GQ209" s="449"/>
      <c r="GR209" s="449"/>
      <c r="GS209" s="449"/>
      <c r="GT209" s="602"/>
      <c r="GU209" s="449"/>
      <c r="GV209" s="449"/>
      <c r="GW209" s="449"/>
      <c r="GX209" s="449"/>
      <c r="GY209" s="602"/>
      <c r="GZ209" s="447"/>
      <c r="HA209" s="447"/>
      <c r="HB209" s="447"/>
      <c r="HC209" s="448"/>
      <c r="HD209" s="602"/>
      <c r="HE209" s="602"/>
      <c r="HF209" s="602"/>
      <c r="HG209" s="449"/>
      <c r="HH209" s="449"/>
      <c r="HI209" s="449"/>
      <c r="HJ209" s="602"/>
      <c r="HK209" s="449"/>
      <c r="HL209" s="449"/>
      <c r="HM209" s="449"/>
      <c r="HN209" s="449"/>
      <c r="HO209" s="602"/>
      <c r="HP209" s="447"/>
      <c r="HQ209" s="447"/>
      <c r="HR209" s="447"/>
      <c r="HS209" s="448"/>
      <c r="HT209" s="602"/>
      <c r="HU209" s="602"/>
      <c r="HV209" s="602"/>
      <c r="HW209" s="449"/>
      <c r="HX209" s="449"/>
      <c r="HY209" s="449"/>
      <c r="HZ209" s="602"/>
      <c r="IA209" s="449"/>
      <c r="IB209" s="449"/>
      <c r="IC209" s="449"/>
      <c r="ID209" s="449"/>
      <c r="IE209" s="602"/>
      <c r="IF209" s="447"/>
      <c r="IG209" s="447"/>
      <c r="IH209" s="447"/>
      <c r="II209" s="448"/>
      <c r="IJ209" s="602"/>
      <c r="IK209" s="602"/>
      <c r="IL209" s="602"/>
      <c r="IM209" s="449"/>
      <c r="IN209" s="449"/>
      <c r="IO209" s="449"/>
      <c r="IP209" s="602"/>
      <c r="IQ209" s="449"/>
      <c r="IR209" s="449"/>
      <c r="IS209" s="449"/>
      <c r="IT209" s="449"/>
      <c r="IU209" s="602"/>
      <c r="IV209" s="447"/>
      <c r="IW209" s="447"/>
      <c r="IX209" s="447"/>
      <c r="IY209" s="448"/>
      <c r="IZ209" s="602"/>
      <c r="JA209" s="602"/>
      <c r="JB209" s="602"/>
      <c r="JC209" s="449"/>
      <c r="JD209" s="449"/>
      <c r="JE209" s="449"/>
      <c r="JF209" s="602"/>
      <c r="JG209" s="449"/>
      <c r="JH209" s="449"/>
      <c r="JI209" s="449"/>
      <c r="JJ209" s="449"/>
      <c r="JK209" s="602"/>
      <c r="JL209" s="447"/>
      <c r="JM209" s="447"/>
      <c r="JN209" s="447"/>
      <c r="JO209" s="448"/>
      <c r="JP209" s="602"/>
      <c r="JQ209" s="602"/>
      <c r="JR209" s="602"/>
      <c r="JS209" s="449"/>
      <c r="JT209" s="449"/>
      <c r="JU209" s="449"/>
      <c r="JV209" s="602"/>
      <c r="JW209" s="449"/>
      <c r="JX209" s="449"/>
      <c r="JY209" s="449"/>
      <c r="JZ209" s="449"/>
      <c r="KA209" s="602"/>
      <c r="KB209" s="447"/>
      <c r="KC209" s="447"/>
      <c r="KD209" s="447"/>
      <c r="KE209" s="448"/>
      <c r="KF209" s="602"/>
      <c r="KG209" s="602"/>
      <c r="KH209" s="602"/>
      <c r="KI209" s="449"/>
      <c r="KJ209" s="449"/>
      <c r="KK209" s="449"/>
      <c r="KL209" s="602"/>
      <c r="KM209" s="449"/>
      <c r="KN209" s="449"/>
      <c r="KO209" s="449"/>
      <c r="KP209" s="449"/>
      <c r="KQ209" s="602"/>
      <c r="KR209" s="447"/>
      <c r="KS209" s="447"/>
      <c r="KT209" s="447"/>
      <c r="KU209" s="448"/>
      <c r="KV209" s="602"/>
      <c r="KW209" s="602"/>
      <c r="KX209" s="602"/>
      <c r="KY209" s="449"/>
      <c r="KZ209" s="449"/>
      <c r="LA209" s="449"/>
      <c r="LB209" s="602"/>
      <c r="LC209" s="449"/>
      <c r="LD209" s="449"/>
      <c r="LE209" s="449"/>
      <c r="LF209" s="449"/>
      <c r="LG209" s="602"/>
      <c r="LH209" s="447"/>
      <c r="LI209" s="447"/>
      <c r="LJ209" s="447"/>
      <c r="LK209" s="448"/>
      <c r="LL209" s="602"/>
      <c r="LM209" s="602"/>
      <c r="LN209" s="602"/>
      <c r="LO209" s="449"/>
      <c r="LP209" s="449"/>
      <c r="LQ209" s="449"/>
      <c r="LR209" s="602"/>
      <c r="LS209" s="449"/>
      <c r="LT209" s="449"/>
      <c r="LU209" s="449"/>
      <c r="LV209" s="449"/>
      <c r="LW209" s="602"/>
      <c r="LX209" s="447"/>
      <c r="LY209" s="447"/>
      <c r="LZ209" s="447"/>
      <c r="MA209" s="448"/>
      <c r="MB209" s="602"/>
      <c r="MC209" s="602"/>
      <c r="MD209" s="602"/>
      <c r="ME209" s="449"/>
      <c r="MF209" s="449"/>
      <c r="MG209" s="449"/>
      <c r="MH209" s="602"/>
      <c r="MI209" s="449"/>
      <c r="MJ209" s="449"/>
      <c r="MK209" s="449"/>
      <c r="ML209" s="449"/>
      <c r="MM209" s="602"/>
      <c r="MN209" s="447"/>
      <c r="MO209" s="447"/>
      <c r="MP209" s="447"/>
      <c r="MQ209" s="448"/>
      <c r="MR209" s="602"/>
      <c r="MS209" s="602"/>
      <c r="MT209" s="602"/>
      <c r="MU209" s="449"/>
      <c r="MV209" s="449"/>
      <c r="MW209" s="449"/>
      <c r="MX209" s="602"/>
      <c r="MY209" s="449"/>
      <c r="MZ209" s="449"/>
      <c r="NA209" s="449"/>
      <c r="NB209" s="449"/>
      <c r="NC209" s="602"/>
      <c r="ND209" s="447"/>
      <c r="NE209" s="447"/>
      <c r="NF209" s="447"/>
      <c r="NG209" s="448"/>
      <c r="NH209" s="602"/>
      <c r="NI209" s="602"/>
      <c r="NJ209" s="602"/>
      <c r="NK209" s="449"/>
      <c r="NL209" s="449"/>
      <c r="NM209" s="449"/>
      <c r="NN209" s="602"/>
      <c r="NO209" s="449"/>
      <c r="NP209" s="449"/>
      <c r="NQ209" s="449"/>
      <c r="NR209" s="449"/>
      <c r="NS209" s="602"/>
      <c r="NT209" s="447"/>
      <c r="NU209" s="447"/>
      <c r="NV209" s="447"/>
      <c r="NW209" s="448"/>
      <c r="NX209" s="602"/>
      <c r="NY209" s="602"/>
      <c r="NZ209" s="602"/>
      <c r="OA209" s="449"/>
      <c r="OB209" s="449"/>
      <c r="OC209" s="449"/>
      <c r="OD209" s="602"/>
      <c r="OE209" s="449"/>
      <c r="OF209" s="449"/>
      <c r="OG209" s="449"/>
      <c r="OH209" s="449"/>
      <c r="OI209" s="602"/>
      <c r="OJ209" s="447"/>
      <c r="OK209" s="447"/>
      <c r="OL209" s="447"/>
      <c r="OM209" s="448"/>
      <c r="ON209" s="602"/>
      <c r="OO209" s="602"/>
      <c r="OP209" s="602"/>
      <c r="OQ209" s="449"/>
      <c r="OR209" s="449"/>
      <c r="OS209" s="449"/>
      <c r="OT209" s="602"/>
      <c r="OU209" s="449"/>
      <c r="OV209" s="449"/>
      <c r="OW209" s="449"/>
      <c r="OX209" s="449"/>
      <c r="OY209" s="602"/>
      <c r="OZ209" s="447"/>
      <c r="PA209" s="447"/>
      <c r="PB209" s="447"/>
      <c r="PC209" s="448"/>
      <c r="PD209" s="602"/>
      <c r="PE209" s="602"/>
      <c r="PF209" s="602"/>
      <c r="PG209" s="449"/>
      <c r="PH209" s="449"/>
      <c r="PI209" s="449"/>
      <c r="PJ209" s="602"/>
      <c r="PK209" s="449"/>
      <c r="PL209" s="449"/>
      <c r="PM209" s="449"/>
      <c r="PN209" s="449"/>
      <c r="PO209" s="602"/>
      <c r="PP209" s="447"/>
      <c r="PQ209" s="447"/>
      <c r="PR209" s="447"/>
      <c r="PS209" s="448"/>
      <c r="PT209" s="602"/>
      <c r="PU209" s="602"/>
      <c r="PV209" s="602"/>
      <c r="PW209" s="449"/>
      <c r="PX209" s="449"/>
      <c r="PY209" s="449"/>
      <c r="PZ209" s="602"/>
      <c r="QA209" s="449"/>
      <c r="QB209" s="449"/>
      <c r="QC209" s="449"/>
      <c r="QD209" s="449"/>
      <c r="QE209" s="602"/>
      <c r="QF209" s="447"/>
      <c r="QG209" s="447"/>
      <c r="QH209" s="447"/>
      <c r="QI209" s="448"/>
      <c r="QJ209" s="602"/>
      <c r="QK209" s="602"/>
      <c r="QL209" s="602"/>
      <c r="QM209" s="449"/>
      <c r="QN209" s="449"/>
      <c r="QO209" s="449"/>
      <c r="QP209" s="602"/>
      <c r="QQ209" s="449"/>
      <c r="QR209" s="449"/>
      <c r="QS209" s="449"/>
      <c r="QT209" s="449"/>
      <c r="QU209" s="602"/>
      <c r="QV209" s="447"/>
      <c r="QW209" s="447"/>
      <c r="QX209" s="447"/>
      <c r="QY209" s="448"/>
      <c r="QZ209" s="602"/>
      <c r="RA209" s="602"/>
      <c r="RB209" s="602"/>
      <c r="RC209" s="449"/>
      <c r="RD209" s="449"/>
      <c r="RE209" s="449"/>
      <c r="RF209" s="602"/>
      <c r="RG209" s="449"/>
      <c r="RH209" s="449"/>
      <c r="RI209" s="449"/>
      <c r="RJ209" s="449"/>
      <c r="RK209" s="602"/>
      <c r="RL209" s="447"/>
      <c r="RM209" s="447"/>
      <c r="RN209" s="447"/>
      <c r="RO209" s="448"/>
      <c r="RP209" s="602"/>
      <c r="RQ209" s="602"/>
      <c r="RR209" s="602"/>
      <c r="RS209" s="449"/>
      <c r="RT209" s="449"/>
      <c r="RU209" s="449"/>
      <c r="RV209" s="602"/>
      <c r="RW209" s="449"/>
      <c r="RX209" s="449"/>
      <c r="RY209" s="449"/>
      <c r="RZ209" s="449"/>
      <c r="SA209" s="602"/>
      <c r="SB209" s="447"/>
      <c r="SC209" s="447"/>
      <c r="SD209" s="447"/>
      <c r="SE209" s="448"/>
      <c r="SF209" s="602"/>
      <c r="SG209" s="602"/>
      <c r="SH209" s="602"/>
      <c r="SI209" s="449"/>
      <c r="SJ209" s="449"/>
      <c r="SK209" s="449"/>
      <c r="SL209" s="602"/>
      <c r="SM209" s="449"/>
      <c r="SN209" s="449"/>
      <c r="SO209" s="449"/>
      <c r="SP209" s="449"/>
      <c r="SQ209" s="602"/>
      <c r="SR209" s="447"/>
      <c r="SS209" s="447"/>
      <c r="ST209" s="447"/>
      <c r="SU209" s="448"/>
      <c r="SV209" s="602"/>
      <c r="SW209" s="602"/>
      <c r="SX209" s="602"/>
      <c r="SY209" s="449"/>
      <c r="SZ209" s="449"/>
      <c r="TA209" s="449"/>
      <c r="TB209" s="602"/>
      <c r="TC209" s="449"/>
      <c r="TD209" s="449"/>
      <c r="TE209" s="449"/>
      <c r="TF209" s="449"/>
      <c r="TG209" s="602"/>
      <c r="TH209" s="447"/>
      <c r="TI209" s="447"/>
      <c r="TJ209" s="447"/>
      <c r="TK209" s="448"/>
      <c r="TL209" s="602"/>
      <c r="TM209" s="602"/>
      <c r="TN209" s="602"/>
      <c r="TO209" s="449"/>
      <c r="TP209" s="449"/>
      <c r="TQ209" s="449"/>
      <c r="TR209" s="602"/>
      <c r="TS209" s="449"/>
      <c r="TT209" s="449"/>
      <c r="TU209" s="449"/>
      <c r="TV209" s="449"/>
      <c r="TW209" s="602"/>
      <c r="TX209" s="447"/>
      <c r="TY209" s="447"/>
      <c r="TZ209" s="447"/>
      <c r="UA209" s="448"/>
      <c r="UB209" s="602"/>
      <c r="UC209" s="602"/>
      <c r="UD209" s="602"/>
      <c r="UE209" s="449"/>
      <c r="UF209" s="449"/>
      <c r="UG209" s="449"/>
      <c r="UH209" s="602"/>
      <c r="UI209" s="449"/>
      <c r="UJ209" s="449"/>
      <c r="UK209" s="449"/>
      <c r="UL209" s="449"/>
      <c r="UM209" s="602"/>
      <c r="UN209" s="447"/>
      <c r="UO209" s="447"/>
      <c r="UP209" s="447"/>
      <c r="UQ209" s="448"/>
      <c r="UR209" s="602"/>
      <c r="US209" s="602"/>
      <c r="UT209" s="602"/>
      <c r="UU209" s="449"/>
      <c r="UV209" s="449"/>
      <c r="UW209" s="449"/>
      <c r="UX209" s="602"/>
      <c r="UY209" s="449"/>
      <c r="UZ209" s="449"/>
      <c r="VA209" s="449"/>
      <c r="VB209" s="449"/>
      <c r="VC209" s="602"/>
      <c r="VD209" s="447"/>
      <c r="VE209" s="447"/>
      <c r="VF209" s="447"/>
      <c r="VG209" s="448"/>
      <c r="VH209" s="602"/>
      <c r="VI209" s="602"/>
      <c r="VJ209" s="602"/>
      <c r="VK209" s="449"/>
      <c r="VL209" s="449"/>
      <c r="VM209" s="449"/>
      <c r="VN209" s="602"/>
      <c r="VO209" s="449"/>
      <c r="VP209" s="449"/>
      <c r="VQ209" s="449"/>
      <c r="VR209" s="449"/>
      <c r="VS209" s="602"/>
      <c r="VT209" s="447"/>
      <c r="VU209" s="447"/>
      <c r="VV209" s="447"/>
      <c r="VW209" s="448"/>
      <c r="VX209" s="602"/>
      <c r="VY209" s="602"/>
      <c r="VZ209" s="602"/>
      <c r="WA209" s="449"/>
      <c r="WB209" s="449"/>
      <c r="WC209" s="449"/>
      <c r="WD209" s="602"/>
      <c r="WE209" s="449"/>
      <c r="WF209" s="449"/>
      <c r="WG209" s="449"/>
      <c r="WH209" s="449"/>
      <c r="WI209" s="602"/>
      <c r="WJ209" s="447"/>
      <c r="WK209" s="447"/>
      <c r="WL209" s="447"/>
      <c r="WM209" s="448"/>
      <c r="WN209" s="602"/>
      <c r="WO209" s="602"/>
      <c r="WP209" s="602"/>
      <c r="WQ209" s="449"/>
      <c r="WR209" s="449"/>
      <c r="WS209" s="449"/>
      <c r="WT209" s="602"/>
      <c r="WU209" s="449"/>
      <c r="WV209" s="449"/>
      <c r="WW209" s="449"/>
      <c r="WX209" s="449"/>
      <c r="WY209" s="602"/>
      <c r="WZ209" s="447"/>
      <c r="XA209" s="447"/>
      <c r="XB209" s="447"/>
      <c r="XC209" s="448"/>
      <c r="XD209" s="602"/>
      <c r="XE209" s="602"/>
      <c r="XF209" s="602"/>
      <c r="XG209" s="449"/>
      <c r="XH209" s="449"/>
      <c r="XI209" s="449"/>
      <c r="XJ209" s="602"/>
      <c r="XK209" s="449"/>
      <c r="XL209" s="449"/>
      <c r="XM209" s="449"/>
      <c r="XN209" s="449"/>
      <c r="XO209" s="602"/>
      <c r="XP209" s="447"/>
      <c r="XQ209" s="447"/>
      <c r="XR209" s="447"/>
      <c r="XS209" s="448"/>
      <c r="XT209" s="602"/>
      <c r="XU209" s="602"/>
      <c r="XV209" s="602"/>
      <c r="XW209" s="449"/>
      <c r="XX209" s="449"/>
      <c r="XY209" s="449"/>
      <c r="XZ209" s="602"/>
      <c r="YA209" s="449"/>
      <c r="YB209" s="449"/>
      <c r="YC209" s="449"/>
      <c r="YD209" s="449"/>
      <c r="YE209" s="602"/>
      <c r="YF209" s="447"/>
      <c r="YG209" s="447"/>
      <c r="YH209" s="447"/>
      <c r="YI209" s="448"/>
      <c r="YJ209" s="602"/>
      <c r="YK209" s="602"/>
      <c r="YL209" s="602"/>
      <c r="YM209" s="449"/>
      <c r="YN209" s="449"/>
      <c r="YO209" s="449"/>
      <c r="YP209" s="602"/>
      <c r="YQ209" s="449"/>
      <c r="YR209" s="449"/>
      <c r="YS209" s="449"/>
      <c r="YT209" s="449"/>
      <c r="YU209" s="602"/>
      <c r="YV209" s="447"/>
      <c r="YW209" s="447"/>
      <c r="YX209" s="447"/>
      <c r="YY209" s="448"/>
      <c r="YZ209" s="602"/>
      <c r="ZA209" s="602"/>
      <c r="ZB209" s="602"/>
      <c r="ZC209" s="449"/>
      <c r="ZD209" s="449"/>
      <c r="ZE209" s="449"/>
      <c r="ZF209" s="602"/>
      <c r="ZG209" s="449"/>
      <c r="ZH209" s="449"/>
      <c r="ZI209" s="449"/>
      <c r="ZJ209" s="449"/>
      <c r="ZK209" s="602"/>
      <c r="ZL209" s="447"/>
      <c r="ZM209" s="447"/>
      <c r="ZN209" s="447"/>
      <c r="ZO209" s="448"/>
      <c r="ZP209" s="602"/>
      <c r="ZQ209" s="602"/>
      <c r="ZR209" s="602"/>
      <c r="ZS209" s="449"/>
      <c r="ZT209" s="449"/>
      <c r="ZU209" s="449"/>
      <c r="ZV209" s="602"/>
      <c r="ZW209" s="449"/>
      <c r="ZX209" s="449"/>
      <c r="ZY209" s="449"/>
      <c r="ZZ209" s="449"/>
      <c r="AAA209" s="602"/>
      <c r="AAB209" s="447"/>
      <c r="AAC209" s="447"/>
      <c r="AAD209" s="447"/>
      <c r="AAE209" s="448"/>
      <c r="AAF209" s="602"/>
      <c r="AAG209" s="602"/>
      <c r="AAH209" s="602"/>
      <c r="AAI209" s="449"/>
      <c r="AAJ209" s="449"/>
      <c r="AAK209" s="449"/>
      <c r="AAL209" s="602"/>
      <c r="AAM209" s="449"/>
      <c r="AAN209" s="449"/>
      <c r="AAO209" s="449"/>
      <c r="AAP209" s="449"/>
      <c r="AAQ209" s="602"/>
      <c r="AAR209" s="447"/>
      <c r="AAS209" s="447"/>
      <c r="AAT209" s="447"/>
      <c r="AAU209" s="448"/>
      <c r="AAV209" s="602"/>
      <c r="AAW209" s="602"/>
      <c r="AAX209" s="602"/>
      <c r="AAY209" s="449"/>
      <c r="AAZ209" s="449"/>
      <c r="ABA209" s="449"/>
      <c r="ABB209" s="602"/>
      <c r="ABC209" s="449"/>
      <c r="ABD209" s="449"/>
      <c r="ABE209" s="449"/>
      <c r="ABF209" s="449"/>
      <c r="ABG209" s="602"/>
      <c r="ABH209" s="447"/>
      <c r="ABI209" s="447"/>
      <c r="ABJ209" s="447"/>
      <c r="ABK209" s="448"/>
      <c r="ABL209" s="602"/>
      <c r="ABM209" s="602"/>
      <c r="ABN209" s="602"/>
      <c r="ABO209" s="449"/>
      <c r="ABP209" s="449"/>
      <c r="ABQ209" s="449"/>
      <c r="ABR209" s="602"/>
      <c r="ABS209" s="449"/>
      <c r="ABT209" s="449"/>
      <c r="ABU209" s="449"/>
      <c r="ABV209" s="449"/>
      <c r="ABW209" s="602"/>
      <c r="ABX209" s="447"/>
      <c r="ABY209" s="447"/>
      <c r="ABZ209" s="447"/>
      <c r="ACA209" s="448"/>
      <c r="ACB209" s="602"/>
      <c r="ACC209" s="602"/>
      <c r="ACD209" s="602"/>
      <c r="ACE209" s="449"/>
      <c r="ACF209" s="449"/>
      <c r="ACG209" s="449"/>
      <c r="ACH209" s="602"/>
      <c r="ACI209" s="449"/>
      <c r="ACJ209" s="449"/>
      <c r="ACK209" s="449"/>
      <c r="ACL209" s="449"/>
      <c r="ACM209" s="602"/>
      <c r="ACN209" s="447"/>
      <c r="ACO209" s="447"/>
      <c r="ACP209" s="447"/>
      <c r="ACQ209" s="448"/>
      <c r="ACR209" s="602"/>
      <c r="ACS209" s="602"/>
      <c r="ACT209" s="602"/>
      <c r="ACU209" s="449"/>
      <c r="ACV209" s="449"/>
      <c r="ACW209" s="449"/>
      <c r="ACX209" s="602"/>
      <c r="ACY209" s="449"/>
      <c r="ACZ209" s="449"/>
      <c r="ADA209" s="449"/>
      <c r="ADB209" s="449"/>
      <c r="ADC209" s="602"/>
      <c r="ADD209" s="447"/>
      <c r="ADE209" s="447"/>
      <c r="ADF209" s="447"/>
      <c r="ADG209" s="448"/>
      <c r="ADH209" s="602"/>
      <c r="ADI209" s="602"/>
      <c r="ADJ209" s="602"/>
      <c r="ADK209" s="449"/>
      <c r="ADL209" s="449"/>
      <c r="ADM209" s="449"/>
      <c r="ADN209" s="602"/>
      <c r="ADO209" s="449"/>
      <c r="ADP209" s="449"/>
      <c r="ADQ209" s="449"/>
      <c r="ADR209" s="449"/>
      <c r="ADS209" s="602"/>
      <c r="ADT209" s="447"/>
      <c r="ADU209" s="447"/>
      <c r="ADV209" s="447"/>
      <c r="ADW209" s="448"/>
      <c r="ADX209" s="602"/>
      <c r="ADY209" s="602"/>
      <c r="ADZ209" s="602"/>
      <c r="AEA209" s="449"/>
      <c r="AEB209" s="449"/>
      <c r="AEC209" s="449"/>
      <c r="AED209" s="602"/>
      <c r="AEE209" s="449"/>
      <c r="AEF209" s="449"/>
      <c r="AEG209" s="449"/>
      <c r="AEH209" s="449"/>
      <c r="AEI209" s="602"/>
      <c r="AEJ209" s="447"/>
      <c r="AEK209" s="447"/>
      <c r="AEL209" s="447"/>
      <c r="AEM209" s="448"/>
      <c r="AEN209" s="602"/>
      <c r="AEO209" s="602"/>
      <c r="AEP209" s="602"/>
      <c r="AEQ209" s="449"/>
      <c r="AER209" s="449"/>
      <c r="AES209" s="449"/>
      <c r="AET209" s="602"/>
      <c r="AEU209" s="449"/>
      <c r="AEV209" s="449"/>
      <c r="AEW209" s="449"/>
      <c r="AEX209" s="449"/>
      <c r="AEY209" s="602"/>
      <c r="AEZ209" s="447"/>
      <c r="AFA209" s="447"/>
      <c r="AFB209" s="447"/>
      <c r="AFC209" s="448"/>
      <c r="AFD209" s="602"/>
      <c r="AFE209" s="602"/>
      <c r="AFF209" s="602"/>
      <c r="AFG209" s="449"/>
      <c r="AFH209" s="449"/>
      <c r="AFI209" s="449"/>
      <c r="AFJ209" s="602"/>
      <c r="AFK209" s="449"/>
      <c r="AFL209" s="449"/>
      <c r="AFM209" s="449"/>
      <c r="AFN209" s="449"/>
      <c r="AFO209" s="602"/>
      <c r="AFP209" s="447"/>
      <c r="AFQ209" s="447"/>
      <c r="AFR209" s="447"/>
      <c r="AFS209" s="448"/>
      <c r="AFT209" s="602"/>
      <c r="AFU209" s="602"/>
      <c r="AFV209" s="602"/>
      <c r="AFW209" s="449"/>
      <c r="AFX209" s="449"/>
      <c r="AFY209" s="449"/>
      <c r="AFZ209" s="602"/>
      <c r="AGA209" s="449"/>
      <c r="AGB209" s="449"/>
      <c r="AGC209" s="449"/>
      <c r="AGD209" s="449"/>
      <c r="AGE209" s="602"/>
      <c r="AGF209" s="447"/>
      <c r="AGG209" s="447"/>
      <c r="AGH209" s="447"/>
      <c r="AGI209" s="448"/>
      <c r="AGJ209" s="602"/>
      <c r="AGK209" s="602"/>
      <c r="AGL209" s="602"/>
      <c r="AGM209" s="449"/>
      <c r="AGN209" s="449"/>
      <c r="AGO209" s="449"/>
      <c r="AGP209" s="602"/>
      <c r="AGQ209" s="449"/>
      <c r="AGR209" s="449"/>
      <c r="AGS209" s="449"/>
      <c r="AGT209" s="449"/>
      <c r="AGU209" s="602"/>
      <c r="AGV209" s="447"/>
      <c r="AGW209" s="447"/>
      <c r="AGX209" s="447"/>
      <c r="AGY209" s="448"/>
      <c r="AGZ209" s="602"/>
      <c r="AHA209" s="602"/>
      <c r="AHB209" s="602"/>
      <c r="AHC209" s="449"/>
      <c r="AHD209" s="449"/>
      <c r="AHE209" s="449"/>
      <c r="AHF209" s="602"/>
      <c r="AHG209" s="449"/>
      <c r="AHH209" s="449"/>
      <c r="AHI209" s="449"/>
      <c r="AHJ209" s="449"/>
      <c r="AHK209" s="602"/>
      <c r="AHL209" s="447"/>
      <c r="AHM209" s="447"/>
      <c r="AHN209" s="447"/>
      <c r="AHO209" s="448"/>
      <c r="AHP209" s="602"/>
      <c r="AHQ209" s="602"/>
      <c r="AHR209" s="602"/>
      <c r="AHS209" s="449"/>
      <c r="AHT209" s="449"/>
      <c r="AHU209" s="449"/>
      <c r="AHV209" s="602"/>
      <c r="AHW209" s="449"/>
      <c r="AHX209" s="449"/>
      <c r="AHY209" s="449"/>
      <c r="AHZ209" s="449"/>
      <c r="AIA209" s="602"/>
      <c r="AIB209" s="447"/>
      <c r="AIC209" s="447"/>
      <c r="AID209" s="447"/>
      <c r="AIE209" s="448"/>
      <c r="AIF209" s="602"/>
      <c r="AIG209" s="602"/>
      <c r="AIH209" s="602"/>
      <c r="AII209" s="449"/>
      <c r="AIJ209" s="449"/>
      <c r="AIK209" s="449"/>
      <c r="AIL209" s="602"/>
      <c r="AIM209" s="449"/>
      <c r="AIN209" s="449"/>
      <c r="AIO209" s="449"/>
      <c r="AIP209" s="449"/>
      <c r="AIQ209" s="602"/>
      <c r="AIR209" s="447"/>
      <c r="AIS209" s="447"/>
      <c r="AIT209" s="447"/>
      <c r="AIU209" s="448"/>
      <c r="AIV209" s="602"/>
      <c r="AIW209" s="602"/>
      <c r="AIX209" s="602"/>
      <c r="AIY209" s="449"/>
      <c r="AIZ209" s="449"/>
      <c r="AJA209" s="449"/>
      <c r="AJB209" s="602"/>
      <c r="AJC209" s="449"/>
      <c r="AJD209" s="449"/>
      <c r="AJE209" s="449"/>
      <c r="AJF209" s="449"/>
      <c r="AJG209" s="602"/>
      <c r="AJH209" s="447"/>
      <c r="AJI209" s="447"/>
      <c r="AJJ209" s="447"/>
      <c r="AJK209" s="448"/>
      <c r="AJL209" s="602"/>
      <c r="AJM209" s="602"/>
      <c r="AJN209" s="602"/>
      <c r="AJO209" s="449"/>
      <c r="AJP209" s="449"/>
      <c r="AJQ209" s="449"/>
      <c r="AJR209" s="602"/>
      <c r="AJS209" s="449"/>
      <c r="AJT209" s="449"/>
      <c r="AJU209" s="449"/>
      <c r="AJV209" s="449"/>
      <c r="AJW209" s="602"/>
      <c r="AJX209" s="447"/>
      <c r="AJY209" s="447"/>
      <c r="AJZ209" s="447"/>
      <c r="AKA209" s="448"/>
      <c r="AKB209" s="602"/>
      <c r="AKC209" s="602"/>
      <c r="AKD209" s="602"/>
      <c r="AKE209" s="449"/>
      <c r="AKF209" s="449"/>
      <c r="AKG209" s="449"/>
      <c r="AKH209" s="602"/>
      <c r="AKI209" s="449"/>
      <c r="AKJ209" s="449"/>
      <c r="AKK209" s="449"/>
      <c r="AKL209" s="449"/>
      <c r="AKM209" s="602"/>
      <c r="AKN209" s="447"/>
      <c r="AKO209" s="447"/>
      <c r="AKP209" s="447"/>
      <c r="AKQ209" s="448"/>
      <c r="AKR209" s="602"/>
      <c r="AKS209" s="602"/>
      <c r="AKT209" s="602"/>
      <c r="AKU209" s="449"/>
      <c r="AKV209" s="449"/>
      <c r="AKW209" s="449"/>
      <c r="AKX209" s="602"/>
      <c r="AKY209" s="449"/>
      <c r="AKZ209" s="449"/>
      <c r="ALA209" s="449"/>
      <c r="ALB209" s="449"/>
      <c r="ALC209" s="602"/>
      <c r="ALD209" s="447"/>
      <c r="ALE209" s="447"/>
      <c r="ALF209" s="447"/>
      <c r="ALG209" s="448"/>
      <c r="ALH209" s="602"/>
      <c r="ALI209" s="602"/>
      <c r="ALJ209" s="602"/>
      <c r="ALK209" s="449"/>
      <c r="ALL209" s="449"/>
      <c r="ALM209" s="449"/>
      <c r="ALN209" s="602"/>
      <c r="ALO209" s="449"/>
      <c r="ALP209" s="449"/>
      <c r="ALQ209" s="449"/>
      <c r="ALR209" s="449"/>
      <c r="ALS209" s="602"/>
      <c r="ALT209" s="447"/>
      <c r="ALU209" s="447"/>
      <c r="ALV209" s="447"/>
      <c r="ALW209" s="448"/>
      <c r="ALX209" s="602"/>
      <c r="ALY209" s="602"/>
      <c r="ALZ209" s="602"/>
      <c r="AMA209" s="449"/>
      <c r="AMB209" s="449"/>
      <c r="AMC209" s="449"/>
      <c r="AMD209" s="602"/>
      <c r="AME209" s="449"/>
      <c r="AMF209" s="449"/>
      <c r="AMG209" s="449"/>
      <c r="AMH209" s="449"/>
      <c r="AMI209" s="602"/>
      <c r="AMJ209" s="447"/>
      <c r="AMK209" s="447"/>
      <c r="AML209" s="447"/>
      <c r="AMM209" s="448"/>
      <c r="AMN209" s="602"/>
      <c r="AMO209" s="602"/>
      <c r="AMP209" s="602"/>
      <c r="AMQ209" s="449"/>
      <c r="AMR209" s="449"/>
      <c r="AMS209" s="449"/>
      <c r="AMT209" s="602"/>
      <c r="AMU209" s="449"/>
      <c r="AMV209" s="449"/>
      <c r="AMW209" s="449"/>
      <c r="AMX209" s="449"/>
      <c r="AMY209" s="602"/>
      <c r="AMZ209" s="447"/>
      <c r="ANA209" s="447"/>
      <c r="ANB209" s="447"/>
      <c r="ANC209" s="448"/>
      <c r="AND209" s="602"/>
      <c r="ANE209" s="602"/>
      <c r="ANF209" s="602"/>
      <c r="ANG209" s="449"/>
      <c r="ANH209" s="449"/>
      <c r="ANI209" s="449"/>
      <c r="ANJ209" s="602"/>
      <c r="ANK209" s="449"/>
      <c r="ANL209" s="449"/>
      <c r="ANM209" s="449"/>
      <c r="ANN209" s="449"/>
      <c r="ANO209" s="602"/>
      <c r="ANP209" s="447"/>
      <c r="ANQ209" s="447"/>
      <c r="ANR209" s="447"/>
      <c r="ANS209" s="448"/>
      <c r="ANT209" s="602"/>
      <c r="ANU209" s="602"/>
      <c r="ANV209" s="602"/>
      <c r="ANW209" s="449"/>
      <c r="ANX209" s="449"/>
      <c r="ANY209" s="449"/>
      <c r="ANZ209" s="602"/>
      <c r="AOA209" s="449"/>
      <c r="AOB209" s="449"/>
      <c r="AOC209" s="449"/>
      <c r="AOD209" s="449"/>
      <c r="AOE209" s="602"/>
      <c r="AOF209" s="447"/>
      <c r="AOG209" s="447"/>
      <c r="AOH209" s="447"/>
      <c r="AOI209" s="448"/>
      <c r="AOJ209" s="602"/>
      <c r="AOK209" s="602"/>
      <c r="AOL209" s="602"/>
      <c r="AOM209" s="449"/>
      <c r="AON209" s="449"/>
      <c r="AOO209" s="449"/>
      <c r="AOP209" s="602"/>
      <c r="AOQ209" s="449"/>
      <c r="AOR209" s="449"/>
      <c r="AOS209" s="449"/>
      <c r="AOT209" s="449"/>
      <c r="AOU209" s="602"/>
      <c r="AOV209" s="447"/>
      <c r="AOW209" s="447"/>
      <c r="AOX209" s="447"/>
      <c r="AOY209" s="448"/>
      <c r="AOZ209" s="602"/>
      <c r="APA209" s="602"/>
      <c r="APB209" s="602"/>
      <c r="APC209" s="449"/>
      <c r="APD209" s="449"/>
      <c r="APE209" s="449"/>
      <c r="APF209" s="602"/>
      <c r="APG209" s="449"/>
      <c r="APH209" s="449"/>
      <c r="API209" s="449"/>
      <c r="APJ209" s="449"/>
      <c r="APK209" s="602"/>
      <c r="APL209" s="447"/>
      <c r="APM209" s="447"/>
      <c r="APN209" s="447"/>
      <c r="APO209" s="448"/>
      <c r="APP209" s="602"/>
      <c r="APQ209" s="602"/>
      <c r="APR209" s="602"/>
      <c r="APS209" s="449"/>
      <c r="APT209" s="449"/>
      <c r="APU209" s="449"/>
      <c r="APV209" s="602"/>
      <c r="APW209" s="449"/>
      <c r="APX209" s="449"/>
      <c r="APY209" s="449"/>
      <c r="APZ209" s="449"/>
      <c r="AQA209" s="602"/>
      <c r="AQB209" s="447"/>
      <c r="AQC209" s="447"/>
      <c r="AQD209" s="447"/>
      <c r="AQE209" s="448"/>
      <c r="AQF209" s="602"/>
      <c r="AQG209" s="602"/>
      <c r="AQH209" s="602"/>
      <c r="AQI209" s="449"/>
      <c r="AQJ209" s="449"/>
      <c r="AQK209" s="449"/>
      <c r="AQL209" s="602"/>
      <c r="AQM209" s="449"/>
      <c r="AQN209" s="449"/>
      <c r="AQO209" s="449"/>
      <c r="AQP209" s="449"/>
      <c r="AQQ209" s="602"/>
      <c r="AQR209" s="447"/>
      <c r="AQS209" s="447"/>
      <c r="AQT209" s="447"/>
      <c r="AQU209" s="448"/>
      <c r="AQV209" s="602"/>
      <c r="AQW209" s="602"/>
      <c r="AQX209" s="602"/>
      <c r="AQY209" s="449"/>
      <c r="AQZ209" s="449"/>
      <c r="ARA209" s="449"/>
      <c r="ARB209" s="602"/>
      <c r="ARC209" s="449"/>
      <c r="ARD209" s="449"/>
      <c r="ARE209" s="449"/>
      <c r="ARF209" s="449"/>
      <c r="ARG209" s="602"/>
      <c r="ARH209" s="447"/>
      <c r="ARI209" s="447"/>
      <c r="ARJ209" s="447"/>
      <c r="ARK209" s="448"/>
      <c r="ARL209" s="602"/>
      <c r="ARM209" s="602"/>
      <c r="ARN209" s="602"/>
      <c r="ARO209" s="449"/>
      <c r="ARP209" s="449"/>
      <c r="ARQ209" s="449"/>
      <c r="ARR209" s="602"/>
      <c r="ARS209" s="449"/>
      <c r="ART209" s="449"/>
      <c r="ARU209" s="449"/>
      <c r="ARV209" s="449"/>
      <c r="ARW209" s="602"/>
      <c r="ARX209" s="447"/>
      <c r="ARY209" s="447"/>
      <c r="ARZ209" s="447"/>
      <c r="ASA209" s="448"/>
      <c r="ASB209" s="602"/>
      <c r="ASC209" s="602"/>
      <c r="ASD209" s="602"/>
      <c r="ASE209" s="449"/>
      <c r="ASF209" s="449"/>
      <c r="ASG209" s="449"/>
      <c r="ASH209" s="602"/>
      <c r="ASI209" s="449"/>
      <c r="ASJ209" s="449"/>
      <c r="ASK209" s="449"/>
      <c r="ASL209" s="449"/>
      <c r="ASM209" s="602"/>
      <c r="ASN209" s="447"/>
      <c r="ASO209" s="447"/>
      <c r="ASP209" s="447"/>
      <c r="ASQ209" s="448"/>
      <c r="ASR209" s="602"/>
      <c r="ASS209" s="602"/>
      <c r="AST209" s="602"/>
      <c r="ASU209" s="449"/>
      <c r="ASV209" s="449"/>
      <c r="ASW209" s="449"/>
      <c r="ASX209" s="602"/>
      <c r="ASY209" s="449"/>
      <c r="ASZ209" s="449"/>
      <c r="ATA209" s="449"/>
      <c r="ATB209" s="449"/>
      <c r="ATC209" s="602"/>
      <c r="ATD209" s="447"/>
      <c r="ATE209" s="447"/>
      <c r="ATF209" s="447"/>
      <c r="ATG209" s="448"/>
      <c r="ATH209" s="602"/>
      <c r="ATI209" s="602"/>
      <c r="ATJ209" s="602"/>
      <c r="ATK209" s="449"/>
      <c r="ATL209" s="449"/>
      <c r="ATM209" s="449"/>
      <c r="ATN209" s="602"/>
      <c r="ATO209" s="449"/>
      <c r="ATP209" s="449"/>
      <c r="ATQ209" s="449"/>
      <c r="ATR209" s="449"/>
      <c r="ATS209" s="602"/>
      <c r="ATT209" s="447"/>
      <c r="ATU209" s="447"/>
      <c r="ATV209" s="447"/>
      <c r="ATW209" s="448"/>
      <c r="ATX209" s="602"/>
      <c r="ATY209" s="602"/>
      <c r="ATZ209" s="602"/>
      <c r="AUA209" s="449"/>
      <c r="AUB209" s="449"/>
      <c r="AUC209" s="449"/>
      <c r="AUD209" s="602"/>
      <c r="AUE209" s="449"/>
      <c r="AUF209" s="449"/>
      <c r="AUG209" s="449"/>
      <c r="AUH209" s="449"/>
      <c r="AUI209" s="602"/>
      <c r="AUJ209" s="447"/>
      <c r="AUK209" s="447"/>
      <c r="AUL209" s="447"/>
      <c r="AUM209" s="448"/>
      <c r="AUN209" s="602"/>
      <c r="AUO209" s="602"/>
      <c r="AUP209" s="602"/>
      <c r="AUQ209" s="449"/>
      <c r="AUR209" s="449"/>
      <c r="AUS209" s="449"/>
      <c r="AUT209" s="602"/>
      <c r="AUU209" s="449"/>
      <c r="AUV209" s="449"/>
      <c r="AUW209" s="449"/>
      <c r="AUX209" s="449"/>
      <c r="AUY209" s="602"/>
      <c r="AUZ209" s="447"/>
      <c r="AVA209" s="447"/>
      <c r="AVB209" s="447"/>
      <c r="AVC209" s="448"/>
      <c r="AVD209" s="602"/>
      <c r="AVE209" s="602"/>
      <c r="AVF209" s="602"/>
      <c r="AVG209" s="449"/>
      <c r="AVH209" s="449"/>
      <c r="AVI209" s="449"/>
      <c r="AVJ209" s="602"/>
      <c r="AVK209" s="449"/>
      <c r="AVL209" s="449"/>
      <c r="AVM209" s="449"/>
      <c r="AVN209" s="449"/>
      <c r="AVO209" s="602"/>
      <c r="AVP209" s="447"/>
      <c r="AVQ209" s="447"/>
      <c r="AVR209" s="447"/>
      <c r="AVS209" s="448"/>
      <c r="AVT209" s="602"/>
      <c r="AVU209" s="602"/>
      <c r="AVV209" s="602"/>
      <c r="AVW209" s="449"/>
      <c r="AVX209" s="449"/>
      <c r="AVY209" s="449"/>
      <c r="AVZ209" s="602"/>
      <c r="AWA209" s="449"/>
      <c r="AWB209" s="449"/>
      <c r="AWC209" s="449"/>
      <c r="AWD209" s="449"/>
      <c r="AWE209" s="602"/>
      <c r="AWF209" s="447"/>
      <c r="AWG209" s="447"/>
      <c r="AWH209" s="447"/>
      <c r="AWI209" s="448"/>
      <c r="AWJ209" s="602"/>
      <c r="AWK209" s="602"/>
      <c r="AWL209" s="602"/>
      <c r="AWM209" s="449"/>
      <c r="AWN209" s="449"/>
      <c r="AWO209" s="449"/>
      <c r="AWP209" s="602"/>
      <c r="AWQ209" s="449"/>
      <c r="AWR209" s="449"/>
      <c r="AWS209" s="449"/>
      <c r="AWT209" s="449"/>
      <c r="AWU209" s="602"/>
      <c r="AWV209" s="447"/>
      <c r="AWW209" s="447"/>
      <c r="AWX209" s="447"/>
      <c r="AWY209" s="448"/>
      <c r="AWZ209" s="602"/>
      <c r="AXA209" s="602"/>
      <c r="AXB209" s="602"/>
      <c r="AXC209" s="449"/>
      <c r="AXD209" s="449"/>
      <c r="AXE209" s="449"/>
      <c r="AXF209" s="602"/>
      <c r="AXG209" s="449"/>
      <c r="AXH209" s="449"/>
      <c r="AXI209" s="449"/>
      <c r="AXJ209" s="449"/>
      <c r="AXK209" s="602"/>
      <c r="AXL209" s="447"/>
      <c r="AXM209" s="447"/>
      <c r="AXN209" s="447"/>
      <c r="AXO209" s="448"/>
      <c r="AXP209" s="602"/>
      <c r="AXQ209" s="602"/>
      <c r="AXR209" s="602"/>
      <c r="AXS209" s="449"/>
      <c r="AXT209" s="449"/>
      <c r="AXU209" s="449"/>
      <c r="AXV209" s="602"/>
      <c r="AXW209" s="449"/>
      <c r="AXX209" s="449"/>
      <c r="AXY209" s="449"/>
      <c r="AXZ209" s="449"/>
      <c r="AYA209" s="602"/>
      <c r="AYB209" s="447"/>
      <c r="AYC209" s="447"/>
      <c r="AYD209" s="447"/>
      <c r="AYE209" s="448"/>
      <c r="AYF209" s="602"/>
      <c r="AYG209" s="602"/>
      <c r="AYH209" s="602"/>
      <c r="AYI209" s="449"/>
      <c r="AYJ209" s="449"/>
      <c r="AYK209" s="449"/>
      <c r="AYL209" s="602"/>
      <c r="AYM209" s="449"/>
      <c r="AYN209" s="449"/>
      <c r="AYO209" s="449"/>
      <c r="AYP209" s="449"/>
      <c r="AYQ209" s="602"/>
      <c r="AYR209" s="447"/>
      <c r="AYS209" s="447"/>
      <c r="AYT209" s="447"/>
      <c r="AYU209" s="448"/>
      <c r="AYV209" s="602"/>
      <c r="AYW209" s="602"/>
      <c r="AYX209" s="602"/>
      <c r="AYY209" s="449"/>
      <c r="AYZ209" s="449"/>
      <c r="AZA209" s="449"/>
      <c r="AZB209" s="602"/>
      <c r="AZC209" s="449"/>
      <c r="AZD209" s="449"/>
      <c r="AZE209" s="449"/>
      <c r="AZF209" s="449"/>
      <c r="AZG209" s="602"/>
      <c r="AZH209" s="447"/>
      <c r="AZI209" s="447"/>
      <c r="AZJ209" s="447"/>
      <c r="AZK209" s="448"/>
      <c r="AZL209" s="602"/>
      <c r="AZM209" s="602"/>
      <c r="AZN209" s="602"/>
      <c r="AZO209" s="449"/>
      <c r="AZP209" s="449"/>
      <c r="AZQ209" s="449"/>
      <c r="AZR209" s="602"/>
      <c r="AZS209" s="449"/>
      <c r="AZT209" s="449"/>
      <c r="AZU209" s="449"/>
      <c r="AZV209" s="449"/>
      <c r="AZW209" s="602"/>
      <c r="AZX209" s="447"/>
      <c r="AZY209" s="447"/>
      <c r="AZZ209" s="447"/>
      <c r="BAA209" s="448"/>
      <c r="BAB209" s="602"/>
      <c r="BAC209" s="602"/>
      <c r="BAD209" s="602"/>
      <c r="BAE209" s="449"/>
      <c r="BAF209" s="449"/>
      <c r="BAG209" s="449"/>
      <c r="BAH209" s="602"/>
      <c r="BAI209" s="449"/>
      <c r="BAJ209" s="449"/>
      <c r="BAK209" s="449"/>
      <c r="BAL209" s="449"/>
      <c r="BAM209" s="602"/>
      <c r="BAN209" s="447"/>
      <c r="BAO209" s="447"/>
      <c r="BAP209" s="447"/>
      <c r="BAQ209" s="448"/>
      <c r="BAR209" s="602"/>
      <c r="BAS209" s="602"/>
      <c r="BAT209" s="602"/>
      <c r="BAU209" s="449"/>
      <c r="BAV209" s="449"/>
      <c r="BAW209" s="449"/>
      <c r="BAX209" s="602"/>
      <c r="BAY209" s="449"/>
      <c r="BAZ209" s="449"/>
      <c r="BBA209" s="449"/>
      <c r="BBB209" s="449"/>
      <c r="BBC209" s="602"/>
      <c r="BBD209" s="447"/>
      <c r="BBE209" s="447"/>
      <c r="BBF209" s="447"/>
      <c r="BBG209" s="448"/>
      <c r="BBH209" s="602"/>
      <c r="BBI209" s="602"/>
      <c r="BBJ209" s="602"/>
      <c r="BBK209" s="449"/>
      <c r="BBL209" s="449"/>
      <c r="BBM209" s="449"/>
      <c r="BBN209" s="602"/>
      <c r="BBO209" s="449"/>
      <c r="BBP209" s="449"/>
      <c r="BBQ209" s="449"/>
      <c r="BBR209" s="449"/>
      <c r="BBS209" s="602"/>
      <c r="BBT209" s="447"/>
      <c r="BBU209" s="447"/>
      <c r="BBV209" s="447"/>
      <c r="BBW209" s="448"/>
      <c r="BBX209" s="602"/>
      <c r="BBY209" s="602"/>
      <c r="BBZ209" s="602"/>
      <c r="BCA209" s="449"/>
      <c r="BCB209" s="449"/>
      <c r="BCC209" s="449"/>
      <c r="BCD209" s="602"/>
      <c r="BCE209" s="449"/>
      <c r="BCF209" s="449"/>
      <c r="BCG209" s="449"/>
      <c r="BCH209" s="449"/>
      <c r="BCI209" s="602"/>
      <c r="BCJ209" s="447"/>
      <c r="BCK209" s="447"/>
      <c r="BCL209" s="447"/>
      <c r="BCM209" s="448"/>
      <c r="BCN209" s="602"/>
      <c r="BCO209" s="602"/>
      <c r="BCP209" s="602"/>
      <c r="BCQ209" s="449"/>
      <c r="BCR209" s="449"/>
      <c r="BCS209" s="449"/>
      <c r="BCT209" s="602"/>
      <c r="BCU209" s="449"/>
      <c r="BCV209" s="449"/>
      <c r="BCW209" s="449"/>
      <c r="BCX209" s="449"/>
      <c r="BCY209" s="602"/>
      <c r="BCZ209" s="447"/>
      <c r="BDA209" s="447"/>
      <c r="BDB209" s="447"/>
      <c r="BDC209" s="448"/>
      <c r="BDD209" s="602"/>
      <c r="BDE209" s="602"/>
      <c r="BDF209" s="602"/>
      <c r="BDG209" s="449"/>
      <c r="BDH209" s="449"/>
      <c r="BDI209" s="449"/>
      <c r="BDJ209" s="602"/>
      <c r="BDK209" s="449"/>
      <c r="BDL209" s="449"/>
      <c r="BDM209" s="449"/>
      <c r="BDN209" s="449"/>
      <c r="BDO209" s="602"/>
      <c r="BDP209" s="447"/>
      <c r="BDQ209" s="447"/>
      <c r="BDR209" s="447"/>
      <c r="BDS209" s="448"/>
      <c r="BDT209" s="602"/>
      <c r="BDU209" s="602"/>
      <c r="BDV209" s="602"/>
      <c r="BDW209" s="449"/>
      <c r="BDX209" s="449"/>
      <c r="BDY209" s="449"/>
      <c r="BDZ209" s="602"/>
      <c r="BEA209" s="449"/>
      <c r="BEB209" s="449"/>
      <c r="BEC209" s="449"/>
      <c r="BED209" s="449"/>
      <c r="BEE209" s="602"/>
      <c r="BEF209" s="447"/>
      <c r="BEG209" s="447"/>
      <c r="BEH209" s="447"/>
      <c r="BEI209" s="448"/>
      <c r="BEJ209" s="602"/>
      <c r="BEK209" s="602"/>
      <c r="BEL209" s="602"/>
      <c r="BEM209" s="449"/>
      <c r="BEN209" s="449"/>
      <c r="BEO209" s="449"/>
      <c r="BEP209" s="602"/>
      <c r="BEQ209" s="449"/>
      <c r="BER209" s="449"/>
      <c r="BES209" s="449"/>
      <c r="BET209" s="449"/>
      <c r="BEU209" s="602"/>
      <c r="BEV209" s="447"/>
      <c r="BEW209" s="447"/>
      <c r="BEX209" s="447"/>
      <c r="BEY209" s="448"/>
      <c r="BEZ209" s="602"/>
      <c r="BFA209" s="602"/>
      <c r="BFB209" s="602"/>
      <c r="BFC209" s="449"/>
      <c r="BFD209" s="449"/>
      <c r="BFE209" s="449"/>
      <c r="BFF209" s="602"/>
      <c r="BFG209" s="449"/>
      <c r="BFH209" s="449"/>
      <c r="BFI209" s="449"/>
      <c r="BFJ209" s="449"/>
      <c r="BFK209" s="602"/>
      <c r="BFL209" s="447"/>
      <c r="BFM209" s="447"/>
      <c r="BFN209" s="447"/>
      <c r="BFO209" s="448"/>
      <c r="BFP209" s="602"/>
      <c r="BFQ209" s="602"/>
      <c r="BFR209" s="602"/>
      <c r="BFS209" s="449"/>
      <c r="BFT209" s="449"/>
      <c r="BFU209" s="449"/>
      <c r="BFV209" s="602"/>
      <c r="BFW209" s="449"/>
      <c r="BFX209" s="449"/>
      <c r="BFY209" s="449"/>
      <c r="BFZ209" s="449"/>
      <c r="BGA209" s="602"/>
      <c r="BGB209" s="447"/>
      <c r="BGC209" s="447"/>
      <c r="BGD209" s="447"/>
      <c r="BGE209" s="448"/>
      <c r="BGF209" s="602"/>
      <c r="BGG209" s="602"/>
      <c r="BGH209" s="602"/>
      <c r="BGI209" s="449"/>
      <c r="BGJ209" s="449"/>
      <c r="BGK209" s="449"/>
      <c r="BGL209" s="602"/>
      <c r="BGM209" s="449"/>
      <c r="BGN209" s="449"/>
      <c r="BGO209" s="449"/>
      <c r="BGP209" s="449"/>
      <c r="BGQ209" s="602"/>
      <c r="BGR209" s="447"/>
      <c r="BGS209" s="447"/>
      <c r="BGT209" s="447"/>
      <c r="BGU209" s="448"/>
      <c r="BGV209" s="602"/>
      <c r="BGW209" s="602"/>
      <c r="BGX209" s="602"/>
      <c r="BGY209" s="449"/>
      <c r="BGZ209" s="449"/>
      <c r="BHA209" s="449"/>
      <c r="BHB209" s="602"/>
      <c r="BHC209" s="449"/>
      <c r="BHD209" s="449"/>
      <c r="BHE209" s="449"/>
      <c r="BHF209" s="449"/>
      <c r="BHG209" s="602"/>
      <c r="BHH209" s="447"/>
      <c r="BHI209" s="447"/>
      <c r="BHJ209" s="447"/>
      <c r="BHK209" s="448"/>
      <c r="BHL209" s="602"/>
      <c r="BHM209" s="602"/>
      <c r="BHN209" s="602"/>
      <c r="BHO209" s="449"/>
      <c r="BHP209" s="449"/>
      <c r="BHQ209" s="449"/>
      <c r="BHR209" s="602"/>
      <c r="BHS209" s="449"/>
      <c r="BHT209" s="449"/>
      <c r="BHU209" s="449"/>
      <c r="BHV209" s="449"/>
      <c r="BHW209" s="602"/>
      <c r="BHX209" s="447"/>
      <c r="BHY209" s="447"/>
      <c r="BHZ209" s="447"/>
      <c r="BIA209" s="448"/>
      <c r="BIB209" s="602"/>
      <c r="BIC209" s="602"/>
      <c r="BID209" s="602"/>
      <c r="BIE209" s="449"/>
      <c r="BIF209" s="449"/>
      <c r="BIG209" s="449"/>
      <c r="BIH209" s="602"/>
      <c r="BII209" s="449"/>
      <c r="BIJ209" s="449"/>
      <c r="BIK209" s="449"/>
      <c r="BIL209" s="449"/>
      <c r="BIM209" s="602"/>
      <c r="BIN209" s="447"/>
      <c r="BIO209" s="447"/>
      <c r="BIP209" s="447"/>
      <c r="BIQ209" s="448"/>
      <c r="BIR209" s="602"/>
      <c r="BIS209" s="602"/>
      <c r="BIT209" s="602"/>
      <c r="BIU209" s="449"/>
      <c r="BIV209" s="449"/>
      <c r="BIW209" s="449"/>
      <c r="BIX209" s="602"/>
      <c r="BIY209" s="449"/>
      <c r="BIZ209" s="449"/>
      <c r="BJA209" s="449"/>
      <c r="BJB209" s="449"/>
      <c r="BJC209" s="602"/>
      <c r="BJD209" s="447"/>
      <c r="BJE209" s="447"/>
      <c r="BJF209" s="447"/>
      <c r="BJG209" s="448"/>
      <c r="BJH209" s="602"/>
      <c r="BJI209" s="602"/>
      <c r="BJJ209" s="602"/>
      <c r="BJK209" s="449"/>
      <c r="BJL209" s="449"/>
      <c r="BJM209" s="449"/>
      <c r="BJN209" s="602"/>
      <c r="BJO209" s="449"/>
      <c r="BJP209" s="449"/>
      <c r="BJQ209" s="449"/>
      <c r="BJR209" s="449"/>
      <c r="BJS209" s="602"/>
      <c r="BJT209" s="447"/>
      <c r="BJU209" s="447"/>
      <c r="BJV209" s="447"/>
      <c r="BJW209" s="448"/>
      <c r="BJX209" s="602"/>
      <c r="BJY209" s="602"/>
      <c r="BJZ209" s="602"/>
      <c r="BKA209" s="449"/>
      <c r="BKB209" s="449"/>
      <c r="BKC209" s="449"/>
      <c r="BKD209" s="602"/>
      <c r="BKE209" s="449"/>
      <c r="BKF209" s="449"/>
      <c r="BKG209" s="449"/>
      <c r="BKH209" s="449"/>
      <c r="BKI209" s="602"/>
      <c r="BKJ209" s="447"/>
      <c r="BKK209" s="447"/>
      <c r="BKL209" s="447"/>
      <c r="BKM209" s="448"/>
      <c r="BKN209" s="602"/>
      <c r="BKO209" s="602"/>
      <c r="BKP209" s="602"/>
      <c r="BKQ209" s="449"/>
      <c r="BKR209" s="449"/>
      <c r="BKS209" s="449"/>
      <c r="BKT209" s="602"/>
      <c r="BKU209" s="449"/>
      <c r="BKV209" s="449"/>
      <c r="BKW209" s="449"/>
      <c r="BKX209" s="449"/>
      <c r="BKY209" s="602"/>
      <c r="BKZ209" s="447"/>
      <c r="BLA209" s="447"/>
      <c r="BLB209" s="447"/>
      <c r="BLC209" s="448"/>
      <c r="BLD209" s="602"/>
      <c r="BLE209" s="602"/>
      <c r="BLF209" s="602"/>
      <c r="BLG209" s="449"/>
      <c r="BLH209" s="449"/>
      <c r="BLI209" s="449"/>
      <c r="BLJ209" s="602"/>
      <c r="BLK209" s="449"/>
      <c r="BLL209" s="449"/>
      <c r="BLM209" s="449"/>
      <c r="BLN209" s="449"/>
      <c r="BLO209" s="602"/>
      <c r="BLP209" s="447"/>
      <c r="BLQ209" s="447"/>
      <c r="BLR209" s="447"/>
      <c r="BLS209" s="448"/>
      <c r="BLT209" s="602"/>
      <c r="BLU209" s="602"/>
      <c r="BLV209" s="602"/>
      <c r="BLW209" s="449"/>
      <c r="BLX209" s="449"/>
      <c r="BLY209" s="449"/>
      <c r="BLZ209" s="602"/>
      <c r="BMA209" s="449"/>
      <c r="BMB209" s="449"/>
      <c r="BMC209" s="449"/>
      <c r="BMD209" s="449"/>
      <c r="BME209" s="602"/>
      <c r="BMF209" s="447"/>
      <c r="BMG209" s="447"/>
      <c r="BMH209" s="447"/>
      <c r="BMI209" s="448"/>
      <c r="BMJ209" s="602"/>
      <c r="BMK209" s="602"/>
      <c r="BML209" s="602"/>
      <c r="BMM209" s="449"/>
      <c r="BMN209" s="449"/>
      <c r="BMO209" s="449"/>
      <c r="BMP209" s="602"/>
      <c r="BMQ209" s="449"/>
      <c r="BMR209" s="449"/>
      <c r="BMS209" s="449"/>
      <c r="BMT209" s="449"/>
      <c r="BMU209" s="602"/>
      <c r="BMV209" s="447"/>
      <c r="BMW209" s="447"/>
      <c r="BMX209" s="447"/>
      <c r="BMY209" s="448"/>
      <c r="BMZ209" s="602"/>
      <c r="BNA209" s="602"/>
      <c r="BNB209" s="602"/>
      <c r="BNC209" s="449"/>
      <c r="BND209" s="449"/>
      <c r="BNE209" s="449"/>
      <c r="BNF209" s="602"/>
      <c r="BNG209" s="449"/>
      <c r="BNH209" s="449"/>
      <c r="BNI209" s="449"/>
      <c r="BNJ209" s="449"/>
      <c r="BNK209" s="602"/>
      <c r="BNL209" s="447"/>
      <c r="BNM209" s="447"/>
      <c r="BNN209" s="447"/>
      <c r="BNO209" s="448"/>
      <c r="BNP209" s="602"/>
      <c r="BNQ209" s="602"/>
      <c r="BNR209" s="602"/>
      <c r="BNS209" s="449"/>
      <c r="BNT209" s="449"/>
      <c r="BNU209" s="449"/>
      <c r="BNV209" s="602"/>
      <c r="BNW209" s="449"/>
      <c r="BNX209" s="449"/>
      <c r="BNY209" s="449"/>
      <c r="BNZ209" s="449"/>
      <c r="BOA209" s="602"/>
      <c r="BOB209" s="447"/>
      <c r="BOC209" s="447"/>
      <c r="BOD209" s="447"/>
      <c r="BOE209" s="448"/>
      <c r="BOF209" s="602"/>
      <c r="BOG209" s="602"/>
      <c r="BOH209" s="602"/>
      <c r="BOI209" s="449"/>
      <c r="BOJ209" s="449"/>
      <c r="BOK209" s="449"/>
      <c r="BOL209" s="602"/>
      <c r="BOM209" s="449"/>
      <c r="BON209" s="449"/>
      <c r="BOO209" s="449"/>
      <c r="BOP209" s="449"/>
      <c r="BOQ209" s="602"/>
      <c r="BOR209" s="447"/>
      <c r="BOS209" s="447"/>
      <c r="BOT209" s="447"/>
      <c r="BOU209" s="448"/>
      <c r="BOV209" s="602"/>
      <c r="BOW209" s="602"/>
      <c r="BOX209" s="602"/>
      <c r="BOY209" s="449"/>
      <c r="BOZ209" s="449"/>
      <c r="BPA209" s="449"/>
      <c r="BPB209" s="602"/>
      <c r="BPC209" s="449"/>
      <c r="BPD209" s="449"/>
      <c r="BPE209" s="449"/>
      <c r="BPF209" s="449"/>
      <c r="BPG209" s="602"/>
      <c r="BPH209" s="447"/>
      <c r="BPI209" s="447"/>
      <c r="BPJ209" s="447"/>
      <c r="BPK209" s="448"/>
      <c r="BPL209" s="602"/>
      <c r="BPM209" s="602"/>
      <c r="BPN209" s="602"/>
      <c r="BPO209" s="449"/>
      <c r="BPP209" s="449"/>
      <c r="BPQ209" s="449"/>
      <c r="BPR209" s="602"/>
      <c r="BPS209" s="449"/>
      <c r="BPT209" s="449"/>
      <c r="BPU209" s="449"/>
      <c r="BPV209" s="449"/>
      <c r="BPW209" s="602"/>
      <c r="BPX209" s="447"/>
      <c r="BPY209" s="447"/>
      <c r="BPZ209" s="447"/>
      <c r="BQA209" s="448"/>
      <c r="BQB209" s="602"/>
      <c r="BQC209" s="602"/>
      <c r="BQD209" s="602"/>
      <c r="BQE209" s="449"/>
      <c r="BQF209" s="449"/>
      <c r="BQG209" s="449"/>
      <c r="BQH209" s="602"/>
      <c r="BQI209" s="449"/>
      <c r="BQJ209" s="449"/>
      <c r="BQK209" s="449"/>
      <c r="BQL209" s="449"/>
      <c r="BQM209" s="602"/>
      <c r="BQN209" s="447"/>
      <c r="BQO209" s="447"/>
      <c r="BQP209" s="447"/>
      <c r="BQQ209" s="448"/>
      <c r="BQR209" s="602"/>
      <c r="BQS209" s="602"/>
      <c r="BQT209" s="602"/>
      <c r="BQU209" s="449"/>
      <c r="BQV209" s="449"/>
      <c r="BQW209" s="449"/>
      <c r="BQX209" s="602"/>
      <c r="BQY209" s="449"/>
      <c r="BQZ209" s="449"/>
      <c r="BRA209" s="449"/>
      <c r="BRB209" s="449"/>
      <c r="BRC209" s="602"/>
      <c r="BRD209" s="447"/>
      <c r="BRE209" s="447"/>
      <c r="BRF209" s="447"/>
      <c r="BRG209" s="448"/>
      <c r="BRH209" s="602"/>
      <c r="BRI209" s="602"/>
      <c r="BRJ209" s="602"/>
      <c r="BRK209" s="449"/>
      <c r="BRL209" s="449"/>
      <c r="BRM209" s="449"/>
      <c r="BRN209" s="602"/>
      <c r="BRO209" s="449"/>
      <c r="BRP209" s="449"/>
      <c r="BRQ209" s="449"/>
      <c r="BRR209" s="449"/>
      <c r="BRS209" s="602"/>
      <c r="BRT209" s="447"/>
      <c r="BRU209" s="447"/>
      <c r="BRV209" s="447"/>
      <c r="BRW209" s="448"/>
      <c r="BRX209" s="602"/>
      <c r="BRY209" s="602"/>
      <c r="BRZ209" s="602"/>
      <c r="BSA209" s="449"/>
      <c r="BSB209" s="449"/>
      <c r="BSC209" s="449"/>
      <c r="BSD209" s="602"/>
      <c r="BSE209" s="449"/>
      <c r="BSF209" s="449"/>
      <c r="BSG209" s="449"/>
      <c r="BSH209" s="449"/>
      <c r="BSI209" s="602"/>
      <c r="BSJ209" s="447"/>
      <c r="BSK209" s="447"/>
      <c r="BSL209" s="447"/>
      <c r="BSM209" s="448"/>
      <c r="BSN209" s="602"/>
      <c r="BSO209" s="602"/>
      <c r="BSP209" s="602"/>
      <c r="BSQ209" s="449"/>
      <c r="BSR209" s="449"/>
      <c r="BSS209" s="449"/>
      <c r="BST209" s="602"/>
      <c r="BSU209" s="449"/>
      <c r="BSV209" s="449"/>
      <c r="BSW209" s="449"/>
      <c r="BSX209" s="449"/>
      <c r="BSY209" s="602"/>
      <c r="BSZ209" s="447"/>
      <c r="BTA209" s="447"/>
      <c r="BTB209" s="447"/>
      <c r="BTC209" s="448"/>
      <c r="BTD209" s="602"/>
      <c r="BTE209" s="602"/>
      <c r="BTF209" s="602"/>
      <c r="BTG209" s="449"/>
      <c r="BTH209" s="449"/>
      <c r="BTI209" s="449"/>
      <c r="BTJ209" s="602"/>
      <c r="BTK209" s="449"/>
      <c r="BTL209" s="449"/>
      <c r="BTM209" s="449"/>
      <c r="BTN209" s="449"/>
      <c r="BTO209" s="602"/>
      <c r="BTP209" s="447"/>
      <c r="BTQ209" s="447"/>
      <c r="BTR209" s="447"/>
      <c r="BTS209" s="448"/>
      <c r="BTT209" s="602"/>
      <c r="BTU209" s="602"/>
      <c r="BTV209" s="602"/>
      <c r="BTW209" s="449"/>
      <c r="BTX209" s="449"/>
      <c r="BTY209" s="449"/>
      <c r="BTZ209" s="602"/>
      <c r="BUA209" s="449"/>
      <c r="BUB209" s="449"/>
      <c r="BUC209" s="449"/>
      <c r="BUD209" s="449"/>
      <c r="BUE209" s="602"/>
      <c r="BUF209" s="447"/>
      <c r="BUG209" s="447"/>
      <c r="BUH209" s="447"/>
      <c r="BUI209" s="448"/>
      <c r="BUJ209" s="602"/>
      <c r="BUK209" s="602"/>
      <c r="BUL209" s="602"/>
      <c r="BUM209" s="449"/>
      <c r="BUN209" s="449"/>
      <c r="BUO209" s="449"/>
      <c r="BUP209" s="602"/>
      <c r="BUQ209" s="449"/>
      <c r="BUR209" s="449"/>
      <c r="BUS209" s="449"/>
      <c r="BUT209" s="449"/>
      <c r="BUU209" s="602"/>
      <c r="BUV209" s="447"/>
      <c r="BUW209" s="447"/>
      <c r="BUX209" s="447"/>
      <c r="BUY209" s="448"/>
      <c r="BUZ209" s="602"/>
      <c r="BVA209" s="602"/>
      <c r="BVB209" s="602"/>
      <c r="BVC209" s="449"/>
      <c r="BVD209" s="449"/>
      <c r="BVE209" s="449"/>
      <c r="BVF209" s="602"/>
      <c r="BVG209" s="449"/>
      <c r="BVH209" s="449"/>
      <c r="BVI209" s="449"/>
      <c r="BVJ209" s="449"/>
      <c r="BVK209" s="602"/>
      <c r="BVL209" s="447"/>
      <c r="BVM209" s="447"/>
      <c r="BVN209" s="447"/>
      <c r="BVO209" s="448"/>
      <c r="BVP209" s="602"/>
      <c r="BVQ209" s="602"/>
      <c r="BVR209" s="602"/>
      <c r="BVS209" s="449"/>
      <c r="BVT209" s="449"/>
      <c r="BVU209" s="449"/>
      <c r="BVV209" s="602"/>
      <c r="BVW209" s="449"/>
      <c r="BVX209" s="449"/>
      <c r="BVY209" s="449"/>
      <c r="BVZ209" s="449"/>
      <c r="BWA209" s="602"/>
      <c r="BWB209" s="447"/>
      <c r="BWC209" s="447"/>
      <c r="BWD209" s="447"/>
      <c r="BWE209" s="448"/>
      <c r="BWF209" s="602"/>
      <c r="BWG209" s="602"/>
      <c r="BWH209" s="602"/>
      <c r="BWI209" s="449"/>
      <c r="BWJ209" s="449"/>
      <c r="BWK209" s="449"/>
      <c r="BWL209" s="602"/>
      <c r="BWM209" s="449"/>
      <c r="BWN209" s="449"/>
      <c r="BWO209" s="449"/>
      <c r="BWP209" s="449"/>
      <c r="BWQ209" s="602"/>
      <c r="BWR209" s="447"/>
      <c r="BWS209" s="447"/>
      <c r="BWT209" s="447"/>
      <c r="BWU209" s="448"/>
      <c r="BWV209" s="602"/>
      <c r="BWW209" s="602"/>
      <c r="BWX209" s="602"/>
      <c r="BWY209" s="449"/>
      <c r="BWZ209" s="449"/>
      <c r="BXA209" s="449"/>
      <c r="BXB209" s="602"/>
      <c r="BXC209" s="449"/>
      <c r="BXD209" s="449"/>
      <c r="BXE209" s="449"/>
      <c r="BXF209" s="449"/>
      <c r="BXG209" s="602"/>
      <c r="BXH209" s="447"/>
      <c r="BXI209" s="447"/>
      <c r="BXJ209" s="447"/>
      <c r="BXK209" s="448"/>
      <c r="BXL209" s="602"/>
      <c r="BXM209" s="602"/>
      <c r="BXN209" s="602"/>
      <c r="BXO209" s="449"/>
      <c r="BXP209" s="449"/>
      <c r="BXQ209" s="449"/>
      <c r="BXR209" s="602"/>
      <c r="BXS209" s="449"/>
      <c r="BXT209" s="449"/>
      <c r="BXU209" s="449"/>
      <c r="BXV209" s="449"/>
      <c r="BXW209" s="602"/>
      <c r="BXX209" s="447"/>
      <c r="BXY209" s="447"/>
      <c r="BXZ209" s="447"/>
      <c r="BYA209" s="448"/>
      <c r="BYB209" s="602"/>
      <c r="BYC209" s="602"/>
      <c r="BYD209" s="602"/>
      <c r="BYE209" s="449"/>
      <c r="BYF209" s="449"/>
      <c r="BYG209" s="449"/>
      <c r="BYH209" s="602"/>
      <c r="BYI209" s="449"/>
      <c r="BYJ209" s="449"/>
      <c r="BYK209" s="449"/>
      <c r="BYL209" s="449"/>
      <c r="BYM209" s="602"/>
      <c r="BYN209" s="447"/>
      <c r="BYO209" s="447"/>
      <c r="BYP209" s="447"/>
      <c r="BYQ209" s="448"/>
      <c r="BYR209" s="602"/>
      <c r="BYS209" s="602"/>
      <c r="BYT209" s="602"/>
      <c r="BYU209" s="449"/>
      <c r="BYV209" s="449"/>
      <c r="BYW209" s="449"/>
      <c r="BYX209" s="602"/>
      <c r="BYY209" s="449"/>
      <c r="BYZ209" s="449"/>
      <c r="BZA209" s="449"/>
      <c r="BZB209" s="449"/>
      <c r="BZC209" s="602"/>
      <c r="BZD209" s="447"/>
      <c r="BZE209" s="447"/>
      <c r="BZF209" s="447"/>
      <c r="BZG209" s="448"/>
      <c r="BZH209" s="602"/>
      <c r="BZI209" s="602"/>
      <c r="BZJ209" s="602"/>
      <c r="BZK209" s="449"/>
      <c r="BZL209" s="449"/>
      <c r="BZM209" s="449"/>
      <c r="BZN209" s="602"/>
      <c r="BZO209" s="449"/>
      <c r="BZP209" s="449"/>
      <c r="BZQ209" s="449"/>
      <c r="BZR209" s="449"/>
      <c r="BZS209" s="602"/>
      <c r="BZT209" s="447"/>
      <c r="BZU209" s="447"/>
      <c r="BZV209" s="447"/>
      <c r="BZW209" s="448"/>
      <c r="BZX209" s="602"/>
      <c r="BZY209" s="602"/>
      <c r="BZZ209" s="602"/>
      <c r="CAA209" s="449"/>
      <c r="CAB209" s="449"/>
      <c r="CAC209" s="449"/>
      <c r="CAD209" s="602"/>
      <c r="CAE209" s="449"/>
      <c r="CAF209" s="449"/>
      <c r="CAG209" s="449"/>
      <c r="CAH209" s="449"/>
      <c r="CAI209" s="602"/>
      <c r="CAJ209" s="447"/>
      <c r="CAK209" s="447"/>
      <c r="CAL209" s="447"/>
      <c r="CAM209" s="448"/>
      <c r="CAN209" s="602"/>
      <c r="CAO209" s="602"/>
      <c r="CAP209" s="602"/>
      <c r="CAQ209" s="449"/>
      <c r="CAR209" s="449"/>
      <c r="CAS209" s="449"/>
      <c r="CAT209" s="602"/>
      <c r="CAU209" s="449"/>
      <c r="CAV209" s="449"/>
      <c r="CAW209" s="449"/>
      <c r="CAX209" s="449"/>
      <c r="CAY209" s="602"/>
      <c r="CAZ209" s="447"/>
      <c r="CBA209" s="447"/>
      <c r="CBB209" s="447"/>
      <c r="CBC209" s="448"/>
      <c r="CBD209" s="602"/>
      <c r="CBE209" s="602"/>
      <c r="CBF209" s="602"/>
      <c r="CBG209" s="449"/>
      <c r="CBH209" s="449"/>
      <c r="CBI209" s="449"/>
      <c r="CBJ209" s="602"/>
      <c r="CBK209" s="449"/>
      <c r="CBL209" s="449"/>
      <c r="CBM209" s="449"/>
      <c r="CBN209" s="449"/>
      <c r="CBO209" s="602"/>
      <c r="CBP209" s="447"/>
      <c r="CBQ209" s="447"/>
      <c r="CBR209" s="447"/>
      <c r="CBS209" s="448"/>
      <c r="CBT209" s="602"/>
      <c r="CBU209" s="602"/>
      <c r="CBV209" s="602"/>
      <c r="CBW209" s="449"/>
      <c r="CBX209" s="449"/>
      <c r="CBY209" s="449"/>
      <c r="CBZ209" s="602"/>
      <c r="CCA209" s="449"/>
      <c r="CCB209" s="449"/>
      <c r="CCC209" s="449"/>
      <c r="CCD209" s="449"/>
      <c r="CCE209" s="602"/>
      <c r="CCF209" s="447"/>
      <c r="CCG209" s="447"/>
      <c r="CCH209" s="447"/>
      <c r="CCI209" s="448"/>
      <c r="CCJ209" s="602"/>
      <c r="CCK209" s="602"/>
      <c r="CCL209" s="602"/>
      <c r="CCM209" s="449"/>
      <c r="CCN209" s="449"/>
      <c r="CCO209" s="449"/>
      <c r="CCP209" s="602"/>
      <c r="CCQ209" s="449"/>
      <c r="CCR209" s="449"/>
      <c r="CCS209" s="449"/>
      <c r="CCT209" s="449"/>
      <c r="CCU209" s="602"/>
      <c r="CCV209" s="447"/>
      <c r="CCW209" s="447"/>
      <c r="CCX209" s="447"/>
      <c r="CCY209" s="448"/>
      <c r="CCZ209" s="602"/>
      <c r="CDA209" s="602"/>
      <c r="CDB209" s="602"/>
      <c r="CDC209" s="449"/>
      <c r="CDD209" s="449"/>
      <c r="CDE209" s="449"/>
      <c r="CDF209" s="602"/>
      <c r="CDG209" s="449"/>
      <c r="CDH209" s="449"/>
      <c r="CDI209" s="449"/>
      <c r="CDJ209" s="449"/>
      <c r="CDK209" s="602"/>
      <c r="CDL209" s="447"/>
      <c r="CDM209" s="447"/>
      <c r="CDN209" s="447"/>
      <c r="CDO209" s="448"/>
      <c r="CDP209" s="602"/>
      <c r="CDQ209" s="602"/>
      <c r="CDR209" s="602"/>
      <c r="CDS209" s="449"/>
      <c r="CDT209" s="449"/>
      <c r="CDU209" s="449"/>
      <c r="CDV209" s="602"/>
      <c r="CDW209" s="449"/>
      <c r="CDX209" s="449"/>
      <c r="CDY209" s="449"/>
      <c r="CDZ209" s="449"/>
      <c r="CEA209" s="602"/>
      <c r="CEB209" s="447"/>
      <c r="CEC209" s="447"/>
      <c r="CED209" s="447"/>
      <c r="CEE209" s="448"/>
      <c r="CEF209" s="602"/>
      <c r="CEG209" s="602"/>
      <c r="CEH209" s="602"/>
      <c r="CEI209" s="449"/>
      <c r="CEJ209" s="449"/>
      <c r="CEK209" s="449"/>
      <c r="CEL209" s="602"/>
      <c r="CEM209" s="449"/>
      <c r="CEN209" s="449"/>
      <c r="CEO209" s="449"/>
      <c r="CEP209" s="449"/>
      <c r="CEQ209" s="602"/>
      <c r="CER209" s="447"/>
      <c r="CES209" s="447"/>
      <c r="CET209" s="447"/>
      <c r="CEU209" s="448"/>
      <c r="CEV209" s="602"/>
      <c r="CEW209" s="602"/>
      <c r="CEX209" s="602"/>
      <c r="CEY209" s="449"/>
      <c r="CEZ209" s="449"/>
      <c r="CFA209" s="449"/>
      <c r="CFB209" s="602"/>
      <c r="CFC209" s="449"/>
      <c r="CFD209" s="449"/>
      <c r="CFE209" s="449"/>
      <c r="CFF209" s="449"/>
      <c r="CFG209" s="602"/>
      <c r="CFH209" s="447"/>
      <c r="CFI209" s="447"/>
      <c r="CFJ209" s="447"/>
      <c r="CFK209" s="448"/>
      <c r="CFL209" s="602"/>
      <c r="CFM209" s="602"/>
      <c r="CFN209" s="602"/>
      <c r="CFO209" s="449"/>
      <c r="CFP209" s="449"/>
      <c r="CFQ209" s="449"/>
      <c r="CFR209" s="602"/>
      <c r="CFS209" s="449"/>
      <c r="CFT209" s="449"/>
      <c r="CFU209" s="449"/>
      <c r="CFV209" s="449"/>
      <c r="CFW209" s="602"/>
      <c r="CFX209" s="447"/>
      <c r="CFY209" s="447"/>
      <c r="CFZ209" s="447"/>
      <c r="CGA209" s="448"/>
      <c r="CGB209" s="602"/>
      <c r="CGC209" s="602"/>
      <c r="CGD209" s="602"/>
      <c r="CGE209" s="449"/>
      <c r="CGF209" s="449"/>
      <c r="CGG209" s="449"/>
      <c r="CGH209" s="602"/>
      <c r="CGI209" s="449"/>
      <c r="CGJ209" s="449"/>
      <c r="CGK209" s="449"/>
      <c r="CGL209" s="449"/>
      <c r="CGM209" s="602"/>
      <c r="CGN209" s="447"/>
      <c r="CGO209" s="447"/>
      <c r="CGP209" s="447"/>
      <c r="CGQ209" s="448"/>
      <c r="CGR209" s="602"/>
      <c r="CGS209" s="602"/>
      <c r="CGT209" s="602"/>
      <c r="CGU209" s="449"/>
      <c r="CGV209" s="449"/>
      <c r="CGW209" s="449"/>
      <c r="CGX209" s="602"/>
      <c r="CGY209" s="449"/>
      <c r="CGZ209" s="449"/>
      <c r="CHA209" s="449"/>
      <c r="CHB209" s="449"/>
      <c r="CHC209" s="602"/>
      <c r="CHD209" s="447"/>
      <c r="CHE209" s="447"/>
      <c r="CHF209" s="447"/>
      <c r="CHG209" s="448"/>
      <c r="CHH209" s="602"/>
      <c r="CHI209" s="602"/>
      <c r="CHJ209" s="602"/>
      <c r="CHK209" s="449"/>
      <c r="CHL209" s="449"/>
      <c r="CHM209" s="449"/>
      <c r="CHN209" s="602"/>
      <c r="CHO209" s="449"/>
      <c r="CHP209" s="449"/>
      <c r="CHQ209" s="449"/>
      <c r="CHR209" s="449"/>
      <c r="CHS209" s="602"/>
      <c r="CHT209" s="447"/>
      <c r="CHU209" s="447"/>
      <c r="CHV209" s="447"/>
      <c r="CHW209" s="448"/>
      <c r="CHX209" s="602"/>
      <c r="CHY209" s="602"/>
      <c r="CHZ209" s="602"/>
      <c r="CIA209" s="449"/>
      <c r="CIB209" s="449"/>
      <c r="CIC209" s="449"/>
      <c r="CID209" s="602"/>
      <c r="CIE209" s="449"/>
      <c r="CIF209" s="449"/>
      <c r="CIG209" s="449"/>
      <c r="CIH209" s="449"/>
      <c r="CII209" s="602"/>
      <c r="CIJ209" s="447"/>
      <c r="CIK209" s="447"/>
      <c r="CIL209" s="447"/>
      <c r="CIM209" s="448"/>
      <c r="CIN209" s="602"/>
      <c r="CIO209" s="602"/>
      <c r="CIP209" s="602"/>
      <c r="CIQ209" s="449"/>
      <c r="CIR209" s="449"/>
      <c r="CIS209" s="449"/>
      <c r="CIT209" s="602"/>
      <c r="CIU209" s="449"/>
      <c r="CIV209" s="449"/>
      <c r="CIW209" s="449"/>
      <c r="CIX209" s="449"/>
      <c r="CIY209" s="602"/>
      <c r="CIZ209" s="447"/>
      <c r="CJA209" s="447"/>
      <c r="CJB209" s="447"/>
      <c r="CJC209" s="448"/>
      <c r="CJD209" s="602"/>
      <c r="CJE209" s="602"/>
      <c r="CJF209" s="602"/>
      <c r="CJG209" s="449"/>
      <c r="CJH209" s="449"/>
      <c r="CJI209" s="449"/>
      <c r="CJJ209" s="602"/>
      <c r="CJK209" s="449"/>
      <c r="CJL209" s="449"/>
      <c r="CJM209" s="449"/>
      <c r="CJN209" s="449"/>
      <c r="CJO209" s="602"/>
      <c r="CJP209" s="447"/>
      <c r="CJQ209" s="447"/>
      <c r="CJR209" s="447"/>
      <c r="CJS209" s="448"/>
      <c r="CJT209" s="602"/>
      <c r="CJU209" s="602"/>
      <c r="CJV209" s="602"/>
      <c r="CJW209" s="449"/>
      <c r="CJX209" s="449"/>
      <c r="CJY209" s="449"/>
      <c r="CJZ209" s="602"/>
      <c r="CKA209" s="449"/>
      <c r="CKB209" s="449"/>
      <c r="CKC209" s="449"/>
      <c r="CKD209" s="449"/>
      <c r="CKE209" s="602"/>
      <c r="CKF209" s="447"/>
      <c r="CKG209" s="447"/>
      <c r="CKH209" s="447"/>
      <c r="CKI209" s="448"/>
      <c r="CKJ209" s="602"/>
      <c r="CKK209" s="602"/>
      <c r="CKL209" s="602"/>
      <c r="CKM209" s="449"/>
      <c r="CKN209" s="449"/>
      <c r="CKO209" s="449"/>
      <c r="CKP209" s="602"/>
      <c r="CKQ209" s="449"/>
      <c r="CKR209" s="449"/>
      <c r="CKS209" s="449"/>
      <c r="CKT209" s="449"/>
      <c r="CKU209" s="602"/>
      <c r="CKV209" s="447"/>
      <c r="CKW209" s="447"/>
      <c r="CKX209" s="447"/>
      <c r="CKY209" s="448"/>
      <c r="CKZ209" s="602"/>
      <c r="CLA209" s="602"/>
      <c r="CLB209" s="602"/>
      <c r="CLC209" s="449"/>
      <c r="CLD209" s="449"/>
      <c r="CLE209" s="449"/>
      <c r="CLF209" s="602"/>
      <c r="CLG209" s="449"/>
      <c r="CLH209" s="449"/>
      <c r="CLI209" s="449"/>
      <c r="CLJ209" s="449"/>
      <c r="CLK209" s="602"/>
      <c r="CLL209" s="447"/>
      <c r="CLM209" s="447"/>
      <c r="CLN209" s="447"/>
      <c r="CLO209" s="448"/>
      <c r="CLP209" s="602"/>
      <c r="CLQ209" s="602"/>
      <c r="CLR209" s="602"/>
      <c r="CLS209" s="449"/>
      <c r="CLT209" s="449"/>
      <c r="CLU209" s="449"/>
      <c r="CLV209" s="602"/>
      <c r="CLW209" s="449"/>
      <c r="CLX209" s="449"/>
      <c r="CLY209" s="449"/>
      <c r="CLZ209" s="449"/>
      <c r="CMA209" s="602"/>
      <c r="CMB209" s="447"/>
      <c r="CMC209" s="447"/>
      <c r="CMD209" s="447"/>
      <c r="CME209" s="448"/>
      <c r="CMF209" s="602"/>
      <c r="CMG209" s="602"/>
      <c r="CMH209" s="602"/>
      <c r="CMI209" s="449"/>
      <c r="CMJ209" s="449"/>
      <c r="CMK209" s="449"/>
      <c r="CML209" s="602"/>
      <c r="CMM209" s="449"/>
      <c r="CMN209" s="449"/>
      <c r="CMO209" s="449"/>
      <c r="CMP209" s="449"/>
      <c r="CMQ209" s="602"/>
      <c r="CMR209" s="447"/>
      <c r="CMS209" s="447"/>
      <c r="CMT209" s="447"/>
      <c r="CMU209" s="448"/>
      <c r="CMV209" s="602"/>
      <c r="CMW209" s="602"/>
      <c r="CMX209" s="602"/>
      <c r="CMY209" s="449"/>
      <c r="CMZ209" s="449"/>
      <c r="CNA209" s="449"/>
      <c r="CNB209" s="602"/>
      <c r="CNC209" s="449"/>
      <c r="CND209" s="449"/>
      <c r="CNE209" s="449"/>
      <c r="CNF209" s="449"/>
      <c r="CNG209" s="602"/>
      <c r="CNH209" s="447"/>
      <c r="CNI209" s="447"/>
      <c r="CNJ209" s="447"/>
      <c r="CNK209" s="448"/>
      <c r="CNL209" s="602"/>
      <c r="CNM209" s="602"/>
      <c r="CNN209" s="602"/>
      <c r="CNO209" s="449"/>
      <c r="CNP209" s="449"/>
      <c r="CNQ209" s="449"/>
      <c r="CNR209" s="602"/>
      <c r="CNS209" s="449"/>
      <c r="CNT209" s="449"/>
      <c r="CNU209" s="449"/>
      <c r="CNV209" s="449"/>
      <c r="CNW209" s="602"/>
      <c r="CNX209" s="447"/>
      <c r="CNY209" s="447"/>
      <c r="CNZ209" s="447"/>
      <c r="COA209" s="448"/>
      <c r="COB209" s="602"/>
      <c r="COC209" s="602"/>
      <c r="COD209" s="602"/>
      <c r="COE209" s="449"/>
      <c r="COF209" s="449"/>
      <c r="COG209" s="449"/>
      <c r="COH209" s="602"/>
      <c r="COI209" s="449"/>
      <c r="COJ209" s="449"/>
      <c r="COK209" s="449"/>
      <c r="COL209" s="449"/>
      <c r="COM209" s="602"/>
      <c r="CON209" s="447"/>
      <c r="COO209" s="447"/>
      <c r="COP209" s="447"/>
      <c r="COQ209" s="448"/>
      <c r="COR209" s="602"/>
      <c r="COS209" s="602"/>
      <c r="COT209" s="602"/>
      <c r="COU209" s="449"/>
      <c r="COV209" s="449"/>
      <c r="COW209" s="449"/>
      <c r="COX209" s="602"/>
      <c r="COY209" s="449"/>
      <c r="COZ209" s="449"/>
      <c r="CPA209" s="449"/>
      <c r="CPB209" s="449"/>
      <c r="CPC209" s="602"/>
      <c r="CPD209" s="447"/>
      <c r="CPE209" s="447"/>
      <c r="CPF209" s="447"/>
      <c r="CPG209" s="448"/>
      <c r="CPH209" s="602"/>
      <c r="CPI209" s="602"/>
      <c r="CPJ209" s="602"/>
      <c r="CPK209" s="449"/>
      <c r="CPL209" s="449"/>
      <c r="CPM209" s="449"/>
      <c r="CPN209" s="602"/>
      <c r="CPO209" s="449"/>
      <c r="CPP209" s="449"/>
      <c r="CPQ209" s="449"/>
      <c r="CPR209" s="449"/>
      <c r="CPS209" s="602"/>
      <c r="CPT209" s="447"/>
      <c r="CPU209" s="447"/>
      <c r="CPV209" s="447"/>
      <c r="CPW209" s="448"/>
      <c r="CPX209" s="602"/>
      <c r="CPY209" s="602"/>
      <c r="CPZ209" s="602"/>
      <c r="CQA209" s="449"/>
      <c r="CQB209" s="449"/>
      <c r="CQC209" s="449"/>
      <c r="CQD209" s="602"/>
      <c r="CQE209" s="449"/>
      <c r="CQF209" s="449"/>
      <c r="CQG209" s="449"/>
      <c r="CQH209" s="449"/>
      <c r="CQI209" s="602"/>
      <c r="CQJ209" s="447"/>
      <c r="CQK209" s="447"/>
      <c r="CQL209" s="447"/>
      <c r="CQM209" s="448"/>
      <c r="CQN209" s="602"/>
      <c r="CQO209" s="602"/>
      <c r="CQP209" s="602"/>
      <c r="CQQ209" s="449"/>
      <c r="CQR209" s="449"/>
      <c r="CQS209" s="449"/>
      <c r="CQT209" s="602"/>
      <c r="CQU209" s="449"/>
      <c r="CQV209" s="449"/>
      <c r="CQW209" s="449"/>
      <c r="CQX209" s="449"/>
      <c r="CQY209" s="602"/>
      <c r="CQZ209" s="447"/>
      <c r="CRA209" s="447"/>
      <c r="CRB209" s="447"/>
      <c r="CRC209" s="448"/>
      <c r="CRD209" s="602"/>
      <c r="CRE209" s="602"/>
      <c r="CRF209" s="602"/>
      <c r="CRG209" s="449"/>
      <c r="CRH209" s="449"/>
      <c r="CRI209" s="449"/>
      <c r="CRJ209" s="602"/>
      <c r="CRK209" s="449"/>
      <c r="CRL209" s="449"/>
      <c r="CRM209" s="449"/>
      <c r="CRN209" s="449"/>
      <c r="CRO209" s="602"/>
      <c r="CRP209" s="447"/>
      <c r="CRQ209" s="447"/>
      <c r="CRR209" s="447"/>
      <c r="CRS209" s="448"/>
      <c r="CRT209" s="602"/>
      <c r="CRU209" s="602"/>
      <c r="CRV209" s="602"/>
      <c r="CRW209" s="449"/>
      <c r="CRX209" s="449"/>
      <c r="CRY209" s="449"/>
      <c r="CRZ209" s="602"/>
      <c r="CSA209" s="449"/>
      <c r="CSB209" s="449"/>
      <c r="CSC209" s="449"/>
      <c r="CSD209" s="449"/>
      <c r="CSE209" s="602"/>
      <c r="CSF209" s="447"/>
      <c r="CSG209" s="447"/>
      <c r="CSH209" s="447"/>
      <c r="CSI209" s="448"/>
      <c r="CSJ209" s="602"/>
      <c r="CSK209" s="602"/>
      <c r="CSL209" s="602"/>
      <c r="CSM209" s="449"/>
      <c r="CSN209" s="449"/>
      <c r="CSO209" s="449"/>
      <c r="CSP209" s="602"/>
      <c r="CSQ209" s="449"/>
      <c r="CSR209" s="449"/>
      <c r="CSS209" s="449"/>
      <c r="CST209" s="449"/>
      <c r="CSU209" s="602"/>
      <c r="CSV209" s="447"/>
      <c r="CSW209" s="447"/>
      <c r="CSX209" s="447"/>
      <c r="CSY209" s="448"/>
      <c r="CSZ209" s="602"/>
      <c r="CTA209" s="602"/>
      <c r="CTB209" s="602"/>
      <c r="CTC209" s="449"/>
      <c r="CTD209" s="449"/>
      <c r="CTE209" s="449"/>
      <c r="CTF209" s="602"/>
      <c r="CTG209" s="449"/>
      <c r="CTH209" s="449"/>
      <c r="CTI209" s="449"/>
      <c r="CTJ209" s="449"/>
      <c r="CTK209" s="602"/>
      <c r="CTL209" s="447"/>
      <c r="CTM209" s="447"/>
      <c r="CTN209" s="447"/>
      <c r="CTO209" s="448"/>
      <c r="CTP209" s="602"/>
      <c r="CTQ209" s="602"/>
      <c r="CTR209" s="602"/>
      <c r="CTS209" s="449"/>
      <c r="CTT209" s="449"/>
      <c r="CTU209" s="449"/>
      <c r="CTV209" s="602"/>
      <c r="CTW209" s="449"/>
      <c r="CTX209" s="449"/>
      <c r="CTY209" s="449"/>
      <c r="CTZ209" s="449"/>
      <c r="CUA209" s="602"/>
      <c r="CUB209" s="447"/>
      <c r="CUC209" s="447"/>
      <c r="CUD209" s="447"/>
      <c r="CUE209" s="448"/>
      <c r="CUF209" s="602"/>
      <c r="CUG209" s="602"/>
      <c r="CUH209" s="602"/>
      <c r="CUI209" s="449"/>
      <c r="CUJ209" s="449"/>
      <c r="CUK209" s="449"/>
      <c r="CUL209" s="602"/>
      <c r="CUM209" s="449"/>
      <c r="CUN209" s="449"/>
      <c r="CUO209" s="449"/>
      <c r="CUP209" s="449"/>
      <c r="CUQ209" s="602"/>
      <c r="CUR209" s="447"/>
      <c r="CUS209" s="447"/>
      <c r="CUT209" s="447"/>
      <c r="CUU209" s="448"/>
      <c r="CUV209" s="602"/>
      <c r="CUW209" s="602"/>
      <c r="CUX209" s="602"/>
      <c r="CUY209" s="449"/>
      <c r="CUZ209" s="449"/>
      <c r="CVA209" s="449"/>
      <c r="CVB209" s="602"/>
      <c r="CVC209" s="449"/>
      <c r="CVD209" s="449"/>
      <c r="CVE209" s="449"/>
      <c r="CVF209" s="449"/>
      <c r="CVG209" s="602"/>
      <c r="CVH209" s="447"/>
      <c r="CVI209" s="447"/>
      <c r="CVJ209" s="447"/>
      <c r="CVK209" s="448"/>
      <c r="CVL209" s="602"/>
      <c r="CVM209" s="602"/>
      <c r="CVN209" s="602"/>
      <c r="CVO209" s="449"/>
      <c r="CVP209" s="449"/>
      <c r="CVQ209" s="449"/>
      <c r="CVR209" s="602"/>
      <c r="CVS209" s="449"/>
      <c r="CVT209" s="449"/>
      <c r="CVU209" s="449"/>
      <c r="CVV209" s="449"/>
      <c r="CVW209" s="602"/>
      <c r="CVX209" s="447"/>
      <c r="CVY209" s="447"/>
      <c r="CVZ209" s="447"/>
      <c r="CWA209" s="448"/>
      <c r="CWB209" s="602"/>
      <c r="CWC209" s="602"/>
      <c r="CWD209" s="602"/>
      <c r="CWE209" s="449"/>
      <c r="CWF209" s="449"/>
      <c r="CWG209" s="449"/>
      <c r="CWH209" s="602"/>
      <c r="CWI209" s="449"/>
      <c r="CWJ209" s="449"/>
      <c r="CWK209" s="449"/>
      <c r="CWL209" s="449"/>
      <c r="CWM209" s="602"/>
      <c r="CWN209" s="447"/>
      <c r="CWO209" s="447"/>
      <c r="CWP209" s="447"/>
      <c r="CWQ209" s="448"/>
      <c r="CWR209" s="602"/>
      <c r="CWS209" s="602"/>
      <c r="CWT209" s="602"/>
      <c r="CWU209" s="449"/>
      <c r="CWV209" s="449"/>
      <c r="CWW209" s="449"/>
      <c r="CWX209" s="602"/>
      <c r="CWY209" s="449"/>
      <c r="CWZ209" s="449"/>
      <c r="CXA209" s="449"/>
      <c r="CXB209" s="449"/>
      <c r="CXC209" s="602"/>
      <c r="CXD209" s="447"/>
      <c r="CXE209" s="447"/>
      <c r="CXF209" s="447"/>
      <c r="CXG209" s="448"/>
      <c r="CXH209" s="602"/>
      <c r="CXI209" s="602"/>
      <c r="CXJ209" s="602"/>
      <c r="CXK209" s="449"/>
      <c r="CXL209" s="449"/>
      <c r="CXM209" s="449"/>
      <c r="CXN209" s="602"/>
      <c r="CXO209" s="449"/>
      <c r="CXP209" s="449"/>
      <c r="CXQ209" s="449"/>
      <c r="CXR209" s="449"/>
      <c r="CXS209" s="602"/>
      <c r="CXT209" s="447"/>
      <c r="CXU209" s="447"/>
      <c r="CXV209" s="447"/>
      <c r="CXW209" s="448"/>
      <c r="CXX209" s="602"/>
      <c r="CXY209" s="602"/>
      <c r="CXZ209" s="602"/>
      <c r="CYA209" s="449"/>
      <c r="CYB209" s="449"/>
      <c r="CYC209" s="449"/>
      <c r="CYD209" s="602"/>
      <c r="CYE209" s="449"/>
      <c r="CYF209" s="449"/>
      <c r="CYG209" s="449"/>
      <c r="CYH209" s="449"/>
      <c r="CYI209" s="602"/>
      <c r="CYJ209" s="447"/>
      <c r="CYK209" s="447"/>
      <c r="CYL209" s="447"/>
      <c r="CYM209" s="448"/>
      <c r="CYN209" s="602"/>
      <c r="CYO209" s="602"/>
      <c r="CYP209" s="602"/>
      <c r="CYQ209" s="449"/>
      <c r="CYR209" s="449"/>
      <c r="CYS209" s="449"/>
      <c r="CYT209" s="602"/>
      <c r="CYU209" s="449"/>
      <c r="CYV209" s="449"/>
      <c r="CYW209" s="449"/>
      <c r="CYX209" s="449"/>
      <c r="CYY209" s="602"/>
      <c r="CYZ209" s="447"/>
      <c r="CZA209" s="447"/>
      <c r="CZB209" s="447"/>
      <c r="CZC209" s="448"/>
      <c r="CZD209" s="602"/>
      <c r="CZE209" s="602"/>
      <c r="CZF209" s="602"/>
      <c r="CZG209" s="449"/>
      <c r="CZH209" s="449"/>
      <c r="CZI209" s="449"/>
      <c r="CZJ209" s="602"/>
      <c r="CZK209" s="449"/>
      <c r="CZL209" s="449"/>
      <c r="CZM209" s="449"/>
      <c r="CZN209" s="449"/>
      <c r="CZO209" s="602"/>
      <c r="CZP209" s="447"/>
      <c r="CZQ209" s="447"/>
      <c r="CZR209" s="447"/>
      <c r="CZS209" s="448"/>
      <c r="CZT209" s="602"/>
      <c r="CZU209" s="602"/>
      <c r="CZV209" s="602"/>
      <c r="CZW209" s="449"/>
      <c r="CZX209" s="449"/>
      <c r="CZY209" s="449"/>
      <c r="CZZ209" s="602"/>
      <c r="DAA209" s="449"/>
      <c r="DAB209" s="449"/>
      <c r="DAC209" s="449"/>
      <c r="DAD209" s="449"/>
      <c r="DAE209" s="602"/>
      <c r="DAF209" s="447"/>
      <c r="DAG209" s="447"/>
      <c r="DAH209" s="447"/>
      <c r="DAI209" s="448"/>
      <c r="DAJ209" s="602"/>
      <c r="DAK209" s="602"/>
      <c r="DAL209" s="602"/>
      <c r="DAM209" s="449"/>
      <c r="DAN209" s="449"/>
      <c r="DAO209" s="449"/>
      <c r="DAP209" s="602"/>
      <c r="DAQ209" s="449"/>
      <c r="DAR209" s="449"/>
      <c r="DAS209" s="449"/>
      <c r="DAT209" s="449"/>
      <c r="DAU209" s="602"/>
      <c r="DAV209" s="447"/>
      <c r="DAW209" s="447"/>
      <c r="DAX209" s="447"/>
      <c r="DAY209" s="448"/>
      <c r="DAZ209" s="602"/>
      <c r="DBA209" s="602"/>
      <c r="DBB209" s="602"/>
      <c r="DBC209" s="449"/>
      <c r="DBD209" s="449"/>
      <c r="DBE209" s="449"/>
      <c r="DBF209" s="602"/>
      <c r="DBG209" s="449"/>
      <c r="DBH209" s="449"/>
      <c r="DBI209" s="449"/>
      <c r="DBJ209" s="449"/>
      <c r="DBK209" s="602"/>
      <c r="DBL209" s="447"/>
      <c r="DBM209" s="447"/>
      <c r="DBN209" s="447"/>
      <c r="DBO209" s="448"/>
      <c r="DBP209" s="602"/>
      <c r="DBQ209" s="602"/>
      <c r="DBR209" s="602"/>
      <c r="DBS209" s="449"/>
      <c r="DBT209" s="449"/>
      <c r="DBU209" s="449"/>
      <c r="DBV209" s="602"/>
      <c r="DBW209" s="449"/>
      <c r="DBX209" s="449"/>
      <c r="DBY209" s="449"/>
      <c r="DBZ209" s="449"/>
      <c r="DCA209" s="602"/>
      <c r="DCB209" s="447"/>
      <c r="DCC209" s="447"/>
      <c r="DCD209" s="447"/>
      <c r="DCE209" s="448"/>
      <c r="DCF209" s="602"/>
      <c r="DCG209" s="602"/>
      <c r="DCH209" s="602"/>
      <c r="DCI209" s="449"/>
      <c r="DCJ209" s="449"/>
      <c r="DCK209" s="449"/>
      <c r="DCL209" s="602"/>
      <c r="DCM209" s="449"/>
      <c r="DCN209" s="449"/>
      <c r="DCO209" s="449"/>
      <c r="DCP209" s="449"/>
      <c r="DCQ209" s="602"/>
      <c r="DCR209" s="447"/>
      <c r="DCS209" s="447"/>
      <c r="DCT209" s="447"/>
      <c r="DCU209" s="448"/>
      <c r="DCV209" s="602"/>
      <c r="DCW209" s="602"/>
      <c r="DCX209" s="602"/>
      <c r="DCY209" s="449"/>
      <c r="DCZ209" s="449"/>
      <c r="DDA209" s="449"/>
      <c r="DDB209" s="602"/>
      <c r="DDC209" s="449"/>
      <c r="DDD209" s="449"/>
      <c r="DDE209" s="449"/>
      <c r="DDF209" s="449"/>
      <c r="DDG209" s="602"/>
      <c r="DDH209" s="447"/>
      <c r="DDI209" s="447"/>
      <c r="DDJ209" s="447"/>
      <c r="DDK209" s="448"/>
      <c r="DDL209" s="602"/>
      <c r="DDM209" s="602"/>
      <c r="DDN209" s="602"/>
      <c r="DDO209" s="449"/>
      <c r="DDP209" s="449"/>
      <c r="DDQ209" s="449"/>
      <c r="DDR209" s="602"/>
      <c r="DDS209" s="449"/>
      <c r="DDT209" s="449"/>
      <c r="DDU209" s="449"/>
      <c r="DDV209" s="449"/>
      <c r="DDW209" s="602"/>
      <c r="DDX209" s="447"/>
      <c r="DDY209" s="447"/>
      <c r="DDZ209" s="447"/>
      <c r="DEA209" s="448"/>
      <c r="DEB209" s="602"/>
      <c r="DEC209" s="602"/>
      <c r="DED209" s="602"/>
      <c r="DEE209" s="449"/>
      <c r="DEF209" s="449"/>
      <c r="DEG209" s="449"/>
      <c r="DEH209" s="602"/>
      <c r="DEI209" s="449"/>
      <c r="DEJ209" s="449"/>
      <c r="DEK209" s="449"/>
      <c r="DEL209" s="449"/>
      <c r="DEM209" s="602"/>
      <c r="DEN209" s="447"/>
      <c r="DEO209" s="447"/>
      <c r="DEP209" s="447"/>
      <c r="DEQ209" s="448"/>
      <c r="DER209" s="602"/>
      <c r="DES209" s="602"/>
      <c r="DET209" s="602"/>
      <c r="DEU209" s="449"/>
      <c r="DEV209" s="449"/>
      <c r="DEW209" s="449"/>
      <c r="DEX209" s="602"/>
      <c r="DEY209" s="449"/>
      <c r="DEZ209" s="449"/>
      <c r="DFA209" s="449"/>
      <c r="DFB209" s="449"/>
      <c r="DFC209" s="602"/>
      <c r="DFD209" s="447"/>
      <c r="DFE209" s="447"/>
      <c r="DFF209" s="447"/>
      <c r="DFG209" s="448"/>
      <c r="DFH209" s="602"/>
      <c r="DFI209" s="602"/>
      <c r="DFJ209" s="602"/>
      <c r="DFK209" s="449"/>
      <c r="DFL209" s="449"/>
      <c r="DFM209" s="449"/>
      <c r="DFN209" s="602"/>
      <c r="DFO209" s="449"/>
      <c r="DFP209" s="449"/>
      <c r="DFQ209" s="449"/>
      <c r="DFR209" s="449"/>
      <c r="DFS209" s="602"/>
      <c r="DFT209" s="447"/>
      <c r="DFU209" s="447"/>
      <c r="DFV209" s="447"/>
      <c r="DFW209" s="448"/>
      <c r="DFX209" s="602"/>
      <c r="DFY209" s="602"/>
      <c r="DFZ209" s="602"/>
      <c r="DGA209" s="449"/>
      <c r="DGB209" s="449"/>
      <c r="DGC209" s="449"/>
      <c r="DGD209" s="602"/>
      <c r="DGE209" s="449"/>
      <c r="DGF209" s="449"/>
      <c r="DGG209" s="449"/>
      <c r="DGH209" s="449"/>
      <c r="DGI209" s="602"/>
      <c r="DGJ209" s="447"/>
      <c r="DGK209" s="447"/>
      <c r="DGL209" s="447"/>
      <c r="DGM209" s="448"/>
      <c r="DGN209" s="602"/>
      <c r="DGO209" s="602"/>
      <c r="DGP209" s="602"/>
      <c r="DGQ209" s="449"/>
      <c r="DGR209" s="449"/>
      <c r="DGS209" s="449"/>
      <c r="DGT209" s="602"/>
      <c r="DGU209" s="449"/>
      <c r="DGV209" s="449"/>
      <c r="DGW209" s="449"/>
      <c r="DGX209" s="449"/>
      <c r="DGY209" s="602"/>
      <c r="DGZ209" s="447"/>
      <c r="DHA209" s="447"/>
      <c r="DHB209" s="447"/>
      <c r="DHC209" s="448"/>
      <c r="DHD209" s="602"/>
      <c r="DHE209" s="602"/>
      <c r="DHF209" s="602"/>
      <c r="DHG209" s="449"/>
      <c r="DHH209" s="449"/>
      <c r="DHI209" s="449"/>
      <c r="DHJ209" s="602"/>
      <c r="DHK209" s="449"/>
      <c r="DHL209" s="449"/>
      <c r="DHM209" s="449"/>
      <c r="DHN209" s="449"/>
      <c r="DHO209" s="602"/>
      <c r="DHP209" s="447"/>
      <c r="DHQ209" s="447"/>
      <c r="DHR209" s="447"/>
      <c r="DHS209" s="448"/>
      <c r="DHT209" s="602"/>
      <c r="DHU209" s="602"/>
      <c r="DHV209" s="602"/>
      <c r="DHW209" s="449"/>
      <c r="DHX209" s="449"/>
      <c r="DHY209" s="449"/>
      <c r="DHZ209" s="602"/>
      <c r="DIA209" s="449"/>
      <c r="DIB209" s="449"/>
      <c r="DIC209" s="449"/>
      <c r="DID209" s="449"/>
      <c r="DIE209" s="602"/>
      <c r="DIF209" s="447"/>
      <c r="DIG209" s="447"/>
      <c r="DIH209" s="447"/>
      <c r="DII209" s="448"/>
      <c r="DIJ209" s="602"/>
      <c r="DIK209" s="602"/>
      <c r="DIL209" s="602"/>
      <c r="DIM209" s="449"/>
      <c r="DIN209" s="449"/>
      <c r="DIO209" s="449"/>
      <c r="DIP209" s="602"/>
      <c r="DIQ209" s="449"/>
      <c r="DIR209" s="449"/>
      <c r="DIS209" s="449"/>
      <c r="DIT209" s="449"/>
      <c r="DIU209" s="602"/>
      <c r="DIV209" s="447"/>
      <c r="DIW209" s="447"/>
      <c r="DIX209" s="447"/>
      <c r="DIY209" s="448"/>
      <c r="DIZ209" s="602"/>
      <c r="DJA209" s="602"/>
      <c r="DJB209" s="602"/>
      <c r="DJC209" s="449"/>
      <c r="DJD209" s="449"/>
      <c r="DJE209" s="449"/>
      <c r="DJF209" s="602"/>
      <c r="DJG209" s="449"/>
      <c r="DJH209" s="449"/>
      <c r="DJI209" s="449"/>
      <c r="DJJ209" s="449"/>
      <c r="DJK209" s="602"/>
      <c r="DJL209" s="447"/>
      <c r="DJM209" s="447"/>
      <c r="DJN209" s="447"/>
      <c r="DJO209" s="448"/>
      <c r="DJP209" s="602"/>
      <c r="DJQ209" s="602"/>
      <c r="DJR209" s="602"/>
      <c r="DJS209" s="449"/>
      <c r="DJT209" s="449"/>
      <c r="DJU209" s="449"/>
      <c r="DJV209" s="602"/>
      <c r="DJW209" s="449"/>
      <c r="DJX209" s="449"/>
      <c r="DJY209" s="449"/>
      <c r="DJZ209" s="449"/>
      <c r="DKA209" s="602"/>
      <c r="DKB209" s="447"/>
      <c r="DKC209" s="447"/>
      <c r="DKD209" s="447"/>
      <c r="DKE209" s="448"/>
      <c r="DKF209" s="602"/>
      <c r="DKG209" s="602"/>
      <c r="DKH209" s="602"/>
      <c r="DKI209" s="449"/>
      <c r="DKJ209" s="449"/>
      <c r="DKK209" s="449"/>
      <c r="DKL209" s="602"/>
      <c r="DKM209" s="449"/>
      <c r="DKN209" s="449"/>
      <c r="DKO209" s="449"/>
      <c r="DKP209" s="449"/>
      <c r="DKQ209" s="602"/>
      <c r="DKR209" s="447"/>
      <c r="DKS209" s="447"/>
      <c r="DKT209" s="447"/>
      <c r="DKU209" s="448"/>
      <c r="DKV209" s="602"/>
      <c r="DKW209" s="602"/>
      <c r="DKX209" s="602"/>
      <c r="DKY209" s="449"/>
      <c r="DKZ209" s="449"/>
      <c r="DLA209" s="449"/>
      <c r="DLB209" s="602"/>
      <c r="DLC209" s="449"/>
      <c r="DLD209" s="449"/>
      <c r="DLE209" s="449"/>
      <c r="DLF209" s="449"/>
      <c r="DLG209" s="602"/>
      <c r="DLH209" s="447"/>
      <c r="DLI209" s="447"/>
      <c r="DLJ209" s="447"/>
      <c r="DLK209" s="448"/>
      <c r="DLL209" s="602"/>
      <c r="DLM209" s="602"/>
      <c r="DLN209" s="602"/>
      <c r="DLO209" s="449"/>
      <c r="DLP209" s="449"/>
      <c r="DLQ209" s="449"/>
      <c r="DLR209" s="602"/>
      <c r="DLS209" s="449"/>
      <c r="DLT209" s="449"/>
      <c r="DLU209" s="449"/>
      <c r="DLV209" s="449"/>
      <c r="DLW209" s="602"/>
      <c r="DLX209" s="447"/>
      <c r="DLY209" s="447"/>
      <c r="DLZ209" s="447"/>
      <c r="DMA209" s="448"/>
      <c r="DMB209" s="602"/>
      <c r="DMC209" s="602"/>
      <c r="DMD209" s="602"/>
      <c r="DME209" s="449"/>
      <c r="DMF209" s="449"/>
      <c r="DMG209" s="449"/>
      <c r="DMH209" s="602"/>
      <c r="DMI209" s="449"/>
      <c r="DMJ209" s="449"/>
      <c r="DMK209" s="449"/>
      <c r="DML209" s="449"/>
      <c r="DMM209" s="602"/>
      <c r="DMN209" s="447"/>
      <c r="DMO209" s="447"/>
      <c r="DMP209" s="447"/>
      <c r="DMQ209" s="448"/>
      <c r="DMR209" s="602"/>
      <c r="DMS209" s="602"/>
      <c r="DMT209" s="602"/>
      <c r="DMU209" s="449"/>
      <c r="DMV209" s="449"/>
      <c r="DMW209" s="449"/>
      <c r="DMX209" s="602"/>
      <c r="DMY209" s="449"/>
      <c r="DMZ209" s="449"/>
      <c r="DNA209" s="449"/>
      <c r="DNB209" s="449"/>
      <c r="DNC209" s="602"/>
      <c r="DND209" s="447"/>
      <c r="DNE209" s="447"/>
      <c r="DNF209" s="447"/>
      <c r="DNG209" s="448"/>
      <c r="DNH209" s="602"/>
      <c r="DNI209" s="602"/>
      <c r="DNJ209" s="602"/>
      <c r="DNK209" s="449"/>
      <c r="DNL209" s="449"/>
      <c r="DNM209" s="449"/>
      <c r="DNN209" s="602"/>
      <c r="DNO209" s="449"/>
      <c r="DNP209" s="449"/>
      <c r="DNQ209" s="449"/>
      <c r="DNR209" s="449"/>
      <c r="DNS209" s="602"/>
      <c r="DNT209" s="447"/>
      <c r="DNU209" s="447"/>
      <c r="DNV209" s="447"/>
      <c r="DNW209" s="448"/>
      <c r="DNX209" s="602"/>
      <c r="DNY209" s="602"/>
      <c r="DNZ209" s="602"/>
      <c r="DOA209" s="449"/>
      <c r="DOB209" s="449"/>
      <c r="DOC209" s="449"/>
      <c r="DOD209" s="602"/>
      <c r="DOE209" s="449"/>
      <c r="DOF209" s="449"/>
      <c r="DOG209" s="449"/>
      <c r="DOH209" s="449"/>
      <c r="DOI209" s="602"/>
      <c r="DOJ209" s="447"/>
      <c r="DOK209" s="447"/>
      <c r="DOL209" s="447"/>
      <c r="DOM209" s="448"/>
      <c r="DON209" s="602"/>
      <c r="DOO209" s="602"/>
      <c r="DOP209" s="602"/>
      <c r="DOQ209" s="449"/>
      <c r="DOR209" s="449"/>
      <c r="DOS209" s="449"/>
      <c r="DOT209" s="602"/>
      <c r="DOU209" s="449"/>
      <c r="DOV209" s="449"/>
      <c r="DOW209" s="449"/>
      <c r="DOX209" s="449"/>
      <c r="DOY209" s="602"/>
      <c r="DOZ209" s="447"/>
      <c r="DPA209" s="447"/>
      <c r="DPB209" s="447"/>
      <c r="DPC209" s="448"/>
      <c r="DPD209" s="602"/>
      <c r="DPE209" s="602"/>
      <c r="DPF209" s="602"/>
      <c r="DPG209" s="449"/>
      <c r="DPH209" s="449"/>
      <c r="DPI209" s="449"/>
      <c r="DPJ209" s="602"/>
      <c r="DPK209" s="449"/>
      <c r="DPL209" s="449"/>
      <c r="DPM209" s="449"/>
      <c r="DPN209" s="449"/>
      <c r="DPO209" s="602"/>
      <c r="DPP209" s="447"/>
      <c r="DPQ209" s="447"/>
      <c r="DPR209" s="447"/>
      <c r="DPS209" s="448"/>
      <c r="DPT209" s="602"/>
      <c r="DPU209" s="602"/>
      <c r="DPV209" s="602"/>
      <c r="DPW209" s="449"/>
      <c r="DPX209" s="449"/>
      <c r="DPY209" s="449"/>
      <c r="DPZ209" s="602"/>
      <c r="DQA209" s="449"/>
      <c r="DQB209" s="449"/>
      <c r="DQC209" s="449"/>
      <c r="DQD209" s="449"/>
      <c r="DQE209" s="602"/>
      <c r="DQF209" s="447"/>
      <c r="DQG209" s="447"/>
      <c r="DQH209" s="447"/>
      <c r="DQI209" s="448"/>
      <c r="DQJ209" s="602"/>
      <c r="DQK209" s="602"/>
      <c r="DQL209" s="602"/>
      <c r="DQM209" s="449"/>
      <c r="DQN209" s="449"/>
      <c r="DQO209" s="449"/>
      <c r="DQP209" s="602"/>
      <c r="DQQ209" s="449"/>
      <c r="DQR209" s="449"/>
      <c r="DQS209" s="449"/>
      <c r="DQT209" s="449"/>
      <c r="DQU209" s="602"/>
      <c r="DQV209" s="447"/>
      <c r="DQW209" s="447"/>
      <c r="DQX209" s="447"/>
      <c r="DQY209" s="448"/>
      <c r="DQZ209" s="602"/>
      <c r="DRA209" s="602"/>
      <c r="DRB209" s="602"/>
      <c r="DRC209" s="449"/>
      <c r="DRD209" s="449"/>
      <c r="DRE209" s="449"/>
      <c r="DRF209" s="602"/>
      <c r="DRG209" s="449"/>
      <c r="DRH209" s="449"/>
      <c r="DRI209" s="449"/>
      <c r="DRJ209" s="449"/>
      <c r="DRK209" s="602"/>
      <c r="DRL209" s="447"/>
      <c r="DRM209" s="447"/>
      <c r="DRN209" s="447"/>
      <c r="DRO209" s="448"/>
      <c r="DRP209" s="602"/>
      <c r="DRQ209" s="602"/>
      <c r="DRR209" s="602"/>
      <c r="DRS209" s="449"/>
      <c r="DRT209" s="449"/>
      <c r="DRU209" s="449"/>
      <c r="DRV209" s="602"/>
      <c r="DRW209" s="449"/>
      <c r="DRX209" s="449"/>
      <c r="DRY209" s="449"/>
      <c r="DRZ209" s="449"/>
      <c r="DSA209" s="602"/>
      <c r="DSB209" s="447"/>
      <c r="DSC209" s="447"/>
      <c r="DSD209" s="447"/>
      <c r="DSE209" s="448"/>
      <c r="DSF209" s="602"/>
      <c r="DSG209" s="602"/>
      <c r="DSH209" s="602"/>
      <c r="DSI209" s="449"/>
      <c r="DSJ209" s="449"/>
      <c r="DSK209" s="449"/>
      <c r="DSL209" s="602"/>
      <c r="DSM209" s="449"/>
      <c r="DSN209" s="449"/>
      <c r="DSO209" s="449"/>
      <c r="DSP209" s="449"/>
      <c r="DSQ209" s="602"/>
      <c r="DSR209" s="447"/>
      <c r="DSS209" s="447"/>
      <c r="DST209" s="447"/>
      <c r="DSU209" s="448"/>
      <c r="DSV209" s="602"/>
      <c r="DSW209" s="602"/>
      <c r="DSX209" s="602"/>
      <c r="DSY209" s="449"/>
      <c r="DSZ209" s="449"/>
      <c r="DTA209" s="449"/>
      <c r="DTB209" s="602"/>
      <c r="DTC209" s="449"/>
      <c r="DTD209" s="449"/>
      <c r="DTE209" s="449"/>
      <c r="DTF209" s="449"/>
      <c r="DTG209" s="602"/>
      <c r="DTH209" s="447"/>
      <c r="DTI209" s="447"/>
      <c r="DTJ209" s="447"/>
      <c r="DTK209" s="448"/>
      <c r="DTL209" s="602"/>
      <c r="DTM209" s="602"/>
      <c r="DTN209" s="602"/>
      <c r="DTO209" s="449"/>
      <c r="DTP209" s="449"/>
      <c r="DTQ209" s="449"/>
      <c r="DTR209" s="602"/>
      <c r="DTS209" s="449"/>
      <c r="DTT209" s="449"/>
      <c r="DTU209" s="449"/>
      <c r="DTV209" s="449"/>
      <c r="DTW209" s="602"/>
      <c r="DTX209" s="447"/>
      <c r="DTY209" s="447"/>
      <c r="DTZ209" s="447"/>
      <c r="DUA209" s="448"/>
      <c r="DUB209" s="602"/>
      <c r="DUC209" s="602"/>
      <c r="DUD209" s="602"/>
      <c r="DUE209" s="449"/>
      <c r="DUF209" s="449"/>
      <c r="DUG209" s="449"/>
      <c r="DUH209" s="602"/>
      <c r="DUI209" s="449"/>
      <c r="DUJ209" s="449"/>
      <c r="DUK209" s="449"/>
      <c r="DUL209" s="449"/>
      <c r="DUM209" s="602"/>
      <c r="DUN209" s="447"/>
      <c r="DUO209" s="447"/>
      <c r="DUP209" s="447"/>
      <c r="DUQ209" s="448"/>
      <c r="DUR209" s="602"/>
      <c r="DUS209" s="602"/>
      <c r="DUT209" s="602"/>
      <c r="DUU209" s="449"/>
      <c r="DUV209" s="449"/>
      <c r="DUW209" s="449"/>
      <c r="DUX209" s="602"/>
      <c r="DUY209" s="449"/>
      <c r="DUZ209" s="449"/>
      <c r="DVA209" s="449"/>
      <c r="DVB209" s="449"/>
      <c r="DVC209" s="602"/>
      <c r="DVD209" s="447"/>
      <c r="DVE209" s="447"/>
      <c r="DVF209" s="447"/>
      <c r="DVG209" s="448"/>
      <c r="DVH209" s="602"/>
      <c r="DVI209" s="602"/>
      <c r="DVJ209" s="602"/>
      <c r="DVK209" s="449"/>
      <c r="DVL209" s="449"/>
      <c r="DVM209" s="449"/>
      <c r="DVN209" s="602"/>
      <c r="DVO209" s="449"/>
      <c r="DVP209" s="449"/>
      <c r="DVQ209" s="449"/>
      <c r="DVR209" s="449"/>
      <c r="DVS209" s="602"/>
      <c r="DVT209" s="447"/>
      <c r="DVU209" s="447"/>
      <c r="DVV209" s="447"/>
      <c r="DVW209" s="448"/>
      <c r="DVX209" s="602"/>
      <c r="DVY209" s="602"/>
      <c r="DVZ209" s="602"/>
      <c r="DWA209" s="449"/>
      <c r="DWB209" s="449"/>
      <c r="DWC209" s="449"/>
      <c r="DWD209" s="602"/>
      <c r="DWE209" s="449"/>
      <c r="DWF209" s="449"/>
      <c r="DWG209" s="449"/>
      <c r="DWH209" s="449"/>
      <c r="DWI209" s="602"/>
      <c r="DWJ209" s="447"/>
      <c r="DWK209" s="447"/>
      <c r="DWL209" s="447"/>
      <c r="DWM209" s="448"/>
      <c r="DWN209" s="602"/>
      <c r="DWO209" s="602"/>
      <c r="DWP209" s="602"/>
      <c r="DWQ209" s="449"/>
      <c r="DWR209" s="449"/>
      <c r="DWS209" s="449"/>
      <c r="DWT209" s="602"/>
      <c r="DWU209" s="449"/>
      <c r="DWV209" s="449"/>
      <c r="DWW209" s="449"/>
      <c r="DWX209" s="449"/>
      <c r="DWY209" s="602"/>
      <c r="DWZ209" s="447"/>
      <c r="DXA209" s="447"/>
      <c r="DXB209" s="447"/>
      <c r="DXC209" s="448"/>
      <c r="DXD209" s="602"/>
      <c r="DXE209" s="602"/>
      <c r="DXF209" s="602"/>
      <c r="DXG209" s="449"/>
      <c r="DXH209" s="449"/>
      <c r="DXI209" s="449"/>
      <c r="DXJ209" s="602"/>
      <c r="DXK209" s="449"/>
      <c r="DXL209" s="449"/>
      <c r="DXM209" s="449"/>
      <c r="DXN209" s="449"/>
      <c r="DXO209" s="602"/>
      <c r="DXP209" s="447"/>
      <c r="DXQ209" s="447"/>
      <c r="DXR209" s="447"/>
      <c r="DXS209" s="448"/>
      <c r="DXT209" s="602"/>
      <c r="DXU209" s="602"/>
      <c r="DXV209" s="602"/>
      <c r="DXW209" s="449"/>
      <c r="DXX209" s="449"/>
      <c r="DXY209" s="449"/>
      <c r="DXZ209" s="602"/>
      <c r="DYA209" s="449"/>
      <c r="DYB209" s="449"/>
      <c r="DYC209" s="449"/>
      <c r="DYD209" s="449"/>
      <c r="DYE209" s="602"/>
      <c r="DYF209" s="447"/>
      <c r="DYG209" s="447"/>
      <c r="DYH209" s="447"/>
      <c r="DYI209" s="448"/>
      <c r="DYJ209" s="602"/>
      <c r="DYK209" s="602"/>
      <c r="DYL209" s="602"/>
      <c r="DYM209" s="449"/>
      <c r="DYN209" s="449"/>
      <c r="DYO209" s="449"/>
      <c r="DYP209" s="602"/>
      <c r="DYQ209" s="449"/>
      <c r="DYR209" s="449"/>
      <c r="DYS209" s="449"/>
      <c r="DYT209" s="449"/>
      <c r="DYU209" s="602"/>
      <c r="DYV209" s="447"/>
      <c r="DYW209" s="447"/>
      <c r="DYX209" s="447"/>
      <c r="DYY209" s="448"/>
      <c r="DYZ209" s="602"/>
      <c r="DZA209" s="602"/>
      <c r="DZB209" s="602"/>
      <c r="DZC209" s="449"/>
      <c r="DZD209" s="449"/>
      <c r="DZE209" s="449"/>
      <c r="DZF209" s="602"/>
      <c r="DZG209" s="449"/>
      <c r="DZH209" s="449"/>
      <c r="DZI209" s="449"/>
      <c r="DZJ209" s="449"/>
      <c r="DZK209" s="602"/>
      <c r="DZL209" s="447"/>
      <c r="DZM209" s="447"/>
      <c r="DZN209" s="447"/>
      <c r="DZO209" s="448"/>
      <c r="DZP209" s="602"/>
      <c r="DZQ209" s="602"/>
      <c r="DZR209" s="602"/>
      <c r="DZS209" s="449"/>
      <c r="DZT209" s="449"/>
      <c r="DZU209" s="449"/>
      <c r="DZV209" s="602"/>
      <c r="DZW209" s="449"/>
      <c r="DZX209" s="449"/>
      <c r="DZY209" s="449"/>
      <c r="DZZ209" s="449"/>
      <c r="EAA209" s="602"/>
      <c r="EAB209" s="447"/>
      <c r="EAC209" s="447"/>
      <c r="EAD209" s="447"/>
      <c r="EAE209" s="448"/>
      <c r="EAF209" s="602"/>
      <c r="EAG209" s="602"/>
      <c r="EAH209" s="602"/>
      <c r="EAI209" s="449"/>
      <c r="EAJ209" s="449"/>
      <c r="EAK209" s="449"/>
      <c r="EAL209" s="602"/>
      <c r="EAM209" s="449"/>
      <c r="EAN209" s="449"/>
      <c r="EAO209" s="449"/>
      <c r="EAP209" s="449"/>
      <c r="EAQ209" s="602"/>
      <c r="EAR209" s="447"/>
      <c r="EAS209" s="447"/>
      <c r="EAT209" s="447"/>
      <c r="EAU209" s="448"/>
      <c r="EAV209" s="602"/>
      <c r="EAW209" s="602"/>
      <c r="EAX209" s="602"/>
      <c r="EAY209" s="449"/>
      <c r="EAZ209" s="449"/>
      <c r="EBA209" s="449"/>
      <c r="EBB209" s="602"/>
      <c r="EBC209" s="449"/>
      <c r="EBD209" s="449"/>
      <c r="EBE209" s="449"/>
      <c r="EBF209" s="449"/>
      <c r="EBG209" s="602"/>
      <c r="EBH209" s="447"/>
      <c r="EBI209" s="447"/>
      <c r="EBJ209" s="447"/>
      <c r="EBK209" s="448"/>
      <c r="EBL209" s="602"/>
      <c r="EBM209" s="602"/>
      <c r="EBN209" s="602"/>
      <c r="EBO209" s="449"/>
      <c r="EBP209" s="449"/>
      <c r="EBQ209" s="449"/>
      <c r="EBR209" s="602"/>
      <c r="EBS209" s="449"/>
      <c r="EBT209" s="449"/>
      <c r="EBU209" s="449"/>
      <c r="EBV209" s="449"/>
      <c r="EBW209" s="602"/>
      <c r="EBX209" s="447"/>
      <c r="EBY209" s="447"/>
      <c r="EBZ209" s="447"/>
      <c r="ECA209" s="448"/>
      <c r="ECB209" s="602"/>
      <c r="ECC209" s="602"/>
      <c r="ECD209" s="602"/>
      <c r="ECE209" s="449"/>
      <c r="ECF209" s="449"/>
      <c r="ECG209" s="449"/>
      <c r="ECH209" s="602"/>
      <c r="ECI209" s="449"/>
      <c r="ECJ209" s="449"/>
      <c r="ECK209" s="449"/>
      <c r="ECL209" s="449"/>
      <c r="ECM209" s="602"/>
      <c r="ECN209" s="447"/>
      <c r="ECO209" s="447"/>
      <c r="ECP209" s="447"/>
      <c r="ECQ209" s="448"/>
      <c r="ECR209" s="602"/>
      <c r="ECS209" s="602"/>
      <c r="ECT209" s="602"/>
      <c r="ECU209" s="449"/>
      <c r="ECV209" s="449"/>
      <c r="ECW209" s="449"/>
      <c r="ECX209" s="602"/>
      <c r="ECY209" s="449"/>
      <c r="ECZ209" s="449"/>
      <c r="EDA209" s="449"/>
      <c r="EDB209" s="449"/>
      <c r="EDC209" s="602"/>
      <c r="EDD209" s="447"/>
      <c r="EDE209" s="447"/>
      <c r="EDF209" s="447"/>
      <c r="EDG209" s="448"/>
      <c r="EDH209" s="602"/>
      <c r="EDI209" s="602"/>
      <c r="EDJ209" s="602"/>
      <c r="EDK209" s="449"/>
      <c r="EDL209" s="449"/>
      <c r="EDM209" s="449"/>
      <c r="EDN209" s="602"/>
      <c r="EDO209" s="449"/>
      <c r="EDP209" s="449"/>
      <c r="EDQ209" s="449"/>
      <c r="EDR209" s="449"/>
      <c r="EDS209" s="602"/>
      <c r="EDT209" s="447"/>
      <c r="EDU209" s="447"/>
      <c r="EDV209" s="447"/>
      <c r="EDW209" s="448"/>
      <c r="EDX209" s="602"/>
      <c r="EDY209" s="602"/>
      <c r="EDZ209" s="602"/>
      <c r="EEA209" s="449"/>
      <c r="EEB209" s="449"/>
      <c r="EEC209" s="449"/>
      <c r="EED209" s="602"/>
      <c r="EEE209" s="449"/>
      <c r="EEF209" s="449"/>
      <c r="EEG209" s="449"/>
      <c r="EEH209" s="449"/>
      <c r="EEI209" s="602"/>
      <c r="EEJ209" s="447"/>
      <c r="EEK209" s="447"/>
      <c r="EEL209" s="447"/>
      <c r="EEM209" s="448"/>
      <c r="EEN209" s="602"/>
      <c r="EEO209" s="602"/>
      <c r="EEP209" s="602"/>
      <c r="EEQ209" s="449"/>
      <c r="EER209" s="449"/>
      <c r="EES209" s="449"/>
      <c r="EET209" s="602"/>
      <c r="EEU209" s="449"/>
      <c r="EEV209" s="449"/>
      <c r="EEW209" s="449"/>
      <c r="EEX209" s="449"/>
      <c r="EEY209" s="602"/>
      <c r="EEZ209" s="447"/>
      <c r="EFA209" s="447"/>
      <c r="EFB209" s="447"/>
      <c r="EFC209" s="448"/>
      <c r="EFD209" s="602"/>
      <c r="EFE209" s="602"/>
      <c r="EFF209" s="602"/>
      <c r="EFG209" s="449"/>
      <c r="EFH209" s="449"/>
      <c r="EFI209" s="449"/>
      <c r="EFJ209" s="602"/>
      <c r="EFK209" s="449"/>
      <c r="EFL209" s="449"/>
      <c r="EFM209" s="449"/>
      <c r="EFN209" s="449"/>
      <c r="EFO209" s="602"/>
      <c r="EFP209" s="447"/>
      <c r="EFQ209" s="447"/>
      <c r="EFR209" s="447"/>
      <c r="EFS209" s="448"/>
      <c r="EFT209" s="602"/>
      <c r="EFU209" s="602"/>
      <c r="EFV209" s="602"/>
      <c r="EFW209" s="449"/>
      <c r="EFX209" s="449"/>
      <c r="EFY209" s="449"/>
      <c r="EFZ209" s="602"/>
      <c r="EGA209" s="449"/>
      <c r="EGB209" s="449"/>
      <c r="EGC209" s="449"/>
      <c r="EGD209" s="449"/>
      <c r="EGE209" s="602"/>
      <c r="EGF209" s="447"/>
      <c r="EGG209" s="447"/>
      <c r="EGH209" s="447"/>
      <c r="EGI209" s="448"/>
      <c r="EGJ209" s="602"/>
      <c r="EGK209" s="602"/>
      <c r="EGL209" s="602"/>
      <c r="EGM209" s="449"/>
      <c r="EGN209" s="449"/>
      <c r="EGO209" s="449"/>
      <c r="EGP209" s="602"/>
      <c r="EGQ209" s="449"/>
      <c r="EGR209" s="449"/>
      <c r="EGS209" s="449"/>
      <c r="EGT209" s="449"/>
      <c r="EGU209" s="602"/>
      <c r="EGV209" s="447"/>
      <c r="EGW209" s="447"/>
      <c r="EGX209" s="447"/>
      <c r="EGY209" s="448"/>
      <c r="EGZ209" s="602"/>
      <c r="EHA209" s="602"/>
      <c r="EHB209" s="602"/>
      <c r="EHC209" s="449"/>
      <c r="EHD209" s="449"/>
      <c r="EHE209" s="449"/>
      <c r="EHF209" s="602"/>
      <c r="EHG209" s="449"/>
      <c r="EHH209" s="449"/>
      <c r="EHI209" s="449"/>
      <c r="EHJ209" s="449"/>
      <c r="EHK209" s="602"/>
      <c r="EHL209" s="447"/>
      <c r="EHM209" s="447"/>
      <c r="EHN209" s="447"/>
      <c r="EHO209" s="448"/>
      <c r="EHP209" s="602"/>
      <c r="EHQ209" s="602"/>
      <c r="EHR209" s="602"/>
      <c r="EHS209" s="449"/>
      <c r="EHT209" s="449"/>
      <c r="EHU209" s="449"/>
      <c r="EHV209" s="602"/>
      <c r="EHW209" s="449"/>
      <c r="EHX209" s="449"/>
      <c r="EHY209" s="449"/>
      <c r="EHZ209" s="449"/>
      <c r="EIA209" s="602"/>
      <c r="EIB209" s="447"/>
      <c r="EIC209" s="447"/>
      <c r="EID209" s="447"/>
      <c r="EIE209" s="448"/>
      <c r="EIF209" s="602"/>
      <c r="EIG209" s="602"/>
      <c r="EIH209" s="602"/>
      <c r="EII209" s="449"/>
      <c r="EIJ209" s="449"/>
      <c r="EIK209" s="449"/>
      <c r="EIL209" s="602"/>
      <c r="EIM209" s="449"/>
      <c r="EIN209" s="449"/>
      <c r="EIO209" s="449"/>
      <c r="EIP209" s="449"/>
      <c r="EIQ209" s="602"/>
      <c r="EIR209" s="447"/>
      <c r="EIS209" s="447"/>
      <c r="EIT209" s="447"/>
      <c r="EIU209" s="448"/>
      <c r="EIV209" s="602"/>
      <c r="EIW209" s="602"/>
      <c r="EIX209" s="602"/>
      <c r="EIY209" s="449"/>
      <c r="EIZ209" s="449"/>
      <c r="EJA209" s="449"/>
      <c r="EJB209" s="602"/>
      <c r="EJC209" s="449"/>
      <c r="EJD209" s="449"/>
      <c r="EJE209" s="449"/>
      <c r="EJF209" s="449"/>
      <c r="EJG209" s="602"/>
      <c r="EJH209" s="447"/>
      <c r="EJI209" s="447"/>
      <c r="EJJ209" s="447"/>
      <c r="EJK209" s="448"/>
      <c r="EJL209" s="602"/>
      <c r="EJM209" s="602"/>
      <c r="EJN209" s="602"/>
      <c r="EJO209" s="449"/>
      <c r="EJP209" s="449"/>
      <c r="EJQ209" s="449"/>
      <c r="EJR209" s="602"/>
      <c r="EJS209" s="449"/>
      <c r="EJT209" s="449"/>
      <c r="EJU209" s="449"/>
      <c r="EJV209" s="449"/>
      <c r="EJW209" s="602"/>
      <c r="EJX209" s="447"/>
      <c r="EJY209" s="447"/>
      <c r="EJZ209" s="447"/>
      <c r="EKA209" s="448"/>
      <c r="EKB209" s="602"/>
      <c r="EKC209" s="602"/>
      <c r="EKD209" s="602"/>
      <c r="EKE209" s="449"/>
      <c r="EKF209" s="449"/>
      <c r="EKG209" s="449"/>
      <c r="EKH209" s="602"/>
      <c r="EKI209" s="449"/>
      <c r="EKJ209" s="449"/>
      <c r="EKK209" s="449"/>
      <c r="EKL209" s="449"/>
      <c r="EKM209" s="602"/>
      <c r="EKN209" s="447"/>
      <c r="EKO209" s="447"/>
      <c r="EKP209" s="447"/>
      <c r="EKQ209" s="448"/>
      <c r="EKR209" s="602"/>
      <c r="EKS209" s="602"/>
      <c r="EKT209" s="602"/>
      <c r="EKU209" s="449"/>
      <c r="EKV209" s="449"/>
      <c r="EKW209" s="449"/>
      <c r="EKX209" s="602"/>
      <c r="EKY209" s="449"/>
      <c r="EKZ209" s="449"/>
      <c r="ELA209" s="449"/>
      <c r="ELB209" s="449"/>
      <c r="ELC209" s="602"/>
      <c r="ELD209" s="447"/>
      <c r="ELE209" s="447"/>
      <c r="ELF209" s="447"/>
      <c r="ELG209" s="448"/>
      <c r="ELH209" s="602"/>
      <c r="ELI209" s="602"/>
      <c r="ELJ209" s="602"/>
      <c r="ELK209" s="449"/>
      <c r="ELL209" s="449"/>
      <c r="ELM209" s="449"/>
      <c r="ELN209" s="602"/>
      <c r="ELO209" s="449"/>
      <c r="ELP209" s="449"/>
      <c r="ELQ209" s="449"/>
      <c r="ELR209" s="449"/>
      <c r="ELS209" s="602"/>
      <c r="ELT209" s="447"/>
      <c r="ELU209" s="447"/>
      <c r="ELV209" s="447"/>
      <c r="ELW209" s="448"/>
      <c r="ELX209" s="602"/>
      <c r="ELY209" s="602"/>
      <c r="ELZ209" s="602"/>
      <c r="EMA209" s="449"/>
      <c r="EMB209" s="449"/>
      <c r="EMC209" s="449"/>
      <c r="EMD209" s="602"/>
      <c r="EME209" s="449"/>
      <c r="EMF209" s="449"/>
      <c r="EMG209" s="449"/>
      <c r="EMH209" s="449"/>
      <c r="EMI209" s="602"/>
      <c r="EMJ209" s="447"/>
      <c r="EMK209" s="447"/>
      <c r="EML209" s="447"/>
      <c r="EMM209" s="448"/>
      <c r="EMN209" s="602"/>
      <c r="EMO209" s="602"/>
      <c r="EMP209" s="602"/>
      <c r="EMQ209" s="449"/>
      <c r="EMR209" s="449"/>
      <c r="EMS209" s="449"/>
      <c r="EMT209" s="602"/>
      <c r="EMU209" s="449"/>
      <c r="EMV209" s="449"/>
      <c r="EMW209" s="449"/>
      <c r="EMX209" s="449"/>
      <c r="EMY209" s="602"/>
      <c r="EMZ209" s="447"/>
      <c r="ENA209" s="447"/>
      <c r="ENB209" s="447"/>
      <c r="ENC209" s="448"/>
      <c r="END209" s="602"/>
      <c r="ENE209" s="602"/>
      <c r="ENF209" s="602"/>
      <c r="ENG209" s="449"/>
      <c r="ENH209" s="449"/>
      <c r="ENI209" s="449"/>
      <c r="ENJ209" s="602"/>
      <c r="ENK209" s="449"/>
      <c r="ENL209" s="449"/>
      <c r="ENM209" s="449"/>
      <c r="ENN209" s="449"/>
      <c r="ENO209" s="602"/>
      <c r="ENP209" s="447"/>
      <c r="ENQ209" s="447"/>
      <c r="ENR209" s="447"/>
      <c r="ENS209" s="448"/>
      <c r="ENT209" s="602"/>
      <c r="ENU209" s="602"/>
      <c r="ENV209" s="602"/>
      <c r="ENW209" s="449"/>
      <c r="ENX209" s="449"/>
      <c r="ENY209" s="449"/>
      <c r="ENZ209" s="602"/>
      <c r="EOA209" s="449"/>
      <c r="EOB209" s="449"/>
      <c r="EOC209" s="449"/>
      <c r="EOD209" s="449"/>
      <c r="EOE209" s="602"/>
      <c r="EOF209" s="447"/>
      <c r="EOG209" s="447"/>
      <c r="EOH209" s="447"/>
      <c r="EOI209" s="448"/>
      <c r="EOJ209" s="602"/>
      <c r="EOK209" s="602"/>
      <c r="EOL209" s="602"/>
      <c r="EOM209" s="449"/>
      <c r="EON209" s="449"/>
      <c r="EOO209" s="449"/>
      <c r="EOP209" s="602"/>
      <c r="EOQ209" s="449"/>
      <c r="EOR209" s="449"/>
      <c r="EOS209" s="449"/>
      <c r="EOT209" s="449"/>
      <c r="EOU209" s="602"/>
      <c r="EOV209" s="447"/>
      <c r="EOW209" s="447"/>
      <c r="EOX209" s="447"/>
      <c r="EOY209" s="448"/>
      <c r="EOZ209" s="602"/>
      <c r="EPA209" s="602"/>
      <c r="EPB209" s="602"/>
      <c r="EPC209" s="449"/>
      <c r="EPD209" s="449"/>
      <c r="EPE209" s="449"/>
      <c r="EPF209" s="602"/>
      <c r="EPG209" s="449"/>
      <c r="EPH209" s="449"/>
      <c r="EPI209" s="449"/>
      <c r="EPJ209" s="449"/>
      <c r="EPK209" s="602"/>
      <c r="EPL209" s="447"/>
      <c r="EPM209" s="447"/>
      <c r="EPN209" s="447"/>
      <c r="EPO209" s="448"/>
      <c r="EPP209" s="602"/>
      <c r="EPQ209" s="602"/>
      <c r="EPR209" s="602"/>
      <c r="EPS209" s="449"/>
      <c r="EPT209" s="449"/>
      <c r="EPU209" s="449"/>
      <c r="EPV209" s="602"/>
      <c r="EPW209" s="449"/>
      <c r="EPX209" s="449"/>
      <c r="EPY209" s="449"/>
      <c r="EPZ209" s="449"/>
      <c r="EQA209" s="602"/>
      <c r="EQB209" s="447"/>
      <c r="EQC209" s="447"/>
      <c r="EQD209" s="447"/>
      <c r="EQE209" s="448"/>
      <c r="EQF209" s="602"/>
      <c r="EQG209" s="602"/>
      <c r="EQH209" s="602"/>
      <c r="EQI209" s="449"/>
      <c r="EQJ209" s="449"/>
      <c r="EQK209" s="449"/>
      <c r="EQL209" s="602"/>
      <c r="EQM209" s="449"/>
      <c r="EQN209" s="449"/>
      <c r="EQO209" s="449"/>
      <c r="EQP209" s="449"/>
      <c r="EQQ209" s="602"/>
      <c r="EQR209" s="447"/>
      <c r="EQS209" s="447"/>
      <c r="EQT209" s="447"/>
      <c r="EQU209" s="448"/>
      <c r="EQV209" s="602"/>
      <c r="EQW209" s="602"/>
      <c r="EQX209" s="602"/>
      <c r="EQY209" s="449"/>
      <c r="EQZ209" s="449"/>
      <c r="ERA209" s="449"/>
      <c r="ERB209" s="602"/>
      <c r="ERC209" s="449"/>
      <c r="ERD209" s="449"/>
      <c r="ERE209" s="449"/>
      <c r="ERF209" s="449"/>
      <c r="ERG209" s="602"/>
      <c r="ERH209" s="447"/>
      <c r="ERI209" s="447"/>
      <c r="ERJ209" s="447"/>
      <c r="ERK209" s="448"/>
      <c r="ERL209" s="602"/>
      <c r="ERM209" s="602"/>
      <c r="ERN209" s="602"/>
      <c r="ERO209" s="449"/>
      <c r="ERP209" s="449"/>
      <c r="ERQ209" s="449"/>
      <c r="ERR209" s="602"/>
      <c r="ERS209" s="449"/>
      <c r="ERT209" s="449"/>
      <c r="ERU209" s="449"/>
      <c r="ERV209" s="449"/>
      <c r="ERW209" s="602"/>
      <c r="ERX209" s="447"/>
      <c r="ERY209" s="447"/>
      <c r="ERZ209" s="447"/>
      <c r="ESA209" s="448"/>
      <c r="ESB209" s="602"/>
      <c r="ESC209" s="602"/>
      <c r="ESD209" s="602"/>
      <c r="ESE209" s="449"/>
      <c r="ESF209" s="449"/>
      <c r="ESG209" s="449"/>
      <c r="ESH209" s="602"/>
      <c r="ESI209" s="449"/>
      <c r="ESJ209" s="449"/>
      <c r="ESK209" s="449"/>
      <c r="ESL209" s="449"/>
      <c r="ESM209" s="602"/>
      <c r="ESN209" s="447"/>
      <c r="ESO209" s="447"/>
      <c r="ESP209" s="447"/>
      <c r="ESQ209" s="448"/>
      <c r="ESR209" s="602"/>
      <c r="ESS209" s="602"/>
      <c r="EST209" s="602"/>
      <c r="ESU209" s="449"/>
      <c r="ESV209" s="449"/>
      <c r="ESW209" s="449"/>
      <c r="ESX209" s="602"/>
      <c r="ESY209" s="449"/>
      <c r="ESZ209" s="449"/>
      <c r="ETA209" s="449"/>
      <c r="ETB209" s="449"/>
      <c r="ETC209" s="602"/>
      <c r="ETD209" s="447"/>
      <c r="ETE209" s="447"/>
      <c r="ETF209" s="447"/>
      <c r="ETG209" s="448"/>
      <c r="ETH209" s="602"/>
      <c r="ETI209" s="602"/>
      <c r="ETJ209" s="602"/>
      <c r="ETK209" s="449"/>
      <c r="ETL209" s="449"/>
      <c r="ETM209" s="449"/>
      <c r="ETN209" s="602"/>
      <c r="ETO209" s="449"/>
      <c r="ETP209" s="449"/>
      <c r="ETQ209" s="449"/>
      <c r="ETR209" s="449"/>
      <c r="ETS209" s="602"/>
      <c r="ETT209" s="447"/>
      <c r="ETU209" s="447"/>
      <c r="ETV209" s="447"/>
      <c r="ETW209" s="448"/>
      <c r="ETX209" s="602"/>
      <c r="ETY209" s="602"/>
      <c r="ETZ209" s="602"/>
      <c r="EUA209" s="449"/>
      <c r="EUB209" s="449"/>
      <c r="EUC209" s="449"/>
      <c r="EUD209" s="602"/>
      <c r="EUE209" s="449"/>
      <c r="EUF209" s="449"/>
      <c r="EUG209" s="449"/>
      <c r="EUH209" s="449"/>
      <c r="EUI209" s="602"/>
      <c r="EUJ209" s="447"/>
      <c r="EUK209" s="447"/>
      <c r="EUL209" s="447"/>
      <c r="EUM209" s="448"/>
      <c r="EUN209" s="602"/>
      <c r="EUO209" s="602"/>
      <c r="EUP209" s="602"/>
      <c r="EUQ209" s="449"/>
      <c r="EUR209" s="449"/>
      <c r="EUS209" s="449"/>
      <c r="EUT209" s="602"/>
      <c r="EUU209" s="449"/>
      <c r="EUV209" s="449"/>
      <c r="EUW209" s="449"/>
      <c r="EUX209" s="449"/>
      <c r="EUY209" s="602"/>
      <c r="EUZ209" s="447"/>
      <c r="EVA209" s="447"/>
      <c r="EVB209" s="447"/>
      <c r="EVC209" s="448"/>
      <c r="EVD209" s="602"/>
      <c r="EVE209" s="602"/>
      <c r="EVF209" s="602"/>
      <c r="EVG209" s="449"/>
      <c r="EVH209" s="449"/>
      <c r="EVI209" s="449"/>
      <c r="EVJ209" s="602"/>
      <c r="EVK209" s="449"/>
      <c r="EVL209" s="449"/>
      <c r="EVM209" s="449"/>
      <c r="EVN209" s="449"/>
      <c r="EVO209" s="602"/>
      <c r="EVP209" s="447"/>
      <c r="EVQ209" s="447"/>
      <c r="EVR209" s="447"/>
      <c r="EVS209" s="448"/>
      <c r="EVT209" s="602"/>
      <c r="EVU209" s="602"/>
      <c r="EVV209" s="602"/>
      <c r="EVW209" s="449"/>
      <c r="EVX209" s="449"/>
      <c r="EVY209" s="449"/>
      <c r="EVZ209" s="602"/>
      <c r="EWA209" s="449"/>
      <c r="EWB209" s="449"/>
      <c r="EWC209" s="449"/>
      <c r="EWD209" s="449"/>
      <c r="EWE209" s="602"/>
      <c r="EWF209" s="447"/>
      <c r="EWG209" s="447"/>
      <c r="EWH209" s="447"/>
      <c r="EWI209" s="448"/>
      <c r="EWJ209" s="602"/>
      <c r="EWK209" s="602"/>
      <c r="EWL209" s="602"/>
      <c r="EWM209" s="449"/>
      <c r="EWN209" s="449"/>
      <c r="EWO209" s="449"/>
      <c r="EWP209" s="602"/>
      <c r="EWQ209" s="449"/>
      <c r="EWR209" s="449"/>
      <c r="EWS209" s="449"/>
      <c r="EWT209" s="449"/>
      <c r="EWU209" s="602"/>
      <c r="EWV209" s="447"/>
      <c r="EWW209" s="447"/>
      <c r="EWX209" s="447"/>
      <c r="EWY209" s="448"/>
      <c r="EWZ209" s="602"/>
      <c r="EXA209" s="602"/>
      <c r="EXB209" s="602"/>
      <c r="EXC209" s="449"/>
      <c r="EXD209" s="449"/>
      <c r="EXE209" s="449"/>
      <c r="EXF209" s="602"/>
      <c r="EXG209" s="449"/>
      <c r="EXH209" s="449"/>
      <c r="EXI209" s="449"/>
      <c r="EXJ209" s="449"/>
      <c r="EXK209" s="602"/>
      <c r="EXL209" s="447"/>
      <c r="EXM209" s="447"/>
      <c r="EXN209" s="447"/>
      <c r="EXO209" s="448"/>
      <c r="EXP209" s="602"/>
      <c r="EXQ209" s="602"/>
      <c r="EXR209" s="602"/>
      <c r="EXS209" s="449"/>
      <c r="EXT209" s="449"/>
      <c r="EXU209" s="449"/>
      <c r="EXV209" s="602"/>
      <c r="EXW209" s="449"/>
      <c r="EXX209" s="449"/>
      <c r="EXY209" s="449"/>
      <c r="EXZ209" s="449"/>
      <c r="EYA209" s="602"/>
      <c r="EYB209" s="447"/>
      <c r="EYC209" s="447"/>
      <c r="EYD209" s="447"/>
      <c r="EYE209" s="448"/>
      <c r="EYF209" s="602"/>
      <c r="EYG209" s="602"/>
      <c r="EYH209" s="602"/>
      <c r="EYI209" s="449"/>
      <c r="EYJ209" s="449"/>
      <c r="EYK209" s="449"/>
      <c r="EYL209" s="602"/>
      <c r="EYM209" s="449"/>
      <c r="EYN209" s="449"/>
      <c r="EYO209" s="449"/>
      <c r="EYP209" s="449"/>
      <c r="EYQ209" s="602"/>
      <c r="EYR209" s="447"/>
      <c r="EYS209" s="447"/>
      <c r="EYT209" s="447"/>
      <c r="EYU209" s="448"/>
      <c r="EYV209" s="602"/>
      <c r="EYW209" s="602"/>
      <c r="EYX209" s="602"/>
      <c r="EYY209" s="449"/>
      <c r="EYZ209" s="449"/>
      <c r="EZA209" s="449"/>
      <c r="EZB209" s="602"/>
      <c r="EZC209" s="449"/>
      <c r="EZD209" s="449"/>
      <c r="EZE209" s="449"/>
      <c r="EZF209" s="449"/>
      <c r="EZG209" s="602"/>
      <c r="EZH209" s="447"/>
      <c r="EZI209" s="447"/>
      <c r="EZJ209" s="447"/>
      <c r="EZK209" s="448"/>
      <c r="EZL209" s="602"/>
      <c r="EZM209" s="602"/>
      <c r="EZN209" s="602"/>
      <c r="EZO209" s="449"/>
      <c r="EZP209" s="449"/>
      <c r="EZQ209" s="449"/>
      <c r="EZR209" s="602"/>
      <c r="EZS209" s="449"/>
      <c r="EZT209" s="449"/>
      <c r="EZU209" s="449"/>
      <c r="EZV209" s="449"/>
      <c r="EZW209" s="602"/>
      <c r="EZX209" s="447"/>
      <c r="EZY209" s="447"/>
      <c r="EZZ209" s="447"/>
      <c r="FAA209" s="448"/>
      <c r="FAB209" s="602"/>
      <c r="FAC209" s="602"/>
      <c r="FAD209" s="602"/>
      <c r="FAE209" s="449"/>
      <c r="FAF209" s="449"/>
      <c r="FAG209" s="449"/>
      <c r="FAH209" s="602"/>
      <c r="FAI209" s="449"/>
      <c r="FAJ209" s="449"/>
      <c r="FAK209" s="449"/>
      <c r="FAL209" s="449"/>
      <c r="FAM209" s="602"/>
      <c r="FAN209" s="447"/>
      <c r="FAO209" s="447"/>
      <c r="FAP209" s="447"/>
      <c r="FAQ209" s="448"/>
      <c r="FAR209" s="602"/>
      <c r="FAS209" s="602"/>
      <c r="FAT209" s="602"/>
      <c r="FAU209" s="449"/>
      <c r="FAV209" s="449"/>
      <c r="FAW209" s="449"/>
      <c r="FAX209" s="602"/>
      <c r="FAY209" s="449"/>
      <c r="FAZ209" s="449"/>
      <c r="FBA209" s="449"/>
      <c r="FBB209" s="449"/>
      <c r="FBC209" s="602"/>
      <c r="FBD209" s="447"/>
      <c r="FBE209" s="447"/>
      <c r="FBF209" s="447"/>
      <c r="FBG209" s="448"/>
      <c r="FBH209" s="602"/>
      <c r="FBI209" s="602"/>
      <c r="FBJ209" s="602"/>
      <c r="FBK209" s="449"/>
      <c r="FBL209" s="449"/>
      <c r="FBM209" s="449"/>
      <c r="FBN209" s="602"/>
      <c r="FBO209" s="449"/>
      <c r="FBP209" s="449"/>
      <c r="FBQ209" s="449"/>
      <c r="FBR209" s="449"/>
      <c r="FBS209" s="602"/>
      <c r="FBT209" s="447"/>
      <c r="FBU209" s="447"/>
      <c r="FBV209" s="447"/>
      <c r="FBW209" s="448"/>
      <c r="FBX209" s="602"/>
      <c r="FBY209" s="602"/>
      <c r="FBZ209" s="602"/>
      <c r="FCA209" s="449"/>
      <c r="FCB209" s="449"/>
      <c r="FCC209" s="449"/>
      <c r="FCD209" s="602"/>
      <c r="FCE209" s="449"/>
      <c r="FCF209" s="449"/>
      <c r="FCG209" s="449"/>
      <c r="FCH209" s="449"/>
      <c r="FCI209" s="602"/>
      <c r="FCJ209" s="447"/>
      <c r="FCK209" s="447"/>
      <c r="FCL209" s="447"/>
      <c r="FCM209" s="448"/>
      <c r="FCN209" s="602"/>
      <c r="FCO209" s="602"/>
      <c r="FCP209" s="602"/>
      <c r="FCQ209" s="449"/>
      <c r="FCR209" s="449"/>
      <c r="FCS209" s="449"/>
      <c r="FCT209" s="602"/>
      <c r="FCU209" s="449"/>
      <c r="FCV209" s="449"/>
      <c r="FCW209" s="449"/>
      <c r="FCX209" s="449"/>
      <c r="FCY209" s="602"/>
      <c r="FCZ209" s="447"/>
      <c r="FDA209" s="447"/>
      <c r="FDB209" s="447"/>
      <c r="FDC209" s="448"/>
      <c r="FDD209" s="602"/>
      <c r="FDE209" s="602"/>
      <c r="FDF209" s="602"/>
      <c r="FDG209" s="449"/>
      <c r="FDH209" s="449"/>
      <c r="FDI209" s="449"/>
      <c r="FDJ209" s="602"/>
      <c r="FDK209" s="449"/>
      <c r="FDL209" s="449"/>
      <c r="FDM209" s="449"/>
      <c r="FDN209" s="449"/>
      <c r="FDO209" s="602"/>
      <c r="FDP209" s="447"/>
      <c r="FDQ209" s="447"/>
      <c r="FDR209" s="447"/>
      <c r="FDS209" s="448"/>
      <c r="FDT209" s="602"/>
      <c r="FDU209" s="602"/>
      <c r="FDV209" s="602"/>
      <c r="FDW209" s="449"/>
      <c r="FDX209" s="449"/>
      <c r="FDY209" s="449"/>
      <c r="FDZ209" s="602"/>
      <c r="FEA209" s="449"/>
      <c r="FEB209" s="449"/>
      <c r="FEC209" s="449"/>
      <c r="FED209" s="449"/>
      <c r="FEE209" s="602"/>
      <c r="FEF209" s="447"/>
      <c r="FEG209" s="447"/>
      <c r="FEH209" s="447"/>
      <c r="FEI209" s="448"/>
      <c r="FEJ209" s="602"/>
      <c r="FEK209" s="602"/>
      <c r="FEL209" s="602"/>
      <c r="FEM209" s="449"/>
      <c r="FEN209" s="449"/>
      <c r="FEO209" s="449"/>
      <c r="FEP209" s="602"/>
      <c r="FEQ209" s="449"/>
      <c r="FER209" s="449"/>
      <c r="FES209" s="449"/>
      <c r="FET209" s="449"/>
      <c r="FEU209" s="602"/>
      <c r="FEV209" s="447"/>
      <c r="FEW209" s="447"/>
      <c r="FEX209" s="447"/>
      <c r="FEY209" s="448"/>
      <c r="FEZ209" s="602"/>
      <c r="FFA209" s="602"/>
      <c r="FFB209" s="602"/>
      <c r="FFC209" s="449"/>
      <c r="FFD209" s="449"/>
      <c r="FFE209" s="449"/>
      <c r="FFF209" s="602"/>
      <c r="FFG209" s="449"/>
      <c r="FFH209" s="449"/>
      <c r="FFI209" s="449"/>
      <c r="FFJ209" s="449"/>
      <c r="FFK209" s="602"/>
      <c r="FFL209" s="447"/>
      <c r="FFM209" s="447"/>
      <c r="FFN209" s="447"/>
      <c r="FFO209" s="448"/>
      <c r="FFP209" s="602"/>
      <c r="FFQ209" s="602"/>
      <c r="FFR209" s="602"/>
      <c r="FFS209" s="449"/>
      <c r="FFT209" s="449"/>
      <c r="FFU209" s="449"/>
      <c r="FFV209" s="602"/>
      <c r="FFW209" s="449"/>
      <c r="FFX209" s="449"/>
      <c r="FFY209" s="449"/>
      <c r="FFZ209" s="449"/>
      <c r="FGA209" s="602"/>
      <c r="FGB209" s="447"/>
      <c r="FGC209" s="447"/>
      <c r="FGD209" s="447"/>
      <c r="FGE209" s="448"/>
      <c r="FGF209" s="602"/>
      <c r="FGG209" s="602"/>
      <c r="FGH209" s="602"/>
      <c r="FGI209" s="449"/>
      <c r="FGJ209" s="449"/>
      <c r="FGK209" s="449"/>
      <c r="FGL209" s="602"/>
      <c r="FGM209" s="449"/>
      <c r="FGN209" s="449"/>
      <c r="FGO209" s="449"/>
      <c r="FGP209" s="449"/>
      <c r="FGQ209" s="602"/>
      <c r="FGR209" s="447"/>
      <c r="FGS209" s="447"/>
      <c r="FGT209" s="447"/>
      <c r="FGU209" s="448"/>
      <c r="FGV209" s="602"/>
      <c r="FGW209" s="602"/>
      <c r="FGX209" s="602"/>
      <c r="FGY209" s="449"/>
      <c r="FGZ209" s="449"/>
      <c r="FHA209" s="449"/>
      <c r="FHB209" s="602"/>
      <c r="FHC209" s="449"/>
      <c r="FHD209" s="449"/>
      <c r="FHE209" s="449"/>
      <c r="FHF209" s="449"/>
      <c r="FHG209" s="602"/>
      <c r="FHH209" s="447"/>
      <c r="FHI209" s="447"/>
      <c r="FHJ209" s="447"/>
      <c r="FHK209" s="448"/>
      <c r="FHL209" s="602"/>
      <c r="FHM209" s="602"/>
      <c r="FHN209" s="602"/>
      <c r="FHO209" s="449"/>
      <c r="FHP209" s="449"/>
      <c r="FHQ209" s="449"/>
      <c r="FHR209" s="602"/>
      <c r="FHS209" s="449"/>
      <c r="FHT209" s="449"/>
      <c r="FHU209" s="449"/>
      <c r="FHV209" s="449"/>
      <c r="FHW209" s="602"/>
      <c r="FHX209" s="447"/>
      <c r="FHY209" s="447"/>
      <c r="FHZ209" s="447"/>
      <c r="FIA209" s="448"/>
      <c r="FIB209" s="602"/>
      <c r="FIC209" s="602"/>
      <c r="FID209" s="602"/>
      <c r="FIE209" s="449"/>
      <c r="FIF209" s="449"/>
      <c r="FIG209" s="449"/>
      <c r="FIH209" s="602"/>
      <c r="FII209" s="449"/>
      <c r="FIJ209" s="449"/>
      <c r="FIK209" s="449"/>
      <c r="FIL209" s="449"/>
      <c r="FIM209" s="602"/>
      <c r="FIN209" s="447"/>
      <c r="FIO209" s="447"/>
      <c r="FIP209" s="447"/>
      <c r="FIQ209" s="448"/>
      <c r="FIR209" s="602"/>
      <c r="FIS209" s="602"/>
      <c r="FIT209" s="602"/>
      <c r="FIU209" s="449"/>
      <c r="FIV209" s="449"/>
      <c r="FIW209" s="449"/>
      <c r="FIX209" s="602"/>
      <c r="FIY209" s="449"/>
      <c r="FIZ209" s="449"/>
      <c r="FJA209" s="449"/>
      <c r="FJB209" s="449"/>
      <c r="FJC209" s="602"/>
      <c r="FJD209" s="447"/>
      <c r="FJE209" s="447"/>
      <c r="FJF209" s="447"/>
      <c r="FJG209" s="448"/>
      <c r="FJH209" s="602"/>
      <c r="FJI209" s="602"/>
      <c r="FJJ209" s="602"/>
      <c r="FJK209" s="449"/>
      <c r="FJL209" s="449"/>
      <c r="FJM209" s="449"/>
      <c r="FJN209" s="602"/>
      <c r="FJO209" s="449"/>
      <c r="FJP209" s="449"/>
      <c r="FJQ209" s="449"/>
      <c r="FJR209" s="449"/>
      <c r="FJS209" s="602"/>
      <c r="FJT209" s="447"/>
      <c r="FJU209" s="447"/>
      <c r="FJV209" s="447"/>
      <c r="FJW209" s="448"/>
      <c r="FJX209" s="602"/>
      <c r="FJY209" s="602"/>
      <c r="FJZ209" s="602"/>
      <c r="FKA209" s="449"/>
      <c r="FKB209" s="449"/>
      <c r="FKC209" s="449"/>
      <c r="FKD209" s="602"/>
      <c r="FKE209" s="449"/>
      <c r="FKF209" s="449"/>
      <c r="FKG209" s="449"/>
      <c r="FKH209" s="449"/>
      <c r="FKI209" s="602"/>
      <c r="FKJ209" s="447"/>
      <c r="FKK209" s="447"/>
      <c r="FKL209" s="447"/>
      <c r="FKM209" s="448"/>
      <c r="FKN209" s="602"/>
      <c r="FKO209" s="602"/>
      <c r="FKP209" s="602"/>
      <c r="FKQ209" s="449"/>
      <c r="FKR209" s="449"/>
      <c r="FKS209" s="449"/>
      <c r="FKT209" s="602"/>
      <c r="FKU209" s="449"/>
      <c r="FKV209" s="449"/>
      <c r="FKW209" s="449"/>
      <c r="FKX209" s="449"/>
      <c r="FKY209" s="602"/>
      <c r="FKZ209" s="447"/>
      <c r="FLA209" s="447"/>
      <c r="FLB209" s="447"/>
      <c r="FLC209" s="448"/>
      <c r="FLD209" s="602"/>
      <c r="FLE209" s="602"/>
      <c r="FLF209" s="602"/>
      <c r="FLG209" s="449"/>
      <c r="FLH209" s="449"/>
      <c r="FLI209" s="449"/>
      <c r="FLJ209" s="602"/>
      <c r="FLK209" s="449"/>
      <c r="FLL209" s="449"/>
      <c r="FLM209" s="449"/>
      <c r="FLN209" s="449"/>
      <c r="FLO209" s="602"/>
      <c r="FLP209" s="447"/>
      <c r="FLQ209" s="447"/>
      <c r="FLR209" s="447"/>
      <c r="FLS209" s="448"/>
      <c r="FLT209" s="602"/>
      <c r="FLU209" s="602"/>
      <c r="FLV209" s="602"/>
      <c r="FLW209" s="449"/>
      <c r="FLX209" s="449"/>
      <c r="FLY209" s="449"/>
      <c r="FLZ209" s="602"/>
      <c r="FMA209" s="449"/>
      <c r="FMB209" s="449"/>
      <c r="FMC209" s="449"/>
      <c r="FMD209" s="449"/>
      <c r="FME209" s="602"/>
      <c r="FMF209" s="447"/>
      <c r="FMG209" s="447"/>
      <c r="FMH209" s="447"/>
      <c r="FMI209" s="448"/>
      <c r="FMJ209" s="602"/>
      <c r="FMK209" s="602"/>
      <c r="FML209" s="602"/>
      <c r="FMM209" s="449"/>
      <c r="FMN209" s="449"/>
      <c r="FMO209" s="449"/>
      <c r="FMP209" s="602"/>
      <c r="FMQ209" s="449"/>
      <c r="FMR209" s="449"/>
      <c r="FMS209" s="449"/>
      <c r="FMT209" s="449"/>
      <c r="FMU209" s="602"/>
      <c r="FMV209" s="447"/>
      <c r="FMW209" s="447"/>
      <c r="FMX209" s="447"/>
      <c r="FMY209" s="448"/>
      <c r="FMZ209" s="602"/>
      <c r="FNA209" s="602"/>
      <c r="FNB209" s="602"/>
      <c r="FNC209" s="449"/>
      <c r="FND209" s="449"/>
      <c r="FNE209" s="449"/>
      <c r="FNF209" s="602"/>
      <c r="FNG209" s="449"/>
      <c r="FNH209" s="449"/>
      <c r="FNI209" s="449"/>
      <c r="FNJ209" s="449"/>
      <c r="FNK209" s="602"/>
      <c r="FNL209" s="447"/>
      <c r="FNM209" s="447"/>
      <c r="FNN209" s="447"/>
      <c r="FNO209" s="448"/>
      <c r="FNP209" s="602"/>
      <c r="FNQ209" s="602"/>
      <c r="FNR209" s="602"/>
      <c r="FNS209" s="449"/>
      <c r="FNT209" s="449"/>
      <c r="FNU209" s="449"/>
      <c r="FNV209" s="602"/>
      <c r="FNW209" s="449"/>
      <c r="FNX209" s="449"/>
      <c r="FNY209" s="449"/>
      <c r="FNZ209" s="449"/>
      <c r="FOA209" s="602"/>
      <c r="FOB209" s="447"/>
      <c r="FOC209" s="447"/>
      <c r="FOD209" s="447"/>
      <c r="FOE209" s="448"/>
      <c r="FOF209" s="602"/>
      <c r="FOG209" s="602"/>
      <c r="FOH209" s="602"/>
      <c r="FOI209" s="449"/>
      <c r="FOJ209" s="449"/>
      <c r="FOK209" s="449"/>
      <c r="FOL209" s="602"/>
      <c r="FOM209" s="449"/>
      <c r="FON209" s="449"/>
      <c r="FOO209" s="449"/>
      <c r="FOP209" s="449"/>
      <c r="FOQ209" s="602"/>
      <c r="FOR209" s="447"/>
      <c r="FOS209" s="447"/>
      <c r="FOT209" s="447"/>
      <c r="FOU209" s="448"/>
      <c r="FOV209" s="602"/>
      <c r="FOW209" s="602"/>
      <c r="FOX209" s="602"/>
      <c r="FOY209" s="449"/>
      <c r="FOZ209" s="449"/>
      <c r="FPA209" s="449"/>
      <c r="FPB209" s="602"/>
      <c r="FPC209" s="449"/>
      <c r="FPD209" s="449"/>
      <c r="FPE209" s="449"/>
      <c r="FPF209" s="449"/>
      <c r="FPG209" s="602"/>
      <c r="FPH209" s="447"/>
      <c r="FPI209" s="447"/>
      <c r="FPJ209" s="447"/>
      <c r="FPK209" s="448"/>
      <c r="FPL209" s="602"/>
      <c r="FPM209" s="602"/>
      <c r="FPN209" s="602"/>
      <c r="FPO209" s="449"/>
      <c r="FPP209" s="449"/>
      <c r="FPQ209" s="449"/>
      <c r="FPR209" s="602"/>
      <c r="FPS209" s="449"/>
      <c r="FPT209" s="449"/>
      <c r="FPU209" s="449"/>
      <c r="FPV209" s="449"/>
      <c r="FPW209" s="602"/>
      <c r="FPX209" s="447"/>
      <c r="FPY209" s="447"/>
      <c r="FPZ209" s="447"/>
      <c r="FQA209" s="448"/>
      <c r="FQB209" s="602"/>
      <c r="FQC209" s="602"/>
      <c r="FQD209" s="602"/>
      <c r="FQE209" s="449"/>
      <c r="FQF209" s="449"/>
      <c r="FQG209" s="449"/>
      <c r="FQH209" s="602"/>
      <c r="FQI209" s="449"/>
      <c r="FQJ209" s="449"/>
      <c r="FQK209" s="449"/>
      <c r="FQL209" s="449"/>
      <c r="FQM209" s="602"/>
      <c r="FQN209" s="447"/>
      <c r="FQO209" s="447"/>
      <c r="FQP209" s="447"/>
      <c r="FQQ209" s="448"/>
      <c r="FQR209" s="602"/>
      <c r="FQS209" s="602"/>
      <c r="FQT209" s="602"/>
      <c r="FQU209" s="449"/>
      <c r="FQV209" s="449"/>
      <c r="FQW209" s="449"/>
      <c r="FQX209" s="602"/>
      <c r="FQY209" s="449"/>
      <c r="FQZ209" s="449"/>
      <c r="FRA209" s="449"/>
      <c r="FRB209" s="449"/>
      <c r="FRC209" s="602"/>
      <c r="FRD209" s="447"/>
      <c r="FRE209" s="447"/>
      <c r="FRF209" s="447"/>
      <c r="FRG209" s="448"/>
      <c r="FRH209" s="602"/>
      <c r="FRI209" s="602"/>
      <c r="FRJ209" s="602"/>
      <c r="FRK209" s="449"/>
      <c r="FRL209" s="449"/>
      <c r="FRM209" s="449"/>
      <c r="FRN209" s="602"/>
      <c r="FRO209" s="449"/>
      <c r="FRP209" s="449"/>
      <c r="FRQ209" s="449"/>
      <c r="FRR209" s="449"/>
      <c r="FRS209" s="602"/>
      <c r="FRT209" s="447"/>
      <c r="FRU209" s="447"/>
      <c r="FRV209" s="447"/>
      <c r="FRW209" s="448"/>
      <c r="FRX209" s="602"/>
      <c r="FRY209" s="602"/>
      <c r="FRZ209" s="602"/>
      <c r="FSA209" s="449"/>
      <c r="FSB209" s="449"/>
      <c r="FSC209" s="449"/>
      <c r="FSD209" s="602"/>
      <c r="FSE209" s="449"/>
      <c r="FSF209" s="449"/>
      <c r="FSG209" s="449"/>
      <c r="FSH209" s="449"/>
      <c r="FSI209" s="602"/>
      <c r="FSJ209" s="447"/>
      <c r="FSK209" s="447"/>
      <c r="FSL209" s="447"/>
      <c r="FSM209" s="448"/>
      <c r="FSN209" s="602"/>
      <c r="FSO209" s="602"/>
      <c r="FSP209" s="602"/>
      <c r="FSQ209" s="449"/>
      <c r="FSR209" s="449"/>
      <c r="FSS209" s="449"/>
      <c r="FST209" s="602"/>
      <c r="FSU209" s="449"/>
      <c r="FSV209" s="449"/>
      <c r="FSW209" s="449"/>
      <c r="FSX209" s="449"/>
      <c r="FSY209" s="602"/>
      <c r="FSZ209" s="447"/>
      <c r="FTA209" s="447"/>
      <c r="FTB209" s="447"/>
      <c r="FTC209" s="448"/>
      <c r="FTD209" s="602"/>
      <c r="FTE209" s="602"/>
      <c r="FTF209" s="602"/>
      <c r="FTG209" s="449"/>
      <c r="FTH209" s="449"/>
      <c r="FTI209" s="449"/>
      <c r="FTJ209" s="602"/>
      <c r="FTK209" s="449"/>
      <c r="FTL209" s="449"/>
      <c r="FTM209" s="449"/>
      <c r="FTN209" s="449"/>
      <c r="FTO209" s="602"/>
      <c r="FTP209" s="447"/>
      <c r="FTQ209" s="447"/>
      <c r="FTR209" s="447"/>
      <c r="FTS209" s="448"/>
      <c r="FTT209" s="602"/>
      <c r="FTU209" s="602"/>
      <c r="FTV209" s="602"/>
      <c r="FTW209" s="449"/>
      <c r="FTX209" s="449"/>
      <c r="FTY209" s="449"/>
      <c r="FTZ209" s="602"/>
      <c r="FUA209" s="449"/>
      <c r="FUB209" s="449"/>
      <c r="FUC209" s="449"/>
      <c r="FUD209" s="449"/>
      <c r="FUE209" s="602"/>
      <c r="FUF209" s="447"/>
      <c r="FUG209" s="447"/>
      <c r="FUH209" s="447"/>
      <c r="FUI209" s="448"/>
      <c r="FUJ209" s="602"/>
      <c r="FUK209" s="602"/>
      <c r="FUL209" s="602"/>
      <c r="FUM209" s="449"/>
      <c r="FUN209" s="449"/>
      <c r="FUO209" s="449"/>
      <c r="FUP209" s="602"/>
      <c r="FUQ209" s="449"/>
      <c r="FUR209" s="449"/>
      <c r="FUS209" s="449"/>
      <c r="FUT209" s="449"/>
      <c r="FUU209" s="602"/>
      <c r="FUV209" s="447"/>
      <c r="FUW209" s="447"/>
      <c r="FUX209" s="447"/>
      <c r="FUY209" s="448"/>
      <c r="FUZ209" s="602"/>
      <c r="FVA209" s="602"/>
      <c r="FVB209" s="602"/>
      <c r="FVC209" s="449"/>
      <c r="FVD209" s="449"/>
      <c r="FVE209" s="449"/>
      <c r="FVF209" s="602"/>
      <c r="FVG209" s="449"/>
      <c r="FVH209" s="449"/>
      <c r="FVI209" s="449"/>
      <c r="FVJ209" s="449"/>
      <c r="FVK209" s="602"/>
      <c r="FVL209" s="447"/>
      <c r="FVM209" s="447"/>
      <c r="FVN209" s="447"/>
      <c r="FVO209" s="448"/>
      <c r="FVP209" s="602"/>
      <c r="FVQ209" s="602"/>
      <c r="FVR209" s="602"/>
      <c r="FVS209" s="449"/>
      <c r="FVT209" s="449"/>
      <c r="FVU209" s="449"/>
      <c r="FVV209" s="602"/>
      <c r="FVW209" s="449"/>
      <c r="FVX209" s="449"/>
      <c r="FVY209" s="449"/>
      <c r="FVZ209" s="449"/>
      <c r="FWA209" s="602"/>
      <c r="FWB209" s="447"/>
      <c r="FWC209" s="447"/>
      <c r="FWD209" s="447"/>
      <c r="FWE209" s="448"/>
      <c r="FWF209" s="602"/>
      <c r="FWG209" s="602"/>
      <c r="FWH209" s="602"/>
      <c r="FWI209" s="449"/>
      <c r="FWJ209" s="449"/>
      <c r="FWK209" s="449"/>
      <c r="FWL209" s="602"/>
      <c r="FWM209" s="449"/>
      <c r="FWN209" s="449"/>
      <c r="FWO209" s="449"/>
      <c r="FWP209" s="449"/>
      <c r="FWQ209" s="602"/>
      <c r="FWR209" s="447"/>
      <c r="FWS209" s="447"/>
      <c r="FWT209" s="447"/>
      <c r="FWU209" s="448"/>
      <c r="FWV209" s="602"/>
      <c r="FWW209" s="602"/>
      <c r="FWX209" s="602"/>
      <c r="FWY209" s="449"/>
      <c r="FWZ209" s="449"/>
      <c r="FXA209" s="449"/>
      <c r="FXB209" s="602"/>
      <c r="FXC209" s="449"/>
      <c r="FXD209" s="449"/>
      <c r="FXE209" s="449"/>
      <c r="FXF209" s="449"/>
      <c r="FXG209" s="602"/>
      <c r="FXH209" s="447"/>
      <c r="FXI209" s="447"/>
      <c r="FXJ209" s="447"/>
      <c r="FXK209" s="448"/>
      <c r="FXL209" s="602"/>
      <c r="FXM209" s="602"/>
      <c r="FXN209" s="602"/>
      <c r="FXO209" s="449"/>
      <c r="FXP209" s="449"/>
      <c r="FXQ209" s="449"/>
      <c r="FXR209" s="602"/>
      <c r="FXS209" s="449"/>
      <c r="FXT209" s="449"/>
      <c r="FXU209" s="449"/>
      <c r="FXV209" s="449"/>
      <c r="FXW209" s="602"/>
      <c r="FXX209" s="447"/>
      <c r="FXY209" s="447"/>
      <c r="FXZ209" s="447"/>
      <c r="FYA209" s="448"/>
      <c r="FYB209" s="602"/>
      <c r="FYC209" s="602"/>
      <c r="FYD209" s="602"/>
      <c r="FYE209" s="449"/>
      <c r="FYF209" s="449"/>
      <c r="FYG209" s="449"/>
      <c r="FYH209" s="602"/>
      <c r="FYI209" s="449"/>
      <c r="FYJ209" s="449"/>
      <c r="FYK209" s="449"/>
      <c r="FYL209" s="449"/>
      <c r="FYM209" s="602"/>
      <c r="FYN209" s="447"/>
      <c r="FYO209" s="447"/>
      <c r="FYP209" s="447"/>
      <c r="FYQ209" s="448"/>
      <c r="FYR209" s="602"/>
      <c r="FYS209" s="602"/>
      <c r="FYT209" s="602"/>
      <c r="FYU209" s="449"/>
      <c r="FYV209" s="449"/>
      <c r="FYW209" s="449"/>
      <c r="FYX209" s="602"/>
      <c r="FYY209" s="449"/>
      <c r="FYZ209" s="449"/>
      <c r="FZA209" s="449"/>
      <c r="FZB209" s="449"/>
      <c r="FZC209" s="602"/>
      <c r="FZD209" s="447"/>
      <c r="FZE209" s="447"/>
      <c r="FZF209" s="447"/>
      <c r="FZG209" s="448"/>
      <c r="FZH209" s="602"/>
      <c r="FZI209" s="602"/>
      <c r="FZJ209" s="602"/>
      <c r="FZK209" s="449"/>
      <c r="FZL209" s="449"/>
      <c r="FZM209" s="449"/>
      <c r="FZN209" s="602"/>
      <c r="FZO209" s="449"/>
      <c r="FZP209" s="449"/>
      <c r="FZQ209" s="449"/>
      <c r="FZR209" s="449"/>
      <c r="FZS209" s="602"/>
      <c r="FZT209" s="447"/>
      <c r="FZU209" s="447"/>
      <c r="FZV209" s="447"/>
      <c r="FZW209" s="448"/>
      <c r="FZX209" s="602"/>
      <c r="FZY209" s="602"/>
      <c r="FZZ209" s="602"/>
      <c r="GAA209" s="449"/>
      <c r="GAB209" s="449"/>
      <c r="GAC209" s="449"/>
      <c r="GAD209" s="602"/>
      <c r="GAE209" s="449"/>
      <c r="GAF209" s="449"/>
      <c r="GAG209" s="449"/>
      <c r="GAH209" s="449"/>
      <c r="GAI209" s="602"/>
      <c r="GAJ209" s="447"/>
      <c r="GAK209" s="447"/>
      <c r="GAL209" s="447"/>
      <c r="GAM209" s="448"/>
      <c r="GAN209" s="602"/>
      <c r="GAO209" s="602"/>
      <c r="GAP209" s="602"/>
      <c r="GAQ209" s="449"/>
      <c r="GAR209" s="449"/>
      <c r="GAS209" s="449"/>
      <c r="GAT209" s="602"/>
      <c r="GAU209" s="449"/>
      <c r="GAV209" s="449"/>
      <c r="GAW209" s="449"/>
      <c r="GAX209" s="449"/>
      <c r="GAY209" s="602"/>
      <c r="GAZ209" s="447"/>
      <c r="GBA209" s="447"/>
      <c r="GBB209" s="447"/>
      <c r="GBC209" s="448"/>
      <c r="GBD209" s="602"/>
      <c r="GBE209" s="602"/>
      <c r="GBF209" s="602"/>
      <c r="GBG209" s="449"/>
      <c r="GBH209" s="449"/>
      <c r="GBI209" s="449"/>
      <c r="GBJ209" s="602"/>
      <c r="GBK209" s="449"/>
      <c r="GBL209" s="449"/>
      <c r="GBM209" s="449"/>
      <c r="GBN209" s="449"/>
      <c r="GBO209" s="602"/>
      <c r="GBP209" s="447"/>
      <c r="GBQ209" s="447"/>
      <c r="GBR209" s="447"/>
      <c r="GBS209" s="448"/>
      <c r="GBT209" s="602"/>
      <c r="GBU209" s="602"/>
      <c r="GBV209" s="602"/>
      <c r="GBW209" s="449"/>
      <c r="GBX209" s="449"/>
      <c r="GBY209" s="449"/>
      <c r="GBZ209" s="602"/>
      <c r="GCA209" s="449"/>
      <c r="GCB209" s="449"/>
      <c r="GCC209" s="449"/>
      <c r="GCD209" s="449"/>
      <c r="GCE209" s="602"/>
      <c r="GCF209" s="447"/>
      <c r="GCG209" s="447"/>
      <c r="GCH209" s="447"/>
      <c r="GCI209" s="448"/>
      <c r="GCJ209" s="602"/>
      <c r="GCK209" s="602"/>
      <c r="GCL209" s="602"/>
      <c r="GCM209" s="449"/>
      <c r="GCN209" s="449"/>
      <c r="GCO209" s="449"/>
      <c r="GCP209" s="602"/>
      <c r="GCQ209" s="449"/>
      <c r="GCR209" s="449"/>
      <c r="GCS209" s="449"/>
      <c r="GCT209" s="449"/>
      <c r="GCU209" s="602"/>
      <c r="GCV209" s="447"/>
      <c r="GCW209" s="447"/>
      <c r="GCX209" s="447"/>
      <c r="GCY209" s="448"/>
      <c r="GCZ209" s="602"/>
      <c r="GDA209" s="602"/>
      <c r="GDB209" s="602"/>
      <c r="GDC209" s="449"/>
      <c r="GDD209" s="449"/>
      <c r="GDE209" s="449"/>
      <c r="GDF209" s="602"/>
      <c r="GDG209" s="449"/>
      <c r="GDH209" s="449"/>
      <c r="GDI209" s="449"/>
      <c r="GDJ209" s="449"/>
      <c r="GDK209" s="602"/>
      <c r="GDL209" s="447"/>
      <c r="GDM209" s="447"/>
      <c r="GDN209" s="447"/>
      <c r="GDO209" s="448"/>
      <c r="GDP209" s="602"/>
      <c r="GDQ209" s="602"/>
      <c r="GDR209" s="602"/>
      <c r="GDS209" s="449"/>
      <c r="GDT209" s="449"/>
      <c r="GDU209" s="449"/>
      <c r="GDV209" s="602"/>
      <c r="GDW209" s="449"/>
      <c r="GDX209" s="449"/>
      <c r="GDY209" s="449"/>
      <c r="GDZ209" s="449"/>
      <c r="GEA209" s="602"/>
      <c r="GEB209" s="447"/>
      <c r="GEC209" s="447"/>
      <c r="GED209" s="447"/>
      <c r="GEE209" s="448"/>
      <c r="GEF209" s="602"/>
      <c r="GEG209" s="602"/>
      <c r="GEH209" s="602"/>
      <c r="GEI209" s="449"/>
      <c r="GEJ209" s="449"/>
      <c r="GEK209" s="449"/>
      <c r="GEL209" s="602"/>
      <c r="GEM209" s="449"/>
      <c r="GEN209" s="449"/>
      <c r="GEO209" s="449"/>
      <c r="GEP209" s="449"/>
      <c r="GEQ209" s="602"/>
      <c r="GER209" s="447"/>
      <c r="GES209" s="447"/>
      <c r="GET209" s="447"/>
      <c r="GEU209" s="448"/>
      <c r="GEV209" s="602"/>
      <c r="GEW209" s="602"/>
      <c r="GEX209" s="602"/>
      <c r="GEY209" s="449"/>
      <c r="GEZ209" s="449"/>
      <c r="GFA209" s="449"/>
      <c r="GFB209" s="602"/>
      <c r="GFC209" s="449"/>
      <c r="GFD209" s="449"/>
      <c r="GFE209" s="449"/>
      <c r="GFF209" s="449"/>
      <c r="GFG209" s="602"/>
      <c r="GFH209" s="447"/>
      <c r="GFI209" s="447"/>
      <c r="GFJ209" s="447"/>
      <c r="GFK209" s="448"/>
      <c r="GFL209" s="602"/>
      <c r="GFM209" s="602"/>
      <c r="GFN209" s="602"/>
      <c r="GFO209" s="449"/>
      <c r="GFP209" s="449"/>
      <c r="GFQ209" s="449"/>
      <c r="GFR209" s="602"/>
      <c r="GFS209" s="449"/>
      <c r="GFT209" s="449"/>
      <c r="GFU209" s="449"/>
      <c r="GFV209" s="449"/>
      <c r="GFW209" s="602"/>
      <c r="GFX209" s="447"/>
      <c r="GFY209" s="447"/>
      <c r="GFZ209" s="447"/>
      <c r="GGA209" s="448"/>
      <c r="GGB209" s="602"/>
      <c r="GGC209" s="602"/>
      <c r="GGD209" s="602"/>
      <c r="GGE209" s="449"/>
      <c r="GGF209" s="449"/>
      <c r="GGG209" s="449"/>
      <c r="GGH209" s="602"/>
      <c r="GGI209" s="449"/>
      <c r="GGJ209" s="449"/>
      <c r="GGK209" s="449"/>
      <c r="GGL209" s="449"/>
      <c r="GGM209" s="602"/>
      <c r="GGN209" s="447"/>
      <c r="GGO209" s="447"/>
      <c r="GGP209" s="447"/>
      <c r="GGQ209" s="448"/>
      <c r="GGR209" s="602"/>
      <c r="GGS209" s="602"/>
      <c r="GGT209" s="602"/>
      <c r="GGU209" s="449"/>
      <c r="GGV209" s="449"/>
      <c r="GGW209" s="449"/>
      <c r="GGX209" s="602"/>
      <c r="GGY209" s="449"/>
      <c r="GGZ209" s="449"/>
      <c r="GHA209" s="449"/>
      <c r="GHB209" s="449"/>
      <c r="GHC209" s="602"/>
      <c r="GHD209" s="447"/>
      <c r="GHE209" s="447"/>
      <c r="GHF209" s="447"/>
      <c r="GHG209" s="448"/>
      <c r="GHH209" s="602"/>
      <c r="GHI209" s="602"/>
      <c r="GHJ209" s="602"/>
      <c r="GHK209" s="449"/>
      <c r="GHL209" s="449"/>
      <c r="GHM209" s="449"/>
      <c r="GHN209" s="602"/>
      <c r="GHO209" s="449"/>
      <c r="GHP209" s="449"/>
      <c r="GHQ209" s="449"/>
      <c r="GHR209" s="449"/>
      <c r="GHS209" s="602"/>
      <c r="GHT209" s="447"/>
      <c r="GHU209" s="447"/>
      <c r="GHV209" s="447"/>
      <c r="GHW209" s="448"/>
      <c r="GHX209" s="602"/>
      <c r="GHY209" s="602"/>
      <c r="GHZ209" s="602"/>
      <c r="GIA209" s="449"/>
      <c r="GIB209" s="449"/>
      <c r="GIC209" s="449"/>
      <c r="GID209" s="602"/>
      <c r="GIE209" s="449"/>
      <c r="GIF209" s="449"/>
      <c r="GIG209" s="449"/>
      <c r="GIH209" s="449"/>
      <c r="GII209" s="602"/>
      <c r="GIJ209" s="447"/>
      <c r="GIK209" s="447"/>
      <c r="GIL209" s="447"/>
      <c r="GIM209" s="448"/>
      <c r="GIN209" s="602"/>
      <c r="GIO209" s="602"/>
      <c r="GIP209" s="602"/>
      <c r="GIQ209" s="449"/>
      <c r="GIR209" s="449"/>
      <c r="GIS209" s="449"/>
      <c r="GIT209" s="602"/>
      <c r="GIU209" s="449"/>
      <c r="GIV209" s="449"/>
      <c r="GIW209" s="449"/>
      <c r="GIX209" s="449"/>
      <c r="GIY209" s="602"/>
      <c r="GIZ209" s="447"/>
      <c r="GJA209" s="447"/>
      <c r="GJB209" s="447"/>
      <c r="GJC209" s="448"/>
      <c r="GJD209" s="602"/>
      <c r="GJE209" s="602"/>
      <c r="GJF209" s="602"/>
      <c r="GJG209" s="449"/>
      <c r="GJH209" s="449"/>
      <c r="GJI209" s="449"/>
      <c r="GJJ209" s="602"/>
      <c r="GJK209" s="449"/>
      <c r="GJL209" s="449"/>
      <c r="GJM209" s="449"/>
      <c r="GJN209" s="449"/>
      <c r="GJO209" s="602"/>
      <c r="GJP209" s="447"/>
      <c r="GJQ209" s="447"/>
      <c r="GJR209" s="447"/>
      <c r="GJS209" s="448"/>
      <c r="GJT209" s="602"/>
      <c r="GJU209" s="602"/>
      <c r="GJV209" s="602"/>
      <c r="GJW209" s="449"/>
      <c r="GJX209" s="449"/>
      <c r="GJY209" s="449"/>
      <c r="GJZ209" s="602"/>
      <c r="GKA209" s="449"/>
      <c r="GKB209" s="449"/>
      <c r="GKC209" s="449"/>
      <c r="GKD209" s="449"/>
      <c r="GKE209" s="602"/>
      <c r="GKF209" s="447"/>
      <c r="GKG209" s="447"/>
      <c r="GKH209" s="447"/>
      <c r="GKI209" s="448"/>
      <c r="GKJ209" s="602"/>
      <c r="GKK209" s="602"/>
      <c r="GKL209" s="602"/>
      <c r="GKM209" s="449"/>
      <c r="GKN209" s="449"/>
      <c r="GKO209" s="449"/>
      <c r="GKP209" s="602"/>
      <c r="GKQ209" s="449"/>
      <c r="GKR209" s="449"/>
      <c r="GKS209" s="449"/>
      <c r="GKT209" s="449"/>
      <c r="GKU209" s="602"/>
      <c r="GKV209" s="447"/>
      <c r="GKW209" s="447"/>
      <c r="GKX209" s="447"/>
      <c r="GKY209" s="448"/>
      <c r="GKZ209" s="602"/>
      <c r="GLA209" s="602"/>
      <c r="GLB209" s="602"/>
      <c r="GLC209" s="449"/>
      <c r="GLD209" s="449"/>
      <c r="GLE209" s="449"/>
      <c r="GLF209" s="602"/>
      <c r="GLG209" s="449"/>
      <c r="GLH209" s="449"/>
      <c r="GLI209" s="449"/>
      <c r="GLJ209" s="449"/>
      <c r="GLK209" s="602"/>
      <c r="GLL209" s="447"/>
      <c r="GLM209" s="447"/>
      <c r="GLN209" s="447"/>
      <c r="GLO209" s="448"/>
      <c r="GLP209" s="602"/>
      <c r="GLQ209" s="602"/>
      <c r="GLR209" s="602"/>
      <c r="GLS209" s="449"/>
      <c r="GLT209" s="449"/>
      <c r="GLU209" s="449"/>
      <c r="GLV209" s="602"/>
      <c r="GLW209" s="449"/>
      <c r="GLX209" s="449"/>
      <c r="GLY209" s="449"/>
      <c r="GLZ209" s="449"/>
      <c r="GMA209" s="602"/>
      <c r="GMB209" s="447"/>
      <c r="GMC209" s="447"/>
      <c r="GMD209" s="447"/>
      <c r="GME209" s="448"/>
      <c r="GMF209" s="602"/>
      <c r="GMG209" s="602"/>
      <c r="GMH209" s="602"/>
      <c r="GMI209" s="449"/>
      <c r="GMJ209" s="449"/>
      <c r="GMK209" s="449"/>
      <c r="GML209" s="602"/>
      <c r="GMM209" s="449"/>
      <c r="GMN209" s="449"/>
      <c r="GMO209" s="449"/>
      <c r="GMP209" s="449"/>
      <c r="GMQ209" s="602"/>
      <c r="GMR209" s="447"/>
      <c r="GMS209" s="447"/>
      <c r="GMT209" s="447"/>
      <c r="GMU209" s="448"/>
      <c r="GMV209" s="602"/>
      <c r="GMW209" s="602"/>
      <c r="GMX209" s="602"/>
      <c r="GMY209" s="449"/>
      <c r="GMZ209" s="449"/>
      <c r="GNA209" s="449"/>
      <c r="GNB209" s="602"/>
      <c r="GNC209" s="449"/>
      <c r="GND209" s="449"/>
      <c r="GNE209" s="449"/>
      <c r="GNF209" s="449"/>
      <c r="GNG209" s="602"/>
      <c r="GNH209" s="447"/>
      <c r="GNI209" s="447"/>
      <c r="GNJ209" s="447"/>
      <c r="GNK209" s="448"/>
      <c r="GNL209" s="602"/>
      <c r="GNM209" s="602"/>
      <c r="GNN209" s="602"/>
      <c r="GNO209" s="449"/>
      <c r="GNP209" s="449"/>
      <c r="GNQ209" s="449"/>
      <c r="GNR209" s="602"/>
      <c r="GNS209" s="449"/>
      <c r="GNT209" s="449"/>
      <c r="GNU209" s="449"/>
      <c r="GNV209" s="449"/>
      <c r="GNW209" s="602"/>
      <c r="GNX209" s="447"/>
      <c r="GNY209" s="447"/>
      <c r="GNZ209" s="447"/>
      <c r="GOA209" s="448"/>
      <c r="GOB209" s="602"/>
      <c r="GOC209" s="602"/>
      <c r="GOD209" s="602"/>
      <c r="GOE209" s="449"/>
      <c r="GOF209" s="449"/>
      <c r="GOG209" s="449"/>
      <c r="GOH209" s="602"/>
      <c r="GOI209" s="449"/>
      <c r="GOJ209" s="449"/>
      <c r="GOK209" s="449"/>
      <c r="GOL209" s="449"/>
      <c r="GOM209" s="602"/>
      <c r="GON209" s="447"/>
      <c r="GOO209" s="447"/>
      <c r="GOP209" s="447"/>
      <c r="GOQ209" s="448"/>
      <c r="GOR209" s="602"/>
      <c r="GOS209" s="602"/>
      <c r="GOT209" s="602"/>
      <c r="GOU209" s="449"/>
      <c r="GOV209" s="449"/>
      <c r="GOW209" s="449"/>
      <c r="GOX209" s="602"/>
      <c r="GOY209" s="449"/>
      <c r="GOZ209" s="449"/>
      <c r="GPA209" s="449"/>
      <c r="GPB209" s="449"/>
      <c r="GPC209" s="602"/>
      <c r="GPD209" s="447"/>
      <c r="GPE209" s="447"/>
      <c r="GPF209" s="447"/>
      <c r="GPG209" s="448"/>
      <c r="GPH209" s="602"/>
      <c r="GPI209" s="602"/>
      <c r="GPJ209" s="602"/>
      <c r="GPK209" s="449"/>
      <c r="GPL209" s="449"/>
      <c r="GPM209" s="449"/>
      <c r="GPN209" s="602"/>
      <c r="GPO209" s="449"/>
      <c r="GPP209" s="449"/>
      <c r="GPQ209" s="449"/>
      <c r="GPR209" s="449"/>
      <c r="GPS209" s="602"/>
      <c r="GPT209" s="447"/>
      <c r="GPU209" s="447"/>
      <c r="GPV209" s="447"/>
      <c r="GPW209" s="448"/>
      <c r="GPX209" s="602"/>
      <c r="GPY209" s="602"/>
      <c r="GPZ209" s="602"/>
      <c r="GQA209" s="449"/>
      <c r="GQB209" s="449"/>
      <c r="GQC209" s="449"/>
      <c r="GQD209" s="602"/>
      <c r="GQE209" s="449"/>
      <c r="GQF209" s="449"/>
      <c r="GQG209" s="449"/>
      <c r="GQH209" s="449"/>
      <c r="GQI209" s="602"/>
      <c r="GQJ209" s="447"/>
      <c r="GQK209" s="447"/>
      <c r="GQL209" s="447"/>
      <c r="GQM209" s="448"/>
      <c r="GQN209" s="602"/>
      <c r="GQO209" s="602"/>
      <c r="GQP209" s="602"/>
      <c r="GQQ209" s="449"/>
      <c r="GQR209" s="449"/>
      <c r="GQS209" s="449"/>
      <c r="GQT209" s="602"/>
      <c r="GQU209" s="449"/>
      <c r="GQV209" s="449"/>
      <c r="GQW209" s="449"/>
      <c r="GQX209" s="449"/>
      <c r="GQY209" s="602"/>
      <c r="GQZ209" s="447"/>
      <c r="GRA209" s="447"/>
      <c r="GRB209" s="447"/>
      <c r="GRC209" s="448"/>
      <c r="GRD209" s="602"/>
      <c r="GRE209" s="602"/>
      <c r="GRF209" s="602"/>
      <c r="GRG209" s="449"/>
      <c r="GRH209" s="449"/>
      <c r="GRI209" s="449"/>
      <c r="GRJ209" s="602"/>
      <c r="GRK209" s="449"/>
      <c r="GRL209" s="449"/>
      <c r="GRM209" s="449"/>
      <c r="GRN209" s="449"/>
      <c r="GRO209" s="602"/>
      <c r="GRP209" s="447"/>
      <c r="GRQ209" s="447"/>
      <c r="GRR209" s="447"/>
      <c r="GRS209" s="448"/>
      <c r="GRT209" s="602"/>
      <c r="GRU209" s="602"/>
      <c r="GRV209" s="602"/>
      <c r="GRW209" s="449"/>
      <c r="GRX209" s="449"/>
      <c r="GRY209" s="449"/>
      <c r="GRZ209" s="602"/>
      <c r="GSA209" s="449"/>
      <c r="GSB209" s="449"/>
      <c r="GSC209" s="449"/>
      <c r="GSD209" s="449"/>
      <c r="GSE209" s="602"/>
      <c r="GSF209" s="447"/>
      <c r="GSG209" s="447"/>
      <c r="GSH209" s="447"/>
      <c r="GSI209" s="448"/>
      <c r="GSJ209" s="602"/>
      <c r="GSK209" s="602"/>
      <c r="GSL209" s="602"/>
      <c r="GSM209" s="449"/>
      <c r="GSN209" s="449"/>
      <c r="GSO209" s="449"/>
      <c r="GSP209" s="602"/>
      <c r="GSQ209" s="449"/>
      <c r="GSR209" s="449"/>
      <c r="GSS209" s="449"/>
      <c r="GST209" s="449"/>
      <c r="GSU209" s="602"/>
      <c r="GSV209" s="447"/>
      <c r="GSW209" s="447"/>
      <c r="GSX209" s="447"/>
      <c r="GSY209" s="448"/>
      <c r="GSZ209" s="602"/>
      <c r="GTA209" s="602"/>
      <c r="GTB209" s="602"/>
      <c r="GTC209" s="449"/>
      <c r="GTD209" s="449"/>
      <c r="GTE209" s="449"/>
      <c r="GTF209" s="602"/>
      <c r="GTG209" s="449"/>
      <c r="GTH209" s="449"/>
      <c r="GTI209" s="449"/>
      <c r="GTJ209" s="449"/>
      <c r="GTK209" s="602"/>
      <c r="GTL209" s="447"/>
      <c r="GTM209" s="447"/>
      <c r="GTN209" s="447"/>
      <c r="GTO209" s="448"/>
      <c r="GTP209" s="602"/>
      <c r="GTQ209" s="602"/>
      <c r="GTR209" s="602"/>
      <c r="GTS209" s="449"/>
      <c r="GTT209" s="449"/>
      <c r="GTU209" s="449"/>
      <c r="GTV209" s="602"/>
      <c r="GTW209" s="449"/>
      <c r="GTX209" s="449"/>
      <c r="GTY209" s="449"/>
      <c r="GTZ209" s="449"/>
      <c r="GUA209" s="602"/>
      <c r="GUB209" s="447"/>
      <c r="GUC209" s="447"/>
      <c r="GUD209" s="447"/>
      <c r="GUE209" s="448"/>
      <c r="GUF209" s="602"/>
      <c r="GUG209" s="602"/>
      <c r="GUH209" s="602"/>
      <c r="GUI209" s="449"/>
      <c r="GUJ209" s="449"/>
      <c r="GUK209" s="449"/>
      <c r="GUL209" s="602"/>
      <c r="GUM209" s="449"/>
      <c r="GUN209" s="449"/>
      <c r="GUO209" s="449"/>
      <c r="GUP209" s="449"/>
      <c r="GUQ209" s="602"/>
      <c r="GUR209" s="447"/>
      <c r="GUS209" s="447"/>
      <c r="GUT209" s="447"/>
      <c r="GUU209" s="448"/>
      <c r="GUV209" s="602"/>
      <c r="GUW209" s="602"/>
      <c r="GUX209" s="602"/>
      <c r="GUY209" s="449"/>
      <c r="GUZ209" s="449"/>
      <c r="GVA209" s="449"/>
      <c r="GVB209" s="602"/>
      <c r="GVC209" s="449"/>
      <c r="GVD209" s="449"/>
      <c r="GVE209" s="449"/>
      <c r="GVF209" s="449"/>
      <c r="GVG209" s="602"/>
      <c r="GVH209" s="447"/>
      <c r="GVI209" s="447"/>
      <c r="GVJ209" s="447"/>
      <c r="GVK209" s="448"/>
      <c r="GVL209" s="602"/>
      <c r="GVM209" s="602"/>
      <c r="GVN209" s="602"/>
      <c r="GVO209" s="449"/>
      <c r="GVP209" s="449"/>
      <c r="GVQ209" s="449"/>
      <c r="GVR209" s="602"/>
      <c r="GVS209" s="449"/>
      <c r="GVT209" s="449"/>
      <c r="GVU209" s="449"/>
      <c r="GVV209" s="449"/>
      <c r="GVW209" s="602"/>
      <c r="GVX209" s="447"/>
      <c r="GVY209" s="447"/>
      <c r="GVZ209" s="447"/>
      <c r="GWA209" s="448"/>
      <c r="GWB209" s="602"/>
      <c r="GWC209" s="602"/>
      <c r="GWD209" s="602"/>
      <c r="GWE209" s="449"/>
      <c r="GWF209" s="449"/>
      <c r="GWG209" s="449"/>
      <c r="GWH209" s="602"/>
      <c r="GWI209" s="449"/>
      <c r="GWJ209" s="449"/>
      <c r="GWK209" s="449"/>
      <c r="GWL209" s="449"/>
      <c r="GWM209" s="602"/>
      <c r="GWN209" s="447"/>
      <c r="GWO209" s="447"/>
      <c r="GWP209" s="447"/>
      <c r="GWQ209" s="448"/>
      <c r="GWR209" s="602"/>
      <c r="GWS209" s="602"/>
      <c r="GWT209" s="602"/>
      <c r="GWU209" s="449"/>
      <c r="GWV209" s="449"/>
      <c r="GWW209" s="449"/>
      <c r="GWX209" s="602"/>
      <c r="GWY209" s="449"/>
      <c r="GWZ209" s="449"/>
      <c r="GXA209" s="449"/>
      <c r="GXB209" s="449"/>
      <c r="GXC209" s="602"/>
      <c r="GXD209" s="447"/>
      <c r="GXE209" s="447"/>
      <c r="GXF209" s="447"/>
      <c r="GXG209" s="448"/>
      <c r="GXH209" s="602"/>
      <c r="GXI209" s="602"/>
      <c r="GXJ209" s="602"/>
      <c r="GXK209" s="449"/>
      <c r="GXL209" s="449"/>
      <c r="GXM209" s="449"/>
      <c r="GXN209" s="602"/>
      <c r="GXO209" s="449"/>
      <c r="GXP209" s="449"/>
      <c r="GXQ209" s="449"/>
      <c r="GXR209" s="449"/>
      <c r="GXS209" s="602"/>
      <c r="GXT209" s="447"/>
      <c r="GXU209" s="447"/>
      <c r="GXV209" s="447"/>
      <c r="GXW209" s="448"/>
      <c r="GXX209" s="602"/>
      <c r="GXY209" s="602"/>
      <c r="GXZ209" s="602"/>
      <c r="GYA209" s="449"/>
      <c r="GYB209" s="449"/>
      <c r="GYC209" s="449"/>
      <c r="GYD209" s="602"/>
      <c r="GYE209" s="449"/>
      <c r="GYF209" s="449"/>
      <c r="GYG209" s="449"/>
      <c r="GYH209" s="449"/>
      <c r="GYI209" s="602"/>
      <c r="GYJ209" s="447"/>
      <c r="GYK209" s="447"/>
      <c r="GYL209" s="447"/>
      <c r="GYM209" s="448"/>
      <c r="GYN209" s="602"/>
      <c r="GYO209" s="602"/>
      <c r="GYP209" s="602"/>
      <c r="GYQ209" s="449"/>
      <c r="GYR209" s="449"/>
      <c r="GYS209" s="449"/>
      <c r="GYT209" s="602"/>
      <c r="GYU209" s="449"/>
      <c r="GYV209" s="449"/>
      <c r="GYW209" s="449"/>
      <c r="GYX209" s="449"/>
      <c r="GYY209" s="602"/>
      <c r="GYZ209" s="447"/>
      <c r="GZA209" s="447"/>
      <c r="GZB209" s="447"/>
      <c r="GZC209" s="448"/>
      <c r="GZD209" s="602"/>
      <c r="GZE209" s="602"/>
      <c r="GZF209" s="602"/>
      <c r="GZG209" s="449"/>
      <c r="GZH209" s="449"/>
      <c r="GZI209" s="449"/>
      <c r="GZJ209" s="602"/>
      <c r="GZK209" s="449"/>
      <c r="GZL209" s="449"/>
      <c r="GZM209" s="449"/>
      <c r="GZN209" s="449"/>
      <c r="GZO209" s="602"/>
      <c r="GZP209" s="447"/>
      <c r="GZQ209" s="447"/>
      <c r="GZR209" s="447"/>
      <c r="GZS209" s="448"/>
      <c r="GZT209" s="602"/>
      <c r="GZU209" s="602"/>
      <c r="GZV209" s="602"/>
      <c r="GZW209" s="449"/>
      <c r="GZX209" s="449"/>
      <c r="GZY209" s="449"/>
      <c r="GZZ209" s="602"/>
      <c r="HAA209" s="449"/>
      <c r="HAB209" s="449"/>
      <c r="HAC209" s="449"/>
      <c r="HAD209" s="449"/>
      <c r="HAE209" s="602"/>
      <c r="HAF209" s="447"/>
      <c r="HAG209" s="447"/>
      <c r="HAH209" s="447"/>
      <c r="HAI209" s="448"/>
      <c r="HAJ209" s="602"/>
      <c r="HAK209" s="602"/>
      <c r="HAL209" s="602"/>
      <c r="HAM209" s="449"/>
      <c r="HAN209" s="449"/>
      <c r="HAO209" s="449"/>
      <c r="HAP209" s="602"/>
      <c r="HAQ209" s="449"/>
      <c r="HAR209" s="449"/>
      <c r="HAS209" s="449"/>
      <c r="HAT209" s="449"/>
      <c r="HAU209" s="602"/>
      <c r="HAV209" s="447"/>
      <c r="HAW209" s="447"/>
      <c r="HAX209" s="447"/>
      <c r="HAY209" s="448"/>
      <c r="HAZ209" s="602"/>
      <c r="HBA209" s="602"/>
      <c r="HBB209" s="602"/>
      <c r="HBC209" s="449"/>
      <c r="HBD209" s="449"/>
      <c r="HBE209" s="449"/>
      <c r="HBF209" s="602"/>
      <c r="HBG209" s="449"/>
      <c r="HBH209" s="449"/>
      <c r="HBI209" s="449"/>
      <c r="HBJ209" s="449"/>
      <c r="HBK209" s="602"/>
      <c r="HBL209" s="447"/>
      <c r="HBM209" s="447"/>
      <c r="HBN209" s="447"/>
      <c r="HBO209" s="448"/>
      <c r="HBP209" s="602"/>
      <c r="HBQ209" s="602"/>
      <c r="HBR209" s="602"/>
      <c r="HBS209" s="449"/>
      <c r="HBT209" s="449"/>
      <c r="HBU209" s="449"/>
      <c r="HBV209" s="602"/>
      <c r="HBW209" s="449"/>
      <c r="HBX209" s="449"/>
      <c r="HBY209" s="449"/>
      <c r="HBZ209" s="449"/>
      <c r="HCA209" s="602"/>
      <c r="HCB209" s="447"/>
      <c r="HCC209" s="447"/>
      <c r="HCD209" s="447"/>
      <c r="HCE209" s="448"/>
      <c r="HCF209" s="602"/>
      <c r="HCG209" s="602"/>
      <c r="HCH209" s="602"/>
      <c r="HCI209" s="449"/>
      <c r="HCJ209" s="449"/>
      <c r="HCK209" s="449"/>
      <c r="HCL209" s="602"/>
      <c r="HCM209" s="449"/>
      <c r="HCN209" s="449"/>
      <c r="HCO209" s="449"/>
      <c r="HCP209" s="449"/>
      <c r="HCQ209" s="602"/>
      <c r="HCR209" s="447"/>
      <c r="HCS209" s="447"/>
      <c r="HCT209" s="447"/>
      <c r="HCU209" s="448"/>
      <c r="HCV209" s="602"/>
      <c r="HCW209" s="602"/>
      <c r="HCX209" s="602"/>
      <c r="HCY209" s="449"/>
      <c r="HCZ209" s="449"/>
      <c r="HDA209" s="449"/>
      <c r="HDB209" s="602"/>
      <c r="HDC209" s="449"/>
      <c r="HDD209" s="449"/>
      <c r="HDE209" s="449"/>
      <c r="HDF209" s="449"/>
      <c r="HDG209" s="602"/>
      <c r="HDH209" s="447"/>
      <c r="HDI209" s="447"/>
      <c r="HDJ209" s="447"/>
      <c r="HDK209" s="448"/>
      <c r="HDL209" s="602"/>
      <c r="HDM209" s="602"/>
      <c r="HDN209" s="602"/>
      <c r="HDO209" s="449"/>
      <c r="HDP209" s="449"/>
      <c r="HDQ209" s="449"/>
      <c r="HDR209" s="602"/>
      <c r="HDS209" s="449"/>
      <c r="HDT209" s="449"/>
      <c r="HDU209" s="449"/>
      <c r="HDV209" s="449"/>
      <c r="HDW209" s="602"/>
      <c r="HDX209" s="447"/>
      <c r="HDY209" s="447"/>
      <c r="HDZ209" s="447"/>
      <c r="HEA209" s="448"/>
      <c r="HEB209" s="602"/>
      <c r="HEC209" s="602"/>
      <c r="HED209" s="602"/>
      <c r="HEE209" s="449"/>
      <c r="HEF209" s="449"/>
      <c r="HEG209" s="449"/>
      <c r="HEH209" s="602"/>
      <c r="HEI209" s="449"/>
      <c r="HEJ209" s="449"/>
      <c r="HEK209" s="449"/>
      <c r="HEL209" s="449"/>
      <c r="HEM209" s="602"/>
      <c r="HEN209" s="447"/>
      <c r="HEO209" s="447"/>
      <c r="HEP209" s="447"/>
      <c r="HEQ209" s="448"/>
      <c r="HER209" s="602"/>
      <c r="HES209" s="602"/>
      <c r="HET209" s="602"/>
      <c r="HEU209" s="449"/>
      <c r="HEV209" s="449"/>
      <c r="HEW209" s="449"/>
      <c r="HEX209" s="602"/>
      <c r="HEY209" s="449"/>
      <c r="HEZ209" s="449"/>
      <c r="HFA209" s="449"/>
      <c r="HFB209" s="449"/>
      <c r="HFC209" s="602"/>
      <c r="HFD209" s="447"/>
      <c r="HFE209" s="447"/>
      <c r="HFF209" s="447"/>
      <c r="HFG209" s="448"/>
      <c r="HFH209" s="602"/>
      <c r="HFI209" s="602"/>
      <c r="HFJ209" s="602"/>
      <c r="HFK209" s="449"/>
      <c r="HFL209" s="449"/>
      <c r="HFM209" s="449"/>
      <c r="HFN209" s="602"/>
      <c r="HFO209" s="449"/>
      <c r="HFP209" s="449"/>
      <c r="HFQ209" s="449"/>
      <c r="HFR209" s="449"/>
      <c r="HFS209" s="602"/>
      <c r="HFT209" s="447"/>
      <c r="HFU209" s="447"/>
      <c r="HFV209" s="447"/>
      <c r="HFW209" s="448"/>
      <c r="HFX209" s="602"/>
      <c r="HFY209" s="602"/>
      <c r="HFZ209" s="602"/>
      <c r="HGA209" s="449"/>
      <c r="HGB209" s="449"/>
      <c r="HGC209" s="449"/>
      <c r="HGD209" s="602"/>
      <c r="HGE209" s="449"/>
      <c r="HGF209" s="449"/>
      <c r="HGG209" s="449"/>
      <c r="HGH209" s="449"/>
      <c r="HGI209" s="602"/>
      <c r="HGJ209" s="447"/>
      <c r="HGK209" s="447"/>
      <c r="HGL209" s="447"/>
      <c r="HGM209" s="448"/>
      <c r="HGN209" s="602"/>
      <c r="HGO209" s="602"/>
      <c r="HGP209" s="602"/>
      <c r="HGQ209" s="449"/>
      <c r="HGR209" s="449"/>
      <c r="HGS209" s="449"/>
      <c r="HGT209" s="602"/>
      <c r="HGU209" s="449"/>
      <c r="HGV209" s="449"/>
      <c r="HGW209" s="449"/>
      <c r="HGX209" s="449"/>
      <c r="HGY209" s="602"/>
      <c r="HGZ209" s="447"/>
      <c r="HHA209" s="447"/>
      <c r="HHB209" s="447"/>
      <c r="HHC209" s="448"/>
      <c r="HHD209" s="602"/>
      <c r="HHE209" s="602"/>
      <c r="HHF209" s="602"/>
      <c r="HHG209" s="449"/>
      <c r="HHH209" s="449"/>
      <c r="HHI209" s="449"/>
      <c r="HHJ209" s="602"/>
      <c r="HHK209" s="449"/>
      <c r="HHL209" s="449"/>
      <c r="HHM209" s="449"/>
      <c r="HHN209" s="449"/>
      <c r="HHO209" s="602"/>
      <c r="HHP209" s="447"/>
      <c r="HHQ209" s="447"/>
      <c r="HHR209" s="447"/>
      <c r="HHS209" s="448"/>
      <c r="HHT209" s="602"/>
      <c r="HHU209" s="602"/>
      <c r="HHV209" s="602"/>
      <c r="HHW209" s="449"/>
      <c r="HHX209" s="449"/>
      <c r="HHY209" s="449"/>
      <c r="HHZ209" s="602"/>
      <c r="HIA209" s="449"/>
      <c r="HIB209" s="449"/>
      <c r="HIC209" s="449"/>
      <c r="HID209" s="449"/>
      <c r="HIE209" s="602"/>
      <c r="HIF209" s="447"/>
      <c r="HIG209" s="447"/>
      <c r="HIH209" s="447"/>
      <c r="HII209" s="448"/>
      <c r="HIJ209" s="602"/>
      <c r="HIK209" s="602"/>
      <c r="HIL209" s="602"/>
      <c r="HIM209" s="449"/>
      <c r="HIN209" s="449"/>
      <c r="HIO209" s="449"/>
      <c r="HIP209" s="602"/>
      <c r="HIQ209" s="449"/>
      <c r="HIR209" s="449"/>
      <c r="HIS209" s="449"/>
      <c r="HIT209" s="449"/>
      <c r="HIU209" s="602"/>
      <c r="HIV209" s="447"/>
      <c r="HIW209" s="447"/>
      <c r="HIX209" s="447"/>
      <c r="HIY209" s="448"/>
      <c r="HIZ209" s="602"/>
      <c r="HJA209" s="602"/>
      <c r="HJB209" s="602"/>
      <c r="HJC209" s="449"/>
      <c r="HJD209" s="449"/>
      <c r="HJE209" s="449"/>
      <c r="HJF209" s="602"/>
      <c r="HJG209" s="449"/>
      <c r="HJH209" s="449"/>
      <c r="HJI209" s="449"/>
      <c r="HJJ209" s="449"/>
      <c r="HJK209" s="602"/>
      <c r="HJL209" s="447"/>
      <c r="HJM209" s="447"/>
      <c r="HJN209" s="447"/>
      <c r="HJO209" s="448"/>
      <c r="HJP209" s="602"/>
      <c r="HJQ209" s="602"/>
      <c r="HJR209" s="602"/>
      <c r="HJS209" s="449"/>
      <c r="HJT209" s="449"/>
      <c r="HJU209" s="449"/>
      <c r="HJV209" s="602"/>
      <c r="HJW209" s="449"/>
      <c r="HJX209" s="449"/>
      <c r="HJY209" s="449"/>
      <c r="HJZ209" s="449"/>
      <c r="HKA209" s="602"/>
      <c r="HKB209" s="447"/>
      <c r="HKC209" s="447"/>
      <c r="HKD209" s="447"/>
      <c r="HKE209" s="448"/>
      <c r="HKF209" s="602"/>
      <c r="HKG209" s="602"/>
      <c r="HKH209" s="602"/>
      <c r="HKI209" s="449"/>
      <c r="HKJ209" s="449"/>
      <c r="HKK209" s="449"/>
      <c r="HKL209" s="602"/>
      <c r="HKM209" s="449"/>
      <c r="HKN209" s="449"/>
      <c r="HKO209" s="449"/>
      <c r="HKP209" s="449"/>
      <c r="HKQ209" s="602"/>
      <c r="HKR209" s="447"/>
      <c r="HKS209" s="447"/>
      <c r="HKT209" s="447"/>
      <c r="HKU209" s="448"/>
      <c r="HKV209" s="602"/>
      <c r="HKW209" s="602"/>
      <c r="HKX209" s="602"/>
      <c r="HKY209" s="449"/>
      <c r="HKZ209" s="449"/>
      <c r="HLA209" s="449"/>
      <c r="HLB209" s="602"/>
      <c r="HLC209" s="449"/>
      <c r="HLD209" s="449"/>
      <c r="HLE209" s="449"/>
      <c r="HLF209" s="449"/>
      <c r="HLG209" s="602"/>
      <c r="HLH209" s="447"/>
      <c r="HLI209" s="447"/>
      <c r="HLJ209" s="447"/>
      <c r="HLK209" s="448"/>
      <c r="HLL209" s="602"/>
      <c r="HLM209" s="602"/>
      <c r="HLN209" s="602"/>
      <c r="HLO209" s="449"/>
      <c r="HLP209" s="449"/>
      <c r="HLQ209" s="449"/>
      <c r="HLR209" s="602"/>
      <c r="HLS209" s="449"/>
      <c r="HLT209" s="449"/>
      <c r="HLU209" s="449"/>
      <c r="HLV209" s="449"/>
      <c r="HLW209" s="602"/>
      <c r="HLX209" s="447"/>
      <c r="HLY209" s="447"/>
      <c r="HLZ209" s="447"/>
      <c r="HMA209" s="448"/>
      <c r="HMB209" s="602"/>
      <c r="HMC209" s="602"/>
      <c r="HMD209" s="602"/>
      <c r="HME209" s="449"/>
      <c r="HMF209" s="449"/>
      <c r="HMG209" s="449"/>
      <c r="HMH209" s="602"/>
      <c r="HMI209" s="449"/>
      <c r="HMJ209" s="449"/>
      <c r="HMK209" s="449"/>
      <c r="HML209" s="449"/>
      <c r="HMM209" s="602"/>
      <c r="HMN209" s="447"/>
      <c r="HMO209" s="447"/>
      <c r="HMP209" s="447"/>
      <c r="HMQ209" s="448"/>
      <c r="HMR209" s="602"/>
      <c r="HMS209" s="602"/>
      <c r="HMT209" s="602"/>
      <c r="HMU209" s="449"/>
      <c r="HMV209" s="449"/>
      <c r="HMW209" s="449"/>
      <c r="HMX209" s="602"/>
      <c r="HMY209" s="449"/>
      <c r="HMZ209" s="449"/>
      <c r="HNA209" s="449"/>
      <c r="HNB209" s="449"/>
      <c r="HNC209" s="602"/>
      <c r="HND209" s="447"/>
      <c r="HNE209" s="447"/>
      <c r="HNF209" s="447"/>
      <c r="HNG209" s="448"/>
      <c r="HNH209" s="602"/>
      <c r="HNI209" s="602"/>
      <c r="HNJ209" s="602"/>
      <c r="HNK209" s="449"/>
      <c r="HNL209" s="449"/>
      <c r="HNM209" s="449"/>
      <c r="HNN209" s="602"/>
      <c r="HNO209" s="449"/>
      <c r="HNP209" s="449"/>
      <c r="HNQ209" s="449"/>
      <c r="HNR209" s="449"/>
      <c r="HNS209" s="602"/>
      <c r="HNT209" s="447"/>
      <c r="HNU209" s="447"/>
      <c r="HNV209" s="447"/>
      <c r="HNW209" s="448"/>
      <c r="HNX209" s="602"/>
      <c r="HNY209" s="602"/>
      <c r="HNZ209" s="602"/>
      <c r="HOA209" s="449"/>
      <c r="HOB209" s="449"/>
      <c r="HOC209" s="449"/>
      <c r="HOD209" s="602"/>
      <c r="HOE209" s="449"/>
      <c r="HOF209" s="449"/>
      <c r="HOG209" s="449"/>
      <c r="HOH209" s="449"/>
      <c r="HOI209" s="602"/>
      <c r="HOJ209" s="447"/>
      <c r="HOK209" s="447"/>
      <c r="HOL209" s="447"/>
      <c r="HOM209" s="448"/>
      <c r="HON209" s="602"/>
      <c r="HOO209" s="602"/>
      <c r="HOP209" s="602"/>
      <c r="HOQ209" s="449"/>
      <c r="HOR209" s="449"/>
      <c r="HOS209" s="449"/>
      <c r="HOT209" s="602"/>
      <c r="HOU209" s="449"/>
      <c r="HOV209" s="449"/>
      <c r="HOW209" s="449"/>
      <c r="HOX209" s="449"/>
      <c r="HOY209" s="602"/>
      <c r="HOZ209" s="447"/>
      <c r="HPA209" s="447"/>
      <c r="HPB209" s="447"/>
      <c r="HPC209" s="448"/>
      <c r="HPD209" s="602"/>
      <c r="HPE209" s="602"/>
      <c r="HPF209" s="602"/>
      <c r="HPG209" s="449"/>
      <c r="HPH209" s="449"/>
      <c r="HPI209" s="449"/>
      <c r="HPJ209" s="602"/>
      <c r="HPK209" s="449"/>
      <c r="HPL209" s="449"/>
      <c r="HPM209" s="449"/>
      <c r="HPN209" s="449"/>
      <c r="HPO209" s="602"/>
      <c r="HPP209" s="447"/>
      <c r="HPQ209" s="447"/>
      <c r="HPR209" s="447"/>
      <c r="HPS209" s="448"/>
      <c r="HPT209" s="602"/>
      <c r="HPU209" s="602"/>
      <c r="HPV209" s="602"/>
      <c r="HPW209" s="449"/>
      <c r="HPX209" s="449"/>
      <c r="HPY209" s="449"/>
      <c r="HPZ209" s="602"/>
      <c r="HQA209" s="449"/>
      <c r="HQB209" s="449"/>
      <c r="HQC209" s="449"/>
      <c r="HQD209" s="449"/>
      <c r="HQE209" s="602"/>
      <c r="HQF209" s="447"/>
      <c r="HQG209" s="447"/>
      <c r="HQH209" s="447"/>
      <c r="HQI209" s="448"/>
      <c r="HQJ209" s="602"/>
      <c r="HQK209" s="602"/>
      <c r="HQL209" s="602"/>
      <c r="HQM209" s="449"/>
      <c r="HQN209" s="449"/>
      <c r="HQO209" s="449"/>
      <c r="HQP209" s="602"/>
      <c r="HQQ209" s="449"/>
      <c r="HQR209" s="449"/>
      <c r="HQS209" s="449"/>
      <c r="HQT209" s="449"/>
      <c r="HQU209" s="602"/>
      <c r="HQV209" s="447"/>
      <c r="HQW209" s="447"/>
      <c r="HQX209" s="447"/>
      <c r="HQY209" s="448"/>
      <c r="HQZ209" s="602"/>
      <c r="HRA209" s="602"/>
      <c r="HRB209" s="602"/>
      <c r="HRC209" s="449"/>
      <c r="HRD209" s="449"/>
      <c r="HRE209" s="449"/>
      <c r="HRF209" s="602"/>
      <c r="HRG209" s="449"/>
      <c r="HRH209" s="449"/>
      <c r="HRI209" s="449"/>
      <c r="HRJ209" s="449"/>
      <c r="HRK209" s="602"/>
      <c r="HRL209" s="447"/>
      <c r="HRM209" s="447"/>
      <c r="HRN209" s="447"/>
      <c r="HRO209" s="448"/>
      <c r="HRP209" s="602"/>
      <c r="HRQ209" s="602"/>
      <c r="HRR209" s="602"/>
      <c r="HRS209" s="449"/>
      <c r="HRT209" s="449"/>
      <c r="HRU209" s="449"/>
      <c r="HRV209" s="602"/>
      <c r="HRW209" s="449"/>
      <c r="HRX209" s="449"/>
      <c r="HRY209" s="449"/>
      <c r="HRZ209" s="449"/>
      <c r="HSA209" s="602"/>
      <c r="HSB209" s="447"/>
      <c r="HSC209" s="447"/>
      <c r="HSD209" s="447"/>
      <c r="HSE209" s="448"/>
      <c r="HSF209" s="602"/>
      <c r="HSG209" s="602"/>
      <c r="HSH209" s="602"/>
      <c r="HSI209" s="449"/>
      <c r="HSJ209" s="449"/>
      <c r="HSK209" s="449"/>
      <c r="HSL209" s="602"/>
      <c r="HSM209" s="449"/>
      <c r="HSN209" s="449"/>
      <c r="HSO209" s="449"/>
      <c r="HSP209" s="449"/>
      <c r="HSQ209" s="602"/>
      <c r="HSR209" s="447"/>
      <c r="HSS209" s="447"/>
      <c r="HST209" s="447"/>
      <c r="HSU209" s="448"/>
      <c r="HSV209" s="602"/>
      <c r="HSW209" s="602"/>
      <c r="HSX209" s="602"/>
      <c r="HSY209" s="449"/>
      <c r="HSZ209" s="449"/>
      <c r="HTA209" s="449"/>
      <c r="HTB209" s="602"/>
      <c r="HTC209" s="449"/>
      <c r="HTD209" s="449"/>
      <c r="HTE209" s="449"/>
      <c r="HTF209" s="449"/>
      <c r="HTG209" s="602"/>
      <c r="HTH209" s="447"/>
      <c r="HTI209" s="447"/>
      <c r="HTJ209" s="447"/>
      <c r="HTK209" s="448"/>
      <c r="HTL209" s="602"/>
      <c r="HTM209" s="602"/>
      <c r="HTN209" s="602"/>
      <c r="HTO209" s="449"/>
      <c r="HTP209" s="449"/>
      <c r="HTQ209" s="449"/>
      <c r="HTR209" s="602"/>
      <c r="HTS209" s="449"/>
      <c r="HTT209" s="449"/>
      <c r="HTU209" s="449"/>
      <c r="HTV209" s="449"/>
      <c r="HTW209" s="602"/>
      <c r="HTX209" s="447"/>
      <c r="HTY209" s="447"/>
      <c r="HTZ209" s="447"/>
      <c r="HUA209" s="448"/>
      <c r="HUB209" s="602"/>
      <c r="HUC209" s="602"/>
      <c r="HUD209" s="602"/>
      <c r="HUE209" s="449"/>
      <c r="HUF209" s="449"/>
      <c r="HUG209" s="449"/>
      <c r="HUH209" s="602"/>
      <c r="HUI209" s="449"/>
      <c r="HUJ209" s="449"/>
      <c r="HUK209" s="449"/>
      <c r="HUL209" s="449"/>
      <c r="HUM209" s="602"/>
      <c r="HUN209" s="447"/>
      <c r="HUO209" s="447"/>
      <c r="HUP209" s="447"/>
      <c r="HUQ209" s="448"/>
      <c r="HUR209" s="602"/>
      <c r="HUS209" s="602"/>
      <c r="HUT209" s="602"/>
      <c r="HUU209" s="449"/>
      <c r="HUV209" s="449"/>
      <c r="HUW209" s="449"/>
      <c r="HUX209" s="602"/>
      <c r="HUY209" s="449"/>
      <c r="HUZ209" s="449"/>
      <c r="HVA209" s="449"/>
      <c r="HVB209" s="449"/>
      <c r="HVC209" s="602"/>
      <c r="HVD209" s="447"/>
      <c r="HVE209" s="447"/>
      <c r="HVF209" s="447"/>
      <c r="HVG209" s="448"/>
      <c r="HVH209" s="602"/>
      <c r="HVI209" s="602"/>
      <c r="HVJ209" s="602"/>
      <c r="HVK209" s="449"/>
      <c r="HVL209" s="449"/>
      <c r="HVM209" s="449"/>
      <c r="HVN209" s="602"/>
      <c r="HVO209" s="449"/>
      <c r="HVP209" s="449"/>
      <c r="HVQ209" s="449"/>
      <c r="HVR209" s="449"/>
      <c r="HVS209" s="602"/>
      <c r="HVT209" s="447"/>
      <c r="HVU209" s="447"/>
      <c r="HVV209" s="447"/>
      <c r="HVW209" s="448"/>
      <c r="HVX209" s="602"/>
      <c r="HVY209" s="602"/>
      <c r="HVZ209" s="602"/>
      <c r="HWA209" s="449"/>
      <c r="HWB209" s="449"/>
      <c r="HWC209" s="449"/>
      <c r="HWD209" s="602"/>
      <c r="HWE209" s="449"/>
      <c r="HWF209" s="449"/>
      <c r="HWG209" s="449"/>
      <c r="HWH209" s="449"/>
      <c r="HWI209" s="602"/>
      <c r="HWJ209" s="447"/>
      <c r="HWK209" s="447"/>
      <c r="HWL209" s="447"/>
      <c r="HWM209" s="448"/>
      <c r="HWN209" s="602"/>
      <c r="HWO209" s="602"/>
      <c r="HWP209" s="602"/>
      <c r="HWQ209" s="449"/>
      <c r="HWR209" s="449"/>
      <c r="HWS209" s="449"/>
      <c r="HWT209" s="602"/>
      <c r="HWU209" s="449"/>
      <c r="HWV209" s="449"/>
      <c r="HWW209" s="449"/>
      <c r="HWX209" s="449"/>
      <c r="HWY209" s="602"/>
      <c r="HWZ209" s="447"/>
      <c r="HXA209" s="447"/>
      <c r="HXB209" s="447"/>
      <c r="HXC209" s="448"/>
      <c r="HXD209" s="602"/>
      <c r="HXE209" s="602"/>
      <c r="HXF209" s="602"/>
      <c r="HXG209" s="449"/>
      <c r="HXH209" s="449"/>
      <c r="HXI209" s="449"/>
      <c r="HXJ209" s="602"/>
      <c r="HXK209" s="449"/>
      <c r="HXL209" s="449"/>
      <c r="HXM209" s="449"/>
      <c r="HXN209" s="449"/>
      <c r="HXO209" s="602"/>
      <c r="HXP209" s="447"/>
      <c r="HXQ209" s="447"/>
      <c r="HXR209" s="447"/>
      <c r="HXS209" s="448"/>
      <c r="HXT209" s="602"/>
      <c r="HXU209" s="602"/>
      <c r="HXV209" s="602"/>
      <c r="HXW209" s="449"/>
      <c r="HXX209" s="449"/>
      <c r="HXY209" s="449"/>
      <c r="HXZ209" s="602"/>
      <c r="HYA209" s="449"/>
      <c r="HYB209" s="449"/>
      <c r="HYC209" s="449"/>
      <c r="HYD209" s="449"/>
      <c r="HYE209" s="602"/>
      <c r="HYF209" s="447"/>
      <c r="HYG209" s="447"/>
      <c r="HYH209" s="447"/>
      <c r="HYI209" s="448"/>
      <c r="HYJ209" s="602"/>
      <c r="HYK209" s="602"/>
      <c r="HYL209" s="602"/>
      <c r="HYM209" s="449"/>
      <c r="HYN209" s="449"/>
      <c r="HYO209" s="449"/>
      <c r="HYP209" s="602"/>
      <c r="HYQ209" s="449"/>
      <c r="HYR209" s="449"/>
      <c r="HYS209" s="449"/>
      <c r="HYT209" s="449"/>
      <c r="HYU209" s="602"/>
      <c r="HYV209" s="447"/>
      <c r="HYW209" s="447"/>
      <c r="HYX209" s="447"/>
      <c r="HYY209" s="448"/>
      <c r="HYZ209" s="602"/>
      <c r="HZA209" s="602"/>
      <c r="HZB209" s="602"/>
      <c r="HZC209" s="449"/>
      <c r="HZD209" s="449"/>
      <c r="HZE209" s="449"/>
      <c r="HZF209" s="602"/>
      <c r="HZG209" s="449"/>
      <c r="HZH209" s="449"/>
      <c r="HZI209" s="449"/>
      <c r="HZJ209" s="449"/>
      <c r="HZK209" s="602"/>
      <c r="HZL209" s="447"/>
      <c r="HZM209" s="447"/>
      <c r="HZN209" s="447"/>
      <c r="HZO209" s="448"/>
      <c r="HZP209" s="602"/>
      <c r="HZQ209" s="602"/>
      <c r="HZR209" s="602"/>
      <c r="HZS209" s="449"/>
      <c r="HZT209" s="449"/>
      <c r="HZU209" s="449"/>
      <c r="HZV209" s="602"/>
      <c r="HZW209" s="449"/>
      <c r="HZX209" s="449"/>
      <c r="HZY209" s="449"/>
      <c r="HZZ209" s="449"/>
      <c r="IAA209" s="602"/>
      <c r="IAB209" s="447"/>
      <c r="IAC209" s="447"/>
      <c r="IAD209" s="447"/>
      <c r="IAE209" s="448"/>
      <c r="IAF209" s="602"/>
      <c r="IAG209" s="602"/>
      <c r="IAH209" s="602"/>
      <c r="IAI209" s="449"/>
      <c r="IAJ209" s="449"/>
      <c r="IAK209" s="449"/>
      <c r="IAL209" s="602"/>
      <c r="IAM209" s="449"/>
      <c r="IAN209" s="449"/>
      <c r="IAO209" s="449"/>
      <c r="IAP209" s="449"/>
      <c r="IAQ209" s="602"/>
      <c r="IAR209" s="447"/>
      <c r="IAS209" s="447"/>
      <c r="IAT209" s="447"/>
      <c r="IAU209" s="448"/>
      <c r="IAV209" s="602"/>
      <c r="IAW209" s="602"/>
      <c r="IAX209" s="602"/>
      <c r="IAY209" s="449"/>
      <c r="IAZ209" s="449"/>
      <c r="IBA209" s="449"/>
      <c r="IBB209" s="602"/>
      <c r="IBC209" s="449"/>
      <c r="IBD209" s="449"/>
      <c r="IBE209" s="449"/>
      <c r="IBF209" s="449"/>
      <c r="IBG209" s="602"/>
      <c r="IBH209" s="447"/>
      <c r="IBI209" s="447"/>
      <c r="IBJ209" s="447"/>
      <c r="IBK209" s="448"/>
      <c r="IBL209" s="602"/>
      <c r="IBM209" s="602"/>
      <c r="IBN209" s="602"/>
      <c r="IBO209" s="449"/>
      <c r="IBP209" s="449"/>
      <c r="IBQ209" s="449"/>
      <c r="IBR209" s="602"/>
      <c r="IBS209" s="449"/>
      <c r="IBT209" s="449"/>
      <c r="IBU209" s="449"/>
      <c r="IBV209" s="449"/>
      <c r="IBW209" s="602"/>
      <c r="IBX209" s="447"/>
      <c r="IBY209" s="447"/>
      <c r="IBZ209" s="447"/>
      <c r="ICA209" s="448"/>
      <c r="ICB209" s="602"/>
      <c r="ICC209" s="602"/>
      <c r="ICD209" s="602"/>
      <c r="ICE209" s="449"/>
      <c r="ICF209" s="449"/>
      <c r="ICG209" s="449"/>
      <c r="ICH209" s="602"/>
      <c r="ICI209" s="449"/>
      <c r="ICJ209" s="449"/>
      <c r="ICK209" s="449"/>
      <c r="ICL209" s="449"/>
      <c r="ICM209" s="602"/>
      <c r="ICN209" s="447"/>
      <c r="ICO209" s="447"/>
      <c r="ICP209" s="447"/>
      <c r="ICQ209" s="448"/>
      <c r="ICR209" s="602"/>
      <c r="ICS209" s="602"/>
      <c r="ICT209" s="602"/>
      <c r="ICU209" s="449"/>
      <c r="ICV209" s="449"/>
      <c r="ICW209" s="449"/>
      <c r="ICX209" s="602"/>
      <c r="ICY209" s="449"/>
      <c r="ICZ209" s="449"/>
      <c r="IDA209" s="449"/>
      <c r="IDB209" s="449"/>
      <c r="IDC209" s="602"/>
      <c r="IDD209" s="447"/>
      <c r="IDE209" s="447"/>
      <c r="IDF209" s="447"/>
      <c r="IDG209" s="448"/>
      <c r="IDH209" s="602"/>
      <c r="IDI209" s="602"/>
      <c r="IDJ209" s="602"/>
      <c r="IDK209" s="449"/>
      <c r="IDL209" s="449"/>
      <c r="IDM209" s="449"/>
      <c r="IDN209" s="602"/>
      <c r="IDO209" s="449"/>
      <c r="IDP209" s="449"/>
      <c r="IDQ209" s="449"/>
      <c r="IDR209" s="449"/>
      <c r="IDS209" s="602"/>
      <c r="IDT209" s="447"/>
      <c r="IDU209" s="447"/>
      <c r="IDV209" s="447"/>
      <c r="IDW209" s="448"/>
      <c r="IDX209" s="602"/>
      <c r="IDY209" s="602"/>
      <c r="IDZ209" s="602"/>
      <c r="IEA209" s="449"/>
      <c r="IEB209" s="449"/>
      <c r="IEC209" s="449"/>
      <c r="IED209" s="602"/>
      <c r="IEE209" s="449"/>
      <c r="IEF209" s="449"/>
      <c r="IEG209" s="449"/>
      <c r="IEH209" s="449"/>
      <c r="IEI209" s="602"/>
      <c r="IEJ209" s="447"/>
      <c r="IEK209" s="447"/>
      <c r="IEL209" s="447"/>
      <c r="IEM209" s="448"/>
      <c r="IEN209" s="602"/>
      <c r="IEO209" s="602"/>
      <c r="IEP209" s="602"/>
      <c r="IEQ209" s="449"/>
      <c r="IER209" s="449"/>
      <c r="IES209" s="449"/>
      <c r="IET209" s="602"/>
      <c r="IEU209" s="449"/>
      <c r="IEV209" s="449"/>
      <c r="IEW209" s="449"/>
      <c r="IEX209" s="449"/>
      <c r="IEY209" s="602"/>
      <c r="IEZ209" s="447"/>
      <c r="IFA209" s="447"/>
      <c r="IFB209" s="447"/>
      <c r="IFC209" s="448"/>
      <c r="IFD209" s="602"/>
      <c r="IFE209" s="602"/>
      <c r="IFF209" s="602"/>
      <c r="IFG209" s="449"/>
      <c r="IFH209" s="449"/>
      <c r="IFI209" s="449"/>
      <c r="IFJ209" s="602"/>
      <c r="IFK209" s="449"/>
      <c r="IFL209" s="449"/>
      <c r="IFM209" s="449"/>
      <c r="IFN209" s="449"/>
      <c r="IFO209" s="602"/>
      <c r="IFP209" s="447"/>
      <c r="IFQ209" s="447"/>
      <c r="IFR209" s="447"/>
      <c r="IFS209" s="448"/>
      <c r="IFT209" s="602"/>
      <c r="IFU209" s="602"/>
      <c r="IFV209" s="602"/>
      <c r="IFW209" s="449"/>
      <c r="IFX209" s="449"/>
      <c r="IFY209" s="449"/>
      <c r="IFZ209" s="602"/>
      <c r="IGA209" s="449"/>
      <c r="IGB209" s="449"/>
      <c r="IGC209" s="449"/>
      <c r="IGD209" s="449"/>
      <c r="IGE209" s="602"/>
      <c r="IGF209" s="447"/>
      <c r="IGG209" s="447"/>
      <c r="IGH209" s="447"/>
      <c r="IGI209" s="448"/>
      <c r="IGJ209" s="602"/>
      <c r="IGK209" s="602"/>
      <c r="IGL209" s="602"/>
      <c r="IGM209" s="449"/>
      <c r="IGN209" s="449"/>
      <c r="IGO209" s="449"/>
      <c r="IGP209" s="602"/>
      <c r="IGQ209" s="449"/>
      <c r="IGR209" s="449"/>
      <c r="IGS209" s="449"/>
      <c r="IGT209" s="449"/>
      <c r="IGU209" s="602"/>
      <c r="IGV209" s="447"/>
      <c r="IGW209" s="447"/>
      <c r="IGX209" s="447"/>
      <c r="IGY209" s="448"/>
      <c r="IGZ209" s="602"/>
      <c r="IHA209" s="602"/>
      <c r="IHB209" s="602"/>
      <c r="IHC209" s="449"/>
      <c r="IHD209" s="449"/>
      <c r="IHE209" s="449"/>
      <c r="IHF209" s="602"/>
      <c r="IHG209" s="449"/>
      <c r="IHH209" s="449"/>
      <c r="IHI209" s="449"/>
      <c r="IHJ209" s="449"/>
      <c r="IHK209" s="602"/>
      <c r="IHL209" s="447"/>
      <c r="IHM209" s="447"/>
      <c r="IHN209" s="447"/>
      <c r="IHO209" s="448"/>
      <c r="IHP209" s="602"/>
      <c r="IHQ209" s="602"/>
      <c r="IHR209" s="602"/>
      <c r="IHS209" s="449"/>
      <c r="IHT209" s="449"/>
      <c r="IHU209" s="449"/>
      <c r="IHV209" s="602"/>
      <c r="IHW209" s="449"/>
      <c r="IHX209" s="449"/>
      <c r="IHY209" s="449"/>
      <c r="IHZ209" s="449"/>
      <c r="IIA209" s="602"/>
      <c r="IIB209" s="447"/>
      <c r="IIC209" s="447"/>
      <c r="IID209" s="447"/>
      <c r="IIE209" s="448"/>
      <c r="IIF209" s="602"/>
      <c r="IIG209" s="602"/>
      <c r="IIH209" s="602"/>
      <c r="III209" s="449"/>
      <c r="IIJ209" s="449"/>
      <c r="IIK209" s="449"/>
      <c r="IIL209" s="602"/>
      <c r="IIM209" s="449"/>
      <c r="IIN209" s="449"/>
      <c r="IIO209" s="449"/>
      <c r="IIP209" s="449"/>
      <c r="IIQ209" s="602"/>
      <c r="IIR209" s="447"/>
      <c r="IIS209" s="447"/>
      <c r="IIT209" s="447"/>
      <c r="IIU209" s="448"/>
      <c r="IIV209" s="602"/>
      <c r="IIW209" s="602"/>
      <c r="IIX209" s="602"/>
      <c r="IIY209" s="449"/>
      <c r="IIZ209" s="449"/>
      <c r="IJA209" s="449"/>
      <c r="IJB209" s="602"/>
      <c r="IJC209" s="449"/>
      <c r="IJD209" s="449"/>
      <c r="IJE209" s="449"/>
      <c r="IJF209" s="449"/>
      <c r="IJG209" s="602"/>
      <c r="IJH209" s="447"/>
      <c r="IJI209" s="447"/>
      <c r="IJJ209" s="447"/>
      <c r="IJK209" s="448"/>
      <c r="IJL209" s="602"/>
      <c r="IJM209" s="602"/>
      <c r="IJN209" s="602"/>
      <c r="IJO209" s="449"/>
      <c r="IJP209" s="449"/>
      <c r="IJQ209" s="449"/>
      <c r="IJR209" s="602"/>
      <c r="IJS209" s="449"/>
      <c r="IJT209" s="449"/>
      <c r="IJU209" s="449"/>
      <c r="IJV209" s="449"/>
      <c r="IJW209" s="602"/>
      <c r="IJX209" s="447"/>
      <c r="IJY209" s="447"/>
      <c r="IJZ209" s="447"/>
      <c r="IKA209" s="448"/>
      <c r="IKB209" s="602"/>
      <c r="IKC209" s="602"/>
      <c r="IKD209" s="602"/>
      <c r="IKE209" s="449"/>
      <c r="IKF209" s="449"/>
      <c r="IKG209" s="449"/>
      <c r="IKH209" s="602"/>
      <c r="IKI209" s="449"/>
      <c r="IKJ209" s="449"/>
      <c r="IKK209" s="449"/>
      <c r="IKL209" s="449"/>
      <c r="IKM209" s="602"/>
      <c r="IKN209" s="447"/>
      <c r="IKO209" s="447"/>
      <c r="IKP209" s="447"/>
      <c r="IKQ209" s="448"/>
      <c r="IKR209" s="602"/>
      <c r="IKS209" s="602"/>
      <c r="IKT209" s="602"/>
      <c r="IKU209" s="449"/>
      <c r="IKV209" s="449"/>
      <c r="IKW209" s="449"/>
      <c r="IKX209" s="602"/>
      <c r="IKY209" s="449"/>
      <c r="IKZ209" s="449"/>
      <c r="ILA209" s="449"/>
      <c r="ILB209" s="449"/>
      <c r="ILC209" s="602"/>
      <c r="ILD209" s="447"/>
      <c r="ILE209" s="447"/>
      <c r="ILF209" s="447"/>
      <c r="ILG209" s="448"/>
      <c r="ILH209" s="602"/>
      <c r="ILI209" s="602"/>
      <c r="ILJ209" s="602"/>
      <c r="ILK209" s="449"/>
      <c r="ILL209" s="449"/>
      <c r="ILM209" s="449"/>
      <c r="ILN209" s="602"/>
      <c r="ILO209" s="449"/>
      <c r="ILP209" s="449"/>
      <c r="ILQ209" s="449"/>
      <c r="ILR209" s="449"/>
      <c r="ILS209" s="602"/>
      <c r="ILT209" s="447"/>
      <c r="ILU209" s="447"/>
      <c r="ILV209" s="447"/>
      <c r="ILW209" s="448"/>
      <c r="ILX209" s="602"/>
      <c r="ILY209" s="602"/>
      <c r="ILZ209" s="602"/>
      <c r="IMA209" s="449"/>
      <c r="IMB209" s="449"/>
      <c r="IMC209" s="449"/>
      <c r="IMD209" s="602"/>
      <c r="IME209" s="449"/>
      <c r="IMF209" s="449"/>
      <c r="IMG209" s="449"/>
      <c r="IMH209" s="449"/>
      <c r="IMI209" s="602"/>
      <c r="IMJ209" s="447"/>
      <c r="IMK209" s="447"/>
      <c r="IML209" s="447"/>
      <c r="IMM209" s="448"/>
      <c r="IMN209" s="602"/>
      <c r="IMO209" s="602"/>
      <c r="IMP209" s="602"/>
      <c r="IMQ209" s="449"/>
      <c r="IMR209" s="449"/>
      <c r="IMS209" s="449"/>
      <c r="IMT209" s="602"/>
      <c r="IMU209" s="449"/>
      <c r="IMV209" s="449"/>
      <c r="IMW209" s="449"/>
      <c r="IMX209" s="449"/>
      <c r="IMY209" s="602"/>
      <c r="IMZ209" s="447"/>
      <c r="INA209" s="447"/>
      <c r="INB209" s="447"/>
      <c r="INC209" s="448"/>
      <c r="IND209" s="602"/>
      <c r="INE209" s="602"/>
      <c r="INF209" s="602"/>
      <c r="ING209" s="449"/>
      <c r="INH209" s="449"/>
      <c r="INI209" s="449"/>
      <c r="INJ209" s="602"/>
      <c r="INK209" s="449"/>
      <c r="INL209" s="449"/>
      <c r="INM209" s="449"/>
      <c r="INN209" s="449"/>
      <c r="INO209" s="602"/>
      <c r="INP209" s="447"/>
      <c r="INQ209" s="447"/>
      <c r="INR209" s="447"/>
      <c r="INS209" s="448"/>
      <c r="INT209" s="602"/>
      <c r="INU209" s="602"/>
      <c r="INV209" s="602"/>
      <c r="INW209" s="449"/>
      <c r="INX209" s="449"/>
      <c r="INY209" s="449"/>
      <c r="INZ209" s="602"/>
      <c r="IOA209" s="449"/>
      <c r="IOB209" s="449"/>
      <c r="IOC209" s="449"/>
      <c r="IOD209" s="449"/>
      <c r="IOE209" s="602"/>
      <c r="IOF209" s="447"/>
      <c r="IOG209" s="447"/>
      <c r="IOH209" s="447"/>
      <c r="IOI209" s="448"/>
      <c r="IOJ209" s="602"/>
      <c r="IOK209" s="602"/>
      <c r="IOL209" s="602"/>
      <c r="IOM209" s="449"/>
      <c r="ION209" s="449"/>
      <c r="IOO209" s="449"/>
      <c r="IOP209" s="602"/>
      <c r="IOQ209" s="449"/>
      <c r="IOR209" s="449"/>
      <c r="IOS209" s="449"/>
      <c r="IOT209" s="449"/>
      <c r="IOU209" s="602"/>
      <c r="IOV209" s="447"/>
      <c r="IOW209" s="447"/>
      <c r="IOX209" s="447"/>
      <c r="IOY209" s="448"/>
      <c r="IOZ209" s="602"/>
      <c r="IPA209" s="602"/>
      <c r="IPB209" s="602"/>
      <c r="IPC209" s="449"/>
      <c r="IPD209" s="449"/>
      <c r="IPE209" s="449"/>
      <c r="IPF209" s="602"/>
      <c r="IPG209" s="449"/>
      <c r="IPH209" s="449"/>
      <c r="IPI209" s="449"/>
      <c r="IPJ209" s="449"/>
      <c r="IPK209" s="602"/>
      <c r="IPL209" s="447"/>
      <c r="IPM209" s="447"/>
      <c r="IPN209" s="447"/>
      <c r="IPO209" s="448"/>
      <c r="IPP209" s="602"/>
      <c r="IPQ209" s="602"/>
      <c r="IPR209" s="602"/>
      <c r="IPS209" s="449"/>
      <c r="IPT209" s="449"/>
      <c r="IPU209" s="449"/>
      <c r="IPV209" s="602"/>
      <c r="IPW209" s="449"/>
      <c r="IPX209" s="449"/>
      <c r="IPY209" s="449"/>
      <c r="IPZ209" s="449"/>
      <c r="IQA209" s="602"/>
      <c r="IQB209" s="447"/>
      <c r="IQC209" s="447"/>
      <c r="IQD209" s="447"/>
      <c r="IQE209" s="448"/>
      <c r="IQF209" s="602"/>
      <c r="IQG209" s="602"/>
      <c r="IQH209" s="602"/>
      <c r="IQI209" s="449"/>
      <c r="IQJ209" s="449"/>
      <c r="IQK209" s="449"/>
      <c r="IQL209" s="602"/>
      <c r="IQM209" s="449"/>
      <c r="IQN209" s="449"/>
      <c r="IQO209" s="449"/>
      <c r="IQP209" s="449"/>
      <c r="IQQ209" s="602"/>
      <c r="IQR209" s="447"/>
      <c r="IQS209" s="447"/>
      <c r="IQT209" s="447"/>
      <c r="IQU209" s="448"/>
      <c r="IQV209" s="602"/>
      <c r="IQW209" s="602"/>
      <c r="IQX209" s="602"/>
      <c r="IQY209" s="449"/>
      <c r="IQZ209" s="449"/>
      <c r="IRA209" s="449"/>
      <c r="IRB209" s="602"/>
      <c r="IRC209" s="449"/>
      <c r="IRD209" s="449"/>
      <c r="IRE209" s="449"/>
      <c r="IRF209" s="449"/>
      <c r="IRG209" s="602"/>
      <c r="IRH209" s="447"/>
      <c r="IRI209" s="447"/>
      <c r="IRJ209" s="447"/>
      <c r="IRK209" s="448"/>
      <c r="IRL209" s="602"/>
      <c r="IRM209" s="602"/>
      <c r="IRN209" s="602"/>
      <c r="IRO209" s="449"/>
      <c r="IRP209" s="449"/>
      <c r="IRQ209" s="449"/>
      <c r="IRR209" s="602"/>
      <c r="IRS209" s="449"/>
      <c r="IRT209" s="449"/>
      <c r="IRU209" s="449"/>
      <c r="IRV209" s="449"/>
      <c r="IRW209" s="602"/>
      <c r="IRX209" s="447"/>
      <c r="IRY209" s="447"/>
      <c r="IRZ209" s="447"/>
      <c r="ISA209" s="448"/>
      <c r="ISB209" s="602"/>
      <c r="ISC209" s="602"/>
      <c r="ISD209" s="602"/>
      <c r="ISE209" s="449"/>
      <c r="ISF209" s="449"/>
      <c r="ISG209" s="449"/>
      <c r="ISH209" s="602"/>
      <c r="ISI209" s="449"/>
      <c r="ISJ209" s="449"/>
      <c r="ISK209" s="449"/>
      <c r="ISL209" s="449"/>
      <c r="ISM209" s="602"/>
      <c r="ISN209" s="447"/>
      <c r="ISO209" s="447"/>
      <c r="ISP209" s="447"/>
      <c r="ISQ209" s="448"/>
      <c r="ISR209" s="602"/>
      <c r="ISS209" s="602"/>
      <c r="IST209" s="602"/>
      <c r="ISU209" s="449"/>
      <c r="ISV209" s="449"/>
      <c r="ISW209" s="449"/>
      <c r="ISX209" s="602"/>
      <c r="ISY209" s="449"/>
      <c r="ISZ209" s="449"/>
      <c r="ITA209" s="449"/>
      <c r="ITB209" s="449"/>
      <c r="ITC209" s="602"/>
      <c r="ITD209" s="447"/>
      <c r="ITE209" s="447"/>
      <c r="ITF209" s="447"/>
      <c r="ITG209" s="448"/>
      <c r="ITH209" s="602"/>
      <c r="ITI209" s="602"/>
      <c r="ITJ209" s="602"/>
      <c r="ITK209" s="449"/>
      <c r="ITL209" s="449"/>
      <c r="ITM209" s="449"/>
      <c r="ITN209" s="602"/>
      <c r="ITO209" s="449"/>
      <c r="ITP209" s="449"/>
      <c r="ITQ209" s="449"/>
      <c r="ITR209" s="449"/>
      <c r="ITS209" s="602"/>
      <c r="ITT209" s="447"/>
      <c r="ITU209" s="447"/>
      <c r="ITV209" s="447"/>
      <c r="ITW209" s="448"/>
      <c r="ITX209" s="602"/>
      <c r="ITY209" s="602"/>
      <c r="ITZ209" s="602"/>
      <c r="IUA209" s="449"/>
      <c r="IUB209" s="449"/>
      <c r="IUC209" s="449"/>
      <c r="IUD209" s="602"/>
      <c r="IUE209" s="449"/>
      <c r="IUF209" s="449"/>
      <c r="IUG209" s="449"/>
      <c r="IUH209" s="449"/>
      <c r="IUI209" s="602"/>
      <c r="IUJ209" s="447"/>
      <c r="IUK209" s="447"/>
      <c r="IUL209" s="447"/>
      <c r="IUM209" s="448"/>
      <c r="IUN209" s="602"/>
      <c r="IUO209" s="602"/>
      <c r="IUP209" s="602"/>
      <c r="IUQ209" s="449"/>
      <c r="IUR209" s="449"/>
      <c r="IUS209" s="449"/>
      <c r="IUT209" s="602"/>
      <c r="IUU209" s="449"/>
      <c r="IUV209" s="449"/>
      <c r="IUW209" s="449"/>
      <c r="IUX209" s="449"/>
      <c r="IUY209" s="602"/>
      <c r="IUZ209" s="447"/>
      <c r="IVA209" s="447"/>
      <c r="IVB209" s="447"/>
      <c r="IVC209" s="448"/>
      <c r="IVD209" s="602"/>
      <c r="IVE209" s="602"/>
      <c r="IVF209" s="602"/>
      <c r="IVG209" s="449"/>
      <c r="IVH209" s="449"/>
      <c r="IVI209" s="449"/>
      <c r="IVJ209" s="602"/>
      <c r="IVK209" s="449"/>
      <c r="IVL209" s="449"/>
      <c r="IVM209" s="449"/>
      <c r="IVN209" s="449"/>
      <c r="IVO209" s="602"/>
      <c r="IVP209" s="447"/>
      <c r="IVQ209" s="447"/>
      <c r="IVR209" s="447"/>
      <c r="IVS209" s="448"/>
      <c r="IVT209" s="602"/>
      <c r="IVU209" s="602"/>
      <c r="IVV209" s="602"/>
      <c r="IVW209" s="449"/>
      <c r="IVX209" s="449"/>
      <c r="IVY209" s="449"/>
      <c r="IVZ209" s="602"/>
      <c r="IWA209" s="449"/>
      <c r="IWB209" s="449"/>
      <c r="IWC209" s="449"/>
      <c r="IWD209" s="449"/>
      <c r="IWE209" s="602"/>
      <c r="IWF209" s="447"/>
      <c r="IWG209" s="447"/>
      <c r="IWH209" s="447"/>
      <c r="IWI209" s="448"/>
      <c r="IWJ209" s="602"/>
      <c r="IWK209" s="602"/>
      <c r="IWL209" s="602"/>
      <c r="IWM209" s="449"/>
      <c r="IWN209" s="449"/>
      <c r="IWO209" s="449"/>
      <c r="IWP209" s="602"/>
      <c r="IWQ209" s="449"/>
      <c r="IWR209" s="449"/>
      <c r="IWS209" s="449"/>
      <c r="IWT209" s="449"/>
      <c r="IWU209" s="602"/>
      <c r="IWV209" s="447"/>
      <c r="IWW209" s="447"/>
      <c r="IWX209" s="447"/>
      <c r="IWY209" s="448"/>
      <c r="IWZ209" s="602"/>
      <c r="IXA209" s="602"/>
      <c r="IXB209" s="602"/>
      <c r="IXC209" s="449"/>
      <c r="IXD209" s="449"/>
      <c r="IXE209" s="449"/>
      <c r="IXF209" s="602"/>
      <c r="IXG209" s="449"/>
      <c r="IXH209" s="449"/>
      <c r="IXI209" s="449"/>
      <c r="IXJ209" s="449"/>
      <c r="IXK209" s="602"/>
      <c r="IXL209" s="447"/>
      <c r="IXM209" s="447"/>
      <c r="IXN209" s="447"/>
      <c r="IXO209" s="448"/>
      <c r="IXP209" s="602"/>
      <c r="IXQ209" s="602"/>
      <c r="IXR209" s="602"/>
      <c r="IXS209" s="449"/>
      <c r="IXT209" s="449"/>
      <c r="IXU209" s="449"/>
      <c r="IXV209" s="602"/>
      <c r="IXW209" s="449"/>
      <c r="IXX209" s="449"/>
      <c r="IXY209" s="449"/>
      <c r="IXZ209" s="449"/>
      <c r="IYA209" s="602"/>
      <c r="IYB209" s="447"/>
      <c r="IYC209" s="447"/>
      <c r="IYD209" s="447"/>
      <c r="IYE209" s="448"/>
      <c r="IYF209" s="602"/>
      <c r="IYG209" s="602"/>
      <c r="IYH209" s="602"/>
      <c r="IYI209" s="449"/>
      <c r="IYJ209" s="449"/>
      <c r="IYK209" s="449"/>
      <c r="IYL209" s="602"/>
      <c r="IYM209" s="449"/>
      <c r="IYN209" s="449"/>
      <c r="IYO209" s="449"/>
      <c r="IYP209" s="449"/>
      <c r="IYQ209" s="602"/>
      <c r="IYR209" s="447"/>
      <c r="IYS209" s="447"/>
      <c r="IYT209" s="447"/>
      <c r="IYU209" s="448"/>
      <c r="IYV209" s="602"/>
      <c r="IYW209" s="602"/>
      <c r="IYX209" s="602"/>
      <c r="IYY209" s="449"/>
      <c r="IYZ209" s="449"/>
      <c r="IZA209" s="449"/>
      <c r="IZB209" s="602"/>
      <c r="IZC209" s="449"/>
      <c r="IZD209" s="449"/>
      <c r="IZE209" s="449"/>
      <c r="IZF209" s="449"/>
      <c r="IZG209" s="602"/>
      <c r="IZH209" s="447"/>
      <c r="IZI209" s="447"/>
      <c r="IZJ209" s="447"/>
      <c r="IZK209" s="448"/>
      <c r="IZL209" s="602"/>
      <c r="IZM209" s="602"/>
      <c r="IZN209" s="602"/>
      <c r="IZO209" s="449"/>
      <c r="IZP209" s="449"/>
      <c r="IZQ209" s="449"/>
      <c r="IZR209" s="602"/>
      <c r="IZS209" s="449"/>
      <c r="IZT209" s="449"/>
      <c r="IZU209" s="449"/>
      <c r="IZV209" s="449"/>
      <c r="IZW209" s="602"/>
      <c r="IZX209" s="447"/>
      <c r="IZY209" s="447"/>
      <c r="IZZ209" s="447"/>
      <c r="JAA209" s="448"/>
      <c r="JAB209" s="602"/>
      <c r="JAC209" s="602"/>
      <c r="JAD209" s="602"/>
      <c r="JAE209" s="449"/>
      <c r="JAF209" s="449"/>
      <c r="JAG209" s="449"/>
      <c r="JAH209" s="602"/>
      <c r="JAI209" s="449"/>
      <c r="JAJ209" s="449"/>
      <c r="JAK209" s="449"/>
      <c r="JAL209" s="449"/>
      <c r="JAM209" s="602"/>
      <c r="JAN209" s="447"/>
      <c r="JAO209" s="447"/>
      <c r="JAP209" s="447"/>
      <c r="JAQ209" s="448"/>
      <c r="JAR209" s="602"/>
      <c r="JAS209" s="602"/>
      <c r="JAT209" s="602"/>
      <c r="JAU209" s="449"/>
      <c r="JAV209" s="449"/>
      <c r="JAW209" s="449"/>
      <c r="JAX209" s="602"/>
      <c r="JAY209" s="449"/>
      <c r="JAZ209" s="449"/>
      <c r="JBA209" s="449"/>
      <c r="JBB209" s="449"/>
      <c r="JBC209" s="602"/>
      <c r="JBD209" s="447"/>
      <c r="JBE209" s="447"/>
      <c r="JBF209" s="447"/>
      <c r="JBG209" s="448"/>
      <c r="JBH209" s="602"/>
      <c r="JBI209" s="602"/>
      <c r="JBJ209" s="602"/>
      <c r="JBK209" s="449"/>
      <c r="JBL209" s="449"/>
      <c r="JBM209" s="449"/>
      <c r="JBN209" s="602"/>
      <c r="JBO209" s="449"/>
      <c r="JBP209" s="449"/>
      <c r="JBQ209" s="449"/>
      <c r="JBR209" s="449"/>
      <c r="JBS209" s="602"/>
      <c r="JBT209" s="447"/>
      <c r="JBU209" s="447"/>
      <c r="JBV209" s="447"/>
      <c r="JBW209" s="448"/>
      <c r="JBX209" s="602"/>
      <c r="JBY209" s="602"/>
      <c r="JBZ209" s="602"/>
      <c r="JCA209" s="449"/>
      <c r="JCB209" s="449"/>
      <c r="JCC209" s="449"/>
      <c r="JCD209" s="602"/>
      <c r="JCE209" s="449"/>
      <c r="JCF209" s="449"/>
      <c r="JCG209" s="449"/>
      <c r="JCH209" s="449"/>
      <c r="JCI209" s="602"/>
      <c r="JCJ209" s="447"/>
      <c r="JCK209" s="447"/>
      <c r="JCL209" s="447"/>
      <c r="JCM209" s="448"/>
      <c r="JCN209" s="602"/>
      <c r="JCO209" s="602"/>
      <c r="JCP209" s="602"/>
      <c r="JCQ209" s="449"/>
      <c r="JCR209" s="449"/>
      <c r="JCS209" s="449"/>
      <c r="JCT209" s="602"/>
      <c r="JCU209" s="449"/>
      <c r="JCV209" s="449"/>
      <c r="JCW209" s="449"/>
      <c r="JCX209" s="449"/>
      <c r="JCY209" s="602"/>
      <c r="JCZ209" s="447"/>
      <c r="JDA209" s="447"/>
      <c r="JDB209" s="447"/>
      <c r="JDC209" s="448"/>
      <c r="JDD209" s="602"/>
      <c r="JDE209" s="602"/>
      <c r="JDF209" s="602"/>
      <c r="JDG209" s="449"/>
      <c r="JDH209" s="449"/>
      <c r="JDI209" s="449"/>
      <c r="JDJ209" s="602"/>
      <c r="JDK209" s="449"/>
      <c r="JDL209" s="449"/>
      <c r="JDM209" s="449"/>
      <c r="JDN209" s="449"/>
      <c r="JDO209" s="602"/>
      <c r="JDP209" s="447"/>
      <c r="JDQ209" s="447"/>
      <c r="JDR209" s="447"/>
      <c r="JDS209" s="448"/>
      <c r="JDT209" s="602"/>
      <c r="JDU209" s="602"/>
      <c r="JDV209" s="602"/>
      <c r="JDW209" s="449"/>
      <c r="JDX209" s="449"/>
      <c r="JDY209" s="449"/>
      <c r="JDZ209" s="602"/>
      <c r="JEA209" s="449"/>
      <c r="JEB209" s="449"/>
      <c r="JEC209" s="449"/>
      <c r="JED209" s="449"/>
      <c r="JEE209" s="602"/>
      <c r="JEF209" s="447"/>
      <c r="JEG209" s="447"/>
      <c r="JEH209" s="447"/>
      <c r="JEI209" s="448"/>
      <c r="JEJ209" s="602"/>
      <c r="JEK209" s="602"/>
      <c r="JEL209" s="602"/>
      <c r="JEM209" s="449"/>
      <c r="JEN209" s="449"/>
      <c r="JEO209" s="449"/>
      <c r="JEP209" s="602"/>
      <c r="JEQ209" s="449"/>
      <c r="JER209" s="449"/>
      <c r="JES209" s="449"/>
      <c r="JET209" s="449"/>
      <c r="JEU209" s="602"/>
      <c r="JEV209" s="447"/>
      <c r="JEW209" s="447"/>
      <c r="JEX209" s="447"/>
      <c r="JEY209" s="448"/>
      <c r="JEZ209" s="602"/>
      <c r="JFA209" s="602"/>
      <c r="JFB209" s="602"/>
      <c r="JFC209" s="449"/>
      <c r="JFD209" s="449"/>
      <c r="JFE209" s="449"/>
      <c r="JFF209" s="602"/>
      <c r="JFG209" s="449"/>
      <c r="JFH209" s="449"/>
      <c r="JFI209" s="449"/>
      <c r="JFJ209" s="449"/>
      <c r="JFK209" s="602"/>
      <c r="JFL209" s="447"/>
      <c r="JFM209" s="447"/>
      <c r="JFN209" s="447"/>
      <c r="JFO209" s="448"/>
      <c r="JFP209" s="602"/>
      <c r="JFQ209" s="602"/>
      <c r="JFR209" s="602"/>
      <c r="JFS209" s="449"/>
      <c r="JFT209" s="449"/>
      <c r="JFU209" s="449"/>
      <c r="JFV209" s="602"/>
      <c r="JFW209" s="449"/>
      <c r="JFX209" s="449"/>
      <c r="JFY209" s="449"/>
      <c r="JFZ209" s="449"/>
      <c r="JGA209" s="602"/>
      <c r="JGB209" s="447"/>
      <c r="JGC209" s="447"/>
      <c r="JGD209" s="447"/>
      <c r="JGE209" s="448"/>
      <c r="JGF209" s="602"/>
      <c r="JGG209" s="602"/>
      <c r="JGH209" s="602"/>
      <c r="JGI209" s="449"/>
      <c r="JGJ209" s="449"/>
      <c r="JGK209" s="449"/>
      <c r="JGL209" s="602"/>
      <c r="JGM209" s="449"/>
      <c r="JGN209" s="449"/>
      <c r="JGO209" s="449"/>
      <c r="JGP209" s="449"/>
      <c r="JGQ209" s="602"/>
      <c r="JGR209" s="447"/>
      <c r="JGS209" s="447"/>
      <c r="JGT209" s="447"/>
      <c r="JGU209" s="448"/>
      <c r="JGV209" s="602"/>
      <c r="JGW209" s="602"/>
      <c r="JGX209" s="602"/>
      <c r="JGY209" s="449"/>
      <c r="JGZ209" s="449"/>
      <c r="JHA209" s="449"/>
      <c r="JHB209" s="602"/>
      <c r="JHC209" s="449"/>
      <c r="JHD209" s="449"/>
      <c r="JHE209" s="449"/>
      <c r="JHF209" s="449"/>
      <c r="JHG209" s="602"/>
      <c r="JHH209" s="447"/>
      <c r="JHI209" s="447"/>
      <c r="JHJ209" s="447"/>
      <c r="JHK209" s="448"/>
      <c r="JHL209" s="602"/>
      <c r="JHM209" s="602"/>
      <c r="JHN209" s="602"/>
      <c r="JHO209" s="449"/>
      <c r="JHP209" s="449"/>
      <c r="JHQ209" s="449"/>
      <c r="JHR209" s="602"/>
      <c r="JHS209" s="449"/>
      <c r="JHT209" s="449"/>
      <c r="JHU209" s="449"/>
      <c r="JHV209" s="449"/>
      <c r="JHW209" s="602"/>
      <c r="JHX209" s="447"/>
      <c r="JHY209" s="447"/>
      <c r="JHZ209" s="447"/>
      <c r="JIA209" s="448"/>
      <c r="JIB209" s="602"/>
      <c r="JIC209" s="602"/>
      <c r="JID209" s="602"/>
      <c r="JIE209" s="449"/>
      <c r="JIF209" s="449"/>
      <c r="JIG209" s="449"/>
      <c r="JIH209" s="602"/>
      <c r="JII209" s="449"/>
      <c r="JIJ209" s="449"/>
      <c r="JIK209" s="449"/>
      <c r="JIL209" s="449"/>
      <c r="JIM209" s="602"/>
      <c r="JIN209" s="447"/>
      <c r="JIO209" s="447"/>
      <c r="JIP209" s="447"/>
      <c r="JIQ209" s="448"/>
      <c r="JIR209" s="602"/>
      <c r="JIS209" s="602"/>
      <c r="JIT209" s="602"/>
      <c r="JIU209" s="449"/>
      <c r="JIV209" s="449"/>
      <c r="JIW209" s="449"/>
      <c r="JIX209" s="602"/>
      <c r="JIY209" s="449"/>
      <c r="JIZ209" s="449"/>
      <c r="JJA209" s="449"/>
      <c r="JJB209" s="449"/>
      <c r="JJC209" s="602"/>
      <c r="JJD209" s="447"/>
      <c r="JJE209" s="447"/>
      <c r="JJF209" s="447"/>
      <c r="JJG209" s="448"/>
      <c r="JJH209" s="602"/>
      <c r="JJI209" s="602"/>
      <c r="JJJ209" s="602"/>
      <c r="JJK209" s="449"/>
      <c r="JJL209" s="449"/>
      <c r="JJM209" s="449"/>
      <c r="JJN209" s="602"/>
      <c r="JJO209" s="449"/>
      <c r="JJP209" s="449"/>
      <c r="JJQ209" s="449"/>
      <c r="JJR209" s="449"/>
      <c r="JJS209" s="602"/>
      <c r="JJT209" s="447"/>
      <c r="JJU209" s="447"/>
      <c r="JJV209" s="447"/>
      <c r="JJW209" s="448"/>
      <c r="JJX209" s="602"/>
      <c r="JJY209" s="602"/>
      <c r="JJZ209" s="602"/>
      <c r="JKA209" s="449"/>
      <c r="JKB209" s="449"/>
      <c r="JKC209" s="449"/>
      <c r="JKD209" s="602"/>
      <c r="JKE209" s="449"/>
      <c r="JKF209" s="449"/>
      <c r="JKG209" s="449"/>
      <c r="JKH209" s="449"/>
      <c r="JKI209" s="602"/>
      <c r="JKJ209" s="447"/>
      <c r="JKK209" s="447"/>
      <c r="JKL209" s="447"/>
      <c r="JKM209" s="448"/>
      <c r="JKN209" s="602"/>
      <c r="JKO209" s="602"/>
      <c r="JKP209" s="602"/>
      <c r="JKQ209" s="449"/>
      <c r="JKR209" s="449"/>
      <c r="JKS209" s="449"/>
      <c r="JKT209" s="602"/>
      <c r="JKU209" s="449"/>
      <c r="JKV209" s="449"/>
      <c r="JKW209" s="449"/>
      <c r="JKX209" s="449"/>
      <c r="JKY209" s="602"/>
      <c r="JKZ209" s="447"/>
      <c r="JLA209" s="447"/>
      <c r="JLB209" s="447"/>
      <c r="JLC209" s="448"/>
      <c r="JLD209" s="602"/>
      <c r="JLE209" s="602"/>
      <c r="JLF209" s="602"/>
      <c r="JLG209" s="449"/>
      <c r="JLH209" s="449"/>
      <c r="JLI209" s="449"/>
      <c r="JLJ209" s="602"/>
      <c r="JLK209" s="449"/>
      <c r="JLL209" s="449"/>
      <c r="JLM209" s="449"/>
      <c r="JLN209" s="449"/>
      <c r="JLO209" s="602"/>
      <c r="JLP209" s="447"/>
      <c r="JLQ209" s="447"/>
      <c r="JLR209" s="447"/>
      <c r="JLS209" s="448"/>
      <c r="JLT209" s="602"/>
      <c r="JLU209" s="602"/>
      <c r="JLV209" s="602"/>
      <c r="JLW209" s="449"/>
      <c r="JLX209" s="449"/>
      <c r="JLY209" s="449"/>
      <c r="JLZ209" s="602"/>
      <c r="JMA209" s="449"/>
      <c r="JMB209" s="449"/>
      <c r="JMC209" s="449"/>
      <c r="JMD209" s="449"/>
      <c r="JME209" s="602"/>
      <c r="JMF209" s="447"/>
      <c r="JMG209" s="447"/>
      <c r="JMH209" s="447"/>
      <c r="JMI209" s="448"/>
      <c r="JMJ209" s="602"/>
      <c r="JMK209" s="602"/>
      <c r="JML209" s="602"/>
      <c r="JMM209" s="449"/>
      <c r="JMN209" s="449"/>
      <c r="JMO209" s="449"/>
      <c r="JMP209" s="602"/>
      <c r="JMQ209" s="449"/>
      <c r="JMR209" s="449"/>
      <c r="JMS209" s="449"/>
      <c r="JMT209" s="449"/>
      <c r="JMU209" s="602"/>
      <c r="JMV209" s="447"/>
      <c r="JMW209" s="447"/>
      <c r="JMX209" s="447"/>
      <c r="JMY209" s="448"/>
      <c r="JMZ209" s="602"/>
      <c r="JNA209" s="602"/>
      <c r="JNB209" s="602"/>
      <c r="JNC209" s="449"/>
      <c r="JND209" s="449"/>
      <c r="JNE209" s="449"/>
      <c r="JNF209" s="602"/>
      <c r="JNG209" s="449"/>
      <c r="JNH209" s="449"/>
      <c r="JNI209" s="449"/>
      <c r="JNJ209" s="449"/>
      <c r="JNK209" s="602"/>
      <c r="JNL209" s="447"/>
      <c r="JNM209" s="447"/>
      <c r="JNN209" s="447"/>
      <c r="JNO209" s="448"/>
      <c r="JNP209" s="602"/>
      <c r="JNQ209" s="602"/>
      <c r="JNR209" s="602"/>
      <c r="JNS209" s="449"/>
      <c r="JNT209" s="449"/>
      <c r="JNU209" s="449"/>
      <c r="JNV209" s="602"/>
      <c r="JNW209" s="449"/>
      <c r="JNX209" s="449"/>
      <c r="JNY209" s="449"/>
      <c r="JNZ209" s="449"/>
      <c r="JOA209" s="602"/>
      <c r="JOB209" s="447"/>
      <c r="JOC209" s="447"/>
      <c r="JOD209" s="447"/>
      <c r="JOE209" s="448"/>
      <c r="JOF209" s="602"/>
      <c r="JOG209" s="602"/>
      <c r="JOH209" s="602"/>
      <c r="JOI209" s="449"/>
      <c r="JOJ209" s="449"/>
      <c r="JOK209" s="449"/>
      <c r="JOL209" s="602"/>
      <c r="JOM209" s="449"/>
      <c r="JON209" s="449"/>
      <c r="JOO209" s="449"/>
      <c r="JOP209" s="449"/>
      <c r="JOQ209" s="602"/>
      <c r="JOR209" s="447"/>
      <c r="JOS209" s="447"/>
      <c r="JOT209" s="447"/>
      <c r="JOU209" s="448"/>
      <c r="JOV209" s="602"/>
      <c r="JOW209" s="602"/>
      <c r="JOX209" s="602"/>
      <c r="JOY209" s="449"/>
      <c r="JOZ209" s="449"/>
      <c r="JPA209" s="449"/>
      <c r="JPB209" s="602"/>
      <c r="JPC209" s="449"/>
      <c r="JPD209" s="449"/>
      <c r="JPE209" s="449"/>
      <c r="JPF209" s="449"/>
      <c r="JPG209" s="602"/>
      <c r="JPH209" s="447"/>
      <c r="JPI209" s="447"/>
      <c r="JPJ209" s="447"/>
      <c r="JPK209" s="448"/>
      <c r="JPL209" s="602"/>
      <c r="JPM209" s="602"/>
      <c r="JPN209" s="602"/>
      <c r="JPO209" s="449"/>
      <c r="JPP209" s="449"/>
      <c r="JPQ209" s="449"/>
      <c r="JPR209" s="602"/>
      <c r="JPS209" s="449"/>
      <c r="JPT209" s="449"/>
      <c r="JPU209" s="449"/>
      <c r="JPV209" s="449"/>
      <c r="JPW209" s="602"/>
      <c r="JPX209" s="447"/>
      <c r="JPY209" s="447"/>
      <c r="JPZ209" s="447"/>
      <c r="JQA209" s="448"/>
      <c r="JQB209" s="602"/>
      <c r="JQC209" s="602"/>
      <c r="JQD209" s="602"/>
      <c r="JQE209" s="449"/>
      <c r="JQF209" s="449"/>
      <c r="JQG209" s="449"/>
      <c r="JQH209" s="602"/>
      <c r="JQI209" s="449"/>
      <c r="JQJ209" s="449"/>
      <c r="JQK209" s="449"/>
      <c r="JQL209" s="449"/>
      <c r="JQM209" s="602"/>
      <c r="JQN209" s="447"/>
      <c r="JQO209" s="447"/>
      <c r="JQP209" s="447"/>
      <c r="JQQ209" s="448"/>
      <c r="JQR209" s="602"/>
      <c r="JQS209" s="602"/>
      <c r="JQT209" s="602"/>
      <c r="JQU209" s="449"/>
      <c r="JQV209" s="449"/>
      <c r="JQW209" s="449"/>
      <c r="JQX209" s="602"/>
      <c r="JQY209" s="449"/>
      <c r="JQZ209" s="449"/>
      <c r="JRA209" s="449"/>
      <c r="JRB209" s="449"/>
      <c r="JRC209" s="602"/>
      <c r="JRD209" s="447"/>
      <c r="JRE209" s="447"/>
      <c r="JRF209" s="447"/>
      <c r="JRG209" s="448"/>
      <c r="JRH209" s="602"/>
      <c r="JRI209" s="602"/>
      <c r="JRJ209" s="602"/>
      <c r="JRK209" s="449"/>
      <c r="JRL209" s="449"/>
      <c r="JRM209" s="449"/>
      <c r="JRN209" s="602"/>
      <c r="JRO209" s="449"/>
      <c r="JRP209" s="449"/>
      <c r="JRQ209" s="449"/>
      <c r="JRR209" s="449"/>
      <c r="JRS209" s="602"/>
      <c r="JRT209" s="447"/>
      <c r="JRU209" s="447"/>
      <c r="JRV209" s="447"/>
      <c r="JRW209" s="448"/>
      <c r="JRX209" s="602"/>
      <c r="JRY209" s="602"/>
      <c r="JRZ209" s="602"/>
      <c r="JSA209" s="449"/>
      <c r="JSB209" s="449"/>
      <c r="JSC209" s="449"/>
      <c r="JSD209" s="602"/>
      <c r="JSE209" s="449"/>
      <c r="JSF209" s="449"/>
      <c r="JSG209" s="449"/>
      <c r="JSH209" s="449"/>
      <c r="JSI209" s="602"/>
      <c r="JSJ209" s="447"/>
      <c r="JSK209" s="447"/>
      <c r="JSL209" s="447"/>
      <c r="JSM209" s="448"/>
      <c r="JSN209" s="602"/>
      <c r="JSO209" s="602"/>
      <c r="JSP209" s="602"/>
      <c r="JSQ209" s="449"/>
      <c r="JSR209" s="449"/>
      <c r="JSS209" s="449"/>
      <c r="JST209" s="602"/>
      <c r="JSU209" s="449"/>
      <c r="JSV209" s="449"/>
      <c r="JSW209" s="449"/>
      <c r="JSX209" s="449"/>
      <c r="JSY209" s="602"/>
      <c r="JSZ209" s="447"/>
      <c r="JTA209" s="447"/>
      <c r="JTB209" s="447"/>
      <c r="JTC209" s="448"/>
      <c r="JTD209" s="602"/>
      <c r="JTE209" s="602"/>
      <c r="JTF209" s="602"/>
      <c r="JTG209" s="449"/>
      <c r="JTH209" s="449"/>
      <c r="JTI209" s="449"/>
      <c r="JTJ209" s="602"/>
      <c r="JTK209" s="449"/>
      <c r="JTL209" s="449"/>
      <c r="JTM209" s="449"/>
      <c r="JTN209" s="449"/>
      <c r="JTO209" s="602"/>
      <c r="JTP209" s="447"/>
      <c r="JTQ209" s="447"/>
      <c r="JTR209" s="447"/>
      <c r="JTS209" s="448"/>
      <c r="JTT209" s="602"/>
      <c r="JTU209" s="602"/>
      <c r="JTV209" s="602"/>
      <c r="JTW209" s="449"/>
      <c r="JTX209" s="449"/>
      <c r="JTY209" s="449"/>
      <c r="JTZ209" s="602"/>
      <c r="JUA209" s="449"/>
      <c r="JUB209" s="449"/>
      <c r="JUC209" s="449"/>
      <c r="JUD209" s="449"/>
      <c r="JUE209" s="602"/>
      <c r="JUF209" s="447"/>
      <c r="JUG209" s="447"/>
      <c r="JUH209" s="447"/>
      <c r="JUI209" s="448"/>
      <c r="JUJ209" s="602"/>
      <c r="JUK209" s="602"/>
      <c r="JUL209" s="602"/>
      <c r="JUM209" s="449"/>
      <c r="JUN209" s="449"/>
      <c r="JUO209" s="449"/>
      <c r="JUP209" s="602"/>
      <c r="JUQ209" s="449"/>
      <c r="JUR209" s="449"/>
      <c r="JUS209" s="449"/>
      <c r="JUT209" s="449"/>
      <c r="JUU209" s="602"/>
      <c r="JUV209" s="447"/>
      <c r="JUW209" s="447"/>
      <c r="JUX209" s="447"/>
      <c r="JUY209" s="448"/>
      <c r="JUZ209" s="602"/>
      <c r="JVA209" s="602"/>
      <c r="JVB209" s="602"/>
      <c r="JVC209" s="449"/>
      <c r="JVD209" s="449"/>
      <c r="JVE209" s="449"/>
      <c r="JVF209" s="602"/>
      <c r="JVG209" s="449"/>
      <c r="JVH209" s="449"/>
      <c r="JVI209" s="449"/>
      <c r="JVJ209" s="449"/>
      <c r="JVK209" s="602"/>
      <c r="JVL209" s="447"/>
      <c r="JVM209" s="447"/>
      <c r="JVN209" s="447"/>
      <c r="JVO209" s="448"/>
      <c r="JVP209" s="602"/>
      <c r="JVQ209" s="602"/>
      <c r="JVR209" s="602"/>
      <c r="JVS209" s="449"/>
      <c r="JVT209" s="449"/>
      <c r="JVU209" s="449"/>
      <c r="JVV209" s="602"/>
      <c r="JVW209" s="449"/>
      <c r="JVX209" s="449"/>
      <c r="JVY209" s="449"/>
      <c r="JVZ209" s="449"/>
      <c r="JWA209" s="602"/>
      <c r="JWB209" s="447"/>
      <c r="JWC209" s="447"/>
      <c r="JWD209" s="447"/>
      <c r="JWE209" s="448"/>
      <c r="JWF209" s="602"/>
      <c r="JWG209" s="602"/>
      <c r="JWH209" s="602"/>
      <c r="JWI209" s="449"/>
      <c r="JWJ209" s="449"/>
      <c r="JWK209" s="449"/>
      <c r="JWL209" s="602"/>
      <c r="JWM209" s="449"/>
      <c r="JWN209" s="449"/>
      <c r="JWO209" s="449"/>
      <c r="JWP209" s="449"/>
      <c r="JWQ209" s="602"/>
      <c r="JWR209" s="447"/>
      <c r="JWS209" s="447"/>
      <c r="JWT209" s="447"/>
      <c r="JWU209" s="448"/>
      <c r="JWV209" s="602"/>
      <c r="JWW209" s="602"/>
      <c r="JWX209" s="602"/>
      <c r="JWY209" s="449"/>
      <c r="JWZ209" s="449"/>
      <c r="JXA209" s="449"/>
      <c r="JXB209" s="602"/>
      <c r="JXC209" s="449"/>
      <c r="JXD209" s="449"/>
      <c r="JXE209" s="449"/>
      <c r="JXF209" s="449"/>
      <c r="JXG209" s="602"/>
      <c r="JXH209" s="447"/>
      <c r="JXI209" s="447"/>
      <c r="JXJ209" s="447"/>
      <c r="JXK209" s="448"/>
      <c r="JXL209" s="602"/>
      <c r="JXM209" s="602"/>
      <c r="JXN209" s="602"/>
      <c r="JXO209" s="449"/>
      <c r="JXP209" s="449"/>
      <c r="JXQ209" s="449"/>
      <c r="JXR209" s="602"/>
      <c r="JXS209" s="449"/>
      <c r="JXT209" s="449"/>
      <c r="JXU209" s="449"/>
      <c r="JXV209" s="449"/>
      <c r="JXW209" s="602"/>
      <c r="JXX209" s="447"/>
      <c r="JXY209" s="447"/>
      <c r="JXZ209" s="447"/>
      <c r="JYA209" s="448"/>
      <c r="JYB209" s="602"/>
      <c r="JYC209" s="602"/>
      <c r="JYD209" s="602"/>
      <c r="JYE209" s="449"/>
      <c r="JYF209" s="449"/>
      <c r="JYG209" s="449"/>
      <c r="JYH209" s="602"/>
      <c r="JYI209" s="449"/>
      <c r="JYJ209" s="449"/>
      <c r="JYK209" s="449"/>
      <c r="JYL209" s="449"/>
      <c r="JYM209" s="602"/>
      <c r="JYN209" s="447"/>
      <c r="JYO209" s="447"/>
      <c r="JYP209" s="447"/>
      <c r="JYQ209" s="448"/>
      <c r="JYR209" s="602"/>
      <c r="JYS209" s="602"/>
      <c r="JYT209" s="602"/>
      <c r="JYU209" s="449"/>
      <c r="JYV209" s="449"/>
      <c r="JYW209" s="449"/>
      <c r="JYX209" s="602"/>
      <c r="JYY209" s="449"/>
      <c r="JYZ209" s="449"/>
      <c r="JZA209" s="449"/>
      <c r="JZB209" s="449"/>
      <c r="JZC209" s="602"/>
      <c r="JZD209" s="447"/>
      <c r="JZE209" s="447"/>
      <c r="JZF209" s="447"/>
      <c r="JZG209" s="448"/>
      <c r="JZH209" s="602"/>
      <c r="JZI209" s="602"/>
      <c r="JZJ209" s="602"/>
      <c r="JZK209" s="449"/>
      <c r="JZL209" s="449"/>
      <c r="JZM209" s="449"/>
      <c r="JZN209" s="602"/>
      <c r="JZO209" s="449"/>
      <c r="JZP209" s="449"/>
      <c r="JZQ209" s="449"/>
      <c r="JZR209" s="449"/>
      <c r="JZS209" s="602"/>
      <c r="JZT209" s="447"/>
      <c r="JZU209" s="447"/>
      <c r="JZV209" s="447"/>
      <c r="JZW209" s="448"/>
      <c r="JZX209" s="602"/>
      <c r="JZY209" s="602"/>
      <c r="JZZ209" s="602"/>
      <c r="KAA209" s="449"/>
      <c r="KAB209" s="449"/>
      <c r="KAC209" s="449"/>
      <c r="KAD209" s="602"/>
      <c r="KAE209" s="449"/>
      <c r="KAF209" s="449"/>
      <c r="KAG209" s="449"/>
      <c r="KAH209" s="449"/>
      <c r="KAI209" s="602"/>
      <c r="KAJ209" s="447"/>
      <c r="KAK209" s="447"/>
      <c r="KAL209" s="447"/>
      <c r="KAM209" s="448"/>
      <c r="KAN209" s="602"/>
      <c r="KAO209" s="602"/>
      <c r="KAP209" s="602"/>
      <c r="KAQ209" s="449"/>
      <c r="KAR209" s="449"/>
      <c r="KAS209" s="449"/>
      <c r="KAT209" s="602"/>
      <c r="KAU209" s="449"/>
      <c r="KAV209" s="449"/>
      <c r="KAW209" s="449"/>
      <c r="KAX209" s="449"/>
      <c r="KAY209" s="602"/>
      <c r="KAZ209" s="447"/>
      <c r="KBA209" s="447"/>
      <c r="KBB209" s="447"/>
      <c r="KBC209" s="448"/>
      <c r="KBD209" s="602"/>
      <c r="KBE209" s="602"/>
      <c r="KBF209" s="602"/>
      <c r="KBG209" s="449"/>
      <c r="KBH209" s="449"/>
      <c r="KBI209" s="449"/>
      <c r="KBJ209" s="602"/>
      <c r="KBK209" s="449"/>
      <c r="KBL209" s="449"/>
      <c r="KBM209" s="449"/>
      <c r="KBN209" s="449"/>
      <c r="KBO209" s="602"/>
      <c r="KBP209" s="447"/>
      <c r="KBQ209" s="447"/>
      <c r="KBR209" s="447"/>
      <c r="KBS209" s="448"/>
      <c r="KBT209" s="602"/>
      <c r="KBU209" s="602"/>
      <c r="KBV209" s="602"/>
      <c r="KBW209" s="449"/>
      <c r="KBX209" s="449"/>
      <c r="KBY209" s="449"/>
      <c r="KBZ209" s="602"/>
      <c r="KCA209" s="449"/>
      <c r="KCB209" s="449"/>
      <c r="KCC209" s="449"/>
      <c r="KCD209" s="449"/>
      <c r="KCE209" s="602"/>
      <c r="KCF209" s="447"/>
      <c r="KCG209" s="447"/>
      <c r="KCH209" s="447"/>
      <c r="KCI209" s="448"/>
      <c r="KCJ209" s="602"/>
      <c r="KCK209" s="602"/>
      <c r="KCL209" s="602"/>
      <c r="KCM209" s="449"/>
      <c r="KCN209" s="449"/>
      <c r="KCO209" s="449"/>
      <c r="KCP209" s="602"/>
      <c r="KCQ209" s="449"/>
      <c r="KCR209" s="449"/>
      <c r="KCS209" s="449"/>
      <c r="KCT209" s="449"/>
      <c r="KCU209" s="602"/>
      <c r="KCV209" s="447"/>
      <c r="KCW209" s="447"/>
      <c r="KCX209" s="447"/>
      <c r="KCY209" s="448"/>
      <c r="KCZ209" s="602"/>
      <c r="KDA209" s="602"/>
      <c r="KDB209" s="602"/>
      <c r="KDC209" s="449"/>
      <c r="KDD209" s="449"/>
      <c r="KDE209" s="449"/>
      <c r="KDF209" s="602"/>
      <c r="KDG209" s="449"/>
      <c r="KDH209" s="449"/>
      <c r="KDI209" s="449"/>
      <c r="KDJ209" s="449"/>
      <c r="KDK209" s="602"/>
      <c r="KDL209" s="447"/>
      <c r="KDM209" s="447"/>
      <c r="KDN209" s="447"/>
      <c r="KDO209" s="448"/>
      <c r="KDP209" s="602"/>
      <c r="KDQ209" s="602"/>
      <c r="KDR209" s="602"/>
      <c r="KDS209" s="449"/>
      <c r="KDT209" s="449"/>
      <c r="KDU209" s="449"/>
      <c r="KDV209" s="602"/>
      <c r="KDW209" s="449"/>
      <c r="KDX209" s="449"/>
      <c r="KDY209" s="449"/>
      <c r="KDZ209" s="449"/>
      <c r="KEA209" s="602"/>
      <c r="KEB209" s="447"/>
      <c r="KEC209" s="447"/>
      <c r="KED209" s="447"/>
      <c r="KEE209" s="448"/>
      <c r="KEF209" s="602"/>
      <c r="KEG209" s="602"/>
      <c r="KEH209" s="602"/>
      <c r="KEI209" s="449"/>
      <c r="KEJ209" s="449"/>
      <c r="KEK209" s="449"/>
      <c r="KEL209" s="602"/>
      <c r="KEM209" s="449"/>
      <c r="KEN209" s="449"/>
      <c r="KEO209" s="449"/>
      <c r="KEP209" s="449"/>
      <c r="KEQ209" s="602"/>
      <c r="KER209" s="447"/>
      <c r="KES209" s="447"/>
      <c r="KET209" s="447"/>
      <c r="KEU209" s="448"/>
      <c r="KEV209" s="602"/>
      <c r="KEW209" s="602"/>
      <c r="KEX209" s="602"/>
      <c r="KEY209" s="449"/>
      <c r="KEZ209" s="449"/>
      <c r="KFA209" s="449"/>
      <c r="KFB209" s="602"/>
      <c r="KFC209" s="449"/>
      <c r="KFD209" s="449"/>
      <c r="KFE209" s="449"/>
      <c r="KFF209" s="449"/>
      <c r="KFG209" s="602"/>
      <c r="KFH209" s="447"/>
      <c r="KFI209" s="447"/>
      <c r="KFJ209" s="447"/>
      <c r="KFK209" s="448"/>
      <c r="KFL209" s="602"/>
      <c r="KFM209" s="602"/>
      <c r="KFN209" s="602"/>
      <c r="KFO209" s="449"/>
      <c r="KFP209" s="449"/>
      <c r="KFQ209" s="449"/>
      <c r="KFR209" s="602"/>
      <c r="KFS209" s="449"/>
      <c r="KFT209" s="449"/>
      <c r="KFU209" s="449"/>
      <c r="KFV209" s="449"/>
      <c r="KFW209" s="602"/>
      <c r="KFX209" s="447"/>
      <c r="KFY209" s="447"/>
      <c r="KFZ209" s="447"/>
      <c r="KGA209" s="448"/>
      <c r="KGB209" s="602"/>
      <c r="KGC209" s="602"/>
      <c r="KGD209" s="602"/>
      <c r="KGE209" s="449"/>
      <c r="KGF209" s="449"/>
      <c r="KGG209" s="449"/>
      <c r="KGH209" s="602"/>
      <c r="KGI209" s="449"/>
      <c r="KGJ209" s="449"/>
      <c r="KGK209" s="449"/>
      <c r="KGL209" s="449"/>
      <c r="KGM209" s="602"/>
      <c r="KGN209" s="447"/>
      <c r="KGO209" s="447"/>
      <c r="KGP209" s="447"/>
      <c r="KGQ209" s="448"/>
      <c r="KGR209" s="602"/>
      <c r="KGS209" s="602"/>
      <c r="KGT209" s="602"/>
      <c r="KGU209" s="449"/>
      <c r="KGV209" s="449"/>
      <c r="KGW209" s="449"/>
      <c r="KGX209" s="602"/>
      <c r="KGY209" s="449"/>
      <c r="KGZ209" s="449"/>
      <c r="KHA209" s="449"/>
      <c r="KHB209" s="449"/>
      <c r="KHC209" s="602"/>
      <c r="KHD209" s="447"/>
      <c r="KHE209" s="447"/>
      <c r="KHF209" s="447"/>
      <c r="KHG209" s="448"/>
      <c r="KHH209" s="602"/>
      <c r="KHI209" s="602"/>
      <c r="KHJ209" s="602"/>
      <c r="KHK209" s="449"/>
      <c r="KHL209" s="449"/>
      <c r="KHM209" s="449"/>
      <c r="KHN209" s="602"/>
      <c r="KHO209" s="449"/>
      <c r="KHP209" s="449"/>
      <c r="KHQ209" s="449"/>
      <c r="KHR209" s="449"/>
      <c r="KHS209" s="602"/>
      <c r="KHT209" s="447"/>
      <c r="KHU209" s="447"/>
      <c r="KHV209" s="447"/>
      <c r="KHW209" s="448"/>
      <c r="KHX209" s="602"/>
      <c r="KHY209" s="602"/>
      <c r="KHZ209" s="602"/>
      <c r="KIA209" s="449"/>
      <c r="KIB209" s="449"/>
      <c r="KIC209" s="449"/>
      <c r="KID209" s="602"/>
      <c r="KIE209" s="449"/>
      <c r="KIF209" s="449"/>
      <c r="KIG209" s="449"/>
      <c r="KIH209" s="449"/>
      <c r="KII209" s="602"/>
      <c r="KIJ209" s="447"/>
      <c r="KIK209" s="447"/>
      <c r="KIL209" s="447"/>
      <c r="KIM209" s="448"/>
      <c r="KIN209" s="602"/>
      <c r="KIO209" s="602"/>
      <c r="KIP209" s="602"/>
      <c r="KIQ209" s="449"/>
      <c r="KIR209" s="449"/>
      <c r="KIS209" s="449"/>
      <c r="KIT209" s="602"/>
      <c r="KIU209" s="449"/>
      <c r="KIV209" s="449"/>
      <c r="KIW209" s="449"/>
      <c r="KIX209" s="449"/>
      <c r="KIY209" s="602"/>
      <c r="KIZ209" s="447"/>
      <c r="KJA209" s="447"/>
      <c r="KJB209" s="447"/>
      <c r="KJC209" s="448"/>
      <c r="KJD209" s="602"/>
      <c r="KJE209" s="602"/>
      <c r="KJF209" s="602"/>
      <c r="KJG209" s="449"/>
      <c r="KJH209" s="449"/>
      <c r="KJI209" s="449"/>
      <c r="KJJ209" s="602"/>
      <c r="KJK209" s="449"/>
      <c r="KJL209" s="449"/>
      <c r="KJM209" s="449"/>
      <c r="KJN209" s="449"/>
      <c r="KJO209" s="602"/>
      <c r="KJP209" s="447"/>
      <c r="KJQ209" s="447"/>
      <c r="KJR209" s="447"/>
      <c r="KJS209" s="448"/>
      <c r="KJT209" s="602"/>
      <c r="KJU209" s="602"/>
      <c r="KJV209" s="602"/>
      <c r="KJW209" s="449"/>
      <c r="KJX209" s="449"/>
      <c r="KJY209" s="449"/>
      <c r="KJZ209" s="602"/>
      <c r="KKA209" s="449"/>
      <c r="KKB209" s="449"/>
      <c r="KKC209" s="449"/>
      <c r="KKD209" s="449"/>
      <c r="KKE209" s="602"/>
      <c r="KKF209" s="447"/>
      <c r="KKG209" s="447"/>
      <c r="KKH209" s="447"/>
      <c r="KKI209" s="448"/>
      <c r="KKJ209" s="602"/>
      <c r="KKK209" s="602"/>
      <c r="KKL209" s="602"/>
      <c r="KKM209" s="449"/>
      <c r="KKN209" s="449"/>
      <c r="KKO209" s="449"/>
      <c r="KKP209" s="602"/>
      <c r="KKQ209" s="449"/>
      <c r="KKR209" s="449"/>
      <c r="KKS209" s="449"/>
      <c r="KKT209" s="449"/>
      <c r="KKU209" s="602"/>
      <c r="KKV209" s="447"/>
      <c r="KKW209" s="447"/>
      <c r="KKX209" s="447"/>
      <c r="KKY209" s="448"/>
      <c r="KKZ209" s="602"/>
      <c r="KLA209" s="602"/>
      <c r="KLB209" s="602"/>
      <c r="KLC209" s="449"/>
      <c r="KLD209" s="449"/>
      <c r="KLE209" s="449"/>
      <c r="KLF209" s="602"/>
      <c r="KLG209" s="449"/>
      <c r="KLH209" s="449"/>
      <c r="KLI209" s="449"/>
      <c r="KLJ209" s="449"/>
      <c r="KLK209" s="602"/>
      <c r="KLL209" s="447"/>
      <c r="KLM209" s="447"/>
      <c r="KLN209" s="447"/>
      <c r="KLO209" s="448"/>
      <c r="KLP209" s="602"/>
      <c r="KLQ209" s="602"/>
      <c r="KLR209" s="602"/>
      <c r="KLS209" s="449"/>
      <c r="KLT209" s="449"/>
      <c r="KLU209" s="449"/>
      <c r="KLV209" s="602"/>
      <c r="KLW209" s="449"/>
      <c r="KLX209" s="449"/>
      <c r="KLY209" s="449"/>
      <c r="KLZ209" s="449"/>
      <c r="KMA209" s="602"/>
      <c r="KMB209" s="447"/>
      <c r="KMC209" s="447"/>
      <c r="KMD209" s="447"/>
      <c r="KME209" s="448"/>
      <c r="KMF209" s="602"/>
      <c r="KMG209" s="602"/>
      <c r="KMH209" s="602"/>
      <c r="KMI209" s="449"/>
      <c r="KMJ209" s="449"/>
      <c r="KMK209" s="449"/>
      <c r="KML209" s="602"/>
      <c r="KMM209" s="449"/>
      <c r="KMN209" s="449"/>
      <c r="KMO209" s="449"/>
      <c r="KMP209" s="449"/>
      <c r="KMQ209" s="602"/>
      <c r="KMR209" s="447"/>
      <c r="KMS209" s="447"/>
      <c r="KMT209" s="447"/>
      <c r="KMU209" s="448"/>
      <c r="KMV209" s="602"/>
      <c r="KMW209" s="602"/>
      <c r="KMX209" s="602"/>
      <c r="KMY209" s="449"/>
      <c r="KMZ209" s="449"/>
      <c r="KNA209" s="449"/>
      <c r="KNB209" s="602"/>
      <c r="KNC209" s="449"/>
      <c r="KND209" s="449"/>
      <c r="KNE209" s="449"/>
      <c r="KNF209" s="449"/>
      <c r="KNG209" s="602"/>
      <c r="KNH209" s="447"/>
      <c r="KNI209" s="447"/>
      <c r="KNJ209" s="447"/>
      <c r="KNK209" s="448"/>
      <c r="KNL209" s="602"/>
      <c r="KNM209" s="602"/>
      <c r="KNN209" s="602"/>
      <c r="KNO209" s="449"/>
      <c r="KNP209" s="449"/>
      <c r="KNQ209" s="449"/>
      <c r="KNR209" s="602"/>
      <c r="KNS209" s="449"/>
      <c r="KNT209" s="449"/>
      <c r="KNU209" s="449"/>
      <c r="KNV209" s="449"/>
      <c r="KNW209" s="602"/>
      <c r="KNX209" s="447"/>
      <c r="KNY209" s="447"/>
      <c r="KNZ209" s="447"/>
      <c r="KOA209" s="448"/>
      <c r="KOB209" s="602"/>
      <c r="KOC209" s="602"/>
      <c r="KOD209" s="602"/>
      <c r="KOE209" s="449"/>
      <c r="KOF209" s="449"/>
      <c r="KOG209" s="449"/>
      <c r="KOH209" s="602"/>
      <c r="KOI209" s="449"/>
      <c r="KOJ209" s="449"/>
      <c r="KOK209" s="449"/>
      <c r="KOL209" s="449"/>
      <c r="KOM209" s="602"/>
      <c r="KON209" s="447"/>
      <c r="KOO209" s="447"/>
      <c r="KOP209" s="447"/>
      <c r="KOQ209" s="448"/>
      <c r="KOR209" s="602"/>
      <c r="KOS209" s="602"/>
      <c r="KOT209" s="602"/>
      <c r="KOU209" s="449"/>
      <c r="KOV209" s="449"/>
      <c r="KOW209" s="449"/>
      <c r="KOX209" s="602"/>
      <c r="KOY209" s="449"/>
      <c r="KOZ209" s="449"/>
      <c r="KPA209" s="449"/>
      <c r="KPB209" s="449"/>
      <c r="KPC209" s="602"/>
      <c r="KPD209" s="447"/>
      <c r="KPE209" s="447"/>
      <c r="KPF209" s="447"/>
      <c r="KPG209" s="448"/>
      <c r="KPH209" s="602"/>
      <c r="KPI209" s="602"/>
      <c r="KPJ209" s="602"/>
      <c r="KPK209" s="449"/>
      <c r="KPL209" s="449"/>
      <c r="KPM209" s="449"/>
      <c r="KPN209" s="602"/>
      <c r="KPO209" s="449"/>
      <c r="KPP209" s="449"/>
      <c r="KPQ209" s="449"/>
      <c r="KPR209" s="449"/>
      <c r="KPS209" s="602"/>
      <c r="KPT209" s="447"/>
      <c r="KPU209" s="447"/>
      <c r="KPV209" s="447"/>
      <c r="KPW209" s="448"/>
      <c r="KPX209" s="602"/>
      <c r="KPY209" s="602"/>
      <c r="KPZ209" s="602"/>
      <c r="KQA209" s="449"/>
      <c r="KQB209" s="449"/>
      <c r="KQC209" s="449"/>
      <c r="KQD209" s="602"/>
      <c r="KQE209" s="449"/>
      <c r="KQF209" s="449"/>
      <c r="KQG209" s="449"/>
      <c r="KQH209" s="449"/>
      <c r="KQI209" s="602"/>
      <c r="KQJ209" s="447"/>
      <c r="KQK209" s="447"/>
      <c r="KQL209" s="447"/>
      <c r="KQM209" s="448"/>
      <c r="KQN209" s="602"/>
      <c r="KQO209" s="602"/>
      <c r="KQP209" s="602"/>
      <c r="KQQ209" s="449"/>
      <c r="KQR209" s="449"/>
      <c r="KQS209" s="449"/>
      <c r="KQT209" s="602"/>
      <c r="KQU209" s="449"/>
      <c r="KQV209" s="449"/>
      <c r="KQW209" s="449"/>
      <c r="KQX209" s="449"/>
      <c r="KQY209" s="602"/>
      <c r="KQZ209" s="447"/>
      <c r="KRA209" s="447"/>
      <c r="KRB209" s="447"/>
      <c r="KRC209" s="448"/>
      <c r="KRD209" s="602"/>
      <c r="KRE209" s="602"/>
      <c r="KRF209" s="602"/>
      <c r="KRG209" s="449"/>
      <c r="KRH209" s="449"/>
      <c r="KRI209" s="449"/>
      <c r="KRJ209" s="602"/>
      <c r="KRK209" s="449"/>
      <c r="KRL209" s="449"/>
      <c r="KRM209" s="449"/>
      <c r="KRN209" s="449"/>
      <c r="KRO209" s="602"/>
      <c r="KRP209" s="447"/>
      <c r="KRQ209" s="447"/>
      <c r="KRR209" s="447"/>
      <c r="KRS209" s="448"/>
      <c r="KRT209" s="602"/>
      <c r="KRU209" s="602"/>
      <c r="KRV209" s="602"/>
      <c r="KRW209" s="449"/>
      <c r="KRX209" s="449"/>
      <c r="KRY209" s="449"/>
      <c r="KRZ209" s="602"/>
      <c r="KSA209" s="449"/>
      <c r="KSB209" s="449"/>
      <c r="KSC209" s="449"/>
      <c r="KSD209" s="449"/>
      <c r="KSE209" s="602"/>
      <c r="KSF209" s="447"/>
      <c r="KSG209" s="447"/>
      <c r="KSH209" s="447"/>
      <c r="KSI209" s="448"/>
      <c r="KSJ209" s="602"/>
      <c r="KSK209" s="602"/>
      <c r="KSL209" s="602"/>
      <c r="KSM209" s="449"/>
      <c r="KSN209" s="449"/>
      <c r="KSO209" s="449"/>
      <c r="KSP209" s="602"/>
      <c r="KSQ209" s="449"/>
      <c r="KSR209" s="449"/>
      <c r="KSS209" s="449"/>
      <c r="KST209" s="449"/>
      <c r="KSU209" s="602"/>
      <c r="KSV209" s="447"/>
      <c r="KSW209" s="447"/>
      <c r="KSX209" s="447"/>
      <c r="KSY209" s="448"/>
      <c r="KSZ209" s="602"/>
      <c r="KTA209" s="602"/>
      <c r="KTB209" s="602"/>
      <c r="KTC209" s="449"/>
      <c r="KTD209" s="449"/>
      <c r="KTE209" s="449"/>
      <c r="KTF209" s="602"/>
      <c r="KTG209" s="449"/>
      <c r="KTH209" s="449"/>
      <c r="KTI209" s="449"/>
      <c r="KTJ209" s="449"/>
      <c r="KTK209" s="602"/>
      <c r="KTL209" s="447"/>
      <c r="KTM209" s="447"/>
      <c r="KTN209" s="447"/>
      <c r="KTO209" s="448"/>
      <c r="KTP209" s="602"/>
      <c r="KTQ209" s="602"/>
      <c r="KTR209" s="602"/>
      <c r="KTS209" s="449"/>
      <c r="KTT209" s="449"/>
      <c r="KTU209" s="449"/>
      <c r="KTV209" s="602"/>
      <c r="KTW209" s="449"/>
      <c r="KTX209" s="449"/>
      <c r="KTY209" s="449"/>
      <c r="KTZ209" s="449"/>
      <c r="KUA209" s="602"/>
      <c r="KUB209" s="447"/>
      <c r="KUC209" s="447"/>
      <c r="KUD209" s="447"/>
      <c r="KUE209" s="448"/>
      <c r="KUF209" s="602"/>
      <c r="KUG209" s="602"/>
      <c r="KUH209" s="602"/>
      <c r="KUI209" s="449"/>
      <c r="KUJ209" s="449"/>
      <c r="KUK209" s="449"/>
      <c r="KUL209" s="602"/>
      <c r="KUM209" s="449"/>
      <c r="KUN209" s="449"/>
      <c r="KUO209" s="449"/>
      <c r="KUP209" s="449"/>
      <c r="KUQ209" s="602"/>
      <c r="KUR209" s="447"/>
      <c r="KUS209" s="447"/>
      <c r="KUT209" s="447"/>
      <c r="KUU209" s="448"/>
      <c r="KUV209" s="602"/>
      <c r="KUW209" s="602"/>
      <c r="KUX209" s="602"/>
      <c r="KUY209" s="449"/>
      <c r="KUZ209" s="449"/>
      <c r="KVA209" s="449"/>
      <c r="KVB209" s="602"/>
      <c r="KVC209" s="449"/>
      <c r="KVD209" s="449"/>
      <c r="KVE209" s="449"/>
      <c r="KVF209" s="449"/>
      <c r="KVG209" s="602"/>
      <c r="KVH209" s="447"/>
      <c r="KVI209" s="447"/>
      <c r="KVJ209" s="447"/>
      <c r="KVK209" s="448"/>
      <c r="KVL209" s="602"/>
      <c r="KVM209" s="602"/>
      <c r="KVN209" s="602"/>
      <c r="KVO209" s="449"/>
      <c r="KVP209" s="449"/>
      <c r="KVQ209" s="449"/>
      <c r="KVR209" s="602"/>
      <c r="KVS209" s="449"/>
      <c r="KVT209" s="449"/>
      <c r="KVU209" s="449"/>
      <c r="KVV209" s="449"/>
      <c r="KVW209" s="602"/>
      <c r="KVX209" s="447"/>
      <c r="KVY209" s="447"/>
      <c r="KVZ209" s="447"/>
      <c r="KWA209" s="448"/>
      <c r="KWB209" s="602"/>
      <c r="KWC209" s="602"/>
      <c r="KWD209" s="602"/>
      <c r="KWE209" s="449"/>
      <c r="KWF209" s="449"/>
      <c r="KWG209" s="449"/>
      <c r="KWH209" s="602"/>
      <c r="KWI209" s="449"/>
      <c r="KWJ209" s="449"/>
      <c r="KWK209" s="449"/>
      <c r="KWL209" s="449"/>
      <c r="KWM209" s="602"/>
      <c r="KWN209" s="447"/>
      <c r="KWO209" s="447"/>
      <c r="KWP209" s="447"/>
      <c r="KWQ209" s="448"/>
      <c r="KWR209" s="602"/>
      <c r="KWS209" s="602"/>
      <c r="KWT209" s="602"/>
      <c r="KWU209" s="449"/>
      <c r="KWV209" s="449"/>
      <c r="KWW209" s="449"/>
      <c r="KWX209" s="602"/>
      <c r="KWY209" s="449"/>
      <c r="KWZ209" s="449"/>
      <c r="KXA209" s="449"/>
      <c r="KXB209" s="449"/>
      <c r="KXC209" s="602"/>
      <c r="KXD209" s="447"/>
      <c r="KXE209" s="447"/>
      <c r="KXF209" s="447"/>
      <c r="KXG209" s="448"/>
      <c r="KXH209" s="602"/>
      <c r="KXI209" s="602"/>
      <c r="KXJ209" s="602"/>
      <c r="KXK209" s="449"/>
      <c r="KXL209" s="449"/>
      <c r="KXM209" s="449"/>
      <c r="KXN209" s="602"/>
      <c r="KXO209" s="449"/>
      <c r="KXP209" s="449"/>
      <c r="KXQ209" s="449"/>
      <c r="KXR209" s="449"/>
      <c r="KXS209" s="602"/>
      <c r="KXT209" s="447"/>
      <c r="KXU209" s="447"/>
      <c r="KXV209" s="447"/>
      <c r="KXW209" s="448"/>
      <c r="KXX209" s="602"/>
      <c r="KXY209" s="602"/>
      <c r="KXZ209" s="602"/>
      <c r="KYA209" s="449"/>
      <c r="KYB209" s="449"/>
      <c r="KYC209" s="449"/>
      <c r="KYD209" s="602"/>
      <c r="KYE209" s="449"/>
      <c r="KYF209" s="449"/>
      <c r="KYG209" s="449"/>
      <c r="KYH209" s="449"/>
      <c r="KYI209" s="602"/>
      <c r="KYJ209" s="447"/>
      <c r="KYK209" s="447"/>
      <c r="KYL209" s="447"/>
      <c r="KYM209" s="448"/>
      <c r="KYN209" s="602"/>
      <c r="KYO209" s="602"/>
      <c r="KYP209" s="602"/>
      <c r="KYQ209" s="449"/>
      <c r="KYR209" s="449"/>
      <c r="KYS209" s="449"/>
      <c r="KYT209" s="602"/>
      <c r="KYU209" s="449"/>
      <c r="KYV209" s="449"/>
      <c r="KYW209" s="449"/>
      <c r="KYX209" s="449"/>
      <c r="KYY209" s="602"/>
      <c r="KYZ209" s="447"/>
      <c r="KZA209" s="447"/>
      <c r="KZB209" s="447"/>
      <c r="KZC209" s="448"/>
      <c r="KZD209" s="602"/>
      <c r="KZE209" s="602"/>
      <c r="KZF209" s="602"/>
      <c r="KZG209" s="449"/>
      <c r="KZH209" s="449"/>
      <c r="KZI209" s="449"/>
      <c r="KZJ209" s="602"/>
      <c r="KZK209" s="449"/>
      <c r="KZL209" s="449"/>
      <c r="KZM209" s="449"/>
      <c r="KZN209" s="449"/>
      <c r="KZO209" s="602"/>
      <c r="KZP209" s="447"/>
      <c r="KZQ209" s="447"/>
      <c r="KZR209" s="447"/>
      <c r="KZS209" s="448"/>
      <c r="KZT209" s="602"/>
      <c r="KZU209" s="602"/>
      <c r="KZV209" s="602"/>
      <c r="KZW209" s="449"/>
      <c r="KZX209" s="449"/>
      <c r="KZY209" s="449"/>
      <c r="KZZ209" s="602"/>
      <c r="LAA209" s="449"/>
      <c r="LAB209" s="449"/>
      <c r="LAC209" s="449"/>
      <c r="LAD209" s="449"/>
      <c r="LAE209" s="602"/>
      <c r="LAF209" s="447"/>
      <c r="LAG209" s="447"/>
      <c r="LAH209" s="447"/>
      <c r="LAI209" s="448"/>
      <c r="LAJ209" s="602"/>
      <c r="LAK209" s="602"/>
      <c r="LAL209" s="602"/>
      <c r="LAM209" s="449"/>
      <c r="LAN209" s="449"/>
      <c r="LAO209" s="449"/>
      <c r="LAP209" s="602"/>
      <c r="LAQ209" s="449"/>
      <c r="LAR209" s="449"/>
      <c r="LAS209" s="449"/>
      <c r="LAT209" s="449"/>
      <c r="LAU209" s="602"/>
      <c r="LAV209" s="447"/>
      <c r="LAW209" s="447"/>
      <c r="LAX209" s="447"/>
      <c r="LAY209" s="448"/>
      <c r="LAZ209" s="602"/>
      <c r="LBA209" s="602"/>
      <c r="LBB209" s="602"/>
      <c r="LBC209" s="449"/>
      <c r="LBD209" s="449"/>
      <c r="LBE209" s="449"/>
      <c r="LBF209" s="602"/>
      <c r="LBG209" s="449"/>
      <c r="LBH209" s="449"/>
      <c r="LBI209" s="449"/>
      <c r="LBJ209" s="449"/>
      <c r="LBK209" s="602"/>
      <c r="LBL209" s="447"/>
      <c r="LBM209" s="447"/>
      <c r="LBN209" s="447"/>
      <c r="LBO209" s="448"/>
      <c r="LBP209" s="602"/>
      <c r="LBQ209" s="602"/>
      <c r="LBR209" s="602"/>
      <c r="LBS209" s="449"/>
      <c r="LBT209" s="449"/>
      <c r="LBU209" s="449"/>
      <c r="LBV209" s="602"/>
      <c r="LBW209" s="449"/>
      <c r="LBX209" s="449"/>
      <c r="LBY209" s="449"/>
      <c r="LBZ209" s="449"/>
      <c r="LCA209" s="602"/>
      <c r="LCB209" s="447"/>
      <c r="LCC209" s="447"/>
      <c r="LCD209" s="447"/>
      <c r="LCE209" s="448"/>
      <c r="LCF209" s="602"/>
      <c r="LCG209" s="602"/>
      <c r="LCH209" s="602"/>
      <c r="LCI209" s="449"/>
      <c r="LCJ209" s="449"/>
      <c r="LCK209" s="449"/>
      <c r="LCL209" s="602"/>
      <c r="LCM209" s="449"/>
      <c r="LCN209" s="449"/>
      <c r="LCO209" s="449"/>
      <c r="LCP209" s="449"/>
      <c r="LCQ209" s="602"/>
      <c r="LCR209" s="447"/>
      <c r="LCS209" s="447"/>
      <c r="LCT209" s="447"/>
      <c r="LCU209" s="448"/>
      <c r="LCV209" s="602"/>
      <c r="LCW209" s="602"/>
      <c r="LCX209" s="602"/>
      <c r="LCY209" s="449"/>
      <c r="LCZ209" s="449"/>
      <c r="LDA209" s="449"/>
      <c r="LDB209" s="602"/>
      <c r="LDC209" s="449"/>
      <c r="LDD209" s="449"/>
      <c r="LDE209" s="449"/>
      <c r="LDF209" s="449"/>
      <c r="LDG209" s="602"/>
      <c r="LDH209" s="447"/>
      <c r="LDI209" s="447"/>
      <c r="LDJ209" s="447"/>
      <c r="LDK209" s="448"/>
      <c r="LDL209" s="602"/>
      <c r="LDM209" s="602"/>
      <c r="LDN209" s="602"/>
      <c r="LDO209" s="449"/>
      <c r="LDP209" s="449"/>
      <c r="LDQ209" s="449"/>
      <c r="LDR209" s="602"/>
      <c r="LDS209" s="449"/>
      <c r="LDT209" s="449"/>
      <c r="LDU209" s="449"/>
      <c r="LDV209" s="449"/>
      <c r="LDW209" s="602"/>
      <c r="LDX209" s="447"/>
      <c r="LDY209" s="447"/>
      <c r="LDZ209" s="447"/>
      <c r="LEA209" s="448"/>
      <c r="LEB209" s="602"/>
      <c r="LEC209" s="602"/>
      <c r="LED209" s="602"/>
      <c r="LEE209" s="449"/>
      <c r="LEF209" s="449"/>
      <c r="LEG209" s="449"/>
      <c r="LEH209" s="602"/>
      <c r="LEI209" s="449"/>
      <c r="LEJ209" s="449"/>
      <c r="LEK209" s="449"/>
      <c r="LEL209" s="449"/>
      <c r="LEM209" s="602"/>
      <c r="LEN209" s="447"/>
      <c r="LEO209" s="447"/>
      <c r="LEP209" s="447"/>
      <c r="LEQ209" s="448"/>
      <c r="LER209" s="602"/>
      <c r="LES209" s="602"/>
      <c r="LET209" s="602"/>
      <c r="LEU209" s="449"/>
      <c r="LEV209" s="449"/>
      <c r="LEW209" s="449"/>
      <c r="LEX209" s="602"/>
      <c r="LEY209" s="449"/>
      <c r="LEZ209" s="449"/>
      <c r="LFA209" s="449"/>
      <c r="LFB209" s="449"/>
      <c r="LFC209" s="602"/>
      <c r="LFD209" s="447"/>
      <c r="LFE209" s="447"/>
      <c r="LFF209" s="447"/>
      <c r="LFG209" s="448"/>
      <c r="LFH209" s="602"/>
      <c r="LFI209" s="602"/>
      <c r="LFJ209" s="602"/>
      <c r="LFK209" s="449"/>
      <c r="LFL209" s="449"/>
      <c r="LFM209" s="449"/>
      <c r="LFN209" s="602"/>
      <c r="LFO209" s="449"/>
      <c r="LFP209" s="449"/>
      <c r="LFQ209" s="449"/>
      <c r="LFR209" s="449"/>
      <c r="LFS209" s="602"/>
      <c r="LFT209" s="447"/>
      <c r="LFU209" s="447"/>
      <c r="LFV209" s="447"/>
      <c r="LFW209" s="448"/>
      <c r="LFX209" s="602"/>
      <c r="LFY209" s="602"/>
      <c r="LFZ209" s="602"/>
      <c r="LGA209" s="449"/>
      <c r="LGB209" s="449"/>
      <c r="LGC209" s="449"/>
      <c r="LGD209" s="602"/>
      <c r="LGE209" s="449"/>
      <c r="LGF209" s="449"/>
      <c r="LGG209" s="449"/>
      <c r="LGH209" s="449"/>
      <c r="LGI209" s="602"/>
      <c r="LGJ209" s="447"/>
      <c r="LGK209" s="447"/>
      <c r="LGL209" s="447"/>
      <c r="LGM209" s="448"/>
      <c r="LGN209" s="602"/>
      <c r="LGO209" s="602"/>
      <c r="LGP209" s="602"/>
      <c r="LGQ209" s="449"/>
      <c r="LGR209" s="449"/>
      <c r="LGS209" s="449"/>
      <c r="LGT209" s="602"/>
      <c r="LGU209" s="449"/>
      <c r="LGV209" s="449"/>
      <c r="LGW209" s="449"/>
      <c r="LGX209" s="449"/>
      <c r="LGY209" s="602"/>
      <c r="LGZ209" s="447"/>
      <c r="LHA209" s="447"/>
      <c r="LHB209" s="447"/>
      <c r="LHC209" s="448"/>
      <c r="LHD209" s="602"/>
      <c r="LHE209" s="602"/>
      <c r="LHF209" s="602"/>
      <c r="LHG209" s="449"/>
      <c r="LHH209" s="449"/>
      <c r="LHI209" s="449"/>
      <c r="LHJ209" s="602"/>
      <c r="LHK209" s="449"/>
      <c r="LHL209" s="449"/>
      <c r="LHM209" s="449"/>
      <c r="LHN209" s="449"/>
      <c r="LHO209" s="602"/>
      <c r="LHP209" s="447"/>
      <c r="LHQ209" s="447"/>
      <c r="LHR209" s="447"/>
      <c r="LHS209" s="448"/>
      <c r="LHT209" s="602"/>
      <c r="LHU209" s="602"/>
      <c r="LHV209" s="602"/>
      <c r="LHW209" s="449"/>
      <c r="LHX209" s="449"/>
      <c r="LHY209" s="449"/>
      <c r="LHZ209" s="602"/>
      <c r="LIA209" s="449"/>
      <c r="LIB209" s="449"/>
      <c r="LIC209" s="449"/>
      <c r="LID209" s="449"/>
      <c r="LIE209" s="602"/>
      <c r="LIF209" s="447"/>
      <c r="LIG209" s="447"/>
      <c r="LIH209" s="447"/>
      <c r="LII209" s="448"/>
      <c r="LIJ209" s="602"/>
      <c r="LIK209" s="602"/>
      <c r="LIL209" s="602"/>
      <c r="LIM209" s="449"/>
      <c r="LIN209" s="449"/>
      <c r="LIO209" s="449"/>
      <c r="LIP209" s="602"/>
      <c r="LIQ209" s="449"/>
      <c r="LIR209" s="449"/>
      <c r="LIS209" s="449"/>
      <c r="LIT209" s="449"/>
      <c r="LIU209" s="602"/>
      <c r="LIV209" s="447"/>
      <c r="LIW209" s="447"/>
      <c r="LIX209" s="447"/>
      <c r="LIY209" s="448"/>
      <c r="LIZ209" s="602"/>
      <c r="LJA209" s="602"/>
      <c r="LJB209" s="602"/>
      <c r="LJC209" s="449"/>
      <c r="LJD209" s="449"/>
      <c r="LJE209" s="449"/>
      <c r="LJF209" s="602"/>
      <c r="LJG209" s="449"/>
      <c r="LJH209" s="449"/>
      <c r="LJI209" s="449"/>
      <c r="LJJ209" s="449"/>
      <c r="LJK209" s="602"/>
      <c r="LJL209" s="447"/>
      <c r="LJM209" s="447"/>
      <c r="LJN209" s="447"/>
      <c r="LJO209" s="448"/>
      <c r="LJP209" s="602"/>
      <c r="LJQ209" s="602"/>
      <c r="LJR209" s="602"/>
      <c r="LJS209" s="449"/>
      <c r="LJT209" s="449"/>
      <c r="LJU209" s="449"/>
      <c r="LJV209" s="602"/>
      <c r="LJW209" s="449"/>
      <c r="LJX209" s="449"/>
      <c r="LJY209" s="449"/>
      <c r="LJZ209" s="449"/>
      <c r="LKA209" s="602"/>
      <c r="LKB209" s="447"/>
      <c r="LKC209" s="447"/>
      <c r="LKD209" s="447"/>
      <c r="LKE209" s="448"/>
      <c r="LKF209" s="602"/>
      <c r="LKG209" s="602"/>
      <c r="LKH209" s="602"/>
      <c r="LKI209" s="449"/>
      <c r="LKJ209" s="449"/>
      <c r="LKK209" s="449"/>
      <c r="LKL209" s="602"/>
      <c r="LKM209" s="449"/>
      <c r="LKN209" s="449"/>
      <c r="LKO209" s="449"/>
      <c r="LKP209" s="449"/>
      <c r="LKQ209" s="602"/>
      <c r="LKR209" s="447"/>
      <c r="LKS209" s="447"/>
      <c r="LKT209" s="447"/>
      <c r="LKU209" s="448"/>
      <c r="LKV209" s="602"/>
      <c r="LKW209" s="602"/>
      <c r="LKX209" s="602"/>
      <c r="LKY209" s="449"/>
      <c r="LKZ209" s="449"/>
      <c r="LLA209" s="449"/>
      <c r="LLB209" s="602"/>
      <c r="LLC209" s="449"/>
      <c r="LLD209" s="449"/>
      <c r="LLE209" s="449"/>
      <c r="LLF209" s="449"/>
      <c r="LLG209" s="602"/>
      <c r="LLH209" s="447"/>
      <c r="LLI209" s="447"/>
      <c r="LLJ209" s="447"/>
      <c r="LLK209" s="448"/>
      <c r="LLL209" s="602"/>
      <c r="LLM209" s="602"/>
      <c r="LLN209" s="602"/>
      <c r="LLO209" s="449"/>
      <c r="LLP209" s="449"/>
      <c r="LLQ209" s="449"/>
      <c r="LLR209" s="602"/>
      <c r="LLS209" s="449"/>
      <c r="LLT209" s="449"/>
      <c r="LLU209" s="449"/>
      <c r="LLV209" s="449"/>
      <c r="LLW209" s="602"/>
      <c r="LLX209" s="447"/>
      <c r="LLY209" s="447"/>
      <c r="LLZ209" s="447"/>
      <c r="LMA209" s="448"/>
      <c r="LMB209" s="602"/>
      <c r="LMC209" s="602"/>
      <c r="LMD209" s="602"/>
      <c r="LME209" s="449"/>
      <c r="LMF209" s="449"/>
      <c r="LMG209" s="449"/>
      <c r="LMH209" s="602"/>
      <c r="LMI209" s="449"/>
      <c r="LMJ209" s="449"/>
      <c r="LMK209" s="449"/>
      <c r="LML209" s="449"/>
      <c r="LMM209" s="602"/>
      <c r="LMN209" s="447"/>
      <c r="LMO209" s="447"/>
      <c r="LMP209" s="447"/>
      <c r="LMQ209" s="448"/>
      <c r="LMR209" s="602"/>
      <c r="LMS209" s="602"/>
      <c r="LMT209" s="602"/>
      <c r="LMU209" s="449"/>
      <c r="LMV209" s="449"/>
      <c r="LMW209" s="449"/>
      <c r="LMX209" s="602"/>
      <c r="LMY209" s="449"/>
      <c r="LMZ209" s="449"/>
      <c r="LNA209" s="449"/>
      <c r="LNB209" s="449"/>
      <c r="LNC209" s="602"/>
      <c r="LND209" s="447"/>
      <c r="LNE209" s="447"/>
      <c r="LNF209" s="447"/>
      <c r="LNG209" s="448"/>
      <c r="LNH209" s="602"/>
      <c r="LNI209" s="602"/>
      <c r="LNJ209" s="602"/>
      <c r="LNK209" s="449"/>
      <c r="LNL209" s="449"/>
      <c r="LNM209" s="449"/>
      <c r="LNN209" s="602"/>
      <c r="LNO209" s="449"/>
      <c r="LNP209" s="449"/>
      <c r="LNQ209" s="449"/>
      <c r="LNR209" s="449"/>
      <c r="LNS209" s="602"/>
      <c r="LNT209" s="447"/>
      <c r="LNU209" s="447"/>
      <c r="LNV209" s="447"/>
      <c r="LNW209" s="448"/>
      <c r="LNX209" s="602"/>
      <c r="LNY209" s="602"/>
      <c r="LNZ209" s="602"/>
      <c r="LOA209" s="449"/>
      <c r="LOB209" s="449"/>
      <c r="LOC209" s="449"/>
      <c r="LOD209" s="602"/>
      <c r="LOE209" s="449"/>
      <c r="LOF209" s="449"/>
      <c r="LOG209" s="449"/>
      <c r="LOH209" s="449"/>
      <c r="LOI209" s="602"/>
      <c r="LOJ209" s="447"/>
      <c r="LOK209" s="447"/>
      <c r="LOL209" s="447"/>
      <c r="LOM209" s="448"/>
      <c r="LON209" s="602"/>
      <c r="LOO209" s="602"/>
      <c r="LOP209" s="602"/>
      <c r="LOQ209" s="449"/>
      <c r="LOR209" s="449"/>
      <c r="LOS209" s="449"/>
      <c r="LOT209" s="602"/>
      <c r="LOU209" s="449"/>
      <c r="LOV209" s="449"/>
      <c r="LOW209" s="449"/>
      <c r="LOX209" s="449"/>
      <c r="LOY209" s="602"/>
      <c r="LOZ209" s="447"/>
      <c r="LPA209" s="447"/>
      <c r="LPB209" s="447"/>
      <c r="LPC209" s="448"/>
      <c r="LPD209" s="602"/>
      <c r="LPE209" s="602"/>
      <c r="LPF209" s="602"/>
      <c r="LPG209" s="449"/>
      <c r="LPH209" s="449"/>
      <c r="LPI209" s="449"/>
      <c r="LPJ209" s="602"/>
      <c r="LPK209" s="449"/>
      <c r="LPL209" s="449"/>
      <c r="LPM209" s="449"/>
      <c r="LPN209" s="449"/>
      <c r="LPO209" s="602"/>
      <c r="LPP209" s="447"/>
      <c r="LPQ209" s="447"/>
      <c r="LPR209" s="447"/>
      <c r="LPS209" s="448"/>
      <c r="LPT209" s="602"/>
      <c r="LPU209" s="602"/>
      <c r="LPV209" s="602"/>
      <c r="LPW209" s="449"/>
      <c r="LPX209" s="449"/>
      <c r="LPY209" s="449"/>
      <c r="LPZ209" s="602"/>
      <c r="LQA209" s="449"/>
      <c r="LQB209" s="449"/>
      <c r="LQC209" s="449"/>
      <c r="LQD209" s="449"/>
      <c r="LQE209" s="602"/>
      <c r="LQF209" s="447"/>
      <c r="LQG209" s="447"/>
      <c r="LQH209" s="447"/>
      <c r="LQI209" s="448"/>
      <c r="LQJ209" s="602"/>
      <c r="LQK209" s="602"/>
      <c r="LQL209" s="602"/>
      <c r="LQM209" s="449"/>
      <c r="LQN209" s="449"/>
      <c r="LQO209" s="449"/>
      <c r="LQP209" s="602"/>
      <c r="LQQ209" s="449"/>
      <c r="LQR209" s="449"/>
      <c r="LQS209" s="449"/>
      <c r="LQT209" s="449"/>
      <c r="LQU209" s="602"/>
      <c r="LQV209" s="447"/>
      <c r="LQW209" s="447"/>
      <c r="LQX209" s="447"/>
      <c r="LQY209" s="448"/>
      <c r="LQZ209" s="602"/>
      <c r="LRA209" s="602"/>
      <c r="LRB209" s="602"/>
      <c r="LRC209" s="449"/>
      <c r="LRD209" s="449"/>
      <c r="LRE209" s="449"/>
      <c r="LRF209" s="602"/>
      <c r="LRG209" s="449"/>
      <c r="LRH209" s="449"/>
      <c r="LRI209" s="449"/>
      <c r="LRJ209" s="449"/>
      <c r="LRK209" s="602"/>
      <c r="LRL209" s="447"/>
      <c r="LRM209" s="447"/>
      <c r="LRN209" s="447"/>
      <c r="LRO209" s="448"/>
      <c r="LRP209" s="602"/>
      <c r="LRQ209" s="602"/>
      <c r="LRR209" s="602"/>
      <c r="LRS209" s="449"/>
      <c r="LRT209" s="449"/>
      <c r="LRU209" s="449"/>
      <c r="LRV209" s="602"/>
      <c r="LRW209" s="449"/>
      <c r="LRX209" s="449"/>
      <c r="LRY209" s="449"/>
      <c r="LRZ209" s="449"/>
      <c r="LSA209" s="602"/>
      <c r="LSB209" s="447"/>
      <c r="LSC209" s="447"/>
      <c r="LSD209" s="447"/>
      <c r="LSE209" s="448"/>
      <c r="LSF209" s="602"/>
      <c r="LSG209" s="602"/>
      <c r="LSH209" s="602"/>
      <c r="LSI209" s="449"/>
      <c r="LSJ209" s="449"/>
      <c r="LSK209" s="449"/>
      <c r="LSL209" s="602"/>
      <c r="LSM209" s="449"/>
      <c r="LSN209" s="449"/>
      <c r="LSO209" s="449"/>
      <c r="LSP209" s="449"/>
      <c r="LSQ209" s="602"/>
      <c r="LSR209" s="447"/>
      <c r="LSS209" s="447"/>
      <c r="LST209" s="447"/>
      <c r="LSU209" s="448"/>
      <c r="LSV209" s="602"/>
      <c r="LSW209" s="602"/>
      <c r="LSX209" s="602"/>
      <c r="LSY209" s="449"/>
      <c r="LSZ209" s="449"/>
      <c r="LTA209" s="449"/>
      <c r="LTB209" s="602"/>
      <c r="LTC209" s="449"/>
      <c r="LTD209" s="449"/>
      <c r="LTE209" s="449"/>
      <c r="LTF209" s="449"/>
      <c r="LTG209" s="602"/>
      <c r="LTH209" s="447"/>
      <c r="LTI209" s="447"/>
      <c r="LTJ209" s="447"/>
      <c r="LTK209" s="448"/>
      <c r="LTL209" s="602"/>
      <c r="LTM209" s="602"/>
      <c r="LTN209" s="602"/>
      <c r="LTO209" s="449"/>
      <c r="LTP209" s="449"/>
      <c r="LTQ209" s="449"/>
      <c r="LTR209" s="602"/>
      <c r="LTS209" s="449"/>
      <c r="LTT209" s="449"/>
      <c r="LTU209" s="449"/>
      <c r="LTV209" s="449"/>
      <c r="LTW209" s="602"/>
      <c r="LTX209" s="447"/>
      <c r="LTY209" s="447"/>
      <c r="LTZ209" s="447"/>
      <c r="LUA209" s="448"/>
      <c r="LUB209" s="602"/>
      <c r="LUC209" s="602"/>
      <c r="LUD209" s="602"/>
      <c r="LUE209" s="449"/>
      <c r="LUF209" s="449"/>
      <c r="LUG209" s="449"/>
      <c r="LUH209" s="602"/>
      <c r="LUI209" s="449"/>
      <c r="LUJ209" s="449"/>
      <c r="LUK209" s="449"/>
      <c r="LUL209" s="449"/>
      <c r="LUM209" s="602"/>
      <c r="LUN209" s="447"/>
      <c r="LUO209" s="447"/>
      <c r="LUP209" s="447"/>
      <c r="LUQ209" s="448"/>
      <c r="LUR209" s="602"/>
      <c r="LUS209" s="602"/>
      <c r="LUT209" s="602"/>
      <c r="LUU209" s="449"/>
      <c r="LUV209" s="449"/>
      <c r="LUW209" s="449"/>
      <c r="LUX209" s="602"/>
      <c r="LUY209" s="449"/>
      <c r="LUZ209" s="449"/>
      <c r="LVA209" s="449"/>
      <c r="LVB209" s="449"/>
      <c r="LVC209" s="602"/>
      <c r="LVD209" s="447"/>
      <c r="LVE209" s="447"/>
      <c r="LVF209" s="447"/>
      <c r="LVG209" s="448"/>
      <c r="LVH209" s="602"/>
      <c r="LVI209" s="602"/>
      <c r="LVJ209" s="602"/>
      <c r="LVK209" s="449"/>
      <c r="LVL209" s="449"/>
      <c r="LVM209" s="449"/>
      <c r="LVN209" s="602"/>
      <c r="LVO209" s="449"/>
      <c r="LVP209" s="449"/>
      <c r="LVQ209" s="449"/>
      <c r="LVR209" s="449"/>
      <c r="LVS209" s="602"/>
      <c r="LVT209" s="447"/>
      <c r="LVU209" s="447"/>
      <c r="LVV209" s="447"/>
      <c r="LVW209" s="448"/>
      <c r="LVX209" s="602"/>
      <c r="LVY209" s="602"/>
      <c r="LVZ209" s="602"/>
      <c r="LWA209" s="449"/>
      <c r="LWB209" s="449"/>
      <c r="LWC209" s="449"/>
      <c r="LWD209" s="602"/>
      <c r="LWE209" s="449"/>
      <c r="LWF209" s="449"/>
      <c r="LWG209" s="449"/>
      <c r="LWH209" s="449"/>
      <c r="LWI209" s="602"/>
      <c r="LWJ209" s="447"/>
      <c r="LWK209" s="447"/>
      <c r="LWL209" s="447"/>
      <c r="LWM209" s="448"/>
      <c r="LWN209" s="602"/>
      <c r="LWO209" s="602"/>
      <c r="LWP209" s="602"/>
      <c r="LWQ209" s="449"/>
      <c r="LWR209" s="449"/>
      <c r="LWS209" s="449"/>
      <c r="LWT209" s="602"/>
      <c r="LWU209" s="449"/>
      <c r="LWV209" s="449"/>
      <c r="LWW209" s="449"/>
      <c r="LWX209" s="449"/>
      <c r="LWY209" s="602"/>
      <c r="LWZ209" s="447"/>
      <c r="LXA209" s="447"/>
      <c r="LXB209" s="447"/>
      <c r="LXC209" s="448"/>
      <c r="LXD209" s="602"/>
      <c r="LXE209" s="602"/>
      <c r="LXF209" s="602"/>
      <c r="LXG209" s="449"/>
      <c r="LXH209" s="449"/>
      <c r="LXI209" s="449"/>
      <c r="LXJ209" s="602"/>
      <c r="LXK209" s="449"/>
      <c r="LXL209" s="449"/>
      <c r="LXM209" s="449"/>
      <c r="LXN209" s="449"/>
      <c r="LXO209" s="602"/>
      <c r="LXP209" s="447"/>
      <c r="LXQ209" s="447"/>
      <c r="LXR209" s="447"/>
      <c r="LXS209" s="448"/>
      <c r="LXT209" s="602"/>
      <c r="LXU209" s="602"/>
      <c r="LXV209" s="602"/>
      <c r="LXW209" s="449"/>
      <c r="LXX209" s="449"/>
      <c r="LXY209" s="449"/>
      <c r="LXZ209" s="602"/>
      <c r="LYA209" s="449"/>
      <c r="LYB209" s="449"/>
      <c r="LYC209" s="449"/>
      <c r="LYD209" s="449"/>
      <c r="LYE209" s="602"/>
      <c r="LYF209" s="447"/>
      <c r="LYG209" s="447"/>
      <c r="LYH209" s="447"/>
      <c r="LYI209" s="448"/>
      <c r="LYJ209" s="602"/>
      <c r="LYK209" s="602"/>
      <c r="LYL209" s="602"/>
      <c r="LYM209" s="449"/>
      <c r="LYN209" s="449"/>
      <c r="LYO209" s="449"/>
      <c r="LYP209" s="602"/>
      <c r="LYQ209" s="449"/>
      <c r="LYR209" s="449"/>
      <c r="LYS209" s="449"/>
      <c r="LYT209" s="449"/>
      <c r="LYU209" s="602"/>
      <c r="LYV209" s="447"/>
      <c r="LYW209" s="447"/>
      <c r="LYX209" s="447"/>
      <c r="LYY209" s="448"/>
      <c r="LYZ209" s="602"/>
      <c r="LZA209" s="602"/>
      <c r="LZB209" s="602"/>
      <c r="LZC209" s="449"/>
      <c r="LZD209" s="449"/>
      <c r="LZE209" s="449"/>
      <c r="LZF209" s="602"/>
      <c r="LZG209" s="449"/>
      <c r="LZH209" s="449"/>
      <c r="LZI209" s="449"/>
      <c r="LZJ209" s="449"/>
      <c r="LZK209" s="602"/>
      <c r="LZL209" s="447"/>
      <c r="LZM209" s="447"/>
      <c r="LZN209" s="447"/>
      <c r="LZO209" s="448"/>
      <c r="LZP209" s="602"/>
      <c r="LZQ209" s="602"/>
      <c r="LZR209" s="602"/>
      <c r="LZS209" s="449"/>
      <c r="LZT209" s="449"/>
      <c r="LZU209" s="449"/>
      <c r="LZV209" s="602"/>
      <c r="LZW209" s="449"/>
      <c r="LZX209" s="449"/>
      <c r="LZY209" s="449"/>
      <c r="LZZ209" s="449"/>
      <c r="MAA209" s="602"/>
      <c r="MAB209" s="447"/>
      <c r="MAC209" s="447"/>
      <c r="MAD209" s="447"/>
      <c r="MAE209" s="448"/>
      <c r="MAF209" s="602"/>
      <c r="MAG209" s="602"/>
      <c r="MAH209" s="602"/>
      <c r="MAI209" s="449"/>
      <c r="MAJ209" s="449"/>
      <c r="MAK209" s="449"/>
      <c r="MAL209" s="602"/>
      <c r="MAM209" s="449"/>
      <c r="MAN209" s="449"/>
      <c r="MAO209" s="449"/>
      <c r="MAP209" s="449"/>
      <c r="MAQ209" s="602"/>
      <c r="MAR209" s="447"/>
      <c r="MAS209" s="447"/>
      <c r="MAT209" s="447"/>
      <c r="MAU209" s="448"/>
      <c r="MAV209" s="602"/>
      <c r="MAW209" s="602"/>
      <c r="MAX209" s="602"/>
      <c r="MAY209" s="449"/>
      <c r="MAZ209" s="449"/>
      <c r="MBA209" s="449"/>
      <c r="MBB209" s="602"/>
      <c r="MBC209" s="449"/>
      <c r="MBD209" s="449"/>
      <c r="MBE209" s="449"/>
      <c r="MBF209" s="449"/>
      <c r="MBG209" s="602"/>
      <c r="MBH209" s="447"/>
      <c r="MBI209" s="447"/>
      <c r="MBJ209" s="447"/>
      <c r="MBK209" s="448"/>
      <c r="MBL209" s="602"/>
      <c r="MBM209" s="602"/>
      <c r="MBN209" s="602"/>
      <c r="MBO209" s="449"/>
      <c r="MBP209" s="449"/>
      <c r="MBQ209" s="449"/>
      <c r="MBR209" s="602"/>
      <c r="MBS209" s="449"/>
      <c r="MBT209" s="449"/>
      <c r="MBU209" s="449"/>
      <c r="MBV209" s="449"/>
      <c r="MBW209" s="602"/>
      <c r="MBX209" s="447"/>
      <c r="MBY209" s="447"/>
      <c r="MBZ209" s="447"/>
      <c r="MCA209" s="448"/>
      <c r="MCB209" s="602"/>
      <c r="MCC209" s="602"/>
      <c r="MCD209" s="602"/>
      <c r="MCE209" s="449"/>
      <c r="MCF209" s="449"/>
      <c r="MCG209" s="449"/>
      <c r="MCH209" s="602"/>
      <c r="MCI209" s="449"/>
      <c r="MCJ209" s="449"/>
      <c r="MCK209" s="449"/>
      <c r="MCL209" s="449"/>
      <c r="MCM209" s="602"/>
      <c r="MCN209" s="447"/>
      <c r="MCO209" s="447"/>
      <c r="MCP209" s="447"/>
      <c r="MCQ209" s="448"/>
      <c r="MCR209" s="602"/>
      <c r="MCS209" s="602"/>
      <c r="MCT209" s="602"/>
      <c r="MCU209" s="449"/>
      <c r="MCV209" s="449"/>
      <c r="MCW209" s="449"/>
      <c r="MCX209" s="602"/>
      <c r="MCY209" s="449"/>
      <c r="MCZ209" s="449"/>
      <c r="MDA209" s="449"/>
      <c r="MDB209" s="449"/>
      <c r="MDC209" s="602"/>
      <c r="MDD209" s="447"/>
      <c r="MDE209" s="447"/>
      <c r="MDF209" s="447"/>
      <c r="MDG209" s="448"/>
      <c r="MDH209" s="602"/>
      <c r="MDI209" s="602"/>
      <c r="MDJ209" s="602"/>
      <c r="MDK209" s="449"/>
      <c r="MDL209" s="449"/>
      <c r="MDM209" s="449"/>
      <c r="MDN209" s="602"/>
      <c r="MDO209" s="449"/>
      <c r="MDP209" s="449"/>
      <c r="MDQ209" s="449"/>
      <c r="MDR209" s="449"/>
      <c r="MDS209" s="602"/>
      <c r="MDT209" s="447"/>
      <c r="MDU209" s="447"/>
      <c r="MDV209" s="447"/>
      <c r="MDW209" s="448"/>
      <c r="MDX209" s="602"/>
      <c r="MDY209" s="602"/>
      <c r="MDZ209" s="602"/>
      <c r="MEA209" s="449"/>
      <c r="MEB209" s="449"/>
      <c r="MEC209" s="449"/>
      <c r="MED209" s="602"/>
      <c r="MEE209" s="449"/>
      <c r="MEF209" s="449"/>
      <c r="MEG209" s="449"/>
      <c r="MEH209" s="449"/>
      <c r="MEI209" s="602"/>
      <c r="MEJ209" s="447"/>
      <c r="MEK209" s="447"/>
      <c r="MEL209" s="447"/>
      <c r="MEM209" s="448"/>
      <c r="MEN209" s="602"/>
      <c r="MEO209" s="602"/>
      <c r="MEP209" s="602"/>
      <c r="MEQ209" s="449"/>
      <c r="MER209" s="449"/>
      <c r="MES209" s="449"/>
      <c r="MET209" s="602"/>
      <c r="MEU209" s="449"/>
      <c r="MEV209" s="449"/>
      <c r="MEW209" s="449"/>
      <c r="MEX209" s="449"/>
      <c r="MEY209" s="602"/>
      <c r="MEZ209" s="447"/>
      <c r="MFA209" s="447"/>
      <c r="MFB209" s="447"/>
      <c r="MFC209" s="448"/>
      <c r="MFD209" s="602"/>
      <c r="MFE209" s="602"/>
      <c r="MFF209" s="602"/>
      <c r="MFG209" s="449"/>
      <c r="MFH209" s="449"/>
      <c r="MFI209" s="449"/>
      <c r="MFJ209" s="602"/>
      <c r="MFK209" s="449"/>
      <c r="MFL209" s="449"/>
      <c r="MFM209" s="449"/>
      <c r="MFN209" s="449"/>
      <c r="MFO209" s="602"/>
      <c r="MFP209" s="447"/>
      <c r="MFQ209" s="447"/>
      <c r="MFR209" s="447"/>
      <c r="MFS209" s="448"/>
      <c r="MFT209" s="602"/>
      <c r="MFU209" s="602"/>
      <c r="MFV209" s="602"/>
      <c r="MFW209" s="449"/>
      <c r="MFX209" s="449"/>
      <c r="MFY209" s="449"/>
      <c r="MFZ209" s="602"/>
      <c r="MGA209" s="449"/>
      <c r="MGB209" s="449"/>
      <c r="MGC209" s="449"/>
      <c r="MGD209" s="449"/>
      <c r="MGE209" s="602"/>
      <c r="MGF209" s="447"/>
      <c r="MGG209" s="447"/>
      <c r="MGH209" s="447"/>
      <c r="MGI209" s="448"/>
      <c r="MGJ209" s="602"/>
      <c r="MGK209" s="602"/>
      <c r="MGL209" s="602"/>
      <c r="MGM209" s="449"/>
      <c r="MGN209" s="449"/>
      <c r="MGO209" s="449"/>
      <c r="MGP209" s="602"/>
      <c r="MGQ209" s="449"/>
      <c r="MGR209" s="449"/>
      <c r="MGS209" s="449"/>
      <c r="MGT209" s="449"/>
      <c r="MGU209" s="602"/>
      <c r="MGV209" s="447"/>
      <c r="MGW209" s="447"/>
      <c r="MGX209" s="447"/>
      <c r="MGY209" s="448"/>
      <c r="MGZ209" s="602"/>
      <c r="MHA209" s="602"/>
      <c r="MHB209" s="602"/>
      <c r="MHC209" s="449"/>
      <c r="MHD209" s="449"/>
      <c r="MHE209" s="449"/>
      <c r="MHF209" s="602"/>
      <c r="MHG209" s="449"/>
      <c r="MHH209" s="449"/>
      <c r="MHI209" s="449"/>
      <c r="MHJ209" s="449"/>
      <c r="MHK209" s="602"/>
      <c r="MHL209" s="447"/>
      <c r="MHM209" s="447"/>
      <c r="MHN209" s="447"/>
      <c r="MHO209" s="448"/>
      <c r="MHP209" s="602"/>
      <c r="MHQ209" s="602"/>
      <c r="MHR209" s="602"/>
      <c r="MHS209" s="449"/>
      <c r="MHT209" s="449"/>
      <c r="MHU209" s="449"/>
      <c r="MHV209" s="602"/>
      <c r="MHW209" s="449"/>
      <c r="MHX209" s="449"/>
      <c r="MHY209" s="449"/>
      <c r="MHZ209" s="449"/>
      <c r="MIA209" s="602"/>
      <c r="MIB209" s="447"/>
      <c r="MIC209" s="447"/>
      <c r="MID209" s="447"/>
      <c r="MIE209" s="448"/>
      <c r="MIF209" s="602"/>
      <c r="MIG209" s="602"/>
      <c r="MIH209" s="602"/>
      <c r="MII209" s="449"/>
      <c r="MIJ209" s="449"/>
      <c r="MIK209" s="449"/>
      <c r="MIL209" s="602"/>
      <c r="MIM209" s="449"/>
      <c r="MIN209" s="449"/>
      <c r="MIO209" s="449"/>
      <c r="MIP209" s="449"/>
      <c r="MIQ209" s="602"/>
      <c r="MIR209" s="447"/>
      <c r="MIS209" s="447"/>
      <c r="MIT209" s="447"/>
      <c r="MIU209" s="448"/>
      <c r="MIV209" s="602"/>
      <c r="MIW209" s="602"/>
      <c r="MIX209" s="602"/>
      <c r="MIY209" s="449"/>
      <c r="MIZ209" s="449"/>
      <c r="MJA209" s="449"/>
      <c r="MJB209" s="602"/>
      <c r="MJC209" s="449"/>
      <c r="MJD209" s="449"/>
      <c r="MJE209" s="449"/>
      <c r="MJF209" s="449"/>
      <c r="MJG209" s="602"/>
      <c r="MJH209" s="447"/>
      <c r="MJI209" s="447"/>
      <c r="MJJ209" s="447"/>
      <c r="MJK209" s="448"/>
      <c r="MJL209" s="602"/>
      <c r="MJM209" s="602"/>
      <c r="MJN209" s="602"/>
      <c r="MJO209" s="449"/>
      <c r="MJP209" s="449"/>
      <c r="MJQ209" s="449"/>
      <c r="MJR209" s="602"/>
      <c r="MJS209" s="449"/>
      <c r="MJT209" s="449"/>
      <c r="MJU209" s="449"/>
      <c r="MJV209" s="449"/>
      <c r="MJW209" s="602"/>
      <c r="MJX209" s="447"/>
      <c r="MJY209" s="447"/>
      <c r="MJZ209" s="447"/>
      <c r="MKA209" s="448"/>
      <c r="MKB209" s="602"/>
      <c r="MKC209" s="602"/>
      <c r="MKD209" s="602"/>
      <c r="MKE209" s="449"/>
      <c r="MKF209" s="449"/>
      <c r="MKG209" s="449"/>
      <c r="MKH209" s="602"/>
      <c r="MKI209" s="449"/>
      <c r="MKJ209" s="449"/>
      <c r="MKK209" s="449"/>
      <c r="MKL209" s="449"/>
      <c r="MKM209" s="602"/>
      <c r="MKN209" s="447"/>
      <c r="MKO209" s="447"/>
      <c r="MKP209" s="447"/>
      <c r="MKQ209" s="448"/>
      <c r="MKR209" s="602"/>
      <c r="MKS209" s="602"/>
      <c r="MKT209" s="602"/>
      <c r="MKU209" s="449"/>
      <c r="MKV209" s="449"/>
      <c r="MKW209" s="449"/>
      <c r="MKX209" s="602"/>
      <c r="MKY209" s="449"/>
      <c r="MKZ209" s="449"/>
      <c r="MLA209" s="449"/>
      <c r="MLB209" s="449"/>
      <c r="MLC209" s="602"/>
      <c r="MLD209" s="447"/>
      <c r="MLE209" s="447"/>
      <c r="MLF209" s="447"/>
      <c r="MLG209" s="448"/>
      <c r="MLH209" s="602"/>
      <c r="MLI209" s="602"/>
      <c r="MLJ209" s="602"/>
      <c r="MLK209" s="449"/>
      <c r="MLL209" s="449"/>
      <c r="MLM209" s="449"/>
      <c r="MLN209" s="602"/>
      <c r="MLO209" s="449"/>
      <c r="MLP209" s="449"/>
      <c r="MLQ209" s="449"/>
      <c r="MLR209" s="449"/>
      <c r="MLS209" s="602"/>
      <c r="MLT209" s="447"/>
      <c r="MLU209" s="447"/>
      <c r="MLV209" s="447"/>
      <c r="MLW209" s="448"/>
      <c r="MLX209" s="602"/>
      <c r="MLY209" s="602"/>
      <c r="MLZ209" s="602"/>
      <c r="MMA209" s="449"/>
      <c r="MMB209" s="449"/>
      <c r="MMC209" s="449"/>
      <c r="MMD209" s="602"/>
      <c r="MME209" s="449"/>
      <c r="MMF209" s="449"/>
      <c r="MMG209" s="449"/>
      <c r="MMH209" s="449"/>
      <c r="MMI209" s="602"/>
      <c r="MMJ209" s="447"/>
      <c r="MMK209" s="447"/>
      <c r="MML209" s="447"/>
      <c r="MMM209" s="448"/>
      <c r="MMN209" s="602"/>
      <c r="MMO209" s="602"/>
      <c r="MMP209" s="602"/>
      <c r="MMQ209" s="449"/>
      <c r="MMR209" s="449"/>
      <c r="MMS209" s="449"/>
      <c r="MMT209" s="602"/>
      <c r="MMU209" s="449"/>
      <c r="MMV209" s="449"/>
      <c r="MMW209" s="449"/>
      <c r="MMX209" s="449"/>
      <c r="MMY209" s="602"/>
      <c r="MMZ209" s="447"/>
      <c r="MNA209" s="447"/>
      <c r="MNB209" s="447"/>
      <c r="MNC209" s="448"/>
      <c r="MND209" s="602"/>
      <c r="MNE209" s="602"/>
      <c r="MNF209" s="602"/>
      <c r="MNG209" s="449"/>
      <c r="MNH209" s="449"/>
      <c r="MNI209" s="449"/>
      <c r="MNJ209" s="602"/>
      <c r="MNK209" s="449"/>
      <c r="MNL209" s="449"/>
      <c r="MNM209" s="449"/>
      <c r="MNN209" s="449"/>
      <c r="MNO209" s="602"/>
      <c r="MNP209" s="447"/>
      <c r="MNQ209" s="447"/>
      <c r="MNR209" s="447"/>
      <c r="MNS209" s="448"/>
      <c r="MNT209" s="602"/>
      <c r="MNU209" s="602"/>
      <c r="MNV209" s="602"/>
      <c r="MNW209" s="449"/>
      <c r="MNX209" s="449"/>
      <c r="MNY209" s="449"/>
      <c r="MNZ209" s="602"/>
      <c r="MOA209" s="449"/>
      <c r="MOB209" s="449"/>
      <c r="MOC209" s="449"/>
      <c r="MOD209" s="449"/>
      <c r="MOE209" s="602"/>
      <c r="MOF209" s="447"/>
      <c r="MOG209" s="447"/>
      <c r="MOH209" s="447"/>
      <c r="MOI209" s="448"/>
      <c r="MOJ209" s="602"/>
      <c r="MOK209" s="602"/>
      <c r="MOL209" s="602"/>
      <c r="MOM209" s="449"/>
      <c r="MON209" s="449"/>
      <c r="MOO209" s="449"/>
      <c r="MOP209" s="602"/>
      <c r="MOQ209" s="449"/>
      <c r="MOR209" s="449"/>
      <c r="MOS209" s="449"/>
      <c r="MOT209" s="449"/>
      <c r="MOU209" s="602"/>
      <c r="MOV209" s="447"/>
      <c r="MOW209" s="447"/>
      <c r="MOX209" s="447"/>
      <c r="MOY209" s="448"/>
      <c r="MOZ209" s="602"/>
      <c r="MPA209" s="602"/>
      <c r="MPB209" s="602"/>
      <c r="MPC209" s="449"/>
      <c r="MPD209" s="449"/>
      <c r="MPE209" s="449"/>
      <c r="MPF209" s="602"/>
      <c r="MPG209" s="449"/>
      <c r="MPH209" s="449"/>
      <c r="MPI209" s="449"/>
      <c r="MPJ209" s="449"/>
      <c r="MPK209" s="602"/>
      <c r="MPL209" s="447"/>
      <c r="MPM209" s="447"/>
      <c r="MPN209" s="447"/>
      <c r="MPO209" s="448"/>
      <c r="MPP209" s="602"/>
      <c r="MPQ209" s="602"/>
      <c r="MPR209" s="602"/>
      <c r="MPS209" s="449"/>
      <c r="MPT209" s="449"/>
      <c r="MPU209" s="449"/>
      <c r="MPV209" s="602"/>
      <c r="MPW209" s="449"/>
      <c r="MPX209" s="449"/>
      <c r="MPY209" s="449"/>
      <c r="MPZ209" s="449"/>
      <c r="MQA209" s="602"/>
      <c r="MQB209" s="447"/>
      <c r="MQC209" s="447"/>
      <c r="MQD209" s="447"/>
      <c r="MQE209" s="448"/>
      <c r="MQF209" s="602"/>
      <c r="MQG209" s="602"/>
      <c r="MQH209" s="602"/>
      <c r="MQI209" s="449"/>
      <c r="MQJ209" s="449"/>
      <c r="MQK209" s="449"/>
      <c r="MQL209" s="602"/>
      <c r="MQM209" s="449"/>
      <c r="MQN209" s="449"/>
      <c r="MQO209" s="449"/>
      <c r="MQP209" s="449"/>
      <c r="MQQ209" s="602"/>
      <c r="MQR209" s="447"/>
      <c r="MQS209" s="447"/>
      <c r="MQT209" s="447"/>
      <c r="MQU209" s="448"/>
      <c r="MQV209" s="602"/>
      <c r="MQW209" s="602"/>
      <c r="MQX209" s="602"/>
      <c r="MQY209" s="449"/>
      <c r="MQZ209" s="449"/>
      <c r="MRA209" s="449"/>
      <c r="MRB209" s="602"/>
      <c r="MRC209" s="449"/>
      <c r="MRD209" s="449"/>
      <c r="MRE209" s="449"/>
      <c r="MRF209" s="449"/>
      <c r="MRG209" s="602"/>
      <c r="MRH209" s="447"/>
      <c r="MRI209" s="447"/>
      <c r="MRJ209" s="447"/>
      <c r="MRK209" s="448"/>
      <c r="MRL209" s="602"/>
      <c r="MRM209" s="602"/>
      <c r="MRN209" s="602"/>
      <c r="MRO209" s="449"/>
      <c r="MRP209" s="449"/>
      <c r="MRQ209" s="449"/>
      <c r="MRR209" s="602"/>
      <c r="MRS209" s="449"/>
      <c r="MRT209" s="449"/>
      <c r="MRU209" s="449"/>
      <c r="MRV209" s="449"/>
      <c r="MRW209" s="602"/>
      <c r="MRX209" s="447"/>
      <c r="MRY209" s="447"/>
      <c r="MRZ209" s="447"/>
      <c r="MSA209" s="448"/>
      <c r="MSB209" s="602"/>
      <c r="MSC209" s="602"/>
      <c r="MSD209" s="602"/>
      <c r="MSE209" s="449"/>
      <c r="MSF209" s="449"/>
      <c r="MSG209" s="449"/>
      <c r="MSH209" s="602"/>
      <c r="MSI209" s="449"/>
      <c r="MSJ209" s="449"/>
      <c r="MSK209" s="449"/>
      <c r="MSL209" s="449"/>
      <c r="MSM209" s="602"/>
      <c r="MSN209" s="447"/>
      <c r="MSO209" s="447"/>
      <c r="MSP209" s="447"/>
      <c r="MSQ209" s="448"/>
      <c r="MSR209" s="602"/>
      <c r="MSS209" s="602"/>
      <c r="MST209" s="602"/>
      <c r="MSU209" s="449"/>
      <c r="MSV209" s="449"/>
      <c r="MSW209" s="449"/>
      <c r="MSX209" s="602"/>
      <c r="MSY209" s="449"/>
      <c r="MSZ209" s="449"/>
      <c r="MTA209" s="449"/>
      <c r="MTB209" s="449"/>
      <c r="MTC209" s="602"/>
      <c r="MTD209" s="447"/>
      <c r="MTE209" s="447"/>
      <c r="MTF209" s="447"/>
      <c r="MTG209" s="448"/>
      <c r="MTH209" s="602"/>
      <c r="MTI209" s="602"/>
      <c r="MTJ209" s="602"/>
      <c r="MTK209" s="449"/>
      <c r="MTL209" s="449"/>
      <c r="MTM209" s="449"/>
      <c r="MTN209" s="602"/>
      <c r="MTO209" s="449"/>
      <c r="MTP209" s="449"/>
      <c r="MTQ209" s="449"/>
      <c r="MTR209" s="449"/>
      <c r="MTS209" s="602"/>
      <c r="MTT209" s="447"/>
      <c r="MTU209" s="447"/>
      <c r="MTV209" s="447"/>
      <c r="MTW209" s="448"/>
      <c r="MTX209" s="602"/>
      <c r="MTY209" s="602"/>
      <c r="MTZ209" s="602"/>
      <c r="MUA209" s="449"/>
      <c r="MUB209" s="449"/>
      <c r="MUC209" s="449"/>
      <c r="MUD209" s="602"/>
      <c r="MUE209" s="449"/>
      <c r="MUF209" s="449"/>
      <c r="MUG209" s="449"/>
      <c r="MUH209" s="449"/>
      <c r="MUI209" s="602"/>
      <c r="MUJ209" s="447"/>
      <c r="MUK209" s="447"/>
      <c r="MUL209" s="447"/>
      <c r="MUM209" s="448"/>
      <c r="MUN209" s="602"/>
      <c r="MUO209" s="602"/>
      <c r="MUP209" s="602"/>
      <c r="MUQ209" s="449"/>
      <c r="MUR209" s="449"/>
      <c r="MUS209" s="449"/>
      <c r="MUT209" s="602"/>
      <c r="MUU209" s="449"/>
      <c r="MUV209" s="449"/>
      <c r="MUW209" s="449"/>
      <c r="MUX209" s="449"/>
      <c r="MUY209" s="602"/>
      <c r="MUZ209" s="447"/>
      <c r="MVA209" s="447"/>
      <c r="MVB209" s="447"/>
      <c r="MVC209" s="448"/>
      <c r="MVD209" s="602"/>
      <c r="MVE209" s="602"/>
      <c r="MVF209" s="602"/>
      <c r="MVG209" s="449"/>
      <c r="MVH209" s="449"/>
      <c r="MVI209" s="449"/>
      <c r="MVJ209" s="602"/>
      <c r="MVK209" s="449"/>
      <c r="MVL209" s="449"/>
      <c r="MVM209" s="449"/>
      <c r="MVN209" s="449"/>
      <c r="MVO209" s="602"/>
      <c r="MVP209" s="447"/>
      <c r="MVQ209" s="447"/>
      <c r="MVR209" s="447"/>
      <c r="MVS209" s="448"/>
      <c r="MVT209" s="602"/>
      <c r="MVU209" s="602"/>
      <c r="MVV209" s="602"/>
      <c r="MVW209" s="449"/>
      <c r="MVX209" s="449"/>
      <c r="MVY209" s="449"/>
      <c r="MVZ209" s="602"/>
      <c r="MWA209" s="449"/>
      <c r="MWB209" s="449"/>
      <c r="MWC209" s="449"/>
      <c r="MWD209" s="449"/>
      <c r="MWE209" s="602"/>
      <c r="MWF209" s="447"/>
      <c r="MWG209" s="447"/>
      <c r="MWH209" s="447"/>
      <c r="MWI209" s="448"/>
      <c r="MWJ209" s="602"/>
      <c r="MWK209" s="602"/>
      <c r="MWL209" s="602"/>
      <c r="MWM209" s="449"/>
      <c r="MWN209" s="449"/>
      <c r="MWO209" s="449"/>
      <c r="MWP209" s="602"/>
      <c r="MWQ209" s="449"/>
      <c r="MWR209" s="449"/>
      <c r="MWS209" s="449"/>
      <c r="MWT209" s="449"/>
      <c r="MWU209" s="602"/>
      <c r="MWV209" s="447"/>
      <c r="MWW209" s="447"/>
      <c r="MWX209" s="447"/>
      <c r="MWY209" s="448"/>
      <c r="MWZ209" s="602"/>
      <c r="MXA209" s="602"/>
      <c r="MXB209" s="602"/>
      <c r="MXC209" s="449"/>
      <c r="MXD209" s="449"/>
      <c r="MXE209" s="449"/>
      <c r="MXF209" s="602"/>
      <c r="MXG209" s="449"/>
      <c r="MXH209" s="449"/>
      <c r="MXI209" s="449"/>
      <c r="MXJ209" s="449"/>
      <c r="MXK209" s="602"/>
      <c r="MXL209" s="447"/>
      <c r="MXM209" s="447"/>
      <c r="MXN209" s="447"/>
      <c r="MXO209" s="448"/>
      <c r="MXP209" s="602"/>
      <c r="MXQ209" s="602"/>
      <c r="MXR209" s="602"/>
      <c r="MXS209" s="449"/>
      <c r="MXT209" s="449"/>
      <c r="MXU209" s="449"/>
      <c r="MXV209" s="602"/>
      <c r="MXW209" s="449"/>
      <c r="MXX209" s="449"/>
      <c r="MXY209" s="449"/>
      <c r="MXZ209" s="449"/>
      <c r="MYA209" s="602"/>
      <c r="MYB209" s="447"/>
      <c r="MYC209" s="447"/>
      <c r="MYD209" s="447"/>
      <c r="MYE209" s="448"/>
      <c r="MYF209" s="602"/>
      <c r="MYG209" s="602"/>
      <c r="MYH209" s="602"/>
      <c r="MYI209" s="449"/>
      <c r="MYJ209" s="449"/>
      <c r="MYK209" s="449"/>
      <c r="MYL209" s="602"/>
      <c r="MYM209" s="449"/>
      <c r="MYN209" s="449"/>
      <c r="MYO209" s="449"/>
      <c r="MYP209" s="449"/>
      <c r="MYQ209" s="602"/>
      <c r="MYR209" s="447"/>
      <c r="MYS209" s="447"/>
      <c r="MYT209" s="447"/>
      <c r="MYU209" s="448"/>
      <c r="MYV209" s="602"/>
      <c r="MYW209" s="602"/>
      <c r="MYX209" s="602"/>
      <c r="MYY209" s="449"/>
      <c r="MYZ209" s="449"/>
      <c r="MZA209" s="449"/>
      <c r="MZB209" s="602"/>
      <c r="MZC209" s="449"/>
      <c r="MZD209" s="449"/>
      <c r="MZE209" s="449"/>
      <c r="MZF209" s="449"/>
      <c r="MZG209" s="602"/>
      <c r="MZH209" s="447"/>
      <c r="MZI209" s="447"/>
      <c r="MZJ209" s="447"/>
      <c r="MZK209" s="448"/>
      <c r="MZL209" s="602"/>
      <c r="MZM209" s="602"/>
      <c r="MZN209" s="602"/>
      <c r="MZO209" s="449"/>
      <c r="MZP209" s="449"/>
      <c r="MZQ209" s="449"/>
      <c r="MZR209" s="602"/>
      <c r="MZS209" s="449"/>
      <c r="MZT209" s="449"/>
      <c r="MZU209" s="449"/>
      <c r="MZV209" s="449"/>
      <c r="MZW209" s="602"/>
      <c r="MZX209" s="447"/>
      <c r="MZY209" s="447"/>
      <c r="MZZ209" s="447"/>
      <c r="NAA209" s="448"/>
      <c r="NAB209" s="602"/>
      <c r="NAC209" s="602"/>
      <c r="NAD209" s="602"/>
      <c r="NAE209" s="449"/>
      <c r="NAF209" s="449"/>
      <c r="NAG209" s="449"/>
      <c r="NAH209" s="602"/>
      <c r="NAI209" s="449"/>
      <c r="NAJ209" s="449"/>
      <c r="NAK209" s="449"/>
      <c r="NAL209" s="449"/>
      <c r="NAM209" s="602"/>
      <c r="NAN209" s="447"/>
      <c r="NAO209" s="447"/>
      <c r="NAP209" s="447"/>
      <c r="NAQ209" s="448"/>
      <c r="NAR209" s="602"/>
      <c r="NAS209" s="602"/>
      <c r="NAT209" s="602"/>
      <c r="NAU209" s="449"/>
      <c r="NAV209" s="449"/>
      <c r="NAW209" s="449"/>
      <c r="NAX209" s="602"/>
      <c r="NAY209" s="449"/>
      <c r="NAZ209" s="449"/>
      <c r="NBA209" s="449"/>
      <c r="NBB209" s="449"/>
      <c r="NBC209" s="602"/>
      <c r="NBD209" s="447"/>
      <c r="NBE209" s="447"/>
      <c r="NBF209" s="447"/>
      <c r="NBG209" s="448"/>
      <c r="NBH209" s="602"/>
      <c r="NBI209" s="602"/>
      <c r="NBJ209" s="602"/>
      <c r="NBK209" s="449"/>
      <c r="NBL209" s="449"/>
      <c r="NBM209" s="449"/>
      <c r="NBN209" s="602"/>
      <c r="NBO209" s="449"/>
      <c r="NBP209" s="449"/>
      <c r="NBQ209" s="449"/>
      <c r="NBR209" s="449"/>
      <c r="NBS209" s="602"/>
      <c r="NBT209" s="447"/>
      <c r="NBU209" s="447"/>
      <c r="NBV209" s="447"/>
      <c r="NBW209" s="448"/>
      <c r="NBX209" s="602"/>
      <c r="NBY209" s="602"/>
      <c r="NBZ209" s="602"/>
      <c r="NCA209" s="449"/>
      <c r="NCB209" s="449"/>
      <c r="NCC209" s="449"/>
      <c r="NCD209" s="602"/>
      <c r="NCE209" s="449"/>
      <c r="NCF209" s="449"/>
      <c r="NCG209" s="449"/>
      <c r="NCH209" s="449"/>
      <c r="NCI209" s="602"/>
      <c r="NCJ209" s="447"/>
      <c r="NCK209" s="447"/>
      <c r="NCL209" s="447"/>
      <c r="NCM209" s="448"/>
      <c r="NCN209" s="602"/>
      <c r="NCO209" s="602"/>
      <c r="NCP209" s="602"/>
      <c r="NCQ209" s="449"/>
      <c r="NCR209" s="449"/>
      <c r="NCS209" s="449"/>
      <c r="NCT209" s="602"/>
      <c r="NCU209" s="449"/>
      <c r="NCV209" s="449"/>
      <c r="NCW209" s="449"/>
      <c r="NCX209" s="449"/>
      <c r="NCY209" s="602"/>
      <c r="NCZ209" s="447"/>
      <c r="NDA209" s="447"/>
      <c r="NDB209" s="447"/>
      <c r="NDC209" s="448"/>
      <c r="NDD209" s="602"/>
      <c r="NDE209" s="602"/>
      <c r="NDF209" s="602"/>
      <c r="NDG209" s="449"/>
      <c r="NDH209" s="449"/>
      <c r="NDI209" s="449"/>
      <c r="NDJ209" s="602"/>
      <c r="NDK209" s="449"/>
      <c r="NDL209" s="449"/>
      <c r="NDM209" s="449"/>
      <c r="NDN209" s="449"/>
      <c r="NDO209" s="602"/>
      <c r="NDP209" s="447"/>
      <c r="NDQ209" s="447"/>
      <c r="NDR209" s="447"/>
      <c r="NDS209" s="448"/>
      <c r="NDT209" s="602"/>
      <c r="NDU209" s="602"/>
      <c r="NDV209" s="602"/>
      <c r="NDW209" s="449"/>
      <c r="NDX209" s="449"/>
      <c r="NDY209" s="449"/>
      <c r="NDZ209" s="602"/>
      <c r="NEA209" s="449"/>
      <c r="NEB209" s="449"/>
      <c r="NEC209" s="449"/>
      <c r="NED209" s="449"/>
      <c r="NEE209" s="602"/>
      <c r="NEF209" s="447"/>
      <c r="NEG209" s="447"/>
      <c r="NEH209" s="447"/>
      <c r="NEI209" s="448"/>
      <c r="NEJ209" s="602"/>
      <c r="NEK209" s="602"/>
      <c r="NEL209" s="602"/>
      <c r="NEM209" s="449"/>
      <c r="NEN209" s="449"/>
      <c r="NEO209" s="449"/>
      <c r="NEP209" s="602"/>
      <c r="NEQ209" s="449"/>
      <c r="NER209" s="449"/>
      <c r="NES209" s="449"/>
      <c r="NET209" s="449"/>
      <c r="NEU209" s="602"/>
      <c r="NEV209" s="447"/>
      <c r="NEW209" s="447"/>
      <c r="NEX209" s="447"/>
      <c r="NEY209" s="448"/>
      <c r="NEZ209" s="602"/>
      <c r="NFA209" s="602"/>
      <c r="NFB209" s="602"/>
      <c r="NFC209" s="449"/>
      <c r="NFD209" s="449"/>
      <c r="NFE209" s="449"/>
      <c r="NFF209" s="602"/>
      <c r="NFG209" s="449"/>
      <c r="NFH209" s="449"/>
      <c r="NFI209" s="449"/>
      <c r="NFJ209" s="449"/>
      <c r="NFK209" s="602"/>
      <c r="NFL209" s="447"/>
      <c r="NFM209" s="447"/>
      <c r="NFN209" s="447"/>
      <c r="NFO209" s="448"/>
      <c r="NFP209" s="602"/>
      <c r="NFQ209" s="602"/>
      <c r="NFR209" s="602"/>
      <c r="NFS209" s="449"/>
      <c r="NFT209" s="449"/>
      <c r="NFU209" s="449"/>
      <c r="NFV209" s="602"/>
      <c r="NFW209" s="449"/>
      <c r="NFX209" s="449"/>
      <c r="NFY209" s="449"/>
      <c r="NFZ209" s="449"/>
      <c r="NGA209" s="602"/>
      <c r="NGB209" s="447"/>
      <c r="NGC209" s="447"/>
      <c r="NGD209" s="447"/>
      <c r="NGE209" s="448"/>
      <c r="NGF209" s="602"/>
      <c r="NGG209" s="602"/>
      <c r="NGH209" s="602"/>
      <c r="NGI209" s="449"/>
      <c r="NGJ209" s="449"/>
      <c r="NGK209" s="449"/>
      <c r="NGL209" s="602"/>
      <c r="NGM209" s="449"/>
      <c r="NGN209" s="449"/>
      <c r="NGO209" s="449"/>
      <c r="NGP209" s="449"/>
      <c r="NGQ209" s="602"/>
      <c r="NGR209" s="447"/>
      <c r="NGS209" s="447"/>
      <c r="NGT209" s="447"/>
      <c r="NGU209" s="448"/>
      <c r="NGV209" s="602"/>
      <c r="NGW209" s="602"/>
      <c r="NGX209" s="602"/>
      <c r="NGY209" s="449"/>
      <c r="NGZ209" s="449"/>
      <c r="NHA209" s="449"/>
      <c r="NHB209" s="602"/>
      <c r="NHC209" s="449"/>
      <c r="NHD209" s="449"/>
      <c r="NHE209" s="449"/>
      <c r="NHF209" s="449"/>
      <c r="NHG209" s="602"/>
      <c r="NHH209" s="447"/>
      <c r="NHI209" s="447"/>
      <c r="NHJ209" s="447"/>
      <c r="NHK209" s="448"/>
      <c r="NHL209" s="602"/>
      <c r="NHM209" s="602"/>
      <c r="NHN209" s="602"/>
      <c r="NHO209" s="449"/>
      <c r="NHP209" s="449"/>
      <c r="NHQ209" s="449"/>
      <c r="NHR209" s="602"/>
      <c r="NHS209" s="449"/>
      <c r="NHT209" s="449"/>
      <c r="NHU209" s="449"/>
      <c r="NHV209" s="449"/>
      <c r="NHW209" s="602"/>
      <c r="NHX209" s="447"/>
      <c r="NHY209" s="447"/>
      <c r="NHZ209" s="447"/>
      <c r="NIA209" s="448"/>
      <c r="NIB209" s="602"/>
      <c r="NIC209" s="602"/>
      <c r="NID209" s="602"/>
      <c r="NIE209" s="449"/>
      <c r="NIF209" s="449"/>
      <c r="NIG209" s="449"/>
      <c r="NIH209" s="602"/>
      <c r="NII209" s="449"/>
      <c r="NIJ209" s="449"/>
      <c r="NIK209" s="449"/>
      <c r="NIL209" s="449"/>
      <c r="NIM209" s="602"/>
      <c r="NIN209" s="447"/>
      <c r="NIO209" s="447"/>
      <c r="NIP209" s="447"/>
      <c r="NIQ209" s="448"/>
      <c r="NIR209" s="602"/>
      <c r="NIS209" s="602"/>
      <c r="NIT209" s="602"/>
      <c r="NIU209" s="449"/>
      <c r="NIV209" s="449"/>
      <c r="NIW209" s="449"/>
      <c r="NIX209" s="602"/>
      <c r="NIY209" s="449"/>
      <c r="NIZ209" s="449"/>
      <c r="NJA209" s="449"/>
      <c r="NJB209" s="449"/>
      <c r="NJC209" s="602"/>
      <c r="NJD209" s="447"/>
      <c r="NJE209" s="447"/>
      <c r="NJF209" s="447"/>
      <c r="NJG209" s="448"/>
      <c r="NJH209" s="602"/>
      <c r="NJI209" s="602"/>
      <c r="NJJ209" s="602"/>
      <c r="NJK209" s="449"/>
      <c r="NJL209" s="449"/>
      <c r="NJM209" s="449"/>
      <c r="NJN209" s="602"/>
      <c r="NJO209" s="449"/>
      <c r="NJP209" s="449"/>
      <c r="NJQ209" s="449"/>
      <c r="NJR209" s="449"/>
      <c r="NJS209" s="602"/>
      <c r="NJT209" s="447"/>
      <c r="NJU209" s="447"/>
      <c r="NJV209" s="447"/>
      <c r="NJW209" s="448"/>
      <c r="NJX209" s="602"/>
      <c r="NJY209" s="602"/>
      <c r="NJZ209" s="602"/>
      <c r="NKA209" s="449"/>
      <c r="NKB209" s="449"/>
      <c r="NKC209" s="449"/>
      <c r="NKD209" s="602"/>
      <c r="NKE209" s="449"/>
      <c r="NKF209" s="449"/>
      <c r="NKG209" s="449"/>
      <c r="NKH209" s="449"/>
      <c r="NKI209" s="602"/>
      <c r="NKJ209" s="447"/>
      <c r="NKK209" s="447"/>
      <c r="NKL209" s="447"/>
      <c r="NKM209" s="448"/>
      <c r="NKN209" s="602"/>
      <c r="NKO209" s="602"/>
      <c r="NKP209" s="602"/>
      <c r="NKQ209" s="449"/>
      <c r="NKR209" s="449"/>
      <c r="NKS209" s="449"/>
      <c r="NKT209" s="602"/>
      <c r="NKU209" s="449"/>
      <c r="NKV209" s="449"/>
      <c r="NKW209" s="449"/>
      <c r="NKX209" s="449"/>
      <c r="NKY209" s="602"/>
      <c r="NKZ209" s="447"/>
      <c r="NLA209" s="447"/>
      <c r="NLB209" s="447"/>
      <c r="NLC209" s="448"/>
      <c r="NLD209" s="602"/>
      <c r="NLE209" s="602"/>
      <c r="NLF209" s="602"/>
      <c r="NLG209" s="449"/>
      <c r="NLH209" s="449"/>
      <c r="NLI209" s="449"/>
      <c r="NLJ209" s="602"/>
      <c r="NLK209" s="449"/>
      <c r="NLL209" s="449"/>
      <c r="NLM209" s="449"/>
      <c r="NLN209" s="449"/>
      <c r="NLO209" s="602"/>
      <c r="NLP209" s="447"/>
      <c r="NLQ209" s="447"/>
      <c r="NLR209" s="447"/>
      <c r="NLS209" s="448"/>
      <c r="NLT209" s="602"/>
      <c r="NLU209" s="602"/>
      <c r="NLV209" s="602"/>
      <c r="NLW209" s="449"/>
      <c r="NLX209" s="449"/>
      <c r="NLY209" s="449"/>
      <c r="NLZ209" s="602"/>
      <c r="NMA209" s="449"/>
      <c r="NMB209" s="449"/>
      <c r="NMC209" s="449"/>
      <c r="NMD209" s="449"/>
      <c r="NME209" s="602"/>
      <c r="NMF209" s="447"/>
      <c r="NMG209" s="447"/>
      <c r="NMH209" s="447"/>
      <c r="NMI209" s="448"/>
      <c r="NMJ209" s="602"/>
      <c r="NMK209" s="602"/>
      <c r="NML209" s="602"/>
      <c r="NMM209" s="449"/>
      <c r="NMN209" s="449"/>
      <c r="NMO209" s="449"/>
      <c r="NMP209" s="602"/>
      <c r="NMQ209" s="449"/>
      <c r="NMR209" s="449"/>
      <c r="NMS209" s="449"/>
      <c r="NMT209" s="449"/>
      <c r="NMU209" s="602"/>
      <c r="NMV209" s="447"/>
      <c r="NMW209" s="447"/>
      <c r="NMX209" s="447"/>
      <c r="NMY209" s="448"/>
      <c r="NMZ209" s="602"/>
      <c r="NNA209" s="602"/>
      <c r="NNB209" s="602"/>
      <c r="NNC209" s="449"/>
      <c r="NND209" s="449"/>
      <c r="NNE209" s="449"/>
      <c r="NNF209" s="602"/>
      <c r="NNG209" s="449"/>
      <c r="NNH209" s="449"/>
      <c r="NNI209" s="449"/>
      <c r="NNJ209" s="449"/>
      <c r="NNK209" s="602"/>
      <c r="NNL209" s="447"/>
      <c r="NNM209" s="447"/>
      <c r="NNN209" s="447"/>
      <c r="NNO209" s="448"/>
      <c r="NNP209" s="602"/>
      <c r="NNQ209" s="602"/>
      <c r="NNR209" s="602"/>
      <c r="NNS209" s="449"/>
      <c r="NNT209" s="449"/>
      <c r="NNU209" s="449"/>
      <c r="NNV209" s="602"/>
      <c r="NNW209" s="449"/>
      <c r="NNX209" s="449"/>
      <c r="NNY209" s="449"/>
      <c r="NNZ209" s="449"/>
      <c r="NOA209" s="602"/>
      <c r="NOB209" s="447"/>
      <c r="NOC209" s="447"/>
      <c r="NOD209" s="447"/>
      <c r="NOE209" s="448"/>
      <c r="NOF209" s="602"/>
      <c r="NOG209" s="602"/>
      <c r="NOH209" s="602"/>
      <c r="NOI209" s="449"/>
      <c r="NOJ209" s="449"/>
      <c r="NOK209" s="449"/>
      <c r="NOL209" s="602"/>
      <c r="NOM209" s="449"/>
      <c r="NON209" s="449"/>
      <c r="NOO209" s="449"/>
      <c r="NOP209" s="449"/>
      <c r="NOQ209" s="602"/>
      <c r="NOR209" s="447"/>
      <c r="NOS209" s="447"/>
      <c r="NOT209" s="447"/>
      <c r="NOU209" s="448"/>
      <c r="NOV209" s="602"/>
      <c r="NOW209" s="602"/>
      <c r="NOX209" s="602"/>
      <c r="NOY209" s="449"/>
      <c r="NOZ209" s="449"/>
      <c r="NPA209" s="449"/>
      <c r="NPB209" s="602"/>
      <c r="NPC209" s="449"/>
      <c r="NPD209" s="449"/>
      <c r="NPE209" s="449"/>
      <c r="NPF209" s="449"/>
      <c r="NPG209" s="602"/>
      <c r="NPH209" s="447"/>
      <c r="NPI209" s="447"/>
      <c r="NPJ209" s="447"/>
      <c r="NPK209" s="448"/>
      <c r="NPL209" s="602"/>
      <c r="NPM209" s="602"/>
      <c r="NPN209" s="602"/>
      <c r="NPO209" s="449"/>
      <c r="NPP209" s="449"/>
      <c r="NPQ209" s="449"/>
      <c r="NPR209" s="602"/>
      <c r="NPS209" s="449"/>
      <c r="NPT209" s="449"/>
      <c r="NPU209" s="449"/>
      <c r="NPV209" s="449"/>
      <c r="NPW209" s="602"/>
      <c r="NPX209" s="447"/>
      <c r="NPY209" s="447"/>
      <c r="NPZ209" s="447"/>
      <c r="NQA209" s="448"/>
      <c r="NQB209" s="602"/>
      <c r="NQC209" s="602"/>
      <c r="NQD209" s="602"/>
      <c r="NQE209" s="449"/>
      <c r="NQF209" s="449"/>
      <c r="NQG209" s="449"/>
      <c r="NQH209" s="602"/>
      <c r="NQI209" s="449"/>
      <c r="NQJ209" s="449"/>
      <c r="NQK209" s="449"/>
      <c r="NQL209" s="449"/>
      <c r="NQM209" s="602"/>
      <c r="NQN209" s="447"/>
      <c r="NQO209" s="447"/>
      <c r="NQP209" s="447"/>
      <c r="NQQ209" s="448"/>
      <c r="NQR209" s="602"/>
      <c r="NQS209" s="602"/>
      <c r="NQT209" s="602"/>
      <c r="NQU209" s="449"/>
      <c r="NQV209" s="449"/>
      <c r="NQW209" s="449"/>
      <c r="NQX209" s="602"/>
      <c r="NQY209" s="449"/>
      <c r="NQZ209" s="449"/>
      <c r="NRA209" s="449"/>
      <c r="NRB209" s="449"/>
      <c r="NRC209" s="602"/>
      <c r="NRD209" s="447"/>
      <c r="NRE209" s="447"/>
      <c r="NRF209" s="447"/>
      <c r="NRG209" s="448"/>
      <c r="NRH209" s="602"/>
      <c r="NRI209" s="602"/>
      <c r="NRJ209" s="602"/>
      <c r="NRK209" s="449"/>
      <c r="NRL209" s="449"/>
      <c r="NRM209" s="449"/>
      <c r="NRN209" s="602"/>
      <c r="NRO209" s="449"/>
      <c r="NRP209" s="449"/>
      <c r="NRQ209" s="449"/>
      <c r="NRR209" s="449"/>
      <c r="NRS209" s="602"/>
      <c r="NRT209" s="447"/>
      <c r="NRU209" s="447"/>
      <c r="NRV209" s="447"/>
      <c r="NRW209" s="448"/>
      <c r="NRX209" s="602"/>
      <c r="NRY209" s="602"/>
      <c r="NRZ209" s="602"/>
      <c r="NSA209" s="449"/>
      <c r="NSB209" s="449"/>
      <c r="NSC209" s="449"/>
      <c r="NSD209" s="602"/>
      <c r="NSE209" s="449"/>
      <c r="NSF209" s="449"/>
      <c r="NSG209" s="449"/>
      <c r="NSH209" s="449"/>
      <c r="NSI209" s="602"/>
      <c r="NSJ209" s="447"/>
      <c r="NSK209" s="447"/>
      <c r="NSL209" s="447"/>
      <c r="NSM209" s="448"/>
      <c r="NSN209" s="602"/>
      <c r="NSO209" s="602"/>
      <c r="NSP209" s="602"/>
      <c r="NSQ209" s="449"/>
      <c r="NSR209" s="449"/>
      <c r="NSS209" s="449"/>
      <c r="NST209" s="602"/>
      <c r="NSU209" s="449"/>
      <c r="NSV209" s="449"/>
      <c r="NSW209" s="449"/>
      <c r="NSX209" s="449"/>
      <c r="NSY209" s="602"/>
      <c r="NSZ209" s="447"/>
      <c r="NTA209" s="447"/>
      <c r="NTB209" s="447"/>
      <c r="NTC209" s="448"/>
      <c r="NTD209" s="602"/>
      <c r="NTE209" s="602"/>
      <c r="NTF209" s="602"/>
      <c r="NTG209" s="449"/>
      <c r="NTH209" s="449"/>
      <c r="NTI209" s="449"/>
      <c r="NTJ209" s="602"/>
      <c r="NTK209" s="449"/>
      <c r="NTL209" s="449"/>
      <c r="NTM209" s="449"/>
      <c r="NTN209" s="449"/>
      <c r="NTO209" s="602"/>
      <c r="NTP209" s="447"/>
      <c r="NTQ209" s="447"/>
      <c r="NTR209" s="447"/>
      <c r="NTS209" s="448"/>
      <c r="NTT209" s="602"/>
      <c r="NTU209" s="602"/>
      <c r="NTV209" s="602"/>
      <c r="NTW209" s="449"/>
      <c r="NTX209" s="449"/>
      <c r="NTY209" s="449"/>
      <c r="NTZ209" s="602"/>
      <c r="NUA209" s="449"/>
      <c r="NUB209" s="449"/>
      <c r="NUC209" s="449"/>
      <c r="NUD209" s="449"/>
      <c r="NUE209" s="602"/>
      <c r="NUF209" s="447"/>
      <c r="NUG209" s="447"/>
      <c r="NUH209" s="447"/>
      <c r="NUI209" s="448"/>
      <c r="NUJ209" s="602"/>
      <c r="NUK209" s="602"/>
      <c r="NUL209" s="602"/>
      <c r="NUM209" s="449"/>
      <c r="NUN209" s="449"/>
      <c r="NUO209" s="449"/>
      <c r="NUP209" s="602"/>
      <c r="NUQ209" s="449"/>
      <c r="NUR209" s="449"/>
      <c r="NUS209" s="449"/>
      <c r="NUT209" s="449"/>
      <c r="NUU209" s="602"/>
      <c r="NUV209" s="447"/>
      <c r="NUW209" s="447"/>
      <c r="NUX209" s="447"/>
      <c r="NUY209" s="448"/>
      <c r="NUZ209" s="602"/>
      <c r="NVA209" s="602"/>
      <c r="NVB209" s="602"/>
      <c r="NVC209" s="449"/>
      <c r="NVD209" s="449"/>
      <c r="NVE209" s="449"/>
      <c r="NVF209" s="602"/>
      <c r="NVG209" s="449"/>
      <c r="NVH209" s="449"/>
      <c r="NVI209" s="449"/>
      <c r="NVJ209" s="449"/>
      <c r="NVK209" s="602"/>
      <c r="NVL209" s="447"/>
      <c r="NVM209" s="447"/>
      <c r="NVN209" s="447"/>
      <c r="NVO209" s="448"/>
      <c r="NVP209" s="602"/>
      <c r="NVQ209" s="602"/>
      <c r="NVR209" s="602"/>
      <c r="NVS209" s="449"/>
      <c r="NVT209" s="449"/>
      <c r="NVU209" s="449"/>
      <c r="NVV209" s="602"/>
      <c r="NVW209" s="449"/>
      <c r="NVX209" s="449"/>
      <c r="NVY209" s="449"/>
      <c r="NVZ209" s="449"/>
      <c r="NWA209" s="602"/>
      <c r="NWB209" s="447"/>
      <c r="NWC209" s="447"/>
      <c r="NWD209" s="447"/>
      <c r="NWE209" s="448"/>
      <c r="NWF209" s="602"/>
      <c r="NWG209" s="602"/>
      <c r="NWH209" s="602"/>
      <c r="NWI209" s="449"/>
      <c r="NWJ209" s="449"/>
      <c r="NWK209" s="449"/>
      <c r="NWL209" s="602"/>
      <c r="NWM209" s="449"/>
      <c r="NWN209" s="449"/>
      <c r="NWO209" s="449"/>
      <c r="NWP209" s="449"/>
      <c r="NWQ209" s="602"/>
      <c r="NWR209" s="447"/>
      <c r="NWS209" s="447"/>
      <c r="NWT209" s="447"/>
      <c r="NWU209" s="448"/>
      <c r="NWV209" s="602"/>
      <c r="NWW209" s="602"/>
      <c r="NWX209" s="602"/>
      <c r="NWY209" s="449"/>
      <c r="NWZ209" s="449"/>
      <c r="NXA209" s="449"/>
      <c r="NXB209" s="602"/>
      <c r="NXC209" s="449"/>
      <c r="NXD209" s="449"/>
      <c r="NXE209" s="449"/>
      <c r="NXF209" s="449"/>
      <c r="NXG209" s="602"/>
      <c r="NXH209" s="447"/>
      <c r="NXI209" s="447"/>
      <c r="NXJ209" s="447"/>
      <c r="NXK209" s="448"/>
      <c r="NXL209" s="602"/>
      <c r="NXM209" s="602"/>
      <c r="NXN209" s="602"/>
      <c r="NXO209" s="449"/>
      <c r="NXP209" s="449"/>
      <c r="NXQ209" s="449"/>
      <c r="NXR209" s="602"/>
      <c r="NXS209" s="449"/>
      <c r="NXT209" s="449"/>
      <c r="NXU209" s="449"/>
      <c r="NXV209" s="449"/>
      <c r="NXW209" s="602"/>
      <c r="NXX209" s="447"/>
      <c r="NXY209" s="447"/>
      <c r="NXZ209" s="447"/>
      <c r="NYA209" s="448"/>
      <c r="NYB209" s="602"/>
      <c r="NYC209" s="602"/>
      <c r="NYD209" s="602"/>
      <c r="NYE209" s="449"/>
      <c r="NYF209" s="449"/>
      <c r="NYG209" s="449"/>
      <c r="NYH209" s="602"/>
      <c r="NYI209" s="449"/>
      <c r="NYJ209" s="449"/>
      <c r="NYK209" s="449"/>
      <c r="NYL209" s="449"/>
      <c r="NYM209" s="602"/>
      <c r="NYN209" s="447"/>
      <c r="NYO209" s="447"/>
      <c r="NYP209" s="447"/>
      <c r="NYQ209" s="448"/>
      <c r="NYR209" s="602"/>
      <c r="NYS209" s="602"/>
      <c r="NYT209" s="602"/>
      <c r="NYU209" s="449"/>
      <c r="NYV209" s="449"/>
      <c r="NYW209" s="449"/>
      <c r="NYX209" s="602"/>
      <c r="NYY209" s="449"/>
      <c r="NYZ209" s="449"/>
      <c r="NZA209" s="449"/>
      <c r="NZB209" s="449"/>
      <c r="NZC209" s="602"/>
      <c r="NZD209" s="447"/>
      <c r="NZE209" s="447"/>
      <c r="NZF209" s="447"/>
      <c r="NZG209" s="448"/>
      <c r="NZH209" s="602"/>
      <c r="NZI209" s="602"/>
      <c r="NZJ209" s="602"/>
      <c r="NZK209" s="449"/>
      <c r="NZL209" s="449"/>
      <c r="NZM209" s="449"/>
      <c r="NZN209" s="602"/>
      <c r="NZO209" s="449"/>
      <c r="NZP209" s="449"/>
      <c r="NZQ209" s="449"/>
      <c r="NZR209" s="449"/>
      <c r="NZS209" s="602"/>
      <c r="NZT209" s="447"/>
      <c r="NZU209" s="447"/>
      <c r="NZV209" s="447"/>
      <c r="NZW209" s="448"/>
      <c r="NZX209" s="602"/>
      <c r="NZY209" s="602"/>
      <c r="NZZ209" s="602"/>
      <c r="OAA209" s="449"/>
      <c r="OAB209" s="449"/>
      <c r="OAC209" s="449"/>
      <c r="OAD209" s="602"/>
      <c r="OAE209" s="449"/>
      <c r="OAF209" s="449"/>
      <c r="OAG209" s="449"/>
      <c r="OAH209" s="449"/>
      <c r="OAI209" s="602"/>
      <c r="OAJ209" s="447"/>
      <c r="OAK209" s="447"/>
      <c r="OAL209" s="447"/>
      <c r="OAM209" s="448"/>
      <c r="OAN209" s="602"/>
      <c r="OAO209" s="602"/>
      <c r="OAP209" s="602"/>
      <c r="OAQ209" s="449"/>
      <c r="OAR209" s="449"/>
      <c r="OAS209" s="449"/>
      <c r="OAT209" s="602"/>
      <c r="OAU209" s="449"/>
      <c r="OAV209" s="449"/>
      <c r="OAW209" s="449"/>
      <c r="OAX209" s="449"/>
      <c r="OAY209" s="602"/>
      <c r="OAZ209" s="447"/>
      <c r="OBA209" s="447"/>
      <c r="OBB209" s="447"/>
      <c r="OBC209" s="448"/>
      <c r="OBD209" s="602"/>
      <c r="OBE209" s="602"/>
      <c r="OBF209" s="602"/>
      <c r="OBG209" s="449"/>
      <c r="OBH209" s="449"/>
      <c r="OBI209" s="449"/>
      <c r="OBJ209" s="602"/>
      <c r="OBK209" s="449"/>
      <c r="OBL209" s="449"/>
      <c r="OBM209" s="449"/>
      <c r="OBN209" s="449"/>
      <c r="OBO209" s="602"/>
      <c r="OBP209" s="447"/>
      <c r="OBQ209" s="447"/>
      <c r="OBR209" s="447"/>
      <c r="OBS209" s="448"/>
      <c r="OBT209" s="602"/>
      <c r="OBU209" s="602"/>
      <c r="OBV209" s="602"/>
      <c r="OBW209" s="449"/>
      <c r="OBX209" s="449"/>
      <c r="OBY209" s="449"/>
      <c r="OBZ209" s="602"/>
      <c r="OCA209" s="449"/>
      <c r="OCB209" s="449"/>
      <c r="OCC209" s="449"/>
      <c r="OCD209" s="449"/>
      <c r="OCE209" s="602"/>
      <c r="OCF209" s="447"/>
      <c r="OCG209" s="447"/>
      <c r="OCH209" s="447"/>
      <c r="OCI209" s="448"/>
      <c r="OCJ209" s="602"/>
      <c r="OCK209" s="602"/>
      <c r="OCL209" s="602"/>
      <c r="OCM209" s="449"/>
      <c r="OCN209" s="449"/>
      <c r="OCO209" s="449"/>
      <c r="OCP209" s="602"/>
      <c r="OCQ209" s="449"/>
      <c r="OCR209" s="449"/>
      <c r="OCS209" s="449"/>
      <c r="OCT209" s="449"/>
      <c r="OCU209" s="602"/>
      <c r="OCV209" s="447"/>
      <c r="OCW209" s="447"/>
      <c r="OCX209" s="447"/>
      <c r="OCY209" s="448"/>
      <c r="OCZ209" s="602"/>
      <c r="ODA209" s="602"/>
      <c r="ODB209" s="602"/>
      <c r="ODC209" s="449"/>
      <c r="ODD209" s="449"/>
      <c r="ODE209" s="449"/>
      <c r="ODF209" s="602"/>
      <c r="ODG209" s="449"/>
      <c r="ODH209" s="449"/>
      <c r="ODI209" s="449"/>
      <c r="ODJ209" s="449"/>
      <c r="ODK209" s="602"/>
      <c r="ODL209" s="447"/>
      <c r="ODM209" s="447"/>
      <c r="ODN209" s="447"/>
      <c r="ODO209" s="448"/>
      <c r="ODP209" s="602"/>
      <c r="ODQ209" s="602"/>
      <c r="ODR209" s="602"/>
      <c r="ODS209" s="449"/>
      <c r="ODT209" s="449"/>
      <c r="ODU209" s="449"/>
      <c r="ODV209" s="602"/>
      <c r="ODW209" s="449"/>
      <c r="ODX209" s="449"/>
      <c r="ODY209" s="449"/>
      <c r="ODZ209" s="449"/>
      <c r="OEA209" s="602"/>
      <c r="OEB209" s="447"/>
      <c r="OEC209" s="447"/>
      <c r="OED209" s="447"/>
      <c r="OEE209" s="448"/>
      <c r="OEF209" s="602"/>
      <c r="OEG209" s="602"/>
      <c r="OEH209" s="602"/>
      <c r="OEI209" s="449"/>
      <c r="OEJ209" s="449"/>
      <c r="OEK209" s="449"/>
      <c r="OEL209" s="602"/>
      <c r="OEM209" s="449"/>
      <c r="OEN209" s="449"/>
      <c r="OEO209" s="449"/>
      <c r="OEP209" s="449"/>
      <c r="OEQ209" s="602"/>
      <c r="OER209" s="447"/>
      <c r="OES209" s="447"/>
      <c r="OET209" s="447"/>
      <c r="OEU209" s="448"/>
      <c r="OEV209" s="602"/>
      <c r="OEW209" s="602"/>
      <c r="OEX209" s="602"/>
      <c r="OEY209" s="449"/>
      <c r="OEZ209" s="449"/>
      <c r="OFA209" s="449"/>
      <c r="OFB209" s="602"/>
      <c r="OFC209" s="449"/>
      <c r="OFD209" s="449"/>
      <c r="OFE209" s="449"/>
      <c r="OFF209" s="449"/>
      <c r="OFG209" s="602"/>
      <c r="OFH209" s="447"/>
      <c r="OFI209" s="447"/>
      <c r="OFJ209" s="447"/>
      <c r="OFK209" s="448"/>
      <c r="OFL209" s="602"/>
      <c r="OFM209" s="602"/>
      <c r="OFN209" s="602"/>
      <c r="OFO209" s="449"/>
      <c r="OFP209" s="449"/>
      <c r="OFQ209" s="449"/>
      <c r="OFR209" s="602"/>
      <c r="OFS209" s="449"/>
      <c r="OFT209" s="449"/>
      <c r="OFU209" s="449"/>
      <c r="OFV209" s="449"/>
      <c r="OFW209" s="602"/>
      <c r="OFX209" s="447"/>
      <c r="OFY209" s="447"/>
      <c r="OFZ209" s="447"/>
      <c r="OGA209" s="448"/>
      <c r="OGB209" s="602"/>
      <c r="OGC209" s="602"/>
      <c r="OGD209" s="602"/>
      <c r="OGE209" s="449"/>
      <c r="OGF209" s="449"/>
      <c r="OGG209" s="449"/>
      <c r="OGH209" s="602"/>
      <c r="OGI209" s="449"/>
      <c r="OGJ209" s="449"/>
      <c r="OGK209" s="449"/>
      <c r="OGL209" s="449"/>
      <c r="OGM209" s="602"/>
      <c r="OGN209" s="447"/>
      <c r="OGO209" s="447"/>
      <c r="OGP209" s="447"/>
      <c r="OGQ209" s="448"/>
      <c r="OGR209" s="602"/>
      <c r="OGS209" s="602"/>
      <c r="OGT209" s="602"/>
      <c r="OGU209" s="449"/>
      <c r="OGV209" s="449"/>
      <c r="OGW209" s="449"/>
      <c r="OGX209" s="602"/>
      <c r="OGY209" s="449"/>
      <c r="OGZ209" s="449"/>
      <c r="OHA209" s="449"/>
      <c r="OHB209" s="449"/>
      <c r="OHC209" s="602"/>
      <c r="OHD209" s="447"/>
      <c r="OHE209" s="447"/>
      <c r="OHF209" s="447"/>
      <c r="OHG209" s="448"/>
      <c r="OHH209" s="602"/>
      <c r="OHI209" s="602"/>
      <c r="OHJ209" s="602"/>
      <c r="OHK209" s="449"/>
      <c r="OHL209" s="449"/>
      <c r="OHM209" s="449"/>
      <c r="OHN209" s="602"/>
      <c r="OHO209" s="449"/>
      <c r="OHP209" s="449"/>
      <c r="OHQ209" s="449"/>
      <c r="OHR209" s="449"/>
      <c r="OHS209" s="602"/>
      <c r="OHT209" s="447"/>
      <c r="OHU209" s="447"/>
      <c r="OHV209" s="447"/>
      <c r="OHW209" s="448"/>
      <c r="OHX209" s="602"/>
      <c r="OHY209" s="602"/>
      <c r="OHZ209" s="602"/>
      <c r="OIA209" s="449"/>
      <c r="OIB209" s="449"/>
      <c r="OIC209" s="449"/>
      <c r="OID209" s="602"/>
      <c r="OIE209" s="449"/>
      <c r="OIF209" s="449"/>
      <c r="OIG209" s="449"/>
      <c r="OIH209" s="449"/>
      <c r="OII209" s="602"/>
      <c r="OIJ209" s="447"/>
      <c r="OIK209" s="447"/>
      <c r="OIL209" s="447"/>
      <c r="OIM209" s="448"/>
      <c r="OIN209" s="602"/>
      <c r="OIO209" s="602"/>
      <c r="OIP209" s="602"/>
      <c r="OIQ209" s="449"/>
      <c r="OIR209" s="449"/>
      <c r="OIS209" s="449"/>
      <c r="OIT209" s="602"/>
      <c r="OIU209" s="449"/>
      <c r="OIV209" s="449"/>
      <c r="OIW209" s="449"/>
      <c r="OIX209" s="449"/>
      <c r="OIY209" s="602"/>
      <c r="OIZ209" s="447"/>
      <c r="OJA209" s="447"/>
      <c r="OJB209" s="447"/>
      <c r="OJC209" s="448"/>
      <c r="OJD209" s="602"/>
      <c r="OJE209" s="602"/>
      <c r="OJF209" s="602"/>
      <c r="OJG209" s="449"/>
      <c r="OJH209" s="449"/>
      <c r="OJI209" s="449"/>
      <c r="OJJ209" s="602"/>
      <c r="OJK209" s="449"/>
      <c r="OJL209" s="449"/>
      <c r="OJM209" s="449"/>
      <c r="OJN209" s="449"/>
      <c r="OJO209" s="602"/>
      <c r="OJP209" s="447"/>
      <c r="OJQ209" s="447"/>
      <c r="OJR209" s="447"/>
      <c r="OJS209" s="448"/>
      <c r="OJT209" s="602"/>
      <c r="OJU209" s="602"/>
      <c r="OJV209" s="602"/>
      <c r="OJW209" s="449"/>
      <c r="OJX209" s="449"/>
      <c r="OJY209" s="449"/>
      <c r="OJZ209" s="602"/>
      <c r="OKA209" s="449"/>
      <c r="OKB209" s="449"/>
      <c r="OKC209" s="449"/>
      <c r="OKD209" s="449"/>
      <c r="OKE209" s="602"/>
      <c r="OKF209" s="447"/>
      <c r="OKG209" s="447"/>
      <c r="OKH209" s="447"/>
      <c r="OKI209" s="448"/>
      <c r="OKJ209" s="602"/>
      <c r="OKK209" s="602"/>
      <c r="OKL209" s="602"/>
      <c r="OKM209" s="449"/>
      <c r="OKN209" s="449"/>
      <c r="OKO209" s="449"/>
      <c r="OKP209" s="602"/>
      <c r="OKQ209" s="449"/>
      <c r="OKR209" s="449"/>
      <c r="OKS209" s="449"/>
      <c r="OKT209" s="449"/>
      <c r="OKU209" s="602"/>
      <c r="OKV209" s="447"/>
      <c r="OKW209" s="447"/>
      <c r="OKX209" s="447"/>
      <c r="OKY209" s="448"/>
      <c r="OKZ209" s="602"/>
      <c r="OLA209" s="602"/>
      <c r="OLB209" s="602"/>
      <c r="OLC209" s="449"/>
      <c r="OLD209" s="449"/>
      <c r="OLE209" s="449"/>
      <c r="OLF209" s="602"/>
      <c r="OLG209" s="449"/>
      <c r="OLH209" s="449"/>
      <c r="OLI209" s="449"/>
      <c r="OLJ209" s="449"/>
      <c r="OLK209" s="602"/>
      <c r="OLL209" s="447"/>
      <c r="OLM209" s="447"/>
      <c r="OLN209" s="447"/>
      <c r="OLO209" s="448"/>
      <c r="OLP209" s="602"/>
      <c r="OLQ209" s="602"/>
      <c r="OLR209" s="602"/>
      <c r="OLS209" s="449"/>
      <c r="OLT209" s="449"/>
      <c r="OLU209" s="449"/>
      <c r="OLV209" s="602"/>
      <c r="OLW209" s="449"/>
      <c r="OLX209" s="449"/>
      <c r="OLY209" s="449"/>
      <c r="OLZ209" s="449"/>
      <c r="OMA209" s="602"/>
      <c r="OMB209" s="447"/>
      <c r="OMC209" s="447"/>
      <c r="OMD209" s="447"/>
      <c r="OME209" s="448"/>
      <c r="OMF209" s="602"/>
      <c r="OMG209" s="602"/>
      <c r="OMH209" s="602"/>
      <c r="OMI209" s="449"/>
      <c r="OMJ209" s="449"/>
      <c r="OMK209" s="449"/>
      <c r="OML209" s="602"/>
      <c r="OMM209" s="449"/>
      <c r="OMN209" s="449"/>
      <c r="OMO209" s="449"/>
      <c r="OMP209" s="449"/>
      <c r="OMQ209" s="602"/>
      <c r="OMR209" s="447"/>
      <c r="OMS209" s="447"/>
      <c r="OMT209" s="447"/>
      <c r="OMU209" s="448"/>
      <c r="OMV209" s="602"/>
      <c r="OMW209" s="602"/>
      <c r="OMX209" s="602"/>
      <c r="OMY209" s="449"/>
      <c r="OMZ209" s="449"/>
      <c r="ONA209" s="449"/>
      <c r="ONB209" s="602"/>
      <c r="ONC209" s="449"/>
      <c r="OND209" s="449"/>
      <c r="ONE209" s="449"/>
      <c r="ONF209" s="449"/>
      <c r="ONG209" s="602"/>
      <c r="ONH209" s="447"/>
      <c r="ONI209" s="447"/>
      <c r="ONJ209" s="447"/>
      <c r="ONK209" s="448"/>
      <c r="ONL209" s="602"/>
      <c r="ONM209" s="602"/>
      <c r="ONN209" s="602"/>
      <c r="ONO209" s="449"/>
      <c r="ONP209" s="449"/>
      <c r="ONQ209" s="449"/>
      <c r="ONR209" s="602"/>
      <c r="ONS209" s="449"/>
      <c r="ONT209" s="449"/>
      <c r="ONU209" s="449"/>
      <c r="ONV209" s="449"/>
      <c r="ONW209" s="602"/>
      <c r="ONX209" s="447"/>
      <c r="ONY209" s="447"/>
      <c r="ONZ209" s="447"/>
      <c r="OOA209" s="448"/>
      <c r="OOB209" s="602"/>
      <c r="OOC209" s="602"/>
      <c r="OOD209" s="602"/>
      <c r="OOE209" s="449"/>
      <c r="OOF209" s="449"/>
      <c r="OOG209" s="449"/>
      <c r="OOH209" s="602"/>
      <c r="OOI209" s="449"/>
      <c r="OOJ209" s="449"/>
      <c r="OOK209" s="449"/>
      <c r="OOL209" s="449"/>
      <c r="OOM209" s="602"/>
      <c r="OON209" s="447"/>
      <c r="OOO209" s="447"/>
      <c r="OOP209" s="447"/>
      <c r="OOQ209" s="448"/>
      <c r="OOR209" s="602"/>
      <c r="OOS209" s="602"/>
      <c r="OOT209" s="602"/>
      <c r="OOU209" s="449"/>
      <c r="OOV209" s="449"/>
      <c r="OOW209" s="449"/>
      <c r="OOX209" s="602"/>
      <c r="OOY209" s="449"/>
      <c r="OOZ209" s="449"/>
      <c r="OPA209" s="449"/>
      <c r="OPB209" s="449"/>
      <c r="OPC209" s="602"/>
      <c r="OPD209" s="447"/>
      <c r="OPE209" s="447"/>
      <c r="OPF209" s="447"/>
      <c r="OPG209" s="448"/>
      <c r="OPH209" s="602"/>
      <c r="OPI209" s="602"/>
      <c r="OPJ209" s="602"/>
      <c r="OPK209" s="449"/>
      <c r="OPL209" s="449"/>
      <c r="OPM209" s="449"/>
      <c r="OPN209" s="602"/>
      <c r="OPO209" s="449"/>
      <c r="OPP209" s="449"/>
      <c r="OPQ209" s="449"/>
      <c r="OPR209" s="449"/>
      <c r="OPS209" s="602"/>
      <c r="OPT209" s="447"/>
      <c r="OPU209" s="447"/>
      <c r="OPV209" s="447"/>
      <c r="OPW209" s="448"/>
      <c r="OPX209" s="602"/>
      <c r="OPY209" s="602"/>
      <c r="OPZ209" s="602"/>
      <c r="OQA209" s="449"/>
      <c r="OQB209" s="449"/>
      <c r="OQC209" s="449"/>
      <c r="OQD209" s="602"/>
      <c r="OQE209" s="449"/>
      <c r="OQF209" s="449"/>
      <c r="OQG209" s="449"/>
      <c r="OQH209" s="449"/>
      <c r="OQI209" s="602"/>
      <c r="OQJ209" s="447"/>
      <c r="OQK209" s="447"/>
      <c r="OQL209" s="447"/>
      <c r="OQM209" s="448"/>
      <c r="OQN209" s="602"/>
      <c r="OQO209" s="602"/>
      <c r="OQP209" s="602"/>
      <c r="OQQ209" s="449"/>
      <c r="OQR209" s="449"/>
      <c r="OQS209" s="449"/>
      <c r="OQT209" s="602"/>
      <c r="OQU209" s="449"/>
      <c r="OQV209" s="449"/>
      <c r="OQW209" s="449"/>
      <c r="OQX209" s="449"/>
      <c r="OQY209" s="602"/>
      <c r="OQZ209" s="447"/>
      <c r="ORA209" s="447"/>
      <c r="ORB209" s="447"/>
      <c r="ORC209" s="448"/>
      <c r="ORD209" s="602"/>
      <c r="ORE209" s="602"/>
      <c r="ORF209" s="602"/>
      <c r="ORG209" s="449"/>
      <c r="ORH209" s="449"/>
      <c r="ORI209" s="449"/>
      <c r="ORJ209" s="602"/>
      <c r="ORK209" s="449"/>
      <c r="ORL209" s="449"/>
      <c r="ORM209" s="449"/>
      <c r="ORN209" s="449"/>
      <c r="ORO209" s="602"/>
      <c r="ORP209" s="447"/>
      <c r="ORQ209" s="447"/>
      <c r="ORR209" s="447"/>
      <c r="ORS209" s="448"/>
      <c r="ORT209" s="602"/>
      <c r="ORU209" s="602"/>
      <c r="ORV209" s="602"/>
      <c r="ORW209" s="449"/>
      <c r="ORX209" s="449"/>
      <c r="ORY209" s="449"/>
      <c r="ORZ209" s="602"/>
      <c r="OSA209" s="449"/>
      <c r="OSB209" s="449"/>
      <c r="OSC209" s="449"/>
      <c r="OSD209" s="449"/>
      <c r="OSE209" s="602"/>
      <c r="OSF209" s="447"/>
      <c r="OSG209" s="447"/>
      <c r="OSH209" s="447"/>
      <c r="OSI209" s="448"/>
      <c r="OSJ209" s="602"/>
      <c r="OSK209" s="602"/>
      <c r="OSL209" s="602"/>
      <c r="OSM209" s="449"/>
      <c r="OSN209" s="449"/>
      <c r="OSO209" s="449"/>
      <c r="OSP209" s="602"/>
      <c r="OSQ209" s="449"/>
      <c r="OSR209" s="449"/>
      <c r="OSS209" s="449"/>
      <c r="OST209" s="449"/>
      <c r="OSU209" s="602"/>
      <c r="OSV209" s="447"/>
      <c r="OSW209" s="447"/>
      <c r="OSX209" s="447"/>
      <c r="OSY209" s="448"/>
      <c r="OSZ209" s="602"/>
      <c r="OTA209" s="602"/>
      <c r="OTB209" s="602"/>
      <c r="OTC209" s="449"/>
      <c r="OTD209" s="449"/>
      <c r="OTE209" s="449"/>
      <c r="OTF209" s="602"/>
      <c r="OTG209" s="449"/>
      <c r="OTH209" s="449"/>
      <c r="OTI209" s="449"/>
      <c r="OTJ209" s="449"/>
      <c r="OTK209" s="602"/>
      <c r="OTL209" s="447"/>
      <c r="OTM209" s="447"/>
      <c r="OTN209" s="447"/>
      <c r="OTO209" s="448"/>
      <c r="OTP209" s="602"/>
      <c r="OTQ209" s="602"/>
      <c r="OTR209" s="602"/>
      <c r="OTS209" s="449"/>
      <c r="OTT209" s="449"/>
      <c r="OTU209" s="449"/>
      <c r="OTV209" s="602"/>
      <c r="OTW209" s="449"/>
      <c r="OTX209" s="449"/>
      <c r="OTY209" s="449"/>
      <c r="OTZ209" s="449"/>
      <c r="OUA209" s="602"/>
      <c r="OUB209" s="447"/>
      <c r="OUC209" s="447"/>
      <c r="OUD209" s="447"/>
      <c r="OUE209" s="448"/>
      <c r="OUF209" s="602"/>
      <c r="OUG209" s="602"/>
      <c r="OUH209" s="602"/>
      <c r="OUI209" s="449"/>
      <c r="OUJ209" s="449"/>
      <c r="OUK209" s="449"/>
      <c r="OUL209" s="602"/>
      <c r="OUM209" s="449"/>
      <c r="OUN209" s="449"/>
      <c r="OUO209" s="449"/>
      <c r="OUP209" s="449"/>
      <c r="OUQ209" s="602"/>
      <c r="OUR209" s="447"/>
      <c r="OUS209" s="447"/>
      <c r="OUT209" s="447"/>
      <c r="OUU209" s="448"/>
      <c r="OUV209" s="602"/>
      <c r="OUW209" s="602"/>
      <c r="OUX209" s="602"/>
      <c r="OUY209" s="449"/>
      <c r="OUZ209" s="449"/>
      <c r="OVA209" s="449"/>
      <c r="OVB209" s="602"/>
      <c r="OVC209" s="449"/>
      <c r="OVD209" s="449"/>
      <c r="OVE209" s="449"/>
      <c r="OVF209" s="449"/>
      <c r="OVG209" s="602"/>
      <c r="OVH209" s="447"/>
      <c r="OVI209" s="447"/>
      <c r="OVJ209" s="447"/>
      <c r="OVK209" s="448"/>
      <c r="OVL209" s="602"/>
      <c r="OVM209" s="602"/>
      <c r="OVN209" s="602"/>
      <c r="OVO209" s="449"/>
      <c r="OVP209" s="449"/>
      <c r="OVQ209" s="449"/>
      <c r="OVR209" s="602"/>
      <c r="OVS209" s="449"/>
      <c r="OVT209" s="449"/>
      <c r="OVU209" s="449"/>
      <c r="OVV209" s="449"/>
      <c r="OVW209" s="602"/>
      <c r="OVX209" s="447"/>
      <c r="OVY209" s="447"/>
      <c r="OVZ209" s="447"/>
      <c r="OWA209" s="448"/>
      <c r="OWB209" s="602"/>
      <c r="OWC209" s="602"/>
      <c r="OWD209" s="602"/>
      <c r="OWE209" s="449"/>
      <c r="OWF209" s="449"/>
      <c r="OWG209" s="449"/>
      <c r="OWH209" s="602"/>
      <c r="OWI209" s="449"/>
      <c r="OWJ209" s="449"/>
      <c r="OWK209" s="449"/>
      <c r="OWL209" s="449"/>
      <c r="OWM209" s="602"/>
      <c r="OWN209" s="447"/>
      <c r="OWO209" s="447"/>
      <c r="OWP209" s="447"/>
      <c r="OWQ209" s="448"/>
      <c r="OWR209" s="602"/>
      <c r="OWS209" s="602"/>
      <c r="OWT209" s="602"/>
      <c r="OWU209" s="449"/>
      <c r="OWV209" s="449"/>
      <c r="OWW209" s="449"/>
      <c r="OWX209" s="602"/>
      <c r="OWY209" s="449"/>
      <c r="OWZ209" s="449"/>
      <c r="OXA209" s="449"/>
      <c r="OXB209" s="449"/>
      <c r="OXC209" s="602"/>
      <c r="OXD209" s="447"/>
      <c r="OXE209" s="447"/>
      <c r="OXF209" s="447"/>
      <c r="OXG209" s="448"/>
      <c r="OXH209" s="602"/>
      <c r="OXI209" s="602"/>
      <c r="OXJ209" s="602"/>
      <c r="OXK209" s="449"/>
      <c r="OXL209" s="449"/>
      <c r="OXM209" s="449"/>
      <c r="OXN209" s="602"/>
      <c r="OXO209" s="449"/>
      <c r="OXP209" s="449"/>
      <c r="OXQ209" s="449"/>
      <c r="OXR209" s="449"/>
      <c r="OXS209" s="602"/>
      <c r="OXT209" s="447"/>
      <c r="OXU209" s="447"/>
      <c r="OXV209" s="447"/>
      <c r="OXW209" s="448"/>
      <c r="OXX209" s="602"/>
      <c r="OXY209" s="602"/>
      <c r="OXZ209" s="602"/>
      <c r="OYA209" s="449"/>
      <c r="OYB209" s="449"/>
      <c r="OYC209" s="449"/>
      <c r="OYD209" s="602"/>
      <c r="OYE209" s="449"/>
      <c r="OYF209" s="449"/>
      <c r="OYG209" s="449"/>
      <c r="OYH209" s="449"/>
      <c r="OYI209" s="602"/>
      <c r="OYJ209" s="447"/>
      <c r="OYK209" s="447"/>
      <c r="OYL209" s="447"/>
      <c r="OYM209" s="448"/>
      <c r="OYN209" s="602"/>
      <c r="OYO209" s="602"/>
      <c r="OYP209" s="602"/>
      <c r="OYQ209" s="449"/>
      <c r="OYR209" s="449"/>
      <c r="OYS209" s="449"/>
      <c r="OYT209" s="602"/>
      <c r="OYU209" s="449"/>
      <c r="OYV209" s="449"/>
      <c r="OYW209" s="449"/>
      <c r="OYX209" s="449"/>
      <c r="OYY209" s="602"/>
      <c r="OYZ209" s="447"/>
      <c r="OZA209" s="447"/>
      <c r="OZB209" s="447"/>
      <c r="OZC209" s="448"/>
      <c r="OZD209" s="602"/>
      <c r="OZE209" s="602"/>
      <c r="OZF209" s="602"/>
      <c r="OZG209" s="449"/>
      <c r="OZH209" s="449"/>
      <c r="OZI209" s="449"/>
      <c r="OZJ209" s="602"/>
      <c r="OZK209" s="449"/>
      <c r="OZL209" s="449"/>
      <c r="OZM209" s="449"/>
      <c r="OZN209" s="449"/>
      <c r="OZO209" s="602"/>
      <c r="OZP209" s="447"/>
      <c r="OZQ209" s="447"/>
      <c r="OZR209" s="447"/>
      <c r="OZS209" s="448"/>
      <c r="OZT209" s="602"/>
      <c r="OZU209" s="602"/>
      <c r="OZV209" s="602"/>
      <c r="OZW209" s="449"/>
      <c r="OZX209" s="449"/>
      <c r="OZY209" s="449"/>
      <c r="OZZ209" s="602"/>
      <c r="PAA209" s="449"/>
      <c r="PAB209" s="449"/>
      <c r="PAC209" s="449"/>
      <c r="PAD209" s="449"/>
      <c r="PAE209" s="602"/>
      <c r="PAF209" s="447"/>
      <c r="PAG209" s="447"/>
      <c r="PAH209" s="447"/>
      <c r="PAI209" s="448"/>
      <c r="PAJ209" s="602"/>
      <c r="PAK209" s="602"/>
      <c r="PAL209" s="602"/>
      <c r="PAM209" s="449"/>
      <c r="PAN209" s="449"/>
      <c r="PAO209" s="449"/>
      <c r="PAP209" s="602"/>
      <c r="PAQ209" s="449"/>
      <c r="PAR209" s="449"/>
      <c r="PAS209" s="449"/>
      <c r="PAT209" s="449"/>
      <c r="PAU209" s="602"/>
      <c r="PAV209" s="447"/>
      <c r="PAW209" s="447"/>
      <c r="PAX209" s="447"/>
      <c r="PAY209" s="448"/>
      <c r="PAZ209" s="602"/>
      <c r="PBA209" s="602"/>
      <c r="PBB209" s="602"/>
      <c r="PBC209" s="449"/>
      <c r="PBD209" s="449"/>
      <c r="PBE209" s="449"/>
      <c r="PBF209" s="602"/>
      <c r="PBG209" s="449"/>
      <c r="PBH209" s="449"/>
      <c r="PBI209" s="449"/>
      <c r="PBJ209" s="449"/>
      <c r="PBK209" s="602"/>
      <c r="PBL209" s="447"/>
      <c r="PBM209" s="447"/>
      <c r="PBN209" s="447"/>
      <c r="PBO209" s="448"/>
      <c r="PBP209" s="602"/>
      <c r="PBQ209" s="602"/>
      <c r="PBR209" s="602"/>
      <c r="PBS209" s="449"/>
      <c r="PBT209" s="449"/>
      <c r="PBU209" s="449"/>
      <c r="PBV209" s="602"/>
      <c r="PBW209" s="449"/>
      <c r="PBX209" s="449"/>
      <c r="PBY209" s="449"/>
      <c r="PBZ209" s="449"/>
      <c r="PCA209" s="602"/>
      <c r="PCB209" s="447"/>
      <c r="PCC209" s="447"/>
      <c r="PCD209" s="447"/>
      <c r="PCE209" s="448"/>
      <c r="PCF209" s="602"/>
      <c r="PCG209" s="602"/>
      <c r="PCH209" s="602"/>
      <c r="PCI209" s="449"/>
      <c r="PCJ209" s="449"/>
      <c r="PCK209" s="449"/>
      <c r="PCL209" s="602"/>
      <c r="PCM209" s="449"/>
      <c r="PCN209" s="449"/>
      <c r="PCO209" s="449"/>
      <c r="PCP209" s="449"/>
      <c r="PCQ209" s="602"/>
      <c r="PCR209" s="447"/>
      <c r="PCS209" s="447"/>
      <c r="PCT209" s="447"/>
      <c r="PCU209" s="448"/>
      <c r="PCV209" s="602"/>
      <c r="PCW209" s="602"/>
      <c r="PCX209" s="602"/>
      <c r="PCY209" s="449"/>
      <c r="PCZ209" s="449"/>
      <c r="PDA209" s="449"/>
      <c r="PDB209" s="602"/>
      <c r="PDC209" s="449"/>
      <c r="PDD209" s="449"/>
      <c r="PDE209" s="449"/>
      <c r="PDF209" s="449"/>
      <c r="PDG209" s="602"/>
      <c r="PDH209" s="447"/>
      <c r="PDI209" s="447"/>
      <c r="PDJ209" s="447"/>
      <c r="PDK209" s="448"/>
      <c r="PDL209" s="602"/>
      <c r="PDM209" s="602"/>
      <c r="PDN209" s="602"/>
      <c r="PDO209" s="449"/>
      <c r="PDP209" s="449"/>
      <c r="PDQ209" s="449"/>
      <c r="PDR209" s="602"/>
      <c r="PDS209" s="449"/>
      <c r="PDT209" s="449"/>
      <c r="PDU209" s="449"/>
      <c r="PDV209" s="449"/>
      <c r="PDW209" s="602"/>
      <c r="PDX209" s="447"/>
      <c r="PDY209" s="447"/>
      <c r="PDZ209" s="447"/>
      <c r="PEA209" s="448"/>
      <c r="PEB209" s="602"/>
      <c r="PEC209" s="602"/>
      <c r="PED209" s="602"/>
      <c r="PEE209" s="449"/>
      <c r="PEF209" s="449"/>
      <c r="PEG209" s="449"/>
      <c r="PEH209" s="602"/>
      <c r="PEI209" s="449"/>
      <c r="PEJ209" s="449"/>
      <c r="PEK209" s="449"/>
      <c r="PEL209" s="449"/>
      <c r="PEM209" s="602"/>
      <c r="PEN209" s="447"/>
      <c r="PEO209" s="447"/>
      <c r="PEP209" s="447"/>
      <c r="PEQ209" s="448"/>
      <c r="PER209" s="602"/>
      <c r="PES209" s="602"/>
      <c r="PET209" s="602"/>
      <c r="PEU209" s="449"/>
      <c r="PEV209" s="449"/>
      <c r="PEW209" s="449"/>
      <c r="PEX209" s="602"/>
      <c r="PEY209" s="449"/>
      <c r="PEZ209" s="449"/>
      <c r="PFA209" s="449"/>
      <c r="PFB209" s="449"/>
      <c r="PFC209" s="602"/>
      <c r="PFD209" s="447"/>
      <c r="PFE209" s="447"/>
      <c r="PFF209" s="447"/>
      <c r="PFG209" s="448"/>
      <c r="PFH209" s="602"/>
      <c r="PFI209" s="602"/>
      <c r="PFJ209" s="602"/>
      <c r="PFK209" s="449"/>
      <c r="PFL209" s="449"/>
      <c r="PFM209" s="449"/>
      <c r="PFN209" s="602"/>
      <c r="PFO209" s="449"/>
      <c r="PFP209" s="449"/>
      <c r="PFQ209" s="449"/>
      <c r="PFR209" s="449"/>
      <c r="PFS209" s="602"/>
      <c r="PFT209" s="447"/>
      <c r="PFU209" s="447"/>
      <c r="PFV209" s="447"/>
      <c r="PFW209" s="448"/>
      <c r="PFX209" s="602"/>
      <c r="PFY209" s="602"/>
      <c r="PFZ209" s="602"/>
      <c r="PGA209" s="449"/>
      <c r="PGB209" s="449"/>
      <c r="PGC209" s="449"/>
      <c r="PGD209" s="602"/>
      <c r="PGE209" s="449"/>
      <c r="PGF209" s="449"/>
      <c r="PGG209" s="449"/>
      <c r="PGH209" s="449"/>
      <c r="PGI209" s="602"/>
      <c r="PGJ209" s="447"/>
      <c r="PGK209" s="447"/>
      <c r="PGL209" s="447"/>
      <c r="PGM209" s="448"/>
      <c r="PGN209" s="602"/>
      <c r="PGO209" s="602"/>
      <c r="PGP209" s="602"/>
      <c r="PGQ209" s="449"/>
      <c r="PGR209" s="449"/>
      <c r="PGS209" s="449"/>
      <c r="PGT209" s="602"/>
      <c r="PGU209" s="449"/>
      <c r="PGV209" s="449"/>
      <c r="PGW209" s="449"/>
      <c r="PGX209" s="449"/>
      <c r="PGY209" s="602"/>
      <c r="PGZ209" s="447"/>
      <c r="PHA209" s="447"/>
      <c r="PHB209" s="447"/>
      <c r="PHC209" s="448"/>
      <c r="PHD209" s="602"/>
      <c r="PHE209" s="602"/>
      <c r="PHF209" s="602"/>
      <c r="PHG209" s="449"/>
      <c r="PHH209" s="449"/>
      <c r="PHI209" s="449"/>
      <c r="PHJ209" s="602"/>
      <c r="PHK209" s="449"/>
      <c r="PHL209" s="449"/>
      <c r="PHM209" s="449"/>
      <c r="PHN209" s="449"/>
      <c r="PHO209" s="602"/>
      <c r="PHP209" s="447"/>
      <c r="PHQ209" s="447"/>
      <c r="PHR209" s="447"/>
      <c r="PHS209" s="448"/>
      <c r="PHT209" s="602"/>
      <c r="PHU209" s="602"/>
      <c r="PHV209" s="602"/>
      <c r="PHW209" s="449"/>
      <c r="PHX209" s="449"/>
      <c r="PHY209" s="449"/>
      <c r="PHZ209" s="602"/>
      <c r="PIA209" s="449"/>
      <c r="PIB209" s="449"/>
      <c r="PIC209" s="449"/>
      <c r="PID209" s="449"/>
      <c r="PIE209" s="602"/>
      <c r="PIF209" s="447"/>
      <c r="PIG209" s="447"/>
      <c r="PIH209" s="447"/>
      <c r="PII209" s="448"/>
      <c r="PIJ209" s="602"/>
      <c r="PIK209" s="602"/>
      <c r="PIL209" s="602"/>
      <c r="PIM209" s="449"/>
      <c r="PIN209" s="449"/>
      <c r="PIO209" s="449"/>
      <c r="PIP209" s="602"/>
      <c r="PIQ209" s="449"/>
      <c r="PIR209" s="449"/>
      <c r="PIS209" s="449"/>
      <c r="PIT209" s="449"/>
      <c r="PIU209" s="602"/>
      <c r="PIV209" s="447"/>
      <c r="PIW209" s="447"/>
      <c r="PIX209" s="447"/>
      <c r="PIY209" s="448"/>
      <c r="PIZ209" s="602"/>
      <c r="PJA209" s="602"/>
      <c r="PJB209" s="602"/>
      <c r="PJC209" s="449"/>
      <c r="PJD209" s="449"/>
      <c r="PJE209" s="449"/>
      <c r="PJF209" s="602"/>
      <c r="PJG209" s="449"/>
      <c r="PJH209" s="449"/>
      <c r="PJI209" s="449"/>
      <c r="PJJ209" s="449"/>
      <c r="PJK209" s="602"/>
      <c r="PJL209" s="447"/>
      <c r="PJM209" s="447"/>
      <c r="PJN209" s="447"/>
      <c r="PJO209" s="448"/>
      <c r="PJP209" s="602"/>
      <c r="PJQ209" s="602"/>
      <c r="PJR209" s="602"/>
      <c r="PJS209" s="449"/>
      <c r="PJT209" s="449"/>
      <c r="PJU209" s="449"/>
      <c r="PJV209" s="602"/>
      <c r="PJW209" s="449"/>
      <c r="PJX209" s="449"/>
      <c r="PJY209" s="449"/>
      <c r="PJZ209" s="449"/>
      <c r="PKA209" s="602"/>
      <c r="PKB209" s="447"/>
      <c r="PKC209" s="447"/>
      <c r="PKD209" s="447"/>
      <c r="PKE209" s="448"/>
      <c r="PKF209" s="602"/>
      <c r="PKG209" s="602"/>
      <c r="PKH209" s="602"/>
      <c r="PKI209" s="449"/>
      <c r="PKJ209" s="449"/>
      <c r="PKK209" s="449"/>
      <c r="PKL209" s="602"/>
      <c r="PKM209" s="449"/>
      <c r="PKN209" s="449"/>
      <c r="PKO209" s="449"/>
      <c r="PKP209" s="449"/>
      <c r="PKQ209" s="602"/>
      <c r="PKR209" s="447"/>
      <c r="PKS209" s="447"/>
      <c r="PKT209" s="447"/>
      <c r="PKU209" s="448"/>
      <c r="PKV209" s="602"/>
      <c r="PKW209" s="602"/>
      <c r="PKX209" s="602"/>
      <c r="PKY209" s="449"/>
      <c r="PKZ209" s="449"/>
      <c r="PLA209" s="449"/>
      <c r="PLB209" s="602"/>
      <c r="PLC209" s="449"/>
      <c r="PLD209" s="449"/>
      <c r="PLE209" s="449"/>
      <c r="PLF209" s="449"/>
      <c r="PLG209" s="602"/>
      <c r="PLH209" s="447"/>
      <c r="PLI209" s="447"/>
      <c r="PLJ209" s="447"/>
      <c r="PLK209" s="448"/>
      <c r="PLL209" s="602"/>
      <c r="PLM209" s="602"/>
      <c r="PLN209" s="602"/>
      <c r="PLO209" s="449"/>
      <c r="PLP209" s="449"/>
      <c r="PLQ209" s="449"/>
      <c r="PLR209" s="602"/>
      <c r="PLS209" s="449"/>
      <c r="PLT209" s="449"/>
      <c r="PLU209" s="449"/>
      <c r="PLV209" s="449"/>
      <c r="PLW209" s="602"/>
      <c r="PLX209" s="447"/>
      <c r="PLY209" s="447"/>
      <c r="PLZ209" s="447"/>
      <c r="PMA209" s="448"/>
      <c r="PMB209" s="602"/>
      <c r="PMC209" s="602"/>
      <c r="PMD209" s="602"/>
      <c r="PME209" s="449"/>
      <c r="PMF209" s="449"/>
      <c r="PMG209" s="449"/>
      <c r="PMH209" s="602"/>
      <c r="PMI209" s="449"/>
      <c r="PMJ209" s="449"/>
      <c r="PMK209" s="449"/>
      <c r="PML209" s="449"/>
      <c r="PMM209" s="602"/>
      <c r="PMN209" s="447"/>
      <c r="PMO209" s="447"/>
      <c r="PMP209" s="447"/>
      <c r="PMQ209" s="448"/>
      <c r="PMR209" s="602"/>
      <c r="PMS209" s="602"/>
      <c r="PMT209" s="602"/>
      <c r="PMU209" s="449"/>
      <c r="PMV209" s="449"/>
      <c r="PMW209" s="449"/>
      <c r="PMX209" s="602"/>
      <c r="PMY209" s="449"/>
      <c r="PMZ209" s="449"/>
      <c r="PNA209" s="449"/>
      <c r="PNB209" s="449"/>
      <c r="PNC209" s="602"/>
      <c r="PND209" s="447"/>
      <c r="PNE209" s="447"/>
      <c r="PNF209" s="447"/>
      <c r="PNG209" s="448"/>
      <c r="PNH209" s="602"/>
      <c r="PNI209" s="602"/>
      <c r="PNJ209" s="602"/>
      <c r="PNK209" s="449"/>
      <c r="PNL209" s="449"/>
      <c r="PNM209" s="449"/>
      <c r="PNN209" s="602"/>
      <c r="PNO209" s="449"/>
      <c r="PNP209" s="449"/>
      <c r="PNQ209" s="449"/>
      <c r="PNR209" s="449"/>
      <c r="PNS209" s="602"/>
      <c r="PNT209" s="447"/>
      <c r="PNU209" s="447"/>
      <c r="PNV209" s="447"/>
      <c r="PNW209" s="448"/>
      <c r="PNX209" s="602"/>
      <c r="PNY209" s="602"/>
      <c r="PNZ209" s="602"/>
      <c r="POA209" s="449"/>
      <c r="POB209" s="449"/>
      <c r="POC209" s="449"/>
      <c r="POD209" s="602"/>
      <c r="POE209" s="449"/>
      <c r="POF209" s="449"/>
      <c r="POG209" s="449"/>
      <c r="POH209" s="449"/>
      <c r="POI209" s="602"/>
      <c r="POJ209" s="447"/>
      <c r="POK209" s="447"/>
      <c r="POL209" s="447"/>
      <c r="POM209" s="448"/>
      <c r="PON209" s="602"/>
      <c r="POO209" s="602"/>
      <c r="POP209" s="602"/>
      <c r="POQ209" s="449"/>
      <c r="POR209" s="449"/>
      <c r="POS209" s="449"/>
      <c r="POT209" s="602"/>
      <c r="POU209" s="449"/>
      <c r="POV209" s="449"/>
      <c r="POW209" s="449"/>
      <c r="POX209" s="449"/>
      <c r="POY209" s="602"/>
      <c r="POZ209" s="447"/>
      <c r="PPA209" s="447"/>
      <c r="PPB209" s="447"/>
      <c r="PPC209" s="448"/>
      <c r="PPD209" s="602"/>
      <c r="PPE209" s="602"/>
      <c r="PPF209" s="602"/>
      <c r="PPG209" s="449"/>
      <c r="PPH209" s="449"/>
      <c r="PPI209" s="449"/>
      <c r="PPJ209" s="602"/>
      <c r="PPK209" s="449"/>
      <c r="PPL209" s="449"/>
      <c r="PPM209" s="449"/>
      <c r="PPN209" s="449"/>
      <c r="PPO209" s="602"/>
      <c r="PPP209" s="447"/>
      <c r="PPQ209" s="447"/>
      <c r="PPR209" s="447"/>
      <c r="PPS209" s="448"/>
      <c r="PPT209" s="602"/>
      <c r="PPU209" s="602"/>
      <c r="PPV209" s="602"/>
      <c r="PPW209" s="449"/>
      <c r="PPX209" s="449"/>
      <c r="PPY209" s="449"/>
      <c r="PPZ209" s="602"/>
      <c r="PQA209" s="449"/>
      <c r="PQB209" s="449"/>
      <c r="PQC209" s="449"/>
      <c r="PQD209" s="449"/>
      <c r="PQE209" s="602"/>
      <c r="PQF209" s="447"/>
      <c r="PQG209" s="447"/>
      <c r="PQH209" s="447"/>
      <c r="PQI209" s="448"/>
      <c r="PQJ209" s="602"/>
      <c r="PQK209" s="602"/>
      <c r="PQL209" s="602"/>
      <c r="PQM209" s="449"/>
      <c r="PQN209" s="449"/>
      <c r="PQO209" s="449"/>
      <c r="PQP209" s="602"/>
      <c r="PQQ209" s="449"/>
      <c r="PQR209" s="449"/>
      <c r="PQS209" s="449"/>
      <c r="PQT209" s="449"/>
      <c r="PQU209" s="602"/>
      <c r="PQV209" s="447"/>
      <c r="PQW209" s="447"/>
      <c r="PQX209" s="447"/>
      <c r="PQY209" s="448"/>
      <c r="PQZ209" s="602"/>
      <c r="PRA209" s="602"/>
      <c r="PRB209" s="602"/>
      <c r="PRC209" s="449"/>
      <c r="PRD209" s="449"/>
      <c r="PRE209" s="449"/>
      <c r="PRF209" s="602"/>
      <c r="PRG209" s="449"/>
      <c r="PRH209" s="449"/>
      <c r="PRI209" s="449"/>
      <c r="PRJ209" s="449"/>
      <c r="PRK209" s="602"/>
      <c r="PRL209" s="447"/>
      <c r="PRM209" s="447"/>
      <c r="PRN209" s="447"/>
      <c r="PRO209" s="448"/>
      <c r="PRP209" s="602"/>
      <c r="PRQ209" s="602"/>
      <c r="PRR209" s="602"/>
      <c r="PRS209" s="449"/>
      <c r="PRT209" s="449"/>
      <c r="PRU209" s="449"/>
      <c r="PRV209" s="602"/>
      <c r="PRW209" s="449"/>
      <c r="PRX209" s="449"/>
      <c r="PRY209" s="449"/>
      <c r="PRZ209" s="449"/>
      <c r="PSA209" s="602"/>
      <c r="PSB209" s="447"/>
      <c r="PSC209" s="447"/>
      <c r="PSD209" s="447"/>
      <c r="PSE209" s="448"/>
      <c r="PSF209" s="602"/>
      <c r="PSG209" s="602"/>
      <c r="PSH209" s="602"/>
      <c r="PSI209" s="449"/>
      <c r="PSJ209" s="449"/>
      <c r="PSK209" s="449"/>
      <c r="PSL209" s="602"/>
      <c r="PSM209" s="449"/>
      <c r="PSN209" s="449"/>
      <c r="PSO209" s="449"/>
      <c r="PSP209" s="449"/>
      <c r="PSQ209" s="602"/>
      <c r="PSR209" s="447"/>
      <c r="PSS209" s="447"/>
      <c r="PST209" s="447"/>
      <c r="PSU209" s="448"/>
      <c r="PSV209" s="602"/>
      <c r="PSW209" s="602"/>
      <c r="PSX209" s="602"/>
      <c r="PSY209" s="449"/>
      <c r="PSZ209" s="449"/>
      <c r="PTA209" s="449"/>
      <c r="PTB209" s="602"/>
      <c r="PTC209" s="449"/>
      <c r="PTD209" s="449"/>
      <c r="PTE209" s="449"/>
      <c r="PTF209" s="449"/>
      <c r="PTG209" s="602"/>
      <c r="PTH209" s="447"/>
      <c r="PTI209" s="447"/>
      <c r="PTJ209" s="447"/>
      <c r="PTK209" s="448"/>
      <c r="PTL209" s="602"/>
      <c r="PTM209" s="602"/>
      <c r="PTN209" s="602"/>
      <c r="PTO209" s="449"/>
      <c r="PTP209" s="449"/>
      <c r="PTQ209" s="449"/>
      <c r="PTR209" s="602"/>
      <c r="PTS209" s="449"/>
      <c r="PTT209" s="449"/>
      <c r="PTU209" s="449"/>
      <c r="PTV209" s="449"/>
      <c r="PTW209" s="602"/>
      <c r="PTX209" s="447"/>
      <c r="PTY209" s="447"/>
      <c r="PTZ209" s="447"/>
      <c r="PUA209" s="448"/>
      <c r="PUB209" s="602"/>
      <c r="PUC209" s="602"/>
      <c r="PUD209" s="602"/>
      <c r="PUE209" s="449"/>
      <c r="PUF209" s="449"/>
      <c r="PUG209" s="449"/>
      <c r="PUH209" s="602"/>
      <c r="PUI209" s="449"/>
      <c r="PUJ209" s="449"/>
      <c r="PUK209" s="449"/>
      <c r="PUL209" s="449"/>
      <c r="PUM209" s="602"/>
      <c r="PUN209" s="447"/>
      <c r="PUO209" s="447"/>
      <c r="PUP209" s="447"/>
      <c r="PUQ209" s="448"/>
      <c r="PUR209" s="602"/>
      <c r="PUS209" s="602"/>
      <c r="PUT209" s="602"/>
      <c r="PUU209" s="449"/>
      <c r="PUV209" s="449"/>
      <c r="PUW209" s="449"/>
      <c r="PUX209" s="602"/>
      <c r="PUY209" s="449"/>
      <c r="PUZ209" s="449"/>
      <c r="PVA209" s="449"/>
      <c r="PVB209" s="449"/>
      <c r="PVC209" s="602"/>
      <c r="PVD209" s="447"/>
      <c r="PVE209" s="447"/>
      <c r="PVF209" s="447"/>
      <c r="PVG209" s="448"/>
      <c r="PVH209" s="602"/>
      <c r="PVI209" s="602"/>
      <c r="PVJ209" s="602"/>
      <c r="PVK209" s="449"/>
      <c r="PVL209" s="449"/>
      <c r="PVM209" s="449"/>
      <c r="PVN209" s="602"/>
      <c r="PVO209" s="449"/>
      <c r="PVP209" s="449"/>
      <c r="PVQ209" s="449"/>
      <c r="PVR209" s="449"/>
      <c r="PVS209" s="602"/>
      <c r="PVT209" s="447"/>
      <c r="PVU209" s="447"/>
      <c r="PVV209" s="447"/>
      <c r="PVW209" s="448"/>
      <c r="PVX209" s="602"/>
      <c r="PVY209" s="602"/>
      <c r="PVZ209" s="602"/>
      <c r="PWA209" s="449"/>
      <c r="PWB209" s="449"/>
      <c r="PWC209" s="449"/>
      <c r="PWD209" s="602"/>
      <c r="PWE209" s="449"/>
      <c r="PWF209" s="449"/>
      <c r="PWG209" s="449"/>
      <c r="PWH209" s="449"/>
      <c r="PWI209" s="602"/>
      <c r="PWJ209" s="447"/>
      <c r="PWK209" s="447"/>
      <c r="PWL209" s="447"/>
      <c r="PWM209" s="448"/>
      <c r="PWN209" s="602"/>
      <c r="PWO209" s="602"/>
      <c r="PWP209" s="602"/>
      <c r="PWQ209" s="449"/>
      <c r="PWR209" s="449"/>
      <c r="PWS209" s="449"/>
      <c r="PWT209" s="602"/>
      <c r="PWU209" s="449"/>
      <c r="PWV209" s="449"/>
      <c r="PWW209" s="449"/>
      <c r="PWX209" s="449"/>
      <c r="PWY209" s="602"/>
      <c r="PWZ209" s="447"/>
      <c r="PXA209" s="447"/>
      <c r="PXB209" s="447"/>
      <c r="PXC209" s="448"/>
      <c r="PXD209" s="602"/>
      <c r="PXE209" s="602"/>
      <c r="PXF209" s="602"/>
      <c r="PXG209" s="449"/>
      <c r="PXH209" s="449"/>
      <c r="PXI209" s="449"/>
      <c r="PXJ209" s="602"/>
      <c r="PXK209" s="449"/>
      <c r="PXL209" s="449"/>
      <c r="PXM209" s="449"/>
      <c r="PXN209" s="449"/>
      <c r="PXO209" s="602"/>
      <c r="PXP209" s="447"/>
      <c r="PXQ209" s="447"/>
      <c r="PXR209" s="447"/>
      <c r="PXS209" s="448"/>
      <c r="PXT209" s="602"/>
      <c r="PXU209" s="602"/>
      <c r="PXV209" s="602"/>
      <c r="PXW209" s="449"/>
      <c r="PXX209" s="449"/>
      <c r="PXY209" s="449"/>
      <c r="PXZ209" s="602"/>
      <c r="PYA209" s="449"/>
      <c r="PYB209" s="449"/>
      <c r="PYC209" s="449"/>
      <c r="PYD209" s="449"/>
      <c r="PYE209" s="602"/>
      <c r="PYF209" s="447"/>
      <c r="PYG209" s="447"/>
      <c r="PYH209" s="447"/>
      <c r="PYI209" s="448"/>
      <c r="PYJ209" s="602"/>
      <c r="PYK209" s="602"/>
      <c r="PYL209" s="602"/>
      <c r="PYM209" s="449"/>
      <c r="PYN209" s="449"/>
      <c r="PYO209" s="449"/>
      <c r="PYP209" s="602"/>
      <c r="PYQ209" s="449"/>
      <c r="PYR209" s="449"/>
      <c r="PYS209" s="449"/>
      <c r="PYT209" s="449"/>
      <c r="PYU209" s="602"/>
      <c r="PYV209" s="447"/>
      <c r="PYW209" s="447"/>
      <c r="PYX209" s="447"/>
      <c r="PYY209" s="448"/>
      <c r="PYZ209" s="602"/>
      <c r="PZA209" s="602"/>
      <c r="PZB209" s="602"/>
      <c r="PZC209" s="449"/>
      <c r="PZD209" s="449"/>
      <c r="PZE209" s="449"/>
      <c r="PZF209" s="602"/>
      <c r="PZG209" s="449"/>
      <c r="PZH209" s="449"/>
      <c r="PZI209" s="449"/>
      <c r="PZJ209" s="449"/>
      <c r="PZK209" s="602"/>
      <c r="PZL209" s="447"/>
      <c r="PZM209" s="447"/>
      <c r="PZN209" s="447"/>
      <c r="PZO209" s="448"/>
      <c r="PZP209" s="602"/>
      <c r="PZQ209" s="602"/>
      <c r="PZR209" s="602"/>
      <c r="PZS209" s="449"/>
      <c r="PZT209" s="449"/>
      <c r="PZU209" s="449"/>
      <c r="PZV209" s="602"/>
      <c r="PZW209" s="449"/>
      <c r="PZX209" s="449"/>
      <c r="PZY209" s="449"/>
      <c r="PZZ209" s="449"/>
      <c r="QAA209" s="602"/>
      <c r="QAB209" s="447"/>
      <c r="QAC209" s="447"/>
      <c r="QAD209" s="447"/>
      <c r="QAE209" s="448"/>
      <c r="QAF209" s="602"/>
      <c r="QAG209" s="602"/>
      <c r="QAH209" s="602"/>
      <c r="QAI209" s="449"/>
      <c r="QAJ209" s="449"/>
      <c r="QAK209" s="449"/>
      <c r="QAL209" s="602"/>
      <c r="QAM209" s="449"/>
      <c r="QAN209" s="449"/>
      <c r="QAO209" s="449"/>
      <c r="QAP209" s="449"/>
      <c r="QAQ209" s="602"/>
      <c r="QAR209" s="447"/>
      <c r="QAS209" s="447"/>
      <c r="QAT209" s="447"/>
      <c r="QAU209" s="448"/>
      <c r="QAV209" s="602"/>
      <c r="QAW209" s="602"/>
      <c r="QAX209" s="602"/>
      <c r="QAY209" s="449"/>
      <c r="QAZ209" s="449"/>
      <c r="QBA209" s="449"/>
      <c r="QBB209" s="602"/>
      <c r="QBC209" s="449"/>
      <c r="QBD209" s="449"/>
      <c r="QBE209" s="449"/>
      <c r="QBF209" s="449"/>
      <c r="QBG209" s="602"/>
      <c r="QBH209" s="447"/>
      <c r="QBI209" s="447"/>
      <c r="QBJ209" s="447"/>
      <c r="QBK209" s="448"/>
      <c r="QBL209" s="602"/>
      <c r="QBM209" s="602"/>
      <c r="QBN209" s="602"/>
      <c r="QBO209" s="449"/>
      <c r="QBP209" s="449"/>
      <c r="QBQ209" s="449"/>
      <c r="QBR209" s="602"/>
      <c r="QBS209" s="449"/>
      <c r="QBT209" s="449"/>
      <c r="QBU209" s="449"/>
      <c r="QBV209" s="449"/>
      <c r="QBW209" s="602"/>
      <c r="QBX209" s="447"/>
      <c r="QBY209" s="447"/>
      <c r="QBZ209" s="447"/>
      <c r="QCA209" s="448"/>
      <c r="QCB209" s="602"/>
      <c r="QCC209" s="602"/>
      <c r="QCD209" s="602"/>
      <c r="QCE209" s="449"/>
      <c r="QCF209" s="449"/>
      <c r="QCG209" s="449"/>
      <c r="QCH209" s="602"/>
      <c r="QCI209" s="449"/>
      <c r="QCJ209" s="449"/>
      <c r="QCK209" s="449"/>
      <c r="QCL209" s="449"/>
      <c r="QCM209" s="602"/>
      <c r="QCN209" s="447"/>
      <c r="QCO209" s="447"/>
      <c r="QCP209" s="447"/>
      <c r="QCQ209" s="448"/>
      <c r="QCR209" s="602"/>
      <c r="QCS209" s="602"/>
      <c r="QCT209" s="602"/>
      <c r="QCU209" s="449"/>
      <c r="QCV209" s="449"/>
      <c r="QCW209" s="449"/>
      <c r="QCX209" s="602"/>
      <c r="QCY209" s="449"/>
      <c r="QCZ209" s="449"/>
      <c r="QDA209" s="449"/>
      <c r="QDB209" s="449"/>
      <c r="QDC209" s="602"/>
      <c r="QDD209" s="447"/>
      <c r="QDE209" s="447"/>
      <c r="QDF209" s="447"/>
      <c r="QDG209" s="448"/>
      <c r="QDH209" s="602"/>
      <c r="QDI209" s="602"/>
      <c r="QDJ209" s="602"/>
      <c r="QDK209" s="449"/>
      <c r="QDL209" s="449"/>
      <c r="QDM209" s="449"/>
      <c r="QDN209" s="602"/>
      <c r="QDO209" s="449"/>
      <c r="QDP209" s="449"/>
      <c r="QDQ209" s="449"/>
      <c r="QDR209" s="449"/>
      <c r="QDS209" s="602"/>
      <c r="QDT209" s="447"/>
      <c r="QDU209" s="447"/>
      <c r="QDV209" s="447"/>
      <c r="QDW209" s="448"/>
      <c r="QDX209" s="602"/>
      <c r="QDY209" s="602"/>
      <c r="QDZ209" s="602"/>
      <c r="QEA209" s="449"/>
      <c r="QEB209" s="449"/>
      <c r="QEC209" s="449"/>
      <c r="QED209" s="602"/>
      <c r="QEE209" s="449"/>
      <c r="QEF209" s="449"/>
      <c r="QEG209" s="449"/>
      <c r="QEH209" s="449"/>
      <c r="QEI209" s="602"/>
      <c r="QEJ209" s="447"/>
      <c r="QEK209" s="447"/>
      <c r="QEL209" s="447"/>
      <c r="QEM209" s="448"/>
      <c r="QEN209" s="602"/>
      <c r="QEO209" s="602"/>
      <c r="QEP209" s="602"/>
      <c r="QEQ209" s="449"/>
      <c r="QER209" s="449"/>
      <c r="QES209" s="449"/>
      <c r="QET209" s="602"/>
      <c r="QEU209" s="449"/>
      <c r="QEV209" s="449"/>
      <c r="QEW209" s="449"/>
      <c r="QEX209" s="449"/>
      <c r="QEY209" s="602"/>
      <c r="QEZ209" s="447"/>
      <c r="QFA209" s="447"/>
      <c r="QFB209" s="447"/>
      <c r="QFC209" s="448"/>
      <c r="QFD209" s="602"/>
      <c r="QFE209" s="602"/>
      <c r="QFF209" s="602"/>
      <c r="QFG209" s="449"/>
      <c r="QFH209" s="449"/>
      <c r="QFI209" s="449"/>
      <c r="QFJ209" s="602"/>
      <c r="QFK209" s="449"/>
      <c r="QFL209" s="449"/>
      <c r="QFM209" s="449"/>
      <c r="QFN209" s="449"/>
      <c r="QFO209" s="602"/>
      <c r="QFP209" s="447"/>
      <c r="QFQ209" s="447"/>
      <c r="QFR209" s="447"/>
      <c r="QFS209" s="448"/>
      <c r="QFT209" s="602"/>
      <c r="QFU209" s="602"/>
      <c r="QFV209" s="602"/>
      <c r="QFW209" s="449"/>
      <c r="QFX209" s="449"/>
      <c r="QFY209" s="449"/>
      <c r="QFZ209" s="602"/>
      <c r="QGA209" s="449"/>
      <c r="QGB209" s="449"/>
      <c r="QGC209" s="449"/>
      <c r="QGD209" s="449"/>
      <c r="QGE209" s="602"/>
      <c r="QGF209" s="447"/>
      <c r="QGG209" s="447"/>
      <c r="QGH209" s="447"/>
      <c r="QGI209" s="448"/>
      <c r="QGJ209" s="602"/>
      <c r="QGK209" s="602"/>
      <c r="QGL209" s="602"/>
      <c r="QGM209" s="449"/>
      <c r="QGN209" s="449"/>
      <c r="QGO209" s="449"/>
      <c r="QGP209" s="602"/>
      <c r="QGQ209" s="449"/>
      <c r="QGR209" s="449"/>
      <c r="QGS209" s="449"/>
      <c r="QGT209" s="449"/>
      <c r="QGU209" s="602"/>
      <c r="QGV209" s="447"/>
      <c r="QGW209" s="447"/>
      <c r="QGX209" s="447"/>
      <c r="QGY209" s="448"/>
      <c r="QGZ209" s="602"/>
      <c r="QHA209" s="602"/>
      <c r="QHB209" s="602"/>
      <c r="QHC209" s="449"/>
      <c r="QHD209" s="449"/>
      <c r="QHE209" s="449"/>
      <c r="QHF209" s="602"/>
      <c r="QHG209" s="449"/>
      <c r="QHH209" s="449"/>
      <c r="QHI209" s="449"/>
      <c r="QHJ209" s="449"/>
      <c r="QHK209" s="602"/>
      <c r="QHL209" s="447"/>
      <c r="QHM209" s="447"/>
      <c r="QHN209" s="447"/>
      <c r="QHO209" s="448"/>
      <c r="QHP209" s="602"/>
      <c r="QHQ209" s="602"/>
      <c r="QHR209" s="602"/>
      <c r="QHS209" s="449"/>
      <c r="QHT209" s="449"/>
      <c r="QHU209" s="449"/>
      <c r="QHV209" s="602"/>
      <c r="QHW209" s="449"/>
      <c r="QHX209" s="449"/>
      <c r="QHY209" s="449"/>
      <c r="QHZ209" s="449"/>
      <c r="QIA209" s="602"/>
      <c r="QIB209" s="447"/>
      <c r="QIC209" s="447"/>
      <c r="QID209" s="447"/>
      <c r="QIE209" s="448"/>
      <c r="QIF209" s="602"/>
      <c r="QIG209" s="602"/>
      <c r="QIH209" s="602"/>
      <c r="QII209" s="449"/>
      <c r="QIJ209" s="449"/>
      <c r="QIK209" s="449"/>
      <c r="QIL209" s="602"/>
      <c r="QIM209" s="449"/>
      <c r="QIN209" s="449"/>
      <c r="QIO209" s="449"/>
      <c r="QIP209" s="449"/>
      <c r="QIQ209" s="602"/>
      <c r="QIR209" s="447"/>
      <c r="QIS209" s="447"/>
      <c r="QIT209" s="447"/>
      <c r="QIU209" s="448"/>
      <c r="QIV209" s="602"/>
      <c r="QIW209" s="602"/>
      <c r="QIX209" s="602"/>
      <c r="QIY209" s="449"/>
      <c r="QIZ209" s="449"/>
      <c r="QJA209" s="449"/>
      <c r="QJB209" s="602"/>
      <c r="QJC209" s="449"/>
      <c r="QJD209" s="449"/>
      <c r="QJE209" s="449"/>
      <c r="QJF209" s="449"/>
      <c r="QJG209" s="602"/>
      <c r="QJH209" s="447"/>
      <c r="QJI209" s="447"/>
      <c r="QJJ209" s="447"/>
      <c r="QJK209" s="448"/>
      <c r="QJL209" s="602"/>
      <c r="QJM209" s="602"/>
      <c r="QJN209" s="602"/>
      <c r="QJO209" s="449"/>
      <c r="QJP209" s="449"/>
      <c r="QJQ209" s="449"/>
      <c r="QJR209" s="602"/>
      <c r="QJS209" s="449"/>
      <c r="QJT209" s="449"/>
      <c r="QJU209" s="449"/>
      <c r="QJV209" s="449"/>
      <c r="QJW209" s="602"/>
      <c r="QJX209" s="447"/>
      <c r="QJY209" s="447"/>
      <c r="QJZ209" s="447"/>
      <c r="QKA209" s="448"/>
      <c r="QKB209" s="602"/>
      <c r="QKC209" s="602"/>
      <c r="QKD209" s="602"/>
      <c r="QKE209" s="449"/>
      <c r="QKF209" s="449"/>
      <c r="QKG209" s="449"/>
      <c r="QKH209" s="602"/>
      <c r="QKI209" s="449"/>
      <c r="QKJ209" s="449"/>
      <c r="QKK209" s="449"/>
      <c r="QKL209" s="449"/>
      <c r="QKM209" s="602"/>
      <c r="QKN209" s="447"/>
      <c r="QKO209" s="447"/>
      <c r="QKP209" s="447"/>
      <c r="QKQ209" s="448"/>
      <c r="QKR209" s="602"/>
      <c r="QKS209" s="602"/>
      <c r="QKT209" s="602"/>
      <c r="QKU209" s="449"/>
      <c r="QKV209" s="449"/>
      <c r="QKW209" s="449"/>
      <c r="QKX209" s="602"/>
      <c r="QKY209" s="449"/>
      <c r="QKZ209" s="449"/>
      <c r="QLA209" s="449"/>
      <c r="QLB209" s="449"/>
      <c r="QLC209" s="602"/>
      <c r="QLD209" s="447"/>
      <c r="QLE209" s="447"/>
      <c r="QLF209" s="447"/>
      <c r="QLG209" s="448"/>
      <c r="QLH209" s="602"/>
      <c r="QLI209" s="602"/>
      <c r="QLJ209" s="602"/>
      <c r="QLK209" s="449"/>
      <c r="QLL209" s="449"/>
      <c r="QLM209" s="449"/>
      <c r="QLN209" s="602"/>
      <c r="QLO209" s="449"/>
      <c r="QLP209" s="449"/>
      <c r="QLQ209" s="449"/>
      <c r="QLR209" s="449"/>
      <c r="QLS209" s="602"/>
      <c r="QLT209" s="447"/>
      <c r="QLU209" s="447"/>
      <c r="QLV209" s="447"/>
      <c r="QLW209" s="448"/>
      <c r="QLX209" s="602"/>
      <c r="QLY209" s="602"/>
      <c r="QLZ209" s="602"/>
      <c r="QMA209" s="449"/>
      <c r="QMB209" s="449"/>
      <c r="QMC209" s="449"/>
      <c r="QMD209" s="602"/>
      <c r="QME209" s="449"/>
      <c r="QMF209" s="449"/>
      <c r="QMG209" s="449"/>
      <c r="QMH209" s="449"/>
      <c r="QMI209" s="602"/>
      <c r="QMJ209" s="447"/>
      <c r="QMK209" s="447"/>
      <c r="QML209" s="447"/>
      <c r="QMM209" s="448"/>
      <c r="QMN209" s="602"/>
      <c r="QMO209" s="602"/>
      <c r="QMP209" s="602"/>
      <c r="QMQ209" s="449"/>
      <c r="QMR209" s="449"/>
      <c r="QMS209" s="449"/>
      <c r="QMT209" s="602"/>
      <c r="QMU209" s="449"/>
      <c r="QMV209" s="449"/>
      <c r="QMW209" s="449"/>
      <c r="QMX209" s="449"/>
      <c r="QMY209" s="602"/>
      <c r="QMZ209" s="447"/>
      <c r="QNA209" s="447"/>
      <c r="QNB209" s="447"/>
      <c r="QNC209" s="448"/>
      <c r="QND209" s="602"/>
      <c r="QNE209" s="602"/>
      <c r="QNF209" s="602"/>
      <c r="QNG209" s="449"/>
      <c r="QNH209" s="449"/>
      <c r="QNI209" s="449"/>
      <c r="QNJ209" s="602"/>
      <c r="QNK209" s="449"/>
      <c r="QNL209" s="449"/>
      <c r="QNM209" s="449"/>
      <c r="QNN209" s="449"/>
      <c r="QNO209" s="602"/>
      <c r="QNP209" s="447"/>
      <c r="QNQ209" s="447"/>
      <c r="QNR209" s="447"/>
      <c r="QNS209" s="448"/>
      <c r="QNT209" s="602"/>
      <c r="QNU209" s="602"/>
      <c r="QNV209" s="602"/>
      <c r="QNW209" s="449"/>
      <c r="QNX209" s="449"/>
      <c r="QNY209" s="449"/>
      <c r="QNZ209" s="602"/>
      <c r="QOA209" s="449"/>
      <c r="QOB209" s="449"/>
      <c r="QOC209" s="449"/>
      <c r="QOD209" s="449"/>
      <c r="QOE209" s="602"/>
      <c r="QOF209" s="447"/>
      <c r="QOG209" s="447"/>
      <c r="QOH209" s="447"/>
      <c r="QOI209" s="448"/>
      <c r="QOJ209" s="602"/>
      <c r="QOK209" s="602"/>
      <c r="QOL209" s="602"/>
      <c r="QOM209" s="449"/>
      <c r="QON209" s="449"/>
      <c r="QOO209" s="449"/>
      <c r="QOP209" s="602"/>
      <c r="QOQ209" s="449"/>
      <c r="QOR209" s="449"/>
      <c r="QOS209" s="449"/>
      <c r="QOT209" s="449"/>
      <c r="QOU209" s="602"/>
      <c r="QOV209" s="447"/>
      <c r="QOW209" s="447"/>
      <c r="QOX209" s="447"/>
      <c r="QOY209" s="448"/>
      <c r="QOZ209" s="602"/>
      <c r="QPA209" s="602"/>
      <c r="QPB209" s="602"/>
      <c r="QPC209" s="449"/>
      <c r="QPD209" s="449"/>
      <c r="QPE209" s="449"/>
      <c r="QPF209" s="602"/>
      <c r="QPG209" s="449"/>
      <c r="QPH209" s="449"/>
      <c r="QPI209" s="449"/>
      <c r="QPJ209" s="449"/>
      <c r="QPK209" s="602"/>
      <c r="QPL209" s="447"/>
      <c r="QPM209" s="447"/>
      <c r="QPN209" s="447"/>
      <c r="QPO209" s="448"/>
      <c r="QPP209" s="602"/>
      <c r="QPQ209" s="602"/>
      <c r="QPR209" s="602"/>
      <c r="QPS209" s="449"/>
      <c r="QPT209" s="449"/>
      <c r="QPU209" s="449"/>
      <c r="QPV209" s="602"/>
      <c r="QPW209" s="449"/>
      <c r="QPX209" s="449"/>
      <c r="QPY209" s="449"/>
      <c r="QPZ209" s="449"/>
      <c r="QQA209" s="602"/>
      <c r="QQB209" s="447"/>
      <c r="QQC209" s="447"/>
      <c r="QQD209" s="447"/>
      <c r="QQE209" s="448"/>
      <c r="QQF209" s="602"/>
      <c r="QQG209" s="602"/>
      <c r="QQH209" s="602"/>
      <c r="QQI209" s="449"/>
      <c r="QQJ209" s="449"/>
      <c r="QQK209" s="449"/>
      <c r="QQL209" s="602"/>
      <c r="QQM209" s="449"/>
      <c r="QQN209" s="449"/>
      <c r="QQO209" s="449"/>
      <c r="QQP209" s="449"/>
      <c r="QQQ209" s="602"/>
      <c r="QQR209" s="447"/>
      <c r="QQS209" s="447"/>
      <c r="QQT209" s="447"/>
      <c r="QQU209" s="448"/>
      <c r="QQV209" s="602"/>
      <c r="QQW209" s="602"/>
      <c r="QQX209" s="602"/>
      <c r="QQY209" s="449"/>
      <c r="QQZ209" s="449"/>
      <c r="QRA209" s="449"/>
      <c r="QRB209" s="602"/>
      <c r="QRC209" s="449"/>
      <c r="QRD209" s="449"/>
      <c r="QRE209" s="449"/>
      <c r="QRF209" s="449"/>
      <c r="QRG209" s="602"/>
      <c r="QRH209" s="447"/>
      <c r="QRI209" s="447"/>
      <c r="QRJ209" s="447"/>
      <c r="QRK209" s="448"/>
      <c r="QRL209" s="602"/>
      <c r="QRM209" s="602"/>
      <c r="QRN209" s="602"/>
      <c r="QRO209" s="449"/>
      <c r="QRP209" s="449"/>
      <c r="QRQ209" s="449"/>
      <c r="QRR209" s="602"/>
      <c r="QRS209" s="449"/>
      <c r="QRT209" s="449"/>
      <c r="QRU209" s="449"/>
      <c r="QRV209" s="449"/>
      <c r="QRW209" s="602"/>
      <c r="QRX209" s="447"/>
      <c r="QRY209" s="447"/>
      <c r="QRZ209" s="447"/>
      <c r="QSA209" s="448"/>
      <c r="QSB209" s="602"/>
      <c r="QSC209" s="602"/>
      <c r="QSD209" s="602"/>
      <c r="QSE209" s="449"/>
      <c r="QSF209" s="449"/>
      <c r="QSG209" s="449"/>
      <c r="QSH209" s="602"/>
      <c r="QSI209" s="449"/>
      <c r="QSJ209" s="449"/>
      <c r="QSK209" s="449"/>
      <c r="QSL209" s="449"/>
      <c r="QSM209" s="602"/>
      <c r="QSN209" s="447"/>
      <c r="QSO209" s="447"/>
      <c r="QSP209" s="447"/>
      <c r="QSQ209" s="448"/>
      <c r="QSR209" s="602"/>
      <c r="QSS209" s="602"/>
      <c r="QST209" s="602"/>
      <c r="QSU209" s="449"/>
      <c r="QSV209" s="449"/>
      <c r="QSW209" s="449"/>
      <c r="QSX209" s="602"/>
      <c r="QSY209" s="449"/>
      <c r="QSZ209" s="449"/>
      <c r="QTA209" s="449"/>
      <c r="QTB209" s="449"/>
      <c r="QTC209" s="602"/>
      <c r="QTD209" s="447"/>
      <c r="QTE209" s="447"/>
      <c r="QTF209" s="447"/>
      <c r="QTG209" s="448"/>
      <c r="QTH209" s="602"/>
      <c r="QTI209" s="602"/>
      <c r="QTJ209" s="602"/>
      <c r="QTK209" s="449"/>
      <c r="QTL209" s="449"/>
      <c r="QTM209" s="449"/>
      <c r="QTN209" s="602"/>
      <c r="QTO209" s="449"/>
      <c r="QTP209" s="449"/>
      <c r="QTQ209" s="449"/>
      <c r="QTR209" s="449"/>
      <c r="QTS209" s="602"/>
      <c r="QTT209" s="447"/>
      <c r="QTU209" s="447"/>
      <c r="QTV209" s="447"/>
      <c r="QTW209" s="448"/>
      <c r="QTX209" s="602"/>
      <c r="QTY209" s="602"/>
      <c r="QTZ209" s="602"/>
      <c r="QUA209" s="449"/>
      <c r="QUB209" s="449"/>
      <c r="QUC209" s="449"/>
      <c r="QUD209" s="602"/>
      <c r="QUE209" s="449"/>
      <c r="QUF209" s="449"/>
      <c r="QUG209" s="449"/>
      <c r="QUH209" s="449"/>
      <c r="QUI209" s="602"/>
      <c r="QUJ209" s="447"/>
      <c r="QUK209" s="447"/>
      <c r="QUL209" s="447"/>
      <c r="QUM209" s="448"/>
      <c r="QUN209" s="602"/>
      <c r="QUO209" s="602"/>
      <c r="QUP209" s="602"/>
      <c r="QUQ209" s="449"/>
      <c r="QUR209" s="449"/>
      <c r="QUS209" s="449"/>
      <c r="QUT209" s="602"/>
      <c r="QUU209" s="449"/>
      <c r="QUV209" s="449"/>
      <c r="QUW209" s="449"/>
      <c r="QUX209" s="449"/>
      <c r="QUY209" s="602"/>
      <c r="QUZ209" s="447"/>
      <c r="QVA209" s="447"/>
      <c r="QVB209" s="447"/>
      <c r="QVC209" s="448"/>
      <c r="QVD209" s="602"/>
      <c r="QVE209" s="602"/>
      <c r="QVF209" s="602"/>
      <c r="QVG209" s="449"/>
      <c r="QVH209" s="449"/>
      <c r="QVI209" s="449"/>
      <c r="QVJ209" s="602"/>
      <c r="QVK209" s="449"/>
      <c r="QVL209" s="449"/>
      <c r="QVM209" s="449"/>
      <c r="QVN209" s="449"/>
      <c r="QVO209" s="602"/>
      <c r="QVP209" s="447"/>
      <c r="QVQ209" s="447"/>
      <c r="QVR209" s="447"/>
      <c r="QVS209" s="448"/>
      <c r="QVT209" s="602"/>
      <c r="QVU209" s="602"/>
      <c r="QVV209" s="602"/>
      <c r="QVW209" s="449"/>
      <c r="QVX209" s="449"/>
      <c r="QVY209" s="449"/>
      <c r="QVZ209" s="602"/>
      <c r="QWA209" s="449"/>
      <c r="QWB209" s="449"/>
      <c r="QWC209" s="449"/>
      <c r="QWD209" s="449"/>
      <c r="QWE209" s="602"/>
      <c r="QWF209" s="447"/>
      <c r="QWG209" s="447"/>
      <c r="QWH209" s="447"/>
      <c r="QWI209" s="448"/>
      <c r="QWJ209" s="602"/>
      <c r="QWK209" s="602"/>
      <c r="QWL209" s="602"/>
      <c r="QWM209" s="449"/>
      <c r="QWN209" s="449"/>
      <c r="QWO209" s="449"/>
      <c r="QWP209" s="602"/>
      <c r="QWQ209" s="449"/>
      <c r="QWR209" s="449"/>
      <c r="QWS209" s="449"/>
      <c r="QWT209" s="449"/>
      <c r="QWU209" s="602"/>
      <c r="QWV209" s="447"/>
      <c r="QWW209" s="447"/>
      <c r="QWX209" s="447"/>
      <c r="QWY209" s="448"/>
      <c r="QWZ209" s="602"/>
      <c r="QXA209" s="602"/>
      <c r="QXB209" s="602"/>
      <c r="QXC209" s="449"/>
      <c r="QXD209" s="449"/>
      <c r="QXE209" s="449"/>
      <c r="QXF209" s="602"/>
      <c r="QXG209" s="449"/>
      <c r="QXH209" s="449"/>
      <c r="QXI209" s="449"/>
      <c r="QXJ209" s="449"/>
      <c r="QXK209" s="602"/>
      <c r="QXL209" s="447"/>
      <c r="QXM209" s="447"/>
      <c r="QXN209" s="447"/>
      <c r="QXO209" s="448"/>
      <c r="QXP209" s="602"/>
      <c r="QXQ209" s="602"/>
      <c r="QXR209" s="602"/>
      <c r="QXS209" s="449"/>
      <c r="QXT209" s="449"/>
      <c r="QXU209" s="449"/>
      <c r="QXV209" s="602"/>
      <c r="QXW209" s="449"/>
      <c r="QXX209" s="449"/>
      <c r="QXY209" s="449"/>
      <c r="QXZ209" s="449"/>
      <c r="QYA209" s="602"/>
      <c r="QYB209" s="447"/>
      <c r="QYC209" s="447"/>
      <c r="QYD209" s="447"/>
      <c r="QYE209" s="448"/>
      <c r="QYF209" s="602"/>
      <c r="QYG209" s="602"/>
      <c r="QYH209" s="602"/>
      <c r="QYI209" s="449"/>
      <c r="QYJ209" s="449"/>
      <c r="QYK209" s="449"/>
      <c r="QYL209" s="602"/>
      <c r="QYM209" s="449"/>
      <c r="QYN209" s="449"/>
      <c r="QYO209" s="449"/>
      <c r="QYP209" s="449"/>
      <c r="QYQ209" s="602"/>
      <c r="QYR209" s="447"/>
      <c r="QYS209" s="447"/>
      <c r="QYT209" s="447"/>
      <c r="QYU209" s="448"/>
      <c r="QYV209" s="602"/>
      <c r="QYW209" s="602"/>
      <c r="QYX209" s="602"/>
      <c r="QYY209" s="449"/>
      <c r="QYZ209" s="449"/>
      <c r="QZA209" s="449"/>
      <c r="QZB209" s="602"/>
      <c r="QZC209" s="449"/>
      <c r="QZD209" s="449"/>
      <c r="QZE209" s="449"/>
      <c r="QZF209" s="449"/>
      <c r="QZG209" s="602"/>
      <c r="QZH209" s="447"/>
      <c r="QZI209" s="447"/>
      <c r="QZJ209" s="447"/>
      <c r="QZK209" s="448"/>
      <c r="QZL209" s="602"/>
      <c r="QZM209" s="602"/>
      <c r="QZN209" s="602"/>
      <c r="QZO209" s="449"/>
      <c r="QZP209" s="449"/>
      <c r="QZQ209" s="449"/>
      <c r="QZR209" s="602"/>
      <c r="QZS209" s="449"/>
      <c r="QZT209" s="449"/>
      <c r="QZU209" s="449"/>
      <c r="QZV209" s="449"/>
      <c r="QZW209" s="602"/>
      <c r="QZX209" s="447"/>
      <c r="QZY209" s="447"/>
      <c r="QZZ209" s="447"/>
      <c r="RAA209" s="448"/>
      <c r="RAB209" s="602"/>
      <c r="RAC209" s="602"/>
      <c r="RAD209" s="602"/>
      <c r="RAE209" s="449"/>
      <c r="RAF209" s="449"/>
      <c r="RAG209" s="449"/>
      <c r="RAH209" s="602"/>
      <c r="RAI209" s="449"/>
      <c r="RAJ209" s="449"/>
      <c r="RAK209" s="449"/>
      <c r="RAL209" s="449"/>
      <c r="RAM209" s="602"/>
      <c r="RAN209" s="447"/>
      <c r="RAO209" s="447"/>
      <c r="RAP209" s="447"/>
      <c r="RAQ209" s="448"/>
      <c r="RAR209" s="602"/>
      <c r="RAS209" s="602"/>
      <c r="RAT209" s="602"/>
      <c r="RAU209" s="449"/>
      <c r="RAV209" s="449"/>
      <c r="RAW209" s="449"/>
      <c r="RAX209" s="602"/>
      <c r="RAY209" s="449"/>
      <c r="RAZ209" s="449"/>
      <c r="RBA209" s="449"/>
      <c r="RBB209" s="449"/>
      <c r="RBC209" s="602"/>
      <c r="RBD209" s="447"/>
      <c r="RBE209" s="447"/>
      <c r="RBF209" s="447"/>
      <c r="RBG209" s="448"/>
      <c r="RBH209" s="602"/>
      <c r="RBI209" s="602"/>
      <c r="RBJ209" s="602"/>
      <c r="RBK209" s="449"/>
      <c r="RBL209" s="449"/>
      <c r="RBM209" s="449"/>
      <c r="RBN209" s="602"/>
      <c r="RBO209" s="449"/>
      <c r="RBP209" s="449"/>
      <c r="RBQ209" s="449"/>
      <c r="RBR209" s="449"/>
      <c r="RBS209" s="602"/>
      <c r="RBT209" s="447"/>
      <c r="RBU209" s="447"/>
      <c r="RBV209" s="447"/>
      <c r="RBW209" s="448"/>
      <c r="RBX209" s="602"/>
      <c r="RBY209" s="602"/>
      <c r="RBZ209" s="602"/>
      <c r="RCA209" s="449"/>
      <c r="RCB209" s="449"/>
      <c r="RCC209" s="449"/>
      <c r="RCD209" s="602"/>
      <c r="RCE209" s="449"/>
      <c r="RCF209" s="449"/>
      <c r="RCG209" s="449"/>
      <c r="RCH209" s="449"/>
      <c r="RCI209" s="602"/>
      <c r="RCJ209" s="447"/>
      <c r="RCK209" s="447"/>
      <c r="RCL209" s="447"/>
      <c r="RCM209" s="448"/>
      <c r="RCN209" s="602"/>
      <c r="RCO209" s="602"/>
      <c r="RCP209" s="602"/>
      <c r="RCQ209" s="449"/>
      <c r="RCR209" s="449"/>
      <c r="RCS209" s="449"/>
      <c r="RCT209" s="602"/>
      <c r="RCU209" s="449"/>
      <c r="RCV209" s="449"/>
      <c r="RCW209" s="449"/>
      <c r="RCX209" s="449"/>
      <c r="RCY209" s="602"/>
      <c r="RCZ209" s="447"/>
      <c r="RDA209" s="447"/>
      <c r="RDB209" s="447"/>
      <c r="RDC209" s="448"/>
      <c r="RDD209" s="602"/>
      <c r="RDE209" s="602"/>
      <c r="RDF209" s="602"/>
      <c r="RDG209" s="449"/>
      <c r="RDH209" s="449"/>
      <c r="RDI209" s="449"/>
      <c r="RDJ209" s="602"/>
      <c r="RDK209" s="449"/>
      <c r="RDL209" s="449"/>
      <c r="RDM209" s="449"/>
      <c r="RDN209" s="449"/>
      <c r="RDO209" s="602"/>
      <c r="RDP209" s="447"/>
      <c r="RDQ209" s="447"/>
      <c r="RDR209" s="447"/>
      <c r="RDS209" s="448"/>
      <c r="RDT209" s="602"/>
      <c r="RDU209" s="602"/>
      <c r="RDV209" s="602"/>
      <c r="RDW209" s="449"/>
      <c r="RDX209" s="449"/>
      <c r="RDY209" s="449"/>
      <c r="RDZ209" s="602"/>
      <c r="REA209" s="449"/>
      <c r="REB209" s="449"/>
      <c r="REC209" s="449"/>
      <c r="RED209" s="449"/>
      <c r="REE209" s="602"/>
      <c r="REF209" s="447"/>
      <c r="REG209" s="447"/>
      <c r="REH209" s="447"/>
      <c r="REI209" s="448"/>
      <c r="REJ209" s="602"/>
      <c r="REK209" s="602"/>
      <c r="REL209" s="602"/>
      <c r="REM209" s="449"/>
      <c r="REN209" s="449"/>
      <c r="REO209" s="449"/>
      <c r="REP209" s="602"/>
      <c r="REQ209" s="449"/>
      <c r="RER209" s="449"/>
      <c r="RES209" s="449"/>
      <c r="RET209" s="449"/>
      <c r="REU209" s="602"/>
      <c r="REV209" s="447"/>
      <c r="REW209" s="447"/>
      <c r="REX209" s="447"/>
      <c r="REY209" s="448"/>
      <c r="REZ209" s="602"/>
      <c r="RFA209" s="602"/>
      <c r="RFB209" s="602"/>
      <c r="RFC209" s="449"/>
      <c r="RFD209" s="449"/>
      <c r="RFE209" s="449"/>
      <c r="RFF209" s="602"/>
      <c r="RFG209" s="449"/>
      <c r="RFH209" s="449"/>
      <c r="RFI209" s="449"/>
      <c r="RFJ209" s="449"/>
      <c r="RFK209" s="602"/>
      <c r="RFL209" s="447"/>
      <c r="RFM209" s="447"/>
      <c r="RFN209" s="447"/>
      <c r="RFO209" s="448"/>
      <c r="RFP209" s="602"/>
      <c r="RFQ209" s="602"/>
      <c r="RFR209" s="602"/>
      <c r="RFS209" s="449"/>
      <c r="RFT209" s="449"/>
      <c r="RFU209" s="449"/>
      <c r="RFV209" s="602"/>
      <c r="RFW209" s="449"/>
      <c r="RFX209" s="449"/>
      <c r="RFY209" s="449"/>
      <c r="RFZ209" s="449"/>
      <c r="RGA209" s="602"/>
      <c r="RGB209" s="447"/>
      <c r="RGC209" s="447"/>
      <c r="RGD209" s="447"/>
      <c r="RGE209" s="448"/>
      <c r="RGF209" s="602"/>
      <c r="RGG209" s="602"/>
      <c r="RGH209" s="602"/>
      <c r="RGI209" s="449"/>
      <c r="RGJ209" s="449"/>
      <c r="RGK209" s="449"/>
      <c r="RGL209" s="602"/>
      <c r="RGM209" s="449"/>
      <c r="RGN209" s="449"/>
      <c r="RGO209" s="449"/>
      <c r="RGP209" s="449"/>
      <c r="RGQ209" s="602"/>
      <c r="RGR209" s="447"/>
      <c r="RGS209" s="447"/>
      <c r="RGT209" s="447"/>
      <c r="RGU209" s="448"/>
      <c r="RGV209" s="602"/>
      <c r="RGW209" s="602"/>
      <c r="RGX209" s="602"/>
      <c r="RGY209" s="449"/>
      <c r="RGZ209" s="449"/>
      <c r="RHA209" s="449"/>
      <c r="RHB209" s="602"/>
      <c r="RHC209" s="449"/>
      <c r="RHD209" s="449"/>
      <c r="RHE209" s="449"/>
      <c r="RHF209" s="449"/>
      <c r="RHG209" s="602"/>
      <c r="RHH209" s="447"/>
      <c r="RHI209" s="447"/>
      <c r="RHJ209" s="447"/>
      <c r="RHK209" s="448"/>
      <c r="RHL209" s="602"/>
      <c r="RHM209" s="602"/>
      <c r="RHN209" s="602"/>
      <c r="RHO209" s="449"/>
      <c r="RHP209" s="449"/>
      <c r="RHQ209" s="449"/>
      <c r="RHR209" s="602"/>
      <c r="RHS209" s="449"/>
      <c r="RHT209" s="449"/>
      <c r="RHU209" s="449"/>
      <c r="RHV209" s="449"/>
      <c r="RHW209" s="602"/>
      <c r="RHX209" s="447"/>
      <c r="RHY209" s="447"/>
      <c r="RHZ209" s="447"/>
      <c r="RIA209" s="448"/>
      <c r="RIB209" s="602"/>
      <c r="RIC209" s="602"/>
      <c r="RID209" s="602"/>
      <c r="RIE209" s="449"/>
      <c r="RIF209" s="449"/>
      <c r="RIG209" s="449"/>
      <c r="RIH209" s="602"/>
      <c r="RII209" s="449"/>
      <c r="RIJ209" s="449"/>
      <c r="RIK209" s="449"/>
      <c r="RIL209" s="449"/>
      <c r="RIM209" s="602"/>
      <c r="RIN209" s="447"/>
      <c r="RIO209" s="447"/>
      <c r="RIP209" s="447"/>
      <c r="RIQ209" s="448"/>
      <c r="RIR209" s="602"/>
      <c r="RIS209" s="602"/>
      <c r="RIT209" s="602"/>
      <c r="RIU209" s="449"/>
      <c r="RIV209" s="449"/>
      <c r="RIW209" s="449"/>
      <c r="RIX209" s="602"/>
      <c r="RIY209" s="449"/>
      <c r="RIZ209" s="449"/>
      <c r="RJA209" s="449"/>
      <c r="RJB209" s="449"/>
      <c r="RJC209" s="602"/>
      <c r="RJD209" s="447"/>
      <c r="RJE209" s="447"/>
      <c r="RJF209" s="447"/>
      <c r="RJG209" s="448"/>
      <c r="RJH209" s="602"/>
      <c r="RJI209" s="602"/>
      <c r="RJJ209" s="602"/>
      <c r="RJK209" s="449"/>
      <c r="RJL209" s="449"/>
      <c r="RJM209" s="449"/>
      <c r="RJN209" s="602"/>
      <c r="RJO209" s="449"/>
      <c r="RJP209" s="449"/>
      <c r="RJQ209" s="449"/>
      <c r="RJR209" s="449"/>
      <c r="RJS209" s="602"/>
      <c r="RJT209" s="447"/>
      <c r="RJU209" s="447"/>
      <c r="RJV209" s="447"/>
      <c r="RJW209" s="448"/>
      <c r="RJX209" s="602"/>
      <c r="RJY209" s="602"/>
      <c r="RJZ209" s="602"/>
      <c r="RKA209" s="449"/>
      <c r="RKB209" s="449"/>
      <c r="RKC209" s="449"/>
      <c r="RKD209" s="602"/>
      <c r="RKE209" s="449"/>
      <c r="RKF209" s="449"/>
      <c r="RKG209" s="449"/>
      <c r="RKH209" s="449"/>
      <c r="RKI209" s="602"/>
      <c r="RKJ209" s="447"/>
      <c r="RKK209" s="447"/>
      <c r="RKL209" s="447"/>
      <c r="RKM209" s="448"/>
      <c r="RKN209" s="602"/>
      <c r="RKO209" s="602"/>
      <c r="RKP209" s="602"/>
      <c r="RKQ209" s="449"/>
      <c r="RKR209" s="449"/>
      <c r="RKS209" s="449"/>
      <c r="RKT209" s="602"/>
      <c r="RKU209" s="449"/>
      <c r="RKV209" s="449"/>
      <c r="RKW209" s="449"/>
      <c r="RKX209" s="449"/>
      <c r="RKY209" s="602"/>
      <c r="RKZ209" s="447"/>
      <c r="RLA209" s="447"/>
      <c r="RLB209" s="447"/>
      <c r="RLC209" s="448"/>
      <c r="RLD209" s="602"/>
      <c r="RLE209" s="602"/>
      <c r="RLF209" s="602"/>
      <c r="RLG209" s="449"/>
      <c r="RLH209" s="449"/>
      <c r="RLI209" s="449"/>
      <c r="RLJ209" s="602"/>
      <c r="RLK209" s="449"/>
      <c r="RLL209" s="449"/>
      <c r="RLM209" s="449"/>
      <c r="RLN209" s="449"/>
      <c r="RLO209" s="602"/>
      <c r="RLP209" s="447"/>
      <c r="RLQ209" s="447"/>
      <c r="RLR209" s="447"/>
      <c r="RLS209" s="448"/>
      <c r="RLT209" s="602"/>
      <c r="RLU209" s="602"/>
      <c r="RLV209" s="602"/>
      <c r="RLW209" s="449"/>
      <c r="RLX209" s="449"/>
      <c r="RLY209" s="449"/>
      <c r="RLZ209" s="602"/>
      <c r="RMA209" s="449"/>
      <c r="RMB209" s="449"/>
      <c r="RMC209" s="449"/>
      <c r="RMD209" s="449"/>
      <c r="RME209" s="602"/>
      <c r="RMF209" s="447"/>
      <c r="RMG209" s="447"/>
      <c r="RMH209" s="447"/>
      <c r="RMI209" s="448"/>
      <c r="RMJ209" s="602"/>
      <c r="RMK209" s="602"/>
      <c r="RML209" s="602"/>
      <c r="RMM209" s="449"/>
      <c r="RMN209" s="449"/>
      <c r="RMO209" s="449"/>
      <c r="RMP209" s="602"/>
      <c r="RMQ209" s="449"/>
      <c r="RMR209" s="449"/>
      <c r="RMS209" s="449"/>
      <c r="RMT209" s="449"/>
      <c r="RMU209" s="602"/>
      <c r="RMV209" s="447"/>
      <c r="RMW209" s="447"/>
      <c r="RMX209" s="447"/>
      <c r="RMY209" s="448"/>
      <c r="RMZ209" s="602"/>
      <c r="RNA209" s="602"/>
      <c r="RNB209" s="602"/>
      <c r="RNC209" s="449"/>
      <c r="RND209" s="449"/>
      <c r="RNE209" s="449"/>
      <c r="RNF209" s="602"/>
      <c r="RNG209" s="449"/>
      <c r="RNH209" s="449"/>
      <c r="RNI209" s="449"/>
      <c r="RNJ209" s="449"/>
      <c r="RNK209" s="602"/>
      <c r="RNL209" s="447"/>
      <c r="RNM209" s="447"/>
      <c r="RNN209" s="447"/>
      <c r="RNO209" s="448"/>
      <c r="RNP209" s="602"/>
      <c r="RNQ209" s="602"/>
      <c r="RNR209" s="602"/>
      <c r="RNS209" s="449"/>
      <c r="RNT209" s="449"/>
      <c r="RNU209" s="449"/>
      <c r="RNV209" s="602"/>
      <c r="RNW209" s="449"/>
      <c r="RNX209" s="449"/>
      <c r="RNY209" s="449"/>
      <c r="RNZ209" s="449"/>
      <c r="ROA209" s="602"/>
      <c r="ROB209" s="447"/>
      <c r="ROC209" s="447"/>
      <c r="ROD209" s="447"/>
      <c r="ROE209" s="448"/>
      <c r="ROF209" s="602"/>
      <c r="ROG209" s="602"/>
      <c r="ROH209" s="602"/>
      <c r="ROI209" s="449"/>
      <c r="ROJ209" s="449"/>
      <c r="ROK209" s="449"/>
      <c r="ROL209" s="602"/>
      <c r="ROM209" s="449"/>
      <c r="RON209" s="449"/>
      <c r="ROO209" s="449"/>
      <c r="ROP209" s="449"/>
      <c r="ROQ209" s="602"/>
      <c r="ROR209" s="447"/>
      <c r="ROS209" s="447"/>
      <c r="ROT209" s="447"/>
      <c r="ROU209" s="448"/>
      <c r="ROV209" s="602"/>
      <c r="ROW209" s="602"/>
      <c r="ROX209" s="602"/>
      <c r="ROY209" s="449"/>
      <c r="ROZ209" s="449"/>
      <c r="RPA209" s="449"/>
      <c r="RPB209" s="602"/>
      <c r="RPC209" s="449"/>
      <c r="RPD209" s="449"/>
      <c r="RPE209" s="449"/>
      <c r="RPF209" s="449"/>
      <c r="RPG209" s="602"/>
      <c r="RPH209" s="447"/>
      <c r="RPI209" s="447"/>
      <c r="RPJ209" s="447"/>
      <c r="RPK209" s="448"/>
      <c r="RPL209" s="602"/>
      <c r="RPM209" s="602"/>
      <c r="RPN209" s="602"/>
      <c r="RPO209" s="449"/>
      <c r="RPP209" s="449"/>
      <c r="RPQ209" s="449"/>
      <c r="RPR209" s="602"/>
      <c r="RPS209" s="449"/>
      <c r="RPT209" s="449"/>
      <c r="RPU209" s="449"/>
      <c r="RPV209" s="449"/>
      <c r="RPW209" s="602"/>
      <c r="RPX209" s="447"/>
      <c r="RPY209" s="447"/>
      <c r="RPZ209" s="447"/>
      <c r="RQA209" s="448"/>
      <c r="RQB209" s="602"/>
      <c r="RQC209" s="602"/>
      <c r="RQD209" s="602"/>
      <c r="RQE209" s="449"/>
      <c r="RQF209" s="449"/>
      <c r="RQG209" s="449"/>
      <c r="RQH209" s="602"/>
      <c r="RQI209" s="449"/>
      <c r="RQJ209" s="449"/>
      <c r="RQK209" s="449"/>
      <c r="RQL209" s="449"/>
      <c r="RQM209" s="602"/>
      <c r="RQN209" s="447"/>
      <c r="RQO209" s="447"/>
      <c r="RQP209" s="447"/>
      <c r="RQQ209" s="448"/>
      <c r="RQR209" s="602"/>
      <c r="RQS209" s="602"/>
      <c r="RQT209" s="602"/>
      <c r="RQU209" s="449"/>
      <c r="RQV209" s="449"/>
      <c r="RQW209" s="449"/>
      <c r="RQX209" s="602"/>
      <c r="RQY209" s="449"/>
      <c r="RQZ209" s="449"/>
      <c r="RRA209" s="449"/>
      <c r="RRB209" s="449"/>
      <c r="RRC209" s="602"/>
      <c r="RRD209" s="447"/>
      <c r="RRE209" s="447"/>
      <c r="RRF209" s="447"/>
      <c r="RRG209" s="448"/>
      <c r="RRH209" s="602"/>
      <c r="RRI209" s="602"/>
      <c r="RRJ209" s="602"/>
      <c r="RRK209" s="449"/>
      <c r="RRL209" s="449"/>
      <c r="RRM209" s="449"/>
      <c r="RRN209" s="602"/>
      <c r="RRO209" s="449"/>
      <c r="RRP209" s="449"/>
      <c r="RRQ209" s="449"/>
      <c r="RRR209" s="449"/>
      <c r="RRS209" s="602"/>
      <c r="RRT209" s="447"/>
      <c r="RRU209" s="447"/>
      <c r="RRV209" s="447"/>
      <c r="RRW209" s="448"/>
      <c r="RRX209" s="602"/>
      <c r="RRY209" s="602"/>
      <c r="RRZ209" s="602"/>
      <c r="RSA209" s="449"/>
      <c r="RSB209" s="449"/>
      <c r="RSC209" s="449"/>
      <c r="RSD209" s="602"/>
      <c r="RSE209" s="449"/>
      <c r="RSF209" s="449"/>
      <c r="RSG209" s="449"/>
      <c r="RSH209" s="449"/>
      <c r="RSI209" s="602"/>
      <c r="RSJ209" s="447"/>
      <c r="RSK209" s="447"/>
      <c r="RSL209" s="447"/>
      <c r="RSM209" s="448"/>
      <c r="RSN209" s="602"/>
      <c r="RSO209" s="602"/>
      <c r="RSP209" s="602"/>
      <c r="RSQ209" s="449"/>
      <c r="RSR209" s="449"/>
      <c r="RSS209" s="449"/>
      <c r="RST209" s="602"/>
      <c r="RSU209" s="449"/>
      <c r="RSV209" s="449"/>
      <c r="RSW209" s="449"/>
      <c r="RSX209" s="449"/>
      <c r="RSY209" s="602"/>
      <c r="RSZ209" s="447"/>
      <c r="RTA209" s="447"/>
      <c r="RTB209" s="447"/>
      <c r="RTC209" s="448"/>
      <c r="RTD209" s="602"/>
      <c r="RTE209" s="602"/>
      <c r="RTF209" s="602"/>
      <c r="RTG209" s="449"/>
      <c r="RTH209" s="449"/>
      <c r="RTI209" s="449"/>
      <c r="RTJ209" s="602"/>
      <c r="RTK209" s="449"/>
      <c r="RTL209" s="449"/>
      <c r="RTM209" s="449"/>
      <c r="RTN209" s="449"/>
      <c r="RTO209" s="602"/>
      <c r="RTP209" s="447"/>
      <c r="RTQ209" s="447"/>
      <c r="RTR209" s="447"/>
      <c r="RTS209" s="448"/>
      <c r="RTT209" s="602"/>
      <c r="RTU209" s="602"/>
      <c r="RTV209" s="602"/>
      <c r="RTW209" s="449"/>
      <c r="RTX209" s="449"/>
      <c r="RTY209" s="449"/>
      <c r="RTZ209" s="602"/>
      <c r="RUA209" s="449"/>
      <c r="RUB209" s="449"/>
      <c r="RUC209" s="449"/>
      <c r="RUD209" s="449"/>
      <c r="RUE209" s="602"/>
      <c r="RUF209" s="447"/>
      <c r="RUG209" s="447"/>
      <c r="RUH209" s="447"/>
      <c r="RUI209" s="448"/>
      <c r="RUJ209" s="602"/>
      <c r="RUK209" s="602"/>
      <c r="RUL209" s="602"/>
      <c r="RUM209" s="449"/>
      <c r="RUN209" s="449"/>
      <c r="RUO209" s="449"/>
      <c r="RUP209" s="602"/>
      <c r="RUQ209" s="449"/>
      <c r="RUR209" s="449"/>
      <c r="RUS209" s="449"/>
      <c r="RUT209" s="449"/>
      <c r="RUU209" s="602"/>
      <c r="RUV209" s="447"/>
      <c r="RUW209" s="447"/>
      <c r="RUX209" s="447"/>
      <c r="RUY209" s="448"/>
      <c r="RUZ209" s="602"/>
      <c r="RVA209" s="602"/>
      <c r="RVB209" s="602"/>
      <c r="RVC209" s="449"/>
      <c r="RVD209" s="449"/>
      <c r="RVE209" s="449"/>
      <c r="RVF209" s="602"/>
      <c r="RVG209" s="449"/>
      <c r="RVH209" s="449"/>
      <c r="RVI209" s="449"/>
      <c r="RVJ209" s="449"/>
      <c r="RVK209" s="602"/>
      <c r="RVL209" s="447"/>
      <c r="RVM209" s="447"/>
      <c r="RVN209" s="447"/>
      <c r="RVO209" s="448"/>
      <c r="RVP209" s="602"/>
      <c r="RVQ209" s="602"/>
      <c r="RVR209" s="602"/>
      <c r="RVS209" s="449"/>
      <c r="RVT209" s="449"/>
      <c r="RVU209" s="449"/>
      <c r="RVV209" s="602"/>
      <c r="RVW209" s="449"/>
      <c r="RVX209" s="449"/>
      <c r="RVY209" s="449"/>
      <c r="RVZ209" s="449"/>
      <c r="RWA209" s="602"/>
      <c r="RWB209" s="447"/>
      <c r="RWC209" s="447"/>
      <c r="RWD209" s="447"/>
      <c r="RWE209" s="448"/>
      <c r="RWF209" s="602"/>
      <c r="RWG209" s="602"/>
      <c r="RWH209" s="602"/>
      <c r="RWI209" s="449"/>
      <c r="RWJ209" s="449"/>
      <c r="RWK209" s="449"/>
      <c r="RWL209" s="602"/>
      <c r="RWM209" s="449"/>
      <c r="RWN209" s="449"/>
      <c r="RWO209" s="449"/>
      <c r="RWP209" s="449"/>
      <c r="RWQ209" s="602"/>
      <c r="RWR209" s="447"/>
      <c r="RWS209" s="447"/>
      <c r="RWT209" s="447"/>
      <c r="RWU209" s="448"/>
      <c r="RWV209" s="602"/>
      <c r="RWW209" s="602"/>
      <c r="RWX209" s="602"/>
      <c r="RWY209" s="449"/>
      <c r="RWZ209" s="449"/>
      <c r="RXA209" s="449"/>
      <c r="RXB209" s="602"/>
      <c r="RXC209" s="449"/>
      <c r="RXD209" s="449"/>
      <c r="RXE209" s="449"/>
      <c r="RXF209" s="449"/>
      <c r="RXG209" s="602"/>
      <c r="RXH209" s="447"/>
      <c r="RXI209" s="447"/>
      <c r="RXJ209" s="447"/>
      <c r="RXK209" s="448"/>
      <c r="RXL209" s="602"/>
      <c r="RXM209" s="602"/>
      <c r="RXN209" s="602"/>
      <c r="RXO209" s="449"/>
      <c r="RXP209" s="449"/>
      <c r="RXQ209" s="449"/>
      <c r="RXR209" s="602"/>
      <c r="RXS209" s="449"/>
      <c r="RXT209" s="449"/>
      <c r="RXU209" s="449"/>
      <c r="RXV209" s="449"/>
      <c r="RXW209" s="602"/>
      <c r="RXX209" s="447"/>
      <c r="RXY209" s="447"/>
      <c r="RXZ209" s="447"/>
      <c r="RYA209" s="448"/>
      <c r="RYB209" s="602"/>
      <c r="RYC209" s="602"/>
      <c r="RYD209" s="602"/>
      <c r="RYE209" s="449"/>
      <c r="RYF209" s="449"/>
      <c r="RYG209" s="449"/>
      <c r="RYH209" s="602"/>
      <c r="RYI209" s="449"/>
      <c r="RYJ209" s="449"/>
      <c r="RYK209" s="449"/>
      <c r="RYL209" s="449"/>
      <c r="RYM209" s="602"/>
      <c r="RYN209" s="447"/>
      <c r="RYO209" s="447"/>
      <c r="RYP209" s="447"/>
      <c r="RYQ209" s="448"/>
      <c r="RYR209" s="602"/>
      <c r="RYS209" s="602"/>
      <c r="RYT209" s="602"/>
      <c r="RYU209" s="449"/>
      <c r="RYV209" s="449"/>
      <c r="RYW209" s="449"/>
      <c r="RYX209" s="602"/>
      <c r="RYY209" s="449"/>
      <c r="RYZ209" s="449"/>
      <c r="RZA209" s="449"/>
      <c r="RZB209" s="449"/>
      <c r="RZC209" s="602"/>
      <c r="RZD209" s="447"/>
      <c r="RZE209" s="447"/>
      <c r="RZF209" s="447"/>
      <c r="RZG209" s="448"/>
      <c r="RZH209" s="602"/>
      <c r="RZI209" s="602"/>
      <c r="RZJ209" s="602"/>
      <c r="RZK209" s="449"/>
      <c r="RZL209" s="449"/>
      <c r="RZM209" s="449"/>
      <c r="RZN209" s="602"/>
      <c r="RZO209" s="449"/>
      <c r="RZP209" s="449"/>
      <c r="RZQ209" s="449"/>
      <c r="RZR209" s="449"/>
      <c r="RZS209" s="602"/>
      <c r="RZT209" s="447"/>
      <c r="RZU209" s="447"/>
      <c r="RZV209" s="447"/>
      <c r="RZW209" s="448"/>
      <c r="RZX209" s="602"/>
      <c r="RZY209" s="602"/>
      <c r="RZZ209" s="602"/>
      <c r="SAA209" s="449"/>
      <c r="SAB209" s="449"/>
      <c r="SAC209" s="449"/>
      <c r="SAD209" s="602"/>
      <c r="SAE209" s="449"/>
      <c r="SAF209" s="449"/>
      <c r="SAG209" s="449"/>
      <c r="SAH209" s="449"/>
      <c r="SAI209" s="602"/>
      <c r="SAJ209" s="447"/>
      <c r="SAK209" s="447"/>
      <c r="SAL209" s="447"/>
      <c r="SAM209" s="448"/>
      <c r="SAN209" s="602"/>
      <c r="SAO209" s="602"/>
      <c r="SAP209" s="602"/>
      <c r="SAQ209" s="449"/>
      <c r="SAR209" s="449"/>
      <c r="SAS209" s="449"/>
      <c r="SAT209" s="602"/>
      <c r="SAU209" s="449"/>
      <c r="SAV209" s="449"/>
      <c r="SAW209" s="449"/>
      <c r="SAX209" s="449"/>
      <c r="SAY209" s="602"/>
      <c r="SAZ209" s="447"/>
      <c r="SBA209" s="447"/>
      <c r="SBB209" s="447"/>
      <c r="SBC209" s="448"/>
      <c r="SBD209" s="602"/>
      <c r="SBE209" s="602"/>
      <c r="SBF209" s="602"/>
      <c r="SBG209" s="449"/>
      <c r="SBH209" s="449"/>
      <c r="SBI209" s="449"/>
      <c r="SBJ209" s="602"/>
      <c r="SBK209" s="449"/>
      <c r="SBL209" s="449"/>
      <c r="SBM209" s="449"/>
      <c r="SBN209" s="449"/>
      <c r="SBO209" s="602"/>
      <c r="SBP209" s="447"/>
      <c r="SBQ209" s="447"/>
      <c r="SBR209" s="447"/>
      <c r="SBS209" s="448"/>
      <c r="SBT209" s="602"/>
      <c r="SBU209" s="602"/>
      <c r="SBV209" s="602"/>
      <c r="SBW209" s="449"/>
      <c r="SBX209" s="449"/>
      <c r="SBY209" s="449"/>
      <c r="SBZ209" s="602"/>
      <c r="SCA209" s="449"/>
      <c r="SCB209" s="449"/>
      <c r="SCC209" s="449"/>
      <c r="SCD209" s="449"/>
      <c r="SCE209" s="602"/>
      <c r="SCF209" s="447"/>
      <c r="SCG209" s="447"/>
      <c r="SCH209" s="447"/>
      <c r="SCI209" s="448"/>
      <c r="SCJ209" s="602"/>
      <c r="SCK209" s="602"/>
      <c r="SCL209" s="602"/>
      <c r="SCM209" s="449"/>
      <c r="SCN209" s="449"/>
      <c r="SCO209" s="449"/>
      <c r="SCP209" s="602"/>
      <c r="SCQ209" s="449"/>
      <c r="SCR209" s="449"/>
      <c r="SCS209" s="449"/>
      <c r="SCT209" s="449"/>
      <c r="SCU209" s="602"/>
      <c r="SCV209" s="447"/>
      <c r="SCW209" s="447"/>
      <c r="SCX209" s="447"/>
      <c r="SCY209" s="448"/>
      <c r="SCZ209" s="602"/>
      <c r="SDA209" s="602"/>
      <c r="SDB209" s="602"/>
      <c r="SDC209" s="449"/>
      <c r="SDD209" s="449"/>
      <c r="SDE209" s="449"/>
      <c r="SDF209" s="602"/>
      <c r="SDG209" s="449"/>
      <c r="SDH209" s="449"/>
      <c r="SDI209" s="449"/>
      <c r="SDJ209" s="449"/>
      <c r="SDK209" s="602"/>
      <c r="SDL209" s="447"/>
      <c r="SDM209" s="447"/>
      <c r="SDN209" s="447"/>
      <c r="SDO209" s="448"/>
      <c r="SDP209" s="602"/>
      <c r="SDQ209" s="602"/>
      <c r="SDR209" s="602"/>
      <c r="SDS209" s="449"/>
      <c r="SDT209" s="449"/>
      <c r="SDU209" s="449"/>
      <c r="SDV209" s="602"/>
      <c r="SDW209" s="449"/>
      <c r="SDX209" s="449"/>
      <c r="SDY209" s="449"/>
      <c r="SDZ209" s="449"/>
      <c r="SEA209" s="602"/>
      <c r="SEB209" s="447"/>
      <c r="SEC209" s="447"/>
      <c r="SED209" s="447"/>
      <c r="SEE209" s="448"/>
      <c r="SEF209" s="602"/>
      <c r="SEG209" s="602"/>
      <c r="SEH209" s="602"/>
      <c r="SEI209" s="449"/>
      <c r="SEJ209" s="449"/>
      <c r="SEK209" s="449"/>
      <c r="SEL209" s="602"/>
      <c r="SEM209" s="449"/>
      <c r="SEN209" s="449"/>
      <c r="SEO209" s="449"/>
      <c r="SEP209" s="449"/>
      <c r="SEQ209" s="602"/>
      <c r="SER209" s="447"/>
      <c r="SES209" s="447"/>
      <c r="SET209" s="447"/>
      <c r="SEU209" s="448"/>
      <c r="SEV209" s="602"/>
      <c r="SEW209" s="602"/>
      <c r="SEX209" s="602"/>
      <c r="SEY209" s="449"/>
      <c r="SEZ209" s="449"/>
      <c r="SFA209" s="449"/>
      <c r="SFB209" s="602"/>
      <c r="SFC209" s="449"/>
      <c r="SFD209" s="449"/>
      <c r="SFE209" s="449"/>
      <c r="SFF209" s="449"/>
      <c r="SFG209" s="602"/>
      <c r="SFH209" s="447"/>
      <c r="SFI209" s="447"/>
      <c r="SFJ209" s="447"/>
      <c r="SFK209" s="448"/>
      <c r="SFL209" s="602"/>
      <c r="SFM209" s="602"/>
      <c r="SFN209" s="602"/>
      <c r="SFO209" s="449"/>
      <c r="SFP209" s="449"/>
      <c r="SFQ209" s="449"/>
      <c r="SFR209" s="602"/>
      <c r="SFS209" s="449"/>
      <c r="SFT209" s="449"/>
      <c r="SFU209" s="449"/>
      <c r="SFV209" s="449"/>
      <c r="SFW209" s="602"/>
      <c r="SFX209" s="447"/>
      <c r="SFY209" s="447"/>
      <c r="SFZ209" s="447"/>
      <c r="SGA209" s="448"/>
      <c r="SGB209" s="602"/>
      <c r="SGC209" s="602"/>
      <c r="SGD209" s="602"/>
      <c r="SGE209" s="449"/>
      <c r="SGF209" s="449"/>
      <c r="SGG209" s="449"/>
      <c r="SGH209" s="602"/>
      <c r="SGI209" s="449"/>
      <c r="SGJ209" s="449"/>
      <c r="SGK209" s="449"/>
      <c r="SGL209" s="449"/>
      <c r="SGM209" s="602"/>
      <c r="SGN209" s="447"/>
      <c r="SGO209" s="447"/>
      <c r="SGP209" s="447"/>
      <c r="SGQ209" s="448"/>
      <c r="SGR209" s="602"/>
      <c r="SGS209" s="602"/>
      <c r="SGT209" s="602"/>
      <c r="SGU209" s="449"/>
      <c r="SGV209" s="449"/>
      <c r="SGW209" s="449"/>
      <c r="SGX209" s="602"/>
      <c r="SGY209" s="449"/>
      <c r="SGZ209" s="449"/>
      <c r="SHA209" s="449"/>
      <c r="SHB209" s="449"/>
      <c r="SHC209" s="602"/>
      <c r="SHD209" s="447"/>
      <c r="SHE209" s="447"/>
      <c r="SHF209" s="447"/>
      <c r="SHG209" s="448"/>
      <c r="SHH209" s="602"/>
      <c r="SHI209" s="602"/>
      <c r="SHJ209" s="602"/>
      <c r="SHK209" s="449"/>
      <c r="SHL209" s="449"/>
      <c r="SHM209" s="449"/>
      <c r="SHN209" s="602"/>
      <c r="SHO209" s="449"/>
      <c r="SHP209" s="449"/>
      <c r="SHQ209" s="449"/>
      <c r="SHR209" s="449"/>
      <c r="SHS209" s="602"/>
      <c r="SHT209" s="447"/>
      <c r="SHU209" s="447"/>
      <c r="SHV209" s="447"/>
      <c r="SHW209" s="448"/>
      <c r="SHX209" s="602"/>
      <c r="SHY209" s="602"/>
      <c r="SHZ209" s="602"/>
      <c r="SIA209" s="449"/>
      <c r="SIB209" s="449"/>
      <c r="SIC209" s="449"/>
      <c r="SID209" s="602"/>
      <c r="SIE209" s="449"/>
      <c r="SIF209" s="449"/>
      <c r="SIG209" s="449"/>
      <c r="SIH209" s="449"/>
      <c r="SII209" s="602"/>
      <c r="SIJ209" s="447"/>
      <c r="SIK209" s="447"/>
      <c r="SIL209" s="447"/>
      <c r="SIM209" s="448"/>
      <c r="SIN209" s="602"/>
      <c r="SIO209" s="602"/>
      <c r="SIP209" s="602"/>
      <c r="SIQ209" s="449"/>
      <c r="SIR209" s="449"/>
      <c r="SIS209" s="449"/>
      <c r="SIT209" s="602"/>
      <c r="SIU209" s="449"/>
      <c r="SIV209" s="449"/>
      <c r="SIW209" s="449"/>
      <c r="SIX209" s="449"/>
      <c r="SIY209" s="602"/>
      <c r="SIZ209" s="447"/>
      <c r="SJA209" s="447"/>
      <c r="SJB209" s="447"/>
      <c r="SJC209" s="448"/>
      <c r="SJD209" s="602"/>
      <c r="SJE209" s="602"/>
      <c r="SJF209" s="602"/>
      <c r="SJG209" s="449"/>
      <c r="SJH209" s="449"/>
      <c r="SJI209" s="449"/>
      <c r="SJJ209" s="602"/>
      <c r="SJK209" s="449"/>
      <c r="SJL209" s="449"/>
      <c r="SJM209" s="449"/>
      <c r="SJN209" s="449"/>
      <c r="SJO209" s="602"/>
      <c r="SJP209" s="447"/>
      <c r="SJQ209" s="447"/>
      <c r="SJR209" s="447"/>
      <c r="SJS209" s="448"/>
      <c r="SJT209" s="602"/>
      <c r="SJU209" s="602"/>
      <c r="SJV209" s="602"/>
      <c r="SJW209" s="449"/>
      <c r="SJX209" s="449"/>
      <c r="SJY209" s="449"/>
      <c r="SJZ209" s="602"/>
      <c r="SKA209" s="449"/>
      <c r="SKB209" s="449"/>
      <c r="SKC209" s="449"/>
      <c r="SKD209" s="449"/>
      <c r="SKE209" s="602"/>
      <c r="SKF209" s="447"/>
      <c r="SKG209" s="447"/>
      <c r="SKH209" s="447"/>
      <c r="SKI209" s="448"/>
      <c r="SKJ209" s="602"/>
      <c r="SKK209" s="602"/>
      <c r="SKL209" s="602"/>
      <c r="SKM209" s="449"/>
      <c r="SKN209" s="449"/>
      <c r="SKO209" s="449"/>
      <c r="SKP209" s="602"/>
      <c r="SKQ209" s="449"/>
      <c r="SKR209" s="449"/>
      <c r="SKS209" s="449"/>
      <c r="SKT209" s="449"/>
      <c r="SKU209" s="602"/>
      <c r="SKV209" s="447"/>
      <c r="SKW209" s="447"/>
      <c r="SKX209" s="447"/>
      <c r="SKY209" s="448"/>
      <c r="SKZ209" s="602"/>
      <c r="SLA209" s="602"/>
      <c r="SLB209" s="602"/>
      <c r="SLC209" s="449"/>
      <c r="SLD209" s="449"/>
      <c r="SLE209" s="449"/>
      <c r="SLF209" s="602"/>
      <c r="SLG209" s="449"/>
      <c r="SLH209" s="449"/>
      <c r="SLI209" s="449"/>
      <c r="SLJ209" s="449"/>
      <c r="SLK209" s="602"/>
      <c r="SLL209" s="447"/>
      <c r="SLM209" s="447"/>
      <c r="SLN209" s="447"/>
      <c r="SLO209" s="448"/>
      <c r="SLP209" s="602"/>
      <c r="SLQ209" s="602"/>
      <c r="SLR209" s="602"/>
      <c r="SLS209" s="449"/>
      <c r="SLT209" s="449"/>
      <c r="SLU209" s="449"/>
      <c r="SLV209" s="602"/>
      <c r="SLW209" s="449"/>
      <c r="SLX209" s="449"/>
      <c r="SLY209" s="449"/>
      <c r="SLZ209" s="449"/>
      <c r="SMA209" s="602"/>
      <c r="SMB209" s="447"/>
      <c r="SMC209" s="447"/>
      <c r="SMD209" s="447"/>
      <c r="SME209" s="448"/>
      <c r="SMF209" s="602"/>
      <c r="SMG209" s="602"/>
      <c r="SMH209" s="602"/>
      <c r="SMI209" s="449"/>
      <c r="SMJ209" s="449"/>
      <c r="SMK209" s="449"/>
      <c r="SML209" s="602"/>
      <c r="SMM209" s="449"/>
      <c r="SMN209" s="449"/>
      <c r="SMO209" s="449"/>
      <c r="SMP209" s="449"/>
      <c r="SMQ209" s="602"/>
      <c r="SMR209" s="447"/>
      <c r="SMS209" s="447"/>
      <c r="SMT209" s="447"/>
      <c r="SMU209" s="448"/>
      <c r="SMV209" s="602"/>
      <c r="SMW209" s="602"/>
      <c r="SMX209" s="602"/>
      <c r="SMY209" s="449"/>
      <c r="SMZ209" s="449"/>
      <c r="SNA209" s="449"/>
      <c r="SNB209" s="602"/>
      <c r="SNC209" s="449"/>
      <c r="SND209" s="449"/>
      <c r="SNE209" s="449"/>
      <c r="SNF209" s="449"/>
      <c r="SNG209" s="602"/>
      <c r="SNH209" s="447"/>
      <c r="SNI209" s="447"/>
      <c r="SNJ209" s="447"/>
      <c r="SNK209" s="448"/>
      <c r="SNL209" s="602"/>
      <c r="SNM209" s="602"/>
      <c r="SNN209" s="602"/>
      <c r="SNO209" s="449"/>
      <c r="SNP209" s="449"/>
      <c r="SNQ209" s="449"/>
      <c r="SNR209" s="602"/>
      <c r="SNS209" s="449"/>
      <c r="SNT209" s="449"/>
      <c r="SNU209" s="449"/>
      <c r="SNV209" s="449"/>
      <c r="SNW209" s="602"/>
      <c r="SNX209" s="447"/>
      <c r="SNY209" s="447"/>
      <c r="SNZ209" s="447"/>
      <c r="SOA209" s="448"/>
      <c r="SOB209" s="602"/>
      <c r="SOC209" s="602"/>
      <c r="SOD209" s="602"/>
      <c r="SOE209" s="449"/>
      <c r="SOF209" s="449"/>
      <c r="SOG209" s="449"/>
      <c r="SOH209" s="602"/>
      <c r="SOI209" s="449"/>
      <c r="SOJ209" s="449"/>
      <c r="SOK209" s="449"/>
      <c r="SOL209" s="449"/>
      <c r="SOM209" s="602"/>
      <c r="SON209" s="447"/>
      <c r="SOO209" s="447"/>
      <c r="SOP209" s="447"/>
      <c r="SOQ209" s="448"/>
      <c r="SOR209" s="602"/>
      <c r="SOS209" s="602"/>
      <c r="SOT209" s="602"/>
      <c r="SOU209" s="449"/>
      <c r="SOV209" s="449"/>
      <c r="SOW209" s="449"/>
      <c r="SOX209" s="602"/>
      <c r="SOY209" s="449"/>
      <c r="SOZ209" s="449"/>
      <c r="SPA209" s="449"/>
      <c r="SPB209" s="449"/>
      <c r="SPC209" s="602"/>
      <c r="SPD209" s="447"/>
      <c r="SPE209" s="447"/>
      <c r="SPF209" s="447"/>
      <c r="SPG209" s="448"/>
      <c r="SPH209" s="602"/>
      <c r="SPI209" s="602"/>
      <c r="SPJ209" s="602"/>
      <c r="SPK209" s="449"/>
      <c r="SPL209" s="449"/>
      <c r="SPM209" s="449"/>
      <c r="SPN209" s="602"/>
      <c r="SPO209" s="449"/>
      <c r="SPP209" s="449"/>
      <c r="SPQ209" s="449"/>
      <c r="SPR209" s="449"/>
      <c r="SPS209" s="602"/>
      <c r="SPT209" s="447"/>
      <c r="SPU209" s="447"/>
      <c r="SPV209" s="447"/>
      <c r="SPW209" s="448"/>
      <c r="SPX209" s="602"/>
      <c r="SPY209" s="602"/>
      <c r="SPZ209" s="602"/>
      <c r="SQA209" s="449"/>
      <c r="SQB209" s="449"/>
      <c r="SQC209" s="449"/>
      <c r="SQD209" s="602"/>
      <c r="SQE209" s="449"/>
      <c r="SQF209" s="449"/>
      <c r="SQG209" s="449"/>
      <c r="SQH209" s="449"/>
      <c r="SQI209" s="602"/>
      <c r="SQJ209" s="447"/>
      <c r="SQK209" s="447"/>
      <c r="SQL209" s="447"/>
      <c r="SQM209" s="448"/>
      <c r="SQN209" s="602"/>
      <c r="SQO209" s="602"/>
      <c r="SQP209" s="602"/>
      <c r="SQQ209" s="449"/>
      <c r="SQR209" s="449"/>
      <c r="SQS209" s="449"/>
      <c r="SQT209" s="602"/>
      <c r="SQU209" s="449"/>
      <c r="SQV209" s="449"/>
      <c r="SQW209" s="449"/>
      <c r="SQX209" s="449"/>
      <c r="SQY209" s="602"/>
      <c r="SQZ209" s="447"/>
      <c r="SRA209" s="447"/>
      <c r="SRB209" s="447"/>
      <c r="SRC209" s="448"/>
      <c r="SRD209" s="602"/>
      <c r="SRE209" s="602"/>
      <c r="SRF209" s="602"/>
      <c r="SRG209" s="449"/>
      <c r="SRH209" s="449"/>
      <c r="SRI209" s="449"/>
      <c r="SRJ209" s="602"/>
      <c r="SRK209" s="449"/>
      <c r="SRL209" s="449"/>
      <c r="SRM209" s="449"/>
      <c r="SRN209" s="449"/>
      <c r="SRO209" s="602"/>
      <c r="SRP209" s="447"/>
      <c r="SRQ209" s="447"/>
      <c r="SRR209" s="447"/>
      <c r="SRS209" s="448"/>
      <c r="SRT209" s="602"/>
      <c r="SRU209" s="602"/>
      <c r="SRV209" s="602"/>
      <c r="SRW209" s="449"/>
      <c r="SRX209" s="449"/>
      <c r="SRY209" s="449"/>
      <c r="SRZ209" s="602"/>
      <c r="SSA209" s="449"/>
      <c r="SSB209" s="449"/>
      <c r="SSC209" s="449"/>
      <c r="SSD209" s="449"/>
      <c r="SSE209" s="602"/>
      <c r="SSF209" s="447"/>
      <c r="SSG209" s="447"/>
      <c r="SSH209" s="447"/>
      <c r="SSI209" s="448"/>
      <c r="SSJ209" s="602"/>
      <c r="SSK209" s="602"/>
      <c r="SSL209" s="602"/>
      <c r="SSM209" s="449"/>
      <c r="SSN209" s="449"/>
      <c r="SSO209" s="449"/>
      <c r="SSP209" s="602"/>
      <c r="SSQ209" s="449"/>
      <c r="SSR209" s="449"/>
      <c r="SSS209" s="449"/>
      <c r="SST209" s="449"/>
      <c r="SSU209" s="602"/>
      <c r="SSV209" s="447"/>
      <c r="SSW209" s="447"/>
      <c r="SSX209" s="447"/>
      <c r="SSY209" s="448"/>
      <c r="SSZ209" s="602"/>
      <c r="STA209" s="602"/>
      <c r="STB209" s="602"/>
      <c r="STC209" s="449"/>
      <c r="STD209" s="449"/>
      <c r="STE209" s="449"/>
      <c r="STF209" s="602"/>
      <c r="STG209" s="449"/>
      <c r="STH209" s="449"/>
      <c r="STI209" s="449"/>
      <c r="STJ209" s="449"/>
      <c r="STK209" s="602"/>
      <c r="STL209" s="447"/>
      <c r="STM209" s="447"/>
      <c r="STN209" s="447"/>
      <c r="STO209" s="448"/>
      <c r="STP209" s="602"/>
      <c r="STQ209" s="602"/>
      <c r="STR209" s="602"/>
      <c r="STS209" s="449"/>
      <c r="STT209" s="449"/>
      <c r="STU209" s="449"/>
      <c r="STV209" s="602"/>
      <c r="STW209" s="449"/>
      <c r="STX209" s="449"/>
      <c r="STY209" s="449"/>
      <c r="STZ209" s="449"/>
      <c r="SUA209" s="602"/>
      <c r="SUB209" s="447"/>
      <c r="SUC209" s="447"/>
      <c r="SUD209" s="447"/>
      <c r="SUE209" s="448"/>
      <c r="SUF209" s="602"/>
      <c r="SUG209" s="602"/>
      <c r="SUH209" s="602"/>
      <c r="SUI209" s="449"/>
      <c r="SUJ209" s="449"/>
      <c r="SUK209" s="449"/>
      <c r="SUL209" s="602"/>
      <c r="SUM209" s="449"/>
      <c r="SUN209" s="449"/>
      <c r="SUO209" s="449"/>
      <c r="SUP209" s="449"/>
      <c r="SUQ209" s="602"/>
      <c r="SUR209" s="447"/>
      <c r="SUS209" s="447"/>
      <c r="SUT209" s="447"/>
      <c r="SUU209" s="448"/>
      <c r="SUV209" s="602"/>
      <c r="SUW209" s="602"/>
      <c r="SUX209" s="602"/>
      <c r="SUY209" s="449"/>
      <c r="SUZ209" s="449"/>
      <c r="SVA209" s="449"/>
      <c r="SVB209" s="602"/>
      <c r="SVC209" s="449"/>
      <c r="SVD209" s="449"/>
      <c r="SVE209" s="449"/>
      <c r="SVF209" s="449"/>
      <c r="SVG209" s="602"/>
      <c r="SVH209" s="447"/>
      <c r="SVI209" s="447"/>
      <c r="SVJ209" s="447"/>
      <c r="SVK209" s="448"/>
      <c r="SVL209" s="602"/>
      <c r="SVM209" s="602"/>
      <c r="SVN209" s="602"/>
      <c r="SVO209" s="449"/>
      <c r="SVP209" s="449"/>
      <c r="SVQ209" s="449"/>
      <c r="SVR209" s="602"/>
      <c r="SVS209" s="449"/>
      <c r="SVT209" s="449"/>
      <c r="SVU209" s="449"/>
      <c r="SVV209" s="449"/>
      <c r="SVW209" s="602"/>
      <c r="SVX209" s="447"/>
      <c r="SVY209" s="447"/>
      <c r="SVZ209" s="447"/>
      <c r="SWA209" s="448"/>
      <c r="SWB209" s="602"/>
      <c r="SWC209" s="602"/>
      <c r="SWD209" s="602"/>
      <c r="SWE209" s="449"/>
      <c r="SWF209" s="449"/>
      <c r="SWG209" s="449"/>
      <c r="SWH209" s="602"/>
      <c r="SWI209" s="449"/>
      <c r="SWJ209" s="449"/>
      <c r="SWK209" s="449"/>
      <c r="SWL209" s="449"/>
      <c r="SWM209" s="602"/>
      <c r="SWN209" s="447"/>
      <c r="SWO209" s="447"/>
      <c r="SWP209" s="447"/>
      <c r="SWQ209" s="448"/>
      <c r="SWR209" s="602"/>
      <c r="SWS209" s="602"/>
      <c r="SWT209" s="602"/>
      <c r="SWU209" s="449"/>
      <c r="SWV209" s="449"/>
      <c r="SWW209" s="449"/>
      <c r="SWX209" s="602"/>
      <c r="SWY209" s="449"/>
      <c r="SWZ209" s="449"/>
      <c r="SXA209" s="449"/>
      <c r="SXB209" s="449"/>
      <c r="SXC209" s="602"/>
      <c r="SXD209" s="447"/>
      <c r="SXE209" s="447"/>
      <c r="SXF209" s="447"/>
      <c r="SXG209" s="448"/>
      <c r="SXH209" s="602"/>
      <c r="SXI209" s="602"/>
      <c r="SXJ209" s="602"/>
      <c r="SXK209" s="449"/>
      <c r="SXL209" s="449"/>
      <c r="SXM209" s="449"/>
      <c r="SXN209" s="602"/>
      <c r="SXO209" s="449"/>
      <c r="SXP209" s="449"/>
      <c r="SXQ209" s="449"/>
      <c r="SXR209" s="449"/>
      <c r="SXS209" s="602"/>
      <c r="SXT209" s="447"/>
      <c r="SXU209" s="447"/>
      <c r="SXV209" s="447"/>
      <c r="SXW209" s="448"/>
      <c r="SXX209" s="602"/>
      <c r="SXY209" s="602"/>
      <c r="SXZ209" s="602"/>
      <c r="SYA209" s="449"/>
      <c r="SYB209" s="449"/>
      <c r="SYC209" s="449"/>
      <c r="SYD209" s="602"/>
      <c r="SYE209" s="449"/>
      <c r="SYF209" s="449"/>
      <c r="SYG209" s="449"/>
      <c r="SYH209" s="449"/>
      <c r="SYI209" s="602"/>
      <c r="SYJ209" s="447"/>
      <c r="SYK209" s="447"/>
      <c r="SYL209" s="447"/>
      <c r="SYM209" s="448"/>
      <c r="SYN209" s="602"/>
      <c r="SYO209" s="602"/>
      <c r="SYP209" s="602"/>
      <c r="SYQ209" s="449"/>
      <c r="SYR209" s="449"/>
      <c r="SYS209" s="449"/>
      <c r="SYT209" s="602"/>
      <c r="SYU209" s="449"/>
      <c r="SYV209" s="449"/>
      <c r="SYW209" s="449"/>
      <c r="SYX209" s="449"/>
      <c r="SYY209" s="602"/>
      <c r="SYZ209" s="447"/>
      <c r="SZA209" s="447"/>
      <c r="SZB209" s="447"/>
      <c r="SZC209" s="448"/>
      <c r="SZD209" s="602"/>
      <c r="SZE209" s="602"/>
      <c r="SZF209" s="602"/>
      <c r="SZG209" s="449"/>
      <c r="SZH209" s="449"/>
      <c r="SZI209" s="449"/>
      <c r="SZJ209" s="602"/>
      <c r="SZK209" s="449"/>
      <c r="SZL209" s="449"/>
      <c r="SZM209" s="449"/>
      <c r="SZN209" s="449"/>
      <c r="SZO209" s="602"/>
      <c r="SZP209" s="447"/>
      <c r="SZQ209" s="447"/>
      <c r="SZR209" s="447"/>
      <c r="SZS209" s="448"/>
      <c r="SZT209" s="602"/>
      <c r="SZU209" s="602"/>
      <c r="SZV209" s="602"/>
      <c r="SZW209" s="449"/>
      <c r="SZX209" s="449"/>
      <c r="SZY209" s="449"/>
      <c r="SZZ209" s="602"/>
      <c r="TAA209" s="449"/>
      <c r="TAB209" s="449"/>
      <c r="TAC209" s="449"/>
      <c r="TAD209" s="449"/>
      <c r="TAE209" s="602"/>
      <c r="TAF209" s="447"/>
      <c r="TAG209" s="447"/>
      <c r="TAH209" s="447"/>
      <c r="TAI209" s="448"/>
      <c r="TAJ209" s="602"/>
      <c r="TAK209" s="602"/>
      <c r="TAL209" s="602"/>
      <c r="TAM209" s="449"/>
      <c r="TAN209" s="449"/>
      <c r="TAO209" s="449"/>
      <c r="TAP209" s="602"/>
      <c r="TAQ209" s="449"/>
      <c r="TAR209" s="449"/>
      <c r="TAS209" s="449"/>
      <c r="TAT209" s="449"/>
      <c r="TAU209" s="602"/>
      <c r="TAV209" s="447"/>
      <c r="TAW209" s="447"/>
      <c r="TAX209" s="447"/>
      <c r="TAY209" s="448"/>
      <c r="TAZ209" s="602"/>
      <c r="TBA209" s="602"/>
      <c r="TBB209" s="602"/>
      <c r="TBC209" s="449"/>
      <c r="TBD209" s="449"/>
      <c r="TBE209" s="449"/>
      <c r="TBF209" s="602"/>
      <c r="TBG209" s="449"/>
      <c r="TBH209" s="449"/>
      <c r="TBI209" s="449"/>
      <c r="TBJ209" s="449"/>
      <c r="TBK209" s="602"/>
      <c r="TBL209" s="447"/>
      <c r="TBM209" s="447"/>
      <c r="TBN209" s="447"/>
      <c r="TBO209" s="448"/>
      <c r="TBP209" s="602"/>
      <c r="TBQ209" s="602"/>
      <c r="TBR209" s="602"/>
      <c r="TBS209" s="449"/>
      <c r="TBT209" s="449"/>
      <c r="TBU209" s="449"/>
      <c r="TBV209" s="602"/>
      <c r="TBW209" s="449"/>
      <c r="TBX209" s="449"/>
      <c r="TBY209" s="449"/>
      <c r="TBZ209" s="449"/>
      <c r="TCA209" s="602"/>
      <c r="TCB209" s="447"/>
      <c r="TCC209" s="447"/>
      <c r="TCD209" s="447"/>
      <c r="TCE209" s="448"/>
      <c r="TCF209" s="602"/>
      <c r="TCG209" s="602"/>
      <c r="TCH209" s="602"/>
      <c r="TCI209" s="449"/>
      <c r="TCJ209" s="449"/>
      <c r="TCK209" s="449"/>
      <c r="TCL209" s="602"/>
      <c r="TCM209" s="449"/>
      <c r="TCN209" s="449"/>
      <c r="TCO209" s="449"/>
      <c r="TCP209" s="449"/>
      <c r="TCQ209" s="602"/>
      <c r="TCR209" s="447"/>
      <c r="TCS209" s="447"/>
      <c r="TCT209" s="447"/>
      <c r="TCU209" s="448"/>
      <c r="TCV209" s="602"/>
      <c r="TCW209" s="602"/>
      <c r="TCX209" s="602"/>
      <c r="TCY209" s="449"/>
      <c r="TCZ209" s="449"/>
      <c r="TDA209" s="449"/>
      <c r="TDB209" s="602"/>
      <c r="TDC209" s="449"/>
      <c r="TDD209" s="449"/>
      <c r="TDE209" s="449"/>
      <c r="TDF209" s="449"/>
      <c r="TDG209" s="602"/>
      <c r="TDH209" s="447"/>
      <c r="TDI209" s="447"/>
      <c r="TDJ209" s="447"/>
      <c r="TDK209" s="448"/>
      <c r="TDL209" s="602"/>
      <c r="TDM209" s="602"/>
      <c r="TDN209" s="602"/>
      <c r="TDO209" s="449"/>
      <c r="TDP209" s="449"/>
      <c r="TDQ209" s="449"/>
      <c r="TDR209" s="602"/>
      <c r="TDS209" s="449"/>
      <c r="TDT209" s="449"/>
      <c r="TDU209" s="449"/>
      <c r="TDV209" s="449"/>
      <c r="TDW209" s="602"/>
      <c r="TDX209" s="447"/>
      <c r="TDY209" s="447"/>
      <c r="TDZ209" s="447"/>
      <c r="TEA209" s="448"/>
      <c r="TEB209" s="602"/>
      <c r="TEC209" s="602"/>
      <c r="TED209" s="602"/>
      <c r="TEE209" s="449"/>
      <c r="TEF209" s="449"/>
      <c r="TEG209" s="449"/>
      <c r="TEH209" s="602"/>
      <c r="TEI209" s="449"/>
      <c r="TEJ209" s="449"/>
      <c r="TEK209" s="449"/>
      <c r="TEL209" s="449"/>
      <c r="TEM209" s="602"/>
      <c r="TEN209" s="447"/>
      <c r="TEO209" s="447"/>
      <c r="TEP209" s="447"/>
      <c r="TEQ209" s="448"/>
      <c r="TER209" s="602"/>
      <c r="TES209" s="602"/>
      <c r="TET209" s="602"/>
      <c r="TEU209" s="449"/>
      <c r="TEV209" s="449"/>
      <c r="TEW209" s="449"/>
      <c r="TEX209" s="602"/>
      <c r="TEY209" s="449"/>
      <c r="TEZ209" s="449"/>
      <c r="TFA209" s="449"/>
      <c r="TFB209" s="449"/>
      <c r="TFC209" s="602"/>
      <c r="TFD209" s="447"/>
      <c r="TFE209" s="447"/>
      <c r="TFF209" s="447"/>
      <c r="TFG209" s="448"/>
      <c r="TFH209" s="602"/>
      <c r="TFI209" s="602"/>
      <c r="TFJ209" s="602"/>
      <c r="TFK209" s="449"/>
      <c r="TFL209" s="449"/>
      <c r="TFM209" s="449"/>
      <c r="TFN209" s="602"/>
      <c r="TFO209" s="449"/>
      <c r="TFP209" s="449"/>
      <c r="TFQ209" s="449"/>
      <c r="TFR209" s="449"/>
      <c r="TFS209" s="602"/>
      <c r="TFT209" s="447"/>
      <c r="TFU209" s="447"/>
      <c r="TFV209" s="447"/>
      <c r="TFW209" s="448"/>
      <c r="TFX209" s="602"/>
      <c r="TFY209" s="602"/>
      <c r="TFZ209" s="602"/>
      <c r="TGA209" s="449"/>
      <c r="TGB209" s="449"/>
      <c r="TGC209" s="449"/>
      <c r="TGD209" s="602"/>
      <c r="TGE209" s="449"/>
      <c r="TGF209" s="449"/>
      <c r="TGG209" s="449"/>
      <c r="TGH209" s="449"/>
      <c r="TGI209" s="602"/>
      <c r="TGJ209" s="447"/>
      <c r="TGK209" s="447"/>
      <c r="TGL209" s="447"/>
      <c r="TGM209" s="448"/>
      <c r="TGN209" s="602"/>
      <c r="TGO209" s="602"/>
      <c r="TGP209" s="602"/>
      <c r="TGQ209" s="449"/>
      <c r="TGR209" s="449"/>
      <c r="TGS209" s="449"/>
      <c r="TGT209" s="602"/>
      <c r="TGU209" s="449"/>
      <c r="TGV209" s="449"/>
      <c r="TGW209" s="449"/>
      <c r="TGX209" s="449"/>
      <c r="TGY209" s="602"/>
      <c r="TGZ209" s="447"/>
      <c r="THA209" s="447"/>
      <c r="THB209" s="447"/>
      <c r="THC209" s="448"/>
      <c r="THD209" s="602"/>
      <c r="THE209" s="602"/>
      <c r="THF209" s="602"/>
      <c r="THG209" s="449"/>
      <c r="THH209" s="449"/>
      <c r="THI209" s="449"/>
      <c r="THJ209" s="602"/>
      <c r="THK209" s="449"/>
      <c r="THL209" s="449"/>
      <c r="THM209" s="449"/>
      <c r="THN209" s="449"/>
      <c r="THO209" s="602"/>
      <c r="THP209" s="447"/>
      <c r="THQ209" s="447"/>
      <c r="THR209" s="447"/>
      <c r="THS209" s="448"/>
      <c r="THT209" s="602"/>
      <c r="THU209" s="602"/>
      <c r="THV209" s="602"/>
      <c r="THW209" s="449"/>
      <c r="THX209" s="449"/>
      <c r="THY209" s="449"/>
      <c r="THZ209" s="602"/>
      <c r="TIA209" s="449"/>
      <c r="TIB209" s="449"/>
      <c r="TIC209" s="449"/>
      <c r="TID209" s="449"/>
      <c r="TIE209" s="602"/>
      <c r="TIF209" s="447"/>
      <c r="TIG209" s="447"/>
      <c r="TIH209" s="447"/>
      <c r="TII209" s="448"/>
      <c r="TIJ209" s="602"/>
      <c r="TIK209" s="602"/>
      <c r="TIL209" s="602"/>
      <c r="TIM209" s="449"/>
      <c r="TIN209" s="449"/>
      <c r="TIO209" s="449"/>
      <c r="TIP209" s="602"/>
      <c r="TIQ209" s="449"/>
      <c r="TIR209" s="449"/>
      <c r="TIS209" s="449"/>
      <c r="TIT209" s="449"/>
      <c r="TIU209" s="602"/>
      <c r="TIV209" s="447"/>
      <c r="TIW209" s="447"/>
      <c r="TIX209" s="447"/>
      <c r="TIY209" s="448"/>
      <c r="TIZ209" s="602"/>
      <c r="TJA209" s="602"/>
      <c r="TJB209" s="602"/>
      <c r="TJC209" s="449"/>
      <c r="TJD209" s="449"/>
      <c r="TJE209" s="449"/>
      <c r="TJF209" s="602"/>
      <c r="TJG209" s="449"/>
      <c r="TJH209" s="449"/>
      <c r="TJI209" s="449"/>
      <c r="TJJ209" s="449"/>
      <c r="TJK209" s="602"/>
      <c r="TJL209" s="447"/>
      <c r="TJM209" s="447"/>
      <c r="TJN209" s="447"/>
      <c r="TJO209" s="448"/>
      <c r="TJP209" s="602"/>
      <c r="TJQ209" s="602"/>
      <c r="TJR209" s="602"/>
      <c r="TJS209" s="449"/>
      <c r="TJT209" s="449"/>
      <c r="TJU209" s="449"/>
      <c r="TJV209" s="602"/>
      <c r="TJW209" s="449"/>
      <c r="TJX209" s="449"/>
      <c r="TJY209" s="449"/>
      <c r="TJZ209" s="449"/>
      <c r="TKA209" s="602"/>
      <c r="TKB209" s="447"/>
      <c r="TKC209" s="447"/>
      <c r="TKD209" s="447"/>
      <c r="TKE209" s="448"/>
      <c r="TKF209" s="602"/>
      <c r="TKG209" s="602"/>
      <c r="TKH209" s="602"/>
      <c r="TKI209" s="449"/>
      <c r="TKJ209" s="449"/>
      <c r="TKK209" s="449"/>
      <c r="TKL209" s="602"/>
      <c r="TKM209" s="449"/>
      <c r="TKN209" s="449"/>
      <c r="TKO209" s="449"/>
      <c r="TKP209" s="449"/>
      <c r="TKQ209" s="602"/>
      <c r="TKR209" s="447"/>
      <c r="TKS209" s="447"/>
      <c r="TKT209" s="447"/>
      <c r="TKU209" s="448"/>
      <c r="TKV209" s="602"/>
      <c r="TKW209" s="602"/>
      <c r="TKX209" s="602"/>
      <c r="TKY209" s="449"/>
      <c r="TKZ209" s="449"/>
      <c r="TLA209" s="449"/>
      <c r="TLB209" s="602"/>
      <c r="TLC209" s="449"/>
      <c r="TLD209" s="449"/>
      <c r="TLE209" s="449"/>
      <c r="TLF209" s="449"/>
      <c r="TLG209" s="602"/>
      <c r="TLH209" s="447"/>
      <c r="TLI209" s="447"/>
      <c r="TLJ209" s="447"/>
      <c r="TLK209" s="448"/>
      <c r="TLL209" s="602"/>
      <c r="TLM209" s="602"/>
      <c r="TLN209" s="602"/>
      <c r="TLO209" s="449"/>
      <c r="TLP209" s="449"/>
      <c r="TLQ209" s="449"/>
      <c r="TLR209" s="602"/>
      <c r="TLS209" s="449"/>
      <c r="TLT209" s="449"/>
      <c r="TLU209" s="449"/>
      <c r="TLV209" s="449"/>
      <c r="TLW209" s="602"/>
      <c r="TLX209" s="447"/>
      <c r="TLY209" s="447"/>
      <c r="TLZ209" s="447"/>
      <c r="TMA209" s="448"/>
      <c r="TMB209" s="602"/>
      <c r="TMC209" s="602"/>
      <c r="TMD209" s="602"/>
      <c r="TME209" s="449"/>
      <c r="TMF209" s="449"/>
      <c r="TMG209" s="449"/>
      <c r="TMH209" s="602"/>
      <c r="TMI209" s="449"/>
      <c r="TMJ209" s="449"/>
      <c r="TMK209" s="449"/>
      <c r="TML209" s="449"/>
      <c r="TMM209" s="602"/>
      <c r="TMN209" s="447"/>
      <c r="TMO209" s="447"/>
      <c r="TMP209" s="447"/>
      <c r="TMQ209" s="448"/>
      <c r="TMR209" s="602"/>
      <c r="TMS209" s="602"/>
      <c r="TMT209" s="602"/>
      <c r="TMU209" s="449"/>
      <c r="TMV209" s="449"/>
      <c r="TMW209" s="449"/>
      <c r="TMX209" s="602"/>
      <c r="TMY209" s="449"/>
      <c r="TMZ209" s="449"/>
      <c r="TNA209" s="449"/>
      <c r="TNB209" s="449"/>
      <c r="TNC209" s="602"/>
      <c r="TND209" s="447"/>
      <c r="TNE209" s="447"/>
      <c r="TNF209" s="447"/>
      <c r="TNG209" s="448"/>
      <c r="TNH209" s="602"/>
      <c r="TNI209" s="602"/>
      <c r="TNJ209" s="602"/>
      <c r="TNK209" s="449"/>
      <c r="TNL209" s="449"/>
      <c r="TNM209" s="449"/>
      <c r="TNN209" s="602"/>
      <c r="TNO209" s="449"/>
      <c r="TNP209" s="449"/>
      <c r="TNQ209" s="449"/>
      <c r="TNR209" s="449"/>
      <c r="TNS209" s="602"/>
      <c r="TNT209" s="447"/>
      <c r="TNU209" s="447"/>
      <c r="TNV209" s="447"/>
      <c r="TNW209" s="448"/>
      <c r="TNX209" s="602"/>
      <c r="TNY209" s="602"/>
      <c r="TNZ209" s="602"/>
      <c r="TOA209" s="449"/>
      <c r="TOB209" s="449"/>
      <c r="TOC209" s="449"/>
      <c r="TOD209" s="602"/>
      <c r="TOE209" s="449"/>
      <c r="TOF209" s="449"/>
      <c r="TOG209" s="449"/>
      <c r="TOH209" s="449"/>
      <c r="TOI209" s="602"/>
      <c r="TOJ209" s="447"/>
      <c r="TOK209" s="447"/>
      <c r="TOL209" s="447"/>
      <c r="TOM209" s="448"/>
      <c r="TON209" s="602"/>
      <c r="TOO209" s="602"/>
      <c r="TOP209" s="602"/>
      <c r="TOQ209" s="449"/>
      <c r="TOR209" s="449"/>
      <c r="TOS209" s="449"/>
      <c r="TOT209" s="602"/>
      <c r="TOU209" s="449"/>
      <c r="TOV209" s="449"/>
      <c r="TOW209" s="449"/>
      <c r="TOX209" s="449"/>
      <c r="TOY209" s="602"/>
      <c r="TOZ209" s="447"/>
      <c r="TPA209" s="447"/>
      <c r="TPB209" s="447"/>
      <c r="TPC209" s="448"/>
      <c r="TPD209" s="602"/>
      <c r="TPE209" s="602"/>
      <c r="TPF209" s="602"/>
      <c r="TPG209" s="449"/>
      <c r="TPH209" s="449"/>
      <c r="TPI209" s="449"/>
      <c r="TPJ209" s="602"/>
      <c r="TPK209" s="449"/>
      <c r="TPL209" s="449"/>
      <c r="TPM209" s="449"/>
      <c r="TPN209" s="449"/>
      <c r="TPO209" s="602"/>
      <c r="TPP209" s="447"/>
      <c r="TPQ209" s="447"/>
      <c r="TPR209" s="447"/>
      <c r="TPS209" s="448"/>
      <c r="TPT209" s="602"/>
      <c r="TPU209" s="602"/>
      <c r="TPV209" s="602"/>
      <c r="TPW209" s="449"/>
      <c r="TPX209" s="449"/>
      <c r="TPY209" s="449"/>
      <c r="TPZ209" s="602"/>
      <c r="TQA209" s="449"/>
      <c r="TQB209" s="449"/>
      <c r="TQC209" s="449"/>
      <c r="TQD209" s="449"/>
      <c r="TQE209" s="602"/>
      <c r="TQF209" s="447"/>
      <c r="TQG209" s="447"/>
      <c r="TQH209" s="447"/>
      <c r="TQI209" s="448"/>
      <c r="TQJ209" s="602"/>
      <c r="TQK209" s="602"/>
      <c r="TQL209" s="602"/>
      <c r="TQM209" s="449"/>
      <c r="TQN209" s="449"/>
      <c r="TQO209" s="449"/>
      <c r="TQP209" s="602"/>
      <c r="TQQ209" s="449"/>
      <c r="TQR209" s="449"/>
      <c r="TQS209" s="449"/>
      <c r="TQT209" s="449"/>
      <c r="TQU209" s="602"/>
      <c r="TQV209" s="447"/>
      <c r="TQW209" s="447"/>
      <c r="TQX209" s="447"/>
      <c r="TQY209" s="448"/>
      <c r="TQZ209" s="602"/>
      <c r="TRA209" s="602"/>
      <c r="TRB209" s="602"/>
      <c r="TRC209" s="449"/>
      <c r="TRD209" s="449"/>
      <c r="TRE209" s="449"/>
      <c r="TRF209" s="602"/>
      <c r="TRG209" s="449"/>
      <c r="TRH209" s="449"/>
      <c r="TRI209" s="449"/>
      <c r="TRJ209" s="449"/>
      <c r="TRK209" s="602"/>
      <c r="TRL209" s="447"/>
      <c r="TRM209" s="447"/>
      <c r="TRN209" s="447"/>
      <c r="TRO209" s="448"/>
      <c r="TRP209" s="602"/>
      <c r="TRQ209" s="602"/>
      <c r="TRR209" s="602"/>
      <c r="TRS209" s="449"/>
      <c r="TRT209" s="449"/>
      <c r="TRU209" s="449"/>
      <c r="TRV209" s="602"/>
      <c r="TRW209" s="449"/>
      <c r="TRX209" s="449"/>
      <c r="TRY209" s="449"/>
      <c r="TRZ209" s="449"/>
      <c r="TSA209" s="602"/>
      <c r="TSB209" s="447"/>
      <c r="TSC209" s="447"/>
      <c r="TSD209" s="447"/>
      <c r="TSE209" s="448"/>
      <c r="TSF209" s="602"/>
      <c r="TSG209" s="602"/>
      <c r="TSH209" s="602"/>
      <c r="TSI209" s="449"/>
      <c r="TSJ209" s="449"/>
      <c r="TSK209" s="449"/>
      <c r="TSL209" s="602"/>
      <c r="TSM209" s="449"/>
      <c r="TSN209" s="449"/>
      <c r="TSO209" s="449"/>
      <c r="TSP209" s="449"/>
      <c r="TSQ209" s="602"/>
      <c r="TSR209" s="447"/>
      <c r="TSS209" s="447"/>
      <c r="TST209" s="447"/>
      <c r="TSU209" s="448"/>
      <c r="TSV209" s="602"/>
      <c r="TSW209" s="602"/>
      <c r="TSX209" s="602"/>
      <c r="TSY209" s="449"/>
      <c r="TSZ209" s="449"/>
      <c r="TTA209" s="449"/>
      <c r="TTB209" s="602"/>
      <c r="TTC209" s="449"/>
      <c r="TTD209" s="449"/>
      <c r="TTE209" s="449"/>
      <c r="TTF209" s="449"/>
      <c r="TTG209" s="602"/>
      <c r="TTH209" s="447"/>
      <c r="TTI209" s="447"/>
      <c r="TTJ209" s="447"/>
      <c r="TTK209" s="448"/>
      <c r="TTL209" s="602"/>
      <c r="TTM209" s="602"/>
      <c r="TTN209" s="602"/>
      <c r="TTO209" s="449"/>
      <c r="TTP209" s="449"/>
      <c r="TTQ209" s="449"/>
      <c r="TTR209" s="602"/>
      <c r="TTS209" s="449"/>
      <c r="TTT209" s="449"/>
      <c r="TTU209" s="449"/>
      <c r="TTV209" s="449"/>
      <c r="TTW209" s="602"/>
      <c r="TTX209" s="447"/>
      <c r="TTY209" s="447"/>
      <c r="TTZ209" s="447"/>
      <c r="TUA209" s="448"/>
      <c r="TUB209" s="602"/>
      <c r="TUC209" s="602"/>
      <c r="TUD209" s="602"/>
      <c r="TUE209" s="449"/>
      <c r="TUF209" s="449"/>
      <c r="TUG209" s="449"/>
      <c r="TUH209" s="602"/>
      <c r="TUI209" s="449"/>
      <c r="TUJ209" s="449"/>
      <c r="TUK209" s="449"/>
      <c r="TUL209" s="449"/>
      <c r="TUM209" s="602"/>
      <c r="TUN209" s="447"/>
      <c r="TUO209" s="447"/>
      <c r="TUP209" s="447"/>
      <c r="TUQ209" s="448"/>
      <c r="TUR209" s="602"/>
      <c r="TUS209" s="602"/>
      <c r="TUT209" s="602"/>
      <c r="TUU209" s="449"/>
      <c r="TUV209" s="449"/>
      <c r="TUW209" s="449"/>
      <c r="TUX209" s="602"/>
      <c r="TUY209" s="449"/>
      <c r="TUZ209" s="449"/>
      <c r="TVA209" s="449"/>
      <c r="TVB209" s="449"/>
      <c r="TVC209" s="602"/>
      <c r="TVD209" s="447"/>
      <c r="TVE209" s="447"/>
      <c r="TVF209" s="447"/>
      <c r="TVG209" s="448"/>
      <c r="TVH209" s="602"/>
      <c r="TVI209" s="602"/>
      <c r="TVJ209" s="602"/>
      <c r="TVK209" s="449"/>
      <c r="TVL209" s="449"/>
      <c r="TVM209" s="449"/>
      <c r="TVN209" s="602"/>
      <c r="TVO209" s="449"/>
      <c r="TVP209" s="449"/>
      <c r="TVQ209" s="449"/>
      <c r="TVR209" s="449"/>
      <c r="TVS209" s="602"/>
      <c r="TVT209" s="447"/>
      <c r="TVU209" s="447"/>
      <c r="TVV209" s="447"/>
      <c r="TVW209" s="448"/>
      <c r="TVX209" s="602"/>
      <c r="TVY209" s="602"/>
      <c r="TVZ209" s="602"/>
      <c r="TWA209" s="449"/>
      <c r="TWB209" s="449"/>
      <c r="TWC209" s="449"/>
      <c r="TWD209" s="602"/>
      <c r="TWE209" s="449"/>
      <c r="TWF209" s="449"/>
      <c r="TWG209" s="449"/>
      <c r="TWH209" s="449"/>
      <c r="TWI209" s="602"/>
      <c r="TWJ209" s="447"/>
      <c r="TWK209" s="447"/>
      <c r="TWL209" s="447"/>
      <c r="TWM209" s="448"/>
      <c r="TWN209" s="602"/>
      <c r="TWO209" s="602"/>
      <c r="TWP209" s="602"/>
      <c r="TWQ209" s="449"/>
      <c r="TWR209" s="449"/>
      <c r="TWS209" s="449"/>
      <c r="TWT209" s="602"/>
      <c r="TWU209" s="449"/>
      <c r="TWV209" s="449"/>
      <c r="TWW209" s="449"/>
      <c r="TWX209" s="449"/>
      <c r="TWY209" s="602"/>
      <c r="TWZ209" s="447"/>
      <c r="TXA209" s="447"/>
      <c r="TXB209" s="447"/>
      <c r="TXC209" s="448"/>
      <c r="TXD209" s="602"/>
      <c r="TXE209" s="602"/>
      <c r="TXF209" s="602"/>
      <c r="TXG209" s="449"/>
      <c r="TXH209" s="449"/>
      <c r="TXI209" s="449"/>
      <c r="TXJ209" s="602"/>
      <c r="TXK209" s="449"/>
      <c r="TXL209" s="449"/>
      <c r="TXM209" s="449"/>
      <c r="TXN209" s="449"/>
      <c r="TXO209" s="602"/>
      <c r="TXP209" s="447"/>
      <c r="TXQ209" s="447"/>
      <c r="TXR209" s="447"/>
      <c r="TXS209" s="448"/>
      <c r="TXT209" s="602"/>
      <c r="TXU209" s="602"/>
      <c r="TXV209" s="602"/>
      <c r="TXW209" s="449"/>
      <c r="TXX209" s="449"/>
      <c r="TXY209" s="449"/>
      <c r="TXZ209" s="602"/>
      <c r="TYA209" s="449"/>
      <c r="TYB209" s="449"/>
      <c r="TYC209" s="449"/>
      <c r="TYD209" s="449"/>
      <c r="TYE209" s="602"/>
      <c r="TYF209" s="447"/>
      <c r="TYG209" s="447"/>
      <c r="TYH209" s="447"/>
      <c r="TYI209" s="448"/>
      <c r="TYJ209" s="602"/>
      <c r="TYK209" s="602"/>
      <c r="TYL209" s="602"/>
      <c r="TYM209" s="449"/>
      <c r="TYN209" s="449"/>
      <c r="TYO209" s="449"/>
      <c r="TYP209" s="602"/>
      <c r="TYQ209" s="449"/>
      <c r="TYR209" s="449"/>
      <c r="TYS209" s="449"/>
      <c r="TYT209" s="449"/>
      <c r="TYU209" s="602"/>
      <c r="TYV209" s="447"/>
      <c r="TYW209" s="447"/>
      <c r="TYX209" s="447"/>
      <c r="TYY209" s="448"/>
      <c r="TYZ209" s="602"/>
      <c r="TZA209" s="602"/>
      <c r="TZB209" s="602"/>
      <c r="TZC209" s="449"/>
      <c r="TZD209" s="449"/>
      <c r="TZE209" s="449"/>
      <c r="TZF209" s="602"/>
      <c r="TZG209" s="449"/>
      <c r="TZH209" s="449"/>
      <c r="TZI209" s="449"/>
      <c r="TZJ209" s="449"/>
      <c r="TZK209" s="602"/>
      <c r="TZL209" s="447"/>
      <c r="TZM209" s="447"/>
      <c r="TZN209" s="447"/>
      <c r="TZO209" s="448"/>
      <c r="TZP209" s="602"/>
      <c r="TZQ209" s="602"/>
      <c r="TZR209" s="602"/>
      <c r="TZS209" s="449"/>
      <c r="TZT209" s="449"/>
      <c r="TZU209" s="449"/>
      <c r="TZV209" s="602"/>
      <c r="TZW209" s="449"/>
      <c r="TZX209" s="449"/>
      <c r="TZY209" s="449"/>
      <c r="TZZ209" s="449"/>
      <c r="UAA209" s="602"/>
      <c r="UAB209" s="447"/>
      <c r="UAC209" s="447"/>
      <c r="UAD209" s="447"/>
      <c r="UAE209" s="448"/>
      <c r="UAF209" s="602"/>
      <c r="UAG209" s="602"/>
      <c r="UAH209" s="602"/>
      <c r="UAI209" s="449"/>
      <c r="UAJ209" s="449"/>
      <c r="UAK209" s="449"/>
      <c r="UAL209" s="602"/>
      <c r="UAM209" s="449"/>
      <c r="UAN209" s="449"/>
      <c r="UAO209" s="449"/>
      <c r="UAP209" s="449"/>
      <c r="UAQ209" s="602"/>
      <c r="UAR209" s="447"/>
      <c r="UAS209" s="447"/>
      <c r="UAT209" s="447"/>
      <c r="UAU209" s="448"/>
      <c r="UAV209" s="602"/>
      <c r="UAW209" s="602"/>
      <c r="UAX209" s="602"/>
      <c r="UAY209" s="449"/>
      <c r="UAZ209" s="449"/>
      <c r="UBA209" s="449"/>
      <c r="UBB209" s="602"/>
      <c r="UBC209" s="449"/>
      <c r="UBD209" s="449"/>
      <c r="UBE209" s="449"/>
      <c r="UBF209" s="449"/>
      <c r="UBG209" s="602"/>
      <c r="UBH209" s="447"/>
      <c r="UBI209" s="447"/>
      <c r="UBJ209" s="447"/>
      <c r="UBK209" s="448"/>
      <c r="UBL209" s="602"/>
      <c r="UBM209" s="602"/>
      <c r="UBN209" s="602"/>
      <c r="UBO209" s="449"/>
      <c r="UBP209" s="449"/>
      <c r="UBQ209" s="449"/>
      <c r="UBR209" s="602"/>
      <c r="UBS209" s="449"/>
      <c r="UBT209" s="449"/>
      <c r="UBU209" s="449"/>
      <c r="UBV209" s="449"/>
      <c r="UBW209" s="602"/>
      <c r="UBX209" s="447"/>
      <c r="UBY209" s="447"/>
      <c r="UBZ209" s="447"/>
      <c r="UCA209" s="448"/>
      <c r="UCB209" s="602"/>
      <c r="UCC209" s="602"/>
      <c r="UCD209" s="602"/>
      <c r="UCE209" s="449"/>
      <c r="UCF209" s="449"/>
      <c r="UCG209" s="449"/>
      <c r="UCH209" s="602"/>
      <c r="UCI209" s="449"/>
      <c r="UCJ209" s="449"/>
      <c r="UCK209" s="449"/>
      <c r="UCL209" s="449"/>
      <c r="UCM209" s="602"/>
      <c r="UCN209" s="447"/>
      <c r="UCO209" s="447"/>
      <c r="UCP209" s="447"/>
      <c r="UCQ209" s="448"/>
      <c r="UCR209" s="602"/>
      <c r="UCS209" s="602"/>
      <c r="UCT209" s="602"/>
      <c r="UCU209" s="449"/>
      <c r="UCV209" s="449"/>
      <c r="UCW209" s="449"/>
      <c r="UCX209" s="602"/>
      <c r="UCY209" s="449"/>
      <c r="UCZ209" s="449"/>
      <c r="UDA209" s="449"/>
      <c r="UDB209" s="449"/>
      <c r="UDC209" s="602"/>
      <c r="UDD209" s="447"/>
      <c r="UDE209" s="447"/>
      <c r="UDF209" s="447"/>
      <c r="UDG209" s="448"/>
      <c r="UDH209" s="602"/>
      <c r="UDI209" s="602"/>
      <c r="UDJ209" s="602"/>
      <c r="UDK209" s="449"/>
      <c r="UDL209" s="449"/>
      <c r="UDM209" s="449"/>
      <c r="UDN209" s="602"/>
      <c r="UDO209" s="449"/>
      <c r="UDP209" s="449"/>
      <c r="UDQ209" s="449"/>
      <c r="UDR209" s="449"/>
      <c r="UDS209" s="602"/>
      <c r="UDT209" s="447"/>
      <c r="UDU209" s="447"/>
      <c r="UDV209" s="447"/>
      <c r="UDW209" s="448"/>
      <c r="UDX209" s="602"/>
      <c r="UDY209" s="602"/>
      <c r="UDZ209" s="602"/>
      <c r="UEA209" s="449"/>
      <c r="UEB209" s="449"/>
      <c r="UEC209" s="449"/>
      <c r="UED209" s="602"/>
      <c r="UEE209" s="449"/>
      <c r="UEF209" s="449"/>
      <c r="UEG209" s="449"/>
      <c r="UEH209" s="449"/>
      <c r="UEI209" s="602"/>
      <c r="UEJ209" s="447"/>
      <c r="UEK209" s="447"/>
      <c r="UEL209" s="447"/>
      <c r="UEM209" s="448"/>
      <c r="UEN209" s="602"/>
      <c r="UEO209" s="602"/>
      <c r="UEP209" s="602"/>
      <c r="UEQ209" s="449"/>
      <c r="UER209" s="449"/>
      <c r="UES209" s="449"/>
      <c r="UET209" s="602"/>
      <c r="UEU209" s="449"/>
      <c r="UEV209" s="449"/>
      <c r="UEW209" s="449"/>
      <c r="UEX209" s="449"/>
      <c r="UEY209" s="602"/>
      <c r="UEZ209" s="447"/>
      <c r="UFA209" s="447"/>
      <c r="UFB209" s="447"/>
      <c r="UFC209" s="448"/>
      <c r="UFD209" s="602"/>
      <c r="UFE209" s="602"/>
      <c r="UFF209" s="602"/>
      <c r="UFG209" s="449"/>
      <c r="UFH209" s="449"/>
      <c r="UFI209" s="449"/>
      <c r="UFJ209" s="602"/>
      <c r="UFK209" s="449"/>
      <c r="UFL209" s="449"/>
      <c r="UFM209" s="449"/>
      <c r="UFN209" s="449"/>
      <c r="UFO209" s="602"/>
      <c r="UFP209" s="447"/>
      <c r="UFQ209" s="447"/>
      <c r="UFR209" s="447"/>
      <c r="UFS209" s="448"/>
      <c r="UFT209" s="602"/>
      <c r="UFU209" s="602"/>
      <c r="UFV209" s="602"/>
      <c r="UFW209" s="449"/>
      <c r="UFX209" s="449"/>
      <c r="UFY209" s="449"/>
      <c r="UFZ209" s="602"/>
      <c r="UGA209" s="449"/>
      <c r="UGB209" s="449"/>
      <c r="UGC209" s="449"/>
      <c r="UGD209" s="449"/>
      <c r="UGE209" s="602"/>
      <c r="UGF209" s="447"/>
      <c r="UGG209" s="447"/>
      <c r="UGH209" s="447"/>
      <c r="UGI209" s="448"/>
      <c r="UGJ209" s="602"/>
      <c r="UGK209" s="602"/>
      <c r="UGL209" s="602"/>
      <c r="UGM209" s="449"/>
      <c r="UGN209" s="449"/>
      <c r="UGO209" s="449"/>
      <c r="UGP209" s="602"/>
      <c r="UGQ209" s="449"/>
      <c r="UGR209" s="449"/>
      <c r="UGS209" s="449"/>
      <c r="UGT209" s="449"/>
      <c r="UGU209" s="602"/>
      <c r="UGV209" s="447"/>
      <c r="UGW209" s="447"/>
      <c r="UGX209" s="447"/>
      <c r="UGY209" s="448"/>
      <c r="UGZ209" s="602"/>
      <c r="UHA209" s="602"/>
      <c r="UHB209" s="602"/>
      <c r="UHC209" s="449"/>
      <c r="UHD209" s="449"/>
      <c r="UHE209" s="449"/>
      <c r="UHF209" s="602"/>
      <c r="UHG209" s="449"/>
      <c r="UHH209" s="449"/>
      <c r="UHI209" s="449"/>
      <c r="UHJ209" s="449"/>
      <c r="UHK209" s="602"/>
      <c r="UHL209" s="447"/>
      <c r="UHM209" s="447"/>
      <c r="UHN209" s="447"/>
      <c r="UHO209" s="448"/>
      <c r="UHP209" s="602"/>
      <c r="UHQ209" s="602"/>
      <c r="UHR209" s="602"/>
      <c r="UHS209" s="449"/>
      <c r="UHT209" s="449"/>
      <c r="UHU209" s="449"/>
      <c r="UHV209" s="602"/>
      <c r="UHW209" s="449"/>
      <c r="UHX209" s="449"/>
      <c r="UHY209" s="449"/>
      <c r="UHZ209" s="449"/>
      <c r="UIA209" s="602"/>
      <c r="UIB209" s="447"/>
      <c r="UIC209" s="447"/>
      <c r="UID209" s="447"/>
      <c r="UIE209" s="448"/>
      <c r="UIF209" s="602"/>
      <c r="UIG209" s="602"/>
      <c r="UIH209" s="602"/>
      <c r="UII209" s="449"/>
      <c r="UIJ209" s="449"/>
      <c r="UIK209" s="449"/>
      <c r="UIL209" s="602"/>
      <c r="UIM209" s="449"/>
      <c r="UIN209" s="449"/>
      <c r="UIO209" s="449"/>
      <c r="UIP209" s="449"/>
      <c r="UIQ209" s="602"/>
      <c r="UIR209" s="447"/>
      <c r="UIS209" s="447"/>
      <c r="UIT209" s="447"/>
      <c r="UIU209" s="448"/>
      <c r="UIV209" s="602"/>
      <c r="UIW209" s="602"/>
      <c r="UIX209" s="602"/>
      <c r="UIY209" s="449"/>
      <c r="UIZ209" s="449"/>
      <c r="UJA209" s="449"/>
      <c r="UJB209" s="602"/>
      <c r="UJC209" s="449"/>
      <c r="UJD209" s="449"/>
      <c r="UJE209" s="449"/>
      <c r="UJF209" s="449"/>
      <c r="UJG209" s="602"/>
      <c r="UJH209" s="447"/>
      <c r="UJI209" s="447"/>
      <c r="UJJ209" s="447"/>
      <c r="UJK209" s="448"/>
      <c r="UJL209" s="602"/>
      <c r="UJM209" s="602"/>
      <c r="UJN209" s="602"/>
      <c r="UJO209" s="449"/>
      <c r="UJP209" s="449"/>
      <c r="UJQ209" s="449"/>
      <c r="UJR209" s="602"/>
      <c r="UJS209" s="449"/>
      <c r="UJT209" s="449"/>
      <c r="UJU209" s="449"/>
      <c r="UJV209" s="449"/>
      <c r="UJW209" s="602"/>
      <c r="UJX209" s="447"/>
      <c r="UJY209" s="447"/>
      <c r="UJZ209" s="447"/>
      <c r="UKA209" s="448"/>
      <c r="UKB209" s="602"/>
      <c r="UKC209" s="602"/>
      <c r="UKD209" s="602"/>
      <c r="UKE209" s="449"/>
      <c r="UKF209" s="449"/>
      <c r="UKG209" s="449"/>
      <c r="UKH209" s="602"/>
      <c r="UKI209" s="449"/>
      <c r="UKJ209" s="449"/>
      <c r="UKK209" s="449"/>
      <c r="UKL209" s="449"/>
      <c r="UKM209" s="602"/>
      <c r="UKN209" s="447"/>
      <c r="UKO209" s="447"/>
      <c r="UKP209" s="447"/>
      <c r="UKQ209" s="448"/>
      <c r="UKR209" s="602"/>
      <c r="UKS209" s="602"/>
      <c r="UKT209" s="602"/>
      <c r="UKU209" s="449"/>
      <c r="UKV209" s="449"/>
      <c r="UKW209" s="449"/>
      <c r="UKX209" s="602"/>
      <c r="UKY209" s="449"/>
      <c r="UKZ209" s="449"/>
      <c r="ULA209" s="449"/>
      <c r="ULB209" s="449"/>
      <c r="ULC209" s="602"/>
      <c r="ULD209" s="447"/>
      <c r="ULE209" s="447"/>
      <c r="ULF209" s="447"/>
      <c r="ULG209" s="448"/>
      <c r="ULH209" s="602"/>
      <c r="ULI209" s="602"/>
      <c r="ULJ209" s="602"/>
      <c r="ULK209" s="449"/>
      <c r="ULL209" s="449"/>
      <c r="ULM209" s="449"/>
      <c r="ULN209" s="602"/>
      <c r="ULO209" s="449"/>
      <c r="ULP209" s="449"/>
      <c r="ULQ209" s="449"/>
      <c r="ULR209" s="449"/>
      <c r="ULS209" s="602"/>
      <c r="ULT209" s="447"/>
      <c r="ULU209" s="447"/>
      <c r="ULV209" s="447"/>
      <c r="ULW209" s="448"/>
      <c r="ULX209" s="602"/>
      <c r="ULY209" s="602"/>
      <c r="ULZ209" s="602"/>
      <c r="UMA209" s="449"/>
      <c r="UMB209" s="449"/>
      <c r="UMC209" s="449"/>
      <c r="UMD209" s="602"/>
      <c r="UME209" s="449"/>
      <c r="UMF209" s="449"/>
      <c r="UMG209" s="449"/>
      <c r="UMH209" s="449"/>
      <c r="UMI209" s="602"/>
      <c r="UMJ209" s="447"/>
      <c r="UMK209" s="447"/>
      <c r="UML209" s="447"/>
      <c r="UMM209" s="448"/>
      <c r="UMN209" s="602"/>
      <c r="UMO209" s="602"/>
      <c r="UMP209" s="602"/>
      <c r="UMQ209" s="449"/>
      <c r="UMR209" s="449"/>
      <c r="UMS209" s="449"/>
      <c r="UMT209" s="602"/>
      <c r="UMU209" s="449"/>
      <c r="UMV209" s="449"/>
      <c r="UMW209" s="449"/>
      <c r="UMX209" s="449"/>
      <c r="UMY209" s="602"/>
      <c r="UMZ209" s="447"/>
      <c r="UNA209" s="447"/>
      <c r="UNB209" s="447"/>
      <c r="UNC209" s="448"/>
      <c r="UND209" s="602"/>
      <c r="UNE209" s="602"/>
      <c r="UNF209" s="602"/>
      <c r="UNG209" s="449"/>
      <c r="UNH209" s="449"/>
      <c r="UNI209" s="449"/>
      <c r="UNJ209" s="602"/>
      <c r="UNK209" s="449"/>
      <c r="UNL209" s="449"/>
      <c r="UNM209" s="449"/>
      <c r="UNN209" s="449"/>
      <c r="UNO209" s="602"/>
      <c r="UNP209" s="447"/>
      <c r="UNQ209" s="447"/>
      <c r="UNR209" s="447"/>
      <c r="UNS209" s="448"/>
      <c r="UNT209" s="602"/>
      <c r="UNU209" s="602"/>
      <c r="UNV209" s="602"/>
      <c r="UNW209" s="449"/>
      <c r="UNX209" s="449"/>
      <c r="UNY209" s="449"/>
      <c r="UNZ209" s="602"/>
      <c r="UOA209" s="449"/>
      <c r="UOB209" s="449"/>
      <c r="UOC209" s="449"/>
      <c r="UOD209" s="449"/>
      <c r="UOE209" s="602"/>
      <c r="UOF209" s="447"/>
      <c r="UOG209" s="447"/>
      <c r="UOH209" s="447"/>
      <c r="UOI209" s="448"/>
      <c r="UOJ209" s="602"/>
      <c r="UOK209" s="602"/>
      <c r="UOL209" s="602"/>
      <c r="UOM209" s="449"/>
      <c r="UON209" s="449"/>
      <c r="UOO209" s="449"/>
      <c r="UOP209" s="602"/>
      <c r="UOQ209" s="449"/>
      <c r="UOR209" s="449"/>
      <c r="UOS209" s="449"/>
      <c r="UOT209" s="449"/>
      <c r="UOU209" s="602"/>
      <c r="UOV209" s="447"/>
      <c r="UOW209" s="447"/>
      <c r="UOX209" s="447"/>
      <c r="UOY209" s="448"/>
      <c r="UOZ209" s="602"/>
      <c r="UPA209" s="602"/>
      <c r="UPB209" s="602"/>
      <c r="UPC209" s="449"/>
      <c r="UPD209" s="449"/>
      <c r="UPE209" s="449"/>
      <c r="UPF209" s="602"/>
      <c r="UPG209" s="449"/>
      <c r="UPH209" s="449"/>
      <c r="UPI209" s="449"/>
      <c r="UPJ209" s="449"/>
      <c r="UPK209" s="602"/>
      <c r="UPL209" s="447"/>
      <c r="UPM209" s="447"/>
      <c r="UPN209" s="447"/>
      <c r="UPO209" s="448"/>
      <c r="UPP209" s="602"/>
      <c r="UPQ209" s="602"/>
      <c r="UPR209" s="602"/>
      <c r="UPS209" s="449"/>
      <c r="UPT209" s="449"/>
      <c r="UPU209" s="449"/>
      <c r="UPV209" s="602"/>
      <c r="UPW209" s="449"/>
      <c r="UPX209" s="449"/>
      <c r="UPY209" s="449"/>
      <c r="UPZ209" s="449"/>
      <c r="UQA209" s="602"/>
      <c r="UQB209" s="447"/>
      <c r="UQC209" s="447"/>
      <c r="UQD209" s="447"/>
      <c r="UQE209" s="448"/>
      <c r="UQF209" s="602"/>
      <c r="UQG209" s="602"/>
      <c r="UQH209" s="602"/>
      <c r="UQI209" s="449"/>
      <c r="UQJ209" s="449"/>
      <c r="UQK209" s="449"/>
      <c r="UQL209" s="602"/>
      <c r="UQM209" s="449"/>
      <c r="UQN209" s="449"/>
      <c r="UQO209" s="449"/>
      <c r="UQP209" s="449"/>
      <c r="UQQ209" s="602"/>
      <c r="UQR209" s="447"/>
      <c r="UQS209" s="447"/>
      <c r="UQT209" s="447"/>
      <c r="UQU209" s="448"/>
      <c r="UQV209" s="602"/>
      <c r="UQW209" s="602"/>
      <c r="UQX209" s="602"/>
      <c r="UQY209" s="449"/>
      <c r="UQZ209" s="449"/>
      <c r="URA209" s="449"/>
      <c r="URB209" s="602"/>
      <c r="URC209" s="449"/>
      <c r="URD209" s="449"/>
      <c r="URE209" s="449"/>
      <c r="URF209" s="449"/>
      <c r="URG209" s="602"/>
      <c r="URH209" s="447"/>
      <c r="URI209" s="447"/>
      <c r="URJ209" s="447"/>
      <c r="URK209" s="448"/>
      <c r="URL209" s="602"/>
      <c r="URM209" s="602"/>
      <c r="URN209" s="602"/>
      <c r="URO209" s="449"/>
      <c r="URP209" s="449"/>
      <c r="URQ209" s="449"/>
      <c r="URR209" s="602"/>
      <c r="URS209" s="449"/>
      <c r="URT209" s="449"/>
      <c r="URU209" s="449"/>
      <c r="URV209" s="449"/>
      <c r="URW209" s="602"/>
      <c r="URX209" s="447"/>
      <c r="URY209" s="447"/>
      <c r="URZ209" s="447"/>
      <c r="USA209" s="448"/>
      <c r="USB209" s="602"/>
      <c r="USC209" s="602"/>
      <c r="USD209" s="602"/>
      <c r="USE209" s="449"/>
      <c r="USF209" s="449"/>
      <c r="USG209" s="449"/>
      <c r="USH209" s="602"/>
      <c r="USI209" s="449"/>
      <c r="USJ209" s="449"/>
      <c r="USK209" s="449"/>
      <c r="USL209" s="449"/>
      <c r="USM209" s="602"/>
      <c r="USN209" s="447"/>
      <c r="USO209" s="447"/>
      <c r="USP209" s="447"/>
      <c r="USQ209" s="448"/>
      <c r="USR209" s="602"/>
      <c r="USS209" s="602"/>
      <c r="UST209" s="602"/>
      <c r="USU209" s="449"/>
      <c r="USV209" s="449"/>
      <c r="USW209" s="449"/>
      <c r="USX209" s="602"/>
      <c r="USY209" s="449"/>
      <c r="USZ209" s="449"/>
      <c r="UTA209" s="449"/>
      <c r="UTB209" s="449"/>
      <c r="UTC209" s="602"/>
      <c r="UTD209" s="447"/>
      <c r="UTE209" s="447"/>
      <c r="UTF209" s="447"/>
      <c r="UTG209" s="448"/>
      <c r="UTH209" s="602"/>
      <c r="UTI209" s="602"/>
      <c r="UTJ209" s="602"/>
      <c r="UTK209" s="449"/>
      <c r="UTL209" s="449"/>
      <c r="UTM209" s="449"/>
      <c r="UTN209" s="602"/>
      <c r="UTO209" s="449"/>
      <c r="UTP209" s="449"/>
      <c r="UTQ209" s="449"/>
      <c r="UTR209" s="449"/>
      <c r="UTS209" s="602"/>
      <c r="UTT209" s="447"/>
      <c r="UTU209" s="447"/>
      <c r="UTV209" s="447"/>
      <c r="UTW209" s="448"/>
      <c r="UTX209" s="602"/>
      <c r="UTY209" s="602"/>
      <c r="UTZ209" s="602"/>
      <c r="UUA209" s="449"/>
      <c r="UUB209" s="449"/>
      <c r="UUC209" s="449"/>
      <c r="UUD209" s="602"/>
      <c r="UUE209" s="449"/>
      <c r="UUF209" s="449"/>
      <c r="UUG209" s="449"/>
      <c r="UUH209" s="449"/>
      <c r="UUI209" s="602"/>
      <c r="UUJ209" s="447"/>
      <c r="UUK209" s="447"/>
      <c r="UUL209" s="447"/>
      <c r="UUM209" s="448"/>
      <c r="UUN209" s="602"/>
      <c r="UUO209" s="602"/>
      <c r="UUP209" s="602"/>
      <c r="UUQ209" s="449"/>
      <c r="UUR209" s="449"/>
      <c r="UUS209" s="449"/>
      <c r="UUT209" s="602"/>
      <c r="UUU209" s="449"/>
      <c r="UUV209" s="449"/>
      <c r="UUW209" s="449"/>
      <c r="UUX209" s="449"/>
      <c r="UUY209" s="602"/>
      <c r="UUZ209" s="447"/>
      <c r="UVA209" s="447"/>
      <c r="UVB209" s="447"/>
      <c r="UVC209" s="448"/>
      <c r="UVD209" s="602"/>
      <c r="UVE209" s="602"/>
      <c r="UVF209" s="602"/>
      <c r="UVG209" s="449"/>
      <c r="UVH209" s="449"/>
      <c r="UVI209" s="449"/>
      <c r="UVJ209" s="602"/>
      <c r="UVK209" s="449"/>
      <c r="UVL209" s="449"/>
      <c r="UVM209" s="449"/>
      <c r="UVN209" s="449"/>
      <c r="UVO209" s="602"/>
      <c r="UVP209" s="447"/>
      <c r="UVQ209" s="447"/>
      <c r="UVR209" s="447"/>
      <c r="UVS209" s="448"/>
      <c r="UVT209" s="602"/>
      <c r="UVU209" s="602"/>
      <c r="UVV209" s="602"/>
      <c r="UVW209" s="449"/>
      <c r="UVX209" s="449"/>
      <c r="UVY209" s="449"/>
      <c r="UVZ209" s="602"/>
      <c r="UWA209" s="449"/>
      <c r="UWB209" s="449"/>
      <c r="UWC209" s="449"/>
      <c r="UWD209" s="449"/>
      <c r="UWE209" s="602"/>
      <c r="UWF209" s="447"/>
      <c r="UWG209" s="447"/>
      <c r="UWH209" s="447"/>
      <c r="UWI209" s="448"/>
      <c r="UWJ209" s="602"/>
      <c r="UWK209" s="602"/>
      <c r="UWL209" s="602"/>
      <c r="UWM209" s="449"/>
      <c r="UWN209" s="449"/>
      <c r="UWO209" s="449"/>
      <c r="UWP209" s="602"/>
      <c r="UWQ209" s="449"/>
      <c r="UWR209" s="449"/>
      <c r="UWS209" s="449"/>
      <c r="UWT209" s="449"/>
      <c r="UWU209" s="602"/>
      <c r="UWV209" s="447"/>
      <c r="UWW209" s="447"/>
      <c r="UWX209" s="447"/>
      <c r="UWY209" s="448"/>
      <c r="UWZ209" s="602"/>
      <c r="UXA209" s="602"/>
      <c r="UXB209" s="602"/>
      <c r="UXC209" s="449"/>
      <c r="UXD209" s="449"/>
      <c r="UXE209" s="449"/>
      <c r="UXF209" s="602"/>
      <c r="UXG209" s="449"/>
      <c r="UXH209" s="449"/>
      <c r="UXI209" s="449"/>
      <c r="UXJ209" s="449"/>
      <c r="UXK209" s="602"/>
      <c r="UXL209" s="447"/>
      <c r="UXM209" s="447"/>
      <c r="UXN209" s="447"/>
      <c r="UXO209" s="448"/>
      <c r="UXP209" s="602"/>
      <c r="UXQ209" s="602"/>
      <c r="UXR209" s="602"/>
      <c r="UXS209" s="449"/>
      <c r="UXT209" s="449"/>
      <c r="UXU209" s="449"/>
      <c r="UXV209" s="602"/>
      <c r="UXW209" s="449"/>
      <c r="UXX209" s="449"/>
      <c r="UXY209" s="449"/>
      <c r="UXZ209" s="449"/>
      <c r="UYA209" s="602"/>
      <c r="UYB209" s="447"/>
      <c r="UYC209" s="447"/>
      <c r="UYD209" s="447"/>
      <c r="UYE209" s="448"/>
      <c r="UYF209" s="602"/>
      <c r="UYG209" s="602"/>
      <c r="UYH209" s="602"/>
      <c r="UYI209" s="449"/>
      <c r="UYJ209" s="449"/>
      <c r="UYK209" s="449"/>
      <c r="UYL209" s="602"/>
      <c r="UYM209" s="449"/>
      <c r="UYN209" s="449"/>
      <c r="UYO209" s="449"/>
      <c r="UYP209" s="449"/>
      <c r="UYQ209" s="602"/>
      <c r="UYR209" s="447"/>
      <c r="UYS209" s="447"/>
      <c r="UYT209" s="447"/>
      <c r="UYU209" s="448"/>
      <c r="UYV209" s="602"/>
      <c r="UYW209" s="602"/>
      <c r="UYX209" s="602"/>
      <c r="UYY209" s="449"/>
      <c r="UYZ209" s="449"/>
      <c r="UZA209" s="449"/>
      <c r="UZB209" s="602"/>
      <c r="UZC209" s="449"/>
      <c r="UZD209" s="449"/>
      <c r="UZE209" s="449"/>
      <c r="UZF209" s="449"/>
      <c r="UZG209" s="602"/>
      <c r="UZH209" s="447"/>
      <c r="UZI209" s="447"/>
      <c r="UZJ209" s="447"/>
      <c r="UZK209" s="448"/>
      <c r="UZL209" s="602"/>
      <c r="UZM209" s="602"/>
      <c r="UZN209" s="602"/>
      <c r="UZO209" s="449"/>
      <c r="UZP209" s="449"/>
      <c r="UZQ209" s="449"/>
      <c r="UZR209" s="602"/>
      <c r="UZS209" s="449"/>
      <c r="UZT209" s="449"/>
      <c r="UZU209" s="449"/>
      <c r="UZV209" s="449"/>
      <c r="UZW209" s="602"/>
      <c r="UZX209" s="447"/>
      <c r="UZY209" s="447"/>
      <c r="UZZ209" s="447"/>
      <c r="VAA209" s="448"/>
      <c r="VAB209" s="602"/>
      <c r="VAC209" s="602"/>
      <c r="VAD209" s="602"/>
      <c r="VAE209" s="449"/>
      <c r="VAF209" s="449"/>
      <c r="VAG209" s="449"/>
      <c r="VAH209" s="602"/>
      <c r="VAI209" s="449"/>
      <c r="VAJ209" s="449"/>
      <c r="VAK209" s="449"/>
      <c r="VAL209" s="449"/>
      <c r="VAM209" s="602"/>
      <c r="VAN209" s="447"/>
      <c r="VAO209" s="447"/>
      <c r="VAP209" s="447"/>
      <c r="VAQ209" s="448"/>
      <c r="VAR209" s="602"/>
      <c r="VAS209" s="602"/>
      <c r="VAT209" s="602"/>
      <c r="VAU209" s="449"/>
      <c r="VAV209" s="449"/>
      <c r="VAW209" s="449"/>
      <c r="VAX209" s="602"/>
      <c r="VAY209" s="449"/>
      <c r="VAZ209" s="449"/>
      <c r="VBA209" s="449"/>
      <c r="VBB209" s="449"/>
      <c r="VBC209" s="602"/>
      <c r="VBD209" s="447"/>
      <c r="VBE209" s="447"/>
      <c r="VBF209" s="447"/>
      <c r="VBG209" s="448"/>
      <c r="VBH209" s="602"/>
      <c r="VBI209" s="602"/>
      <c r="VBJ209" s="602"/>
      <c r="VBK209" s="449"/>
      <c r="VBL209" s="449"/>
      <c r="VBM209" s="449"/>
      <c r="VBN209" s="602"/>
      <c r="VBO209" s="449"/>
      <c r="VBP209" s="449"/>
      <c r="VBQ209" s="449"/>
      <c r="VBR209" s="449"/>
      <c r="VBS209" s="602"/>
      <c r="VBT209" s="447"/>
      <c r="VBU209" s="447"/>
      <c r="VBV209" s="447"/>
      <c r="VBW209" s="448"/>
      <c r="VBX209" s="602"/>
      <c r="VBY209" s="602"/>
      <c r="VBZ209" s="602"/>
      <c r="VCA209" s="449"/>
      <c r="VCB209" s="449"/>
      <c r="VCC209" s="449"/>
      <c r="VCD209" s="602"/>
      <c r="VCE209" s="449"/>
      <c r="VCF209" s="449"/>
      <c r="VCG209" s="449"/>
      <c r="VCH209" s="449"/>
      <c r="VCI209" s="602"/>
      <c r="VCJ209" s="447"/>
      <c r="VCK209" s="447"/>
      <c r="VCL209" s="447"/>
      <c r="VCM209" s="448"/>
      <c r="VCN209" s="602"/>
      <c r="VCO209" s="602"/>
      <c r="VCP209" s="602"/>
      <c r="VCQ209" s="449"/>
      <c r="VCR209" s="449"/>
      <c r="VCS209" s="449"/>
      <c r="VCT209" s="602"/>
      <c r="VCU209" s="449"/>
      <c r="VCV209" s="449"/>
      <c r="VCW209" s="449"/>
      <c r="VCX209" s="449"/>
      <c r="VCY209" s="602"/>
      <c r="VCZ209" s="447"/>
      <c r="VDA209" s="447"/>
      <c r="VDB209" s="447"/>
      <c r="VDC209" s="448"/>
      <c r="VDD209" s="602"/>
      <c r="VDE209" s="602"/>
      <c r="VDF209" s="602"/>
      <c r="VDG209" s="449"/>
      <c r="VDH209" s="449"/>
      <c r="VDI209" s="449"/>
      <c r="VDJ209" s="602"/>
      <c r="VDK209" s="449"/>
      <c r="VDL209" s="449"/>
      <c r="VDM209" s="449"/>
      <c r="VDN209" s="449"/>
      <c r="VDO209" s="602"/>
      <c r="VDP209" s="447"/>
      <c r="VDQ209" s="447"/>
      <c r="VDR209" s="447"/>
      <c r="VDS209" s="448"/>
      <c r="VDT209" s="602"/>
      <c r="VDU209" s="602"/>
      <c r="VDV209" s="602"/>
      <c r="VDW209" s="449"/>
      <c r="VDX209" s="449"/>
      <c r="VDY209" s="449"/>
      <c r="VDZ209" s="602"/>
      <c r="VEA209" s="449"/>
      <c r="VEB209" s="449"/>
      <c r="VEC209" s="449"/>
      <c r="VED209" s="449"/>
      <c r="VEE209" s="602"/>
      <c r="VEF209" s="447"/>
      <c r="VEG209" s="447"/>
      <c r="VEH209" s="447"/>
      <c r="VEI209" s="448"/>
      <c r="VEJ209" s="602"/>
      <c r="VEK209" s="602"/>
      <c r="VEL209" s="602"/>
      <c r="VEM209" s="449"/>
      <c r="VEN209" s="449"/>
      <c r="VEO209" s="449"/>
      <c r="VEP209" s="602"/>
      <c r="VEQ209" s="449"/>
      <c r="VER209" s="449"/>
      <c r="VES209" s="449"/>
      <c r="VET209" s="449"/>
      <c r="VEU209" s="602"/>
      <c r="VEV209" s="447"/>
      <c r="VEW209" s="447"/>
      <c r="VEX209" s="447"/>
      <c r="VEY209" s="448"/>
      <c r="VEZ209" s="602"/>
      <c r="VFA209" s="602"/>
      <c r="VFB209" s="602"/>
      <c r="VFC209" s="449"/>
      <c r="VFD209" s="449"/>
      <c r="VFE209" s="449"/>
      <c r="VFF209" s="602"/>
      <c r="VFG209" s="449"/>
      <c r="VFH209" s="449"/>
      <c r="VFI209" s="449"/>
      <c r="VFJ209" s="449"/>
      <c r="VFK209" s="602"/>
      <c r="VFL209" s="447"/>
      <c r="VFM209" s="447"/>
      <c r="VFN209" s="447"/>
      <c r="VFO209" s="448"/>
      <c r="VFP209" s="602"/>
      <c r="VFQ209" s="602"/>
      <c r="VFR209" s="602"/>
      <c r="VFS209" s="449"/>
      <c r="VFT209" s="449"/>
      <c r="VFU209" s="449"/>
      <c r="VFV209" s="602"/>
      <c r="VFW209" s="449"/>
      <c r="VFX209" s="449"/>
      <c r="VFY209" s="449"/>
      <c r="VFZ209" s="449"/>
      <c r="VGA209" s="602"/>
      <c r="VGB209" s="447"/>
      <c r="VGC209" s="447"/>
      <c r="VGD209" s="447"/>
      <c r="VGE209" s="448"/>
      <c r="VGF209" s="602"/>
      <c r="VGG209" s="602"/>
      <c r="VGH209" s="602"/>
      <c r="VGI209" s="449"/>
      <c r="VGJ209" s="449"/>
      <c r="VGK209" s="449"/>
      <c r="VGL209" s="602"/>
      <c r="VGM209" s="449"/>
      <c r="VGN209" s="449"/>
      <c r="VGO209" s="449"/>
      <c r="VGP209" s="449"/>
      <c r="VGQ209" s="602"/>
      <c r="VGR209" s="447"/>
      <c r="VGS209" s="447"/>
      <c r="VGT209" s="447"/>
      <c r="VGU209" s="448"/>
      <c r="VGV209" s="602"/>
      <c r="VGW209" s="602"/>
      <c r="VGX209" s="602"/>
      <c r="VGY209" s="449"/>
      <c r="VGZ209" s="449"/>
      <c r="VHA209" s="449"/>
      <c r="VHB209" s="602"/>
      <c r="VHC209" s="449"/>
      <c r="VHD209" s="449"/>
      <c r="VHE209" s="449"/>
      <c r="VHF209" s="449"/>
      <c r="VHG209" s="602"/>
      <c r="VHH209" s="447"/>
      <c r="VHI209" s="447"/>
      <c r="VHJ209" s="447"/>
      <c r="VHK209" s="448"/>
      <c r="VHL209" s="602"/>
      <c r="VHM209" s="602"/>
      <c r="VHN209" s="602"/>
      <c r="VHO209" s="449"/>
      <c r="VHP209" s="449"/>
      <c r="VHQ209" s="449"/>
      <c r="VHR209" s="602"/>
      <c r="VHS209" s="449"/>
      <c r="VHT209" s="449"/>
      <c r="VHU209" s="449"/>
      <c r="VHV209" s="449"/>
      <c r="VHW209" s="602"/>
      <c r="VHX209" s="447"/>
      <c r="VHY209" s="447"/>
      <c r="VHZ209" s="447"/>
      <c r="VIA209" s="448"/>
      <c r="VIB209" s="602"/>
      <c r="VIC209" s="602"/>
      <c r="VID209" s="602"/>
      <c r="VIE209" s="449"/>
      <c r="VIF209" s="449"/>
      <c r="VIG209" s="449"/>
      <c r="VIH209" s="602"/>
      <c r="VII209" s="449"/>
      <c r="VIJ209" s="449"/>
      <c r="VIK209" s="449"/>
      <c r="VIL209" s="449"/>
      <c r="VIM209" s="602"/>
      <c r="VIN209" s="447"/>
      <c r="VIO209" s="447"/>
      <c r="VIP209" s="447"/>
      <c r="VIQ209" s="448"/>
      <c r="VIR209" s="602"/>
      <c r="VIS209" s="602"/>
      <c r="VIT209" s="602"/>
      <c r="VIU209" s="449"/>
      <c r="VIV209" s="449"/>
      <c r="VIW209" s="449"/>
      <c r="VIX209" s="602"/>
      <c r="VIY209" s="449"/>
      <c r="VIZ209" s="449"/>
      <c r="VJA209" s="449"/>
      <c r="VJB209" s="449"/>
      <c r="VJC209" s="602"/>
      <c r="VJD209" s="447"/>
      <c r="VJE209" s="447"/>
      <c r="VJF209" s="447"/>
      <c r="VJG209" s="448"/>
      <c r="VJH209" s="602"/>
      <c r="VJI209" s="602"/>
      <c r="VJJ209" s="602"/>
      <c r="VJK209" s="449"/>
      <c r="VJL209" s="449"/>
      <c r="VJM209" s="449"/>
      <c r="VJN209" s="602"/>
      <c r="VJO209" s="449"/>
      <c r="VJP209" s="449"/>
      <c r="VJQ209" s="449"/>
      <c r="VJR209" s="449"/>
      <c r="VJS209" s="602"/>
      <c r="VJT209" s="447"/>
      <c r="VJU209" s="447"/>
      <c r="VJV209" s="447"/>
      <c r="VJW209" s="448"/>
      <c r="VJX209" s="602"/>
      <c r="VJY209" s="602"/>
      <c r="VJZ209" s="602"/>
      <c r="VKA209" s="449"/>
      <c r="VKB209" s="449"/>
      <c r="VKC209" s="449"/>
      <c r="VKD209" s="602"/>
      <c r="VKE209" s="449"/>
      <c r="VKF209" s="449"/>
      <c r="VKG209" s="449"/>
      <c r="VKH209" s="449"/>
      <c r="VKI209" s="602"/>
      <c r="VKJ209" s="447"/>
      <c r="VKK209" s="447"/>
      <c r="VKL209" s="447"/>
      <c r="VKM209" s="448"/>
      <c r="VKN209" s="602"/>
      <c r="VKO209" s="602"/>
      <c r="VKP209" s="602"/>
      <c r="VKQ209" s="449"/>
      <c r="VKR209" s="449"/>
      <c r="VKS209" s="449"/>
      <c r="VKT209" s="602"/>
      <c r="VKU209" s="449"/>
      <c r="VKV209" s="449"/>
      <c r="VKW209" s="449"/>
      <c r="VKX209" s="449"/>
      <c r="VKY209" s="602"/>
      <c r="VKZ209" s="447"/>
      <c r="VLA209" s="447"/>
      <c r="VLB209" s="447"/>
      <c r="VLC209" s="448"/>
      <c r="VLD209" s="602"/>
      <c r="VLE209" s="602"/>
      <c r="VLF209" s="602"/>
      <c r="VLG209" s="449"/>
      <c r="VLH209" s="449"/>
      <c r="VLI209" s="449"/>
      <c r="VLJ209" s="602"/>
      <c r="VLK209" s="449"/>
      <c r="VLL209" s="449"/>
      <c r="VLM209" s="449"/>
      <c r="VLN209" s="449"/>
      <c r="VLO209" s="602"/>
      <c r="VLP209" s="447"/>
      <c r="VLQ209" s="447"/>
      <c r="VLR209" s="447"/>
      <c r="VLS209" s="448"/>
      <c r="VLT209" s="602"/>
      <c r="VLU209" s="602"/>
      <c r="VLV209" s="602"/>
      <c r="VLW209" s="449"/>
      <c r="VLX209" s="449"/>
      <c r="VLY209" s="449"/>
      <c r="VLZ209" s="602"/>
      <c r="VMA209" s="449"/>
      <c r="VMB209" s="449"/>
      <c r="VMC209" s="449"/>
      <c r="VMD209" s="449"/>
      <c r="VME209" s="602"/>
      <c r="VMF209" s="447"/>
      <c r="VMG209" s="447"/>
      <c r="VMH209" s="447"/>
      <c r="VMI209" s="448"/>
      <c r="VMJ209" s="602"/>
      <c r="VMK209" s="602"/>
      <c r="VML209" s="602"/>
      <c r="VMM209" s="449"/>
      <c r="VMN209" s="449"/>
      <c r="VMO209" s="449"/>
      <c r="VMP209" s="602"/>
      <c r="VMQ209" s="449"/>
      <c r="VMR209" s="449"/>
      <c r="VMS209" s="449"/>
      <c r="VMT209" s="449"/>
      <c r="VMU209" s="602"/>
      <c r="VMV209" s="447"/>
      <c r="VMW209" s="447"/>
      <c r="VMX209" s="447"/>
      <c r="VMY209" s="448"/>
      <c r="VMZ209" s="602"/>
      <c r="VNA209" s="602"/>
      <c r="VNB209" s="602"/>
      <c r="VNC209" s="449"/>
      <c r="VND209" s="449"/>
      <c r="VNE209" s="449"/>
      <c r="VNF209" s="602"/>
      <c r="VNG209" s="449"/>
      <c r="VNH209" s="449"/>
      <c r="VNI209" s="449"/>
      <c r="VNJ209" s="449"/>
      <c r="VNK209" s="602"/>
      <c r="VNL209" s="447"/>
      <c r="VNM209" s="447"/>
      <c r="VNN209" s="447"/>
      <c r="VNO209" s="448"/>
      <c r="VNP209" s="602"/>
      <c r="VNQ209" s="602"/>
      <c r="VNR209" s="602"/>
      <c r="VNS209" s="449"/>
      <c r="VNT209" s="449"/>
      <c r="VNU209" s="449"/>
      <c r="VNV209" s="602"/>
      <c r="VNW209" s="449"/>
      <c r="VNX209" s="449"/>
      <c r="VNY209" s="449"/>
      <c r="VNZ209" s="449"/>
      <c r="VOA209" s="602"/>
      <c r="VOB209" s="447"/>
      <c r="VOC209" s="447"/>
      <c r="VOD209" s="447"/>
      <c r="VOE209" s="448"/>
      <c r="VOF209" s="602"/>
      <c r="VOG209" s="602"/>
      <c r="VOH209" s="602"/>
      <c r="VOI209" s="449"/>
      <c r="VOJ209" s="449"/>
      <c r="VOK209" s="449"/>
      <c r="VOL209" s="602"/>
      <c r="VOM209" s="449"/>
      <c r="VON209" s="449"/>
      <c r="VOO209" s="449"/>
      <c r="VOP209" s="449"/>
      <c r="VOQ209" s="602"/>
      <c r="VOR209" s="447"/>
      <c r="VOS209" s="447"/>
      <c r="VOT209" s="447"/>
      <c r="VOU209" s="448"/>
      <c r="VOV209" s="602"/>
      <c r="VOW209" s="602"/>
      <c r="VOX209" s="602"/>
      <c r="VOY209" s="449"/>
      <c r="VOZ209" s="449"/>
      <c r="VPA209" s="449"/>
      <c r="VPB209" s="602"/>
      <c r="VPC209" s="449"/>
      <c r="VPD209" s="449"/>
      <c r="VPE209" s="449"/>
      <c r="VPF209" s="449"/>
      <c r="VPG209" s="602"/>
      <c r="VPH209" s="447"/>
      <c r="VPI209" s="447"/>
      <c r="VPJ209" s="447"/>
      <c r="VPK209" s="448"/>
      <c r="VPL209" s="602"/>
      <c r="VPM209" s="602"/>
      <c r="VPN209" s="602"/>
      <c r="VPO209" s="449"/>
      <c r="VPP209" s="449"/>
      <c r="VPQ209" s="449"/>
      <c r="VPR209" s="602"/>
      <c r="VPS209" s="449"/>
      <c r="VPT209" s="449"/>
      <c r="VPU209" s="449"/>
      <c r="VPV209" s="449"/>
      <c r="VPW209" s="602"/>
      <c r="VPX209" s="447"/>
      <c r="VPY209" s="447"/>
      <c r="VPZ209" s="447"/>
      <c r="VQA209" s="448"/>
      <c r="VQB209" s="602"/>
      <c r="VQC209" s="602"/>
      <c r="VQD209" s="602"/>
      <c r="VQE209" s="449"/>
      <c r="VQF209" s="449"/>
      <c r="VQG209" s="449"/>
      <c r="VQH209" s="602"/>
      <c r="VQI209" s="449"/>
      <c r="VQJ209" s="449"/>
      <c r="VQK209" s="449"/>
      <c r="VQL209" s="449"/>
      <c r="VQM209" s="602"/>
      <c r="VQN209" s="447"/>
      <c r="VQO209" s="447"/>
      <c r="VQP209" s="447"/>
      <c r="VQQ209" s="448"/>
      <c r="VQR209" s="602"/>
      <c r="VQS209" s="602"/>
      <c r="VQT209" s="602"/>
      <c r="VQU209" s="449"/>
      <c r="VQV209" s="449"/>
      <c r="VQW209" s="449"/>
      <c r="VQX209" s="602"/>
      <c r="VQY209" s="449"/>
      <c r="VQZ209" s="449"/>
      <c r="VRA209" s="449"/>
      <c r="VRB209" s="449"/>
      <c r="VRC209" s="602"/>
      <c r="VRD209" s="447"/>
      <c r="VRE209" s="447"/>
      <c r="VRF209" s="447"/>
      <c r="VRG209" s="448"/>
      <c r="VRH209" s="602"/>
      <c r="VRI209" s="602"/>
      <c r="VRJ209" s="602"/>
      <c r="VRK209" s="449"/>
      <c r="VRL209" s="449"/>
      <c r="VRM209" s="449"/>
      <c r="VRN209" s="602"/>
      <c r="VRO209" s="449"/>
      <c r="VRP209" s="449"/>
      <c r="VRQ209" s="449"/>
      <c r="VRR209" s="449"/>
      <c r="VRS209" s="602"/>
      <c r="VRT209" s="447"/>
      <c r="VRU209" s="447"/>
      <c r="VRV209" s="447"/>
      <c r="VRW209" s="448"/>
      <c r="VRX209" s="602"/>
      <c r="VRY209" s="602"/>
      <c r="VRZ209" s="602"/>
      <c r="VSA209" s="449"/>
      <c r="VSB209" s="449"/>
      <c r="VSC209" s="449"/>
      <c r="VSD209" s="602"/>
      <c r="VSE209" s="449"/>
      <c r="VSF209" s="449"/>
      <c r="VSG209" s="449"/>
      <c r="VSH209" s="449"/>
      <c r="VSI209" s="602"/>
      <c r="VSJ209" s="447"/>
      <c r="VSK209" s="447"/>
      <c r="VSL209" s="447"/>
      <c r="VSM209" s="448"/>
      <c r="VSN209" s="602"/>
      <c r="VSO209" s="602"/>
      <c r="VSP209" s="602"/>
      <c r="VSQ209" s="449"/>
      <c r="VSR209" s="449"/>
      <c r="VSS209" s="449"/>
      <c r="VST209" s="602"/>
      <c r="VSU209" s="449"/>
      <c r="VSV209" s="449"/>
      <c r="VSW209" s="449"/>
      <c r="VSX209" s="449"/>
      <c r="VSY209" s="602"/>
      <c r="VSZ209" s="447"/>
      <c r="VTA209" s="447"/>
      <c r="VTB209" s="447"/>
      <c r="VTC209" s="448"/>
      <c r="VTD209" s="602"/>
      <c r="VTE209" s="602"/>
      <c r="VTF209" s="602"/>
      <c r="VTG209" s="449"/>
      <c r="VTH209" s="449"/>
      <c r="VTI209" s="449"/>
      <c r="VTJ209" s="602"/>
      <c r="VTK209" s="449"/>
      <c r="VTL209" s="449"/>
      <c r="VTM209" s="449"/>
      <c r="VTN209" s="449"/>
      <c r="VTO209" s="602"/>
      <c r="VTP209" s="447"/>
      <c r="VTQ209" s="447"/>
      <c r="VTR209" s="447"/>
      <c r="VTS209" s="448"/>
      <c r="VTT209" s="602"/>
      <c r="VTU209" s="602"/>
      <c r="VTV209" s="602"/>
      <c r="VTW209" s="449"/>
      <c r="VTX209" s="449"/>
      <c r="VTY209" s="449"/>
      <c r="VTZ209" s="602"/>
      <c r="VUA209" s="449"/>
      <c r="VUB209" s="449"/>
      <c r="VUC209" s="449"/>
      <c r="VUD209" s="449"/>
      <c r="VUE209" s="602"/>
      <c r="VUF209" s="447"/>
      <c r="VUG209" s="447"/>
      <c r="VUH209" s="447"/>
      <c r="VUI209" s="448"/>
      <c r="VUJ209" s="602"/>
      <c r="VUK209" s="602"/>
      <c r="VUL209" s="602"/>
      <c r="VUM209" s="449"/>
      <c r="VUN209" s="449"/>
      <c r="VUO209" s="449"/>
      <c r="VUP209" s="602"/>
      <c r="VUQ209" s="449"/>
      <c r="VUR209" s="449"/>
      <c r="VUS209" s="449"/>
      <c r="VUT209" s="449"/>
      <c r="VUU209" s="602"/>
      <c r="VUV209" s="447"/>
      <c r="VUW209" s="447"/>
      <c r="VUX209" s="447"/>
      <c r="VUY209" s="448"/>
      <c r="VUZ209" s="602"/>
      <c r="VVA209" s="602"/>
      <c r="VVB209" s="602"/>
      <c r="VVC209" s="449"/>
      <c r="VVD209" s="449"/>
      <c r="VVE209" s="449"/>
      <c r="VVF209" s="602"/>
      <c r="VVG209" s="449"/>
      <c r="VVH209" s="449"/>
      <c r="VVI209" s="449"/>
      <c r="VVJ209" s="449"/>
      <c r="VVK209" s="602"/>
      <c r="VVL209" s="447"/>
      <c r="VVM209" s="447"/>
      <c r="VVN209" s="447"/>
      <c r="VVO209" s="448"/>
      <c r="VVP209" s="602"/>
      <c r="VVQ209" s="602"/>
      <c r="VVR209" s="602"/>
      <c r="VVS209" s="449"/>
      <c r="VVT209" s="449"/>
      <c r="VVU209" s="449"/>
      <c r="VVV209" s="602"/>
      <c r="VVW209" s="449"/>
      <c r="VVX209" s="449"/>
      <c r="VVY209" s="449"/>
      <c r="VVZ209" s="449"/>
      <c r="VWA209" s="602"/>
      <c r="VWB209" s="447"/>
      <c r="VWC209" s="447"/>
      <c r="VWD209" s="447"/>
      <c r="VWE209" s="448"/>
      <c r="VWF209" s="602"/>
      <c r="VWG209" s="602"/>
      <c r="VWH209" s="602"/>
      <c r="VWI209" s="449"/>
      <c r="VWJ209" s="449"/>
      <c r="VWK209" s="449"/>
      <c r="VWL209" s="602"/>
      <c r="VWM209" s="449"/>
      <c r="VWN209" s="449"/>
      <c r="VWO209" s="449"/>
      <c r="VWP209" s="449"/>
      <c r="VWQ209" s="602"/>
      <c r="VWR209" s="447"/>
      <c r="VWS209" s="447"/>
      <c r="VWT209" s="447"/>
      <c r="VWU209" s="448"/>
      <c r="VWV209" s="602"/>
      <c r="VWW209" s="602"/>
      <c r="VWX209" s="602"/>
      <c r="VWY209" s="449"/>
      <c r="VWZ209" s="449"/>
      <c r="VXA209" s="449"/>
      <c r="VXB209" s="602"/>
      <c r="VXC209" s="449"/>
      <c r="VXD209" s="449"/>
      <c r="VXE209" s="449"/>
      <c r="VXF209" s="449"/>
      <c r="VXG209" s="602"/>
      <c r="VXH209" s="447"/>
      <c r="VXI209" s="447"/>
      <c r="VXJ209" s="447"/>
      <c r="VXK209" s="448"/>
      <c r="VXL209" s="602"/>
      <c r="VXM209" s="602"/>
      <c r="VXN209" s="602"/>
      <c r="VXO209" s="449"/>
      <c r="VXP209" s="449"/>
      <c r="VXQ209" s="449"/>
      <c r="VXR209" s="602"/>
      <c r="VXS209" s="449"/>
      <c r="VXT209" s="449"/>
      <c r="VXU209" s="449"/>
      <c r="VXV209" s="449"/>
      <c r="VXW209" s="602"/>
      <c r="VXX209" s="447"/>
      <c r="VXY209" s="447"/>
      <c r="VXZ209" s="447"/>
      <c r="VYA209" s="448"/>
      <c r="VYB209" s="602"/>
      <c r="VYC209" s="602"/>
      <c r="VYD209" s="602"/>
      <c r="VYE209" s="449"/>
      <c r="VYF209" s="449"/>
      <c r="VYG209" s="449"/>
      <c r="VYH209" s="602"/>
      <c r="VYI209" s="449"/>
      <c r="VYJ209" s="449"/>
      <c r="VYK209" s="449"/>
      <c r="VYL209" s="449"/>
      <c r="VYM209" s="602"/>
      <c r="VYN209" s="447"/>
      <c r="VYO209" s="447"/>
      <c r="VYP209" s="447"/>
      <c r="VYQ209" s="448"/>
      <c r="VYR209" s="602"/>
      <c r="VYS209" s="602"/>
      <c r="VYT209" s="602"/>
      <c r="VYU209" s="449"/>
      <c r="VYV209" s="449"/>
      <c r="VYW209" s="449"/>
      <c r="VYX209" s="602"/>
      <c r="VYY209" s="449"/>
      <c r="VYZ209" s="449"/>
      <c r="VZA209" s="449"/>
      <c r="VZB209" s="449"/>
      <c r="VZC209" s="602"/>
      <c r="VZD209" s="447"/>
      <c r="VZE209" s="447"/>
      <c r="VZF209" s="447"/>
      <c r="VZG209" s="448"/>
      <c r="VZH209" s="602"/>
      <c r="VZI209" s="602"/>
      <c r="VZJ209" s="602"/>
      <c r="VZK209" s="449"/>
      <c r="VZL209" s="449"/>
      <c r="VZM209" s="449"/>
      <c r="VZN209" s="602"/>
      <c r="VZO209" s="449"/>
      <c r="VZP209" s="449"/>
      <c r="VZQ209" s="449"/>
      <c r="VZR209" s="449"/>
      <c r="VZS209" s="602"/>
      <c r="VZT209" s="447"/>
      <c r="VZU209" s="447"/>
      <c r="VZV209" s="447"/>
      <c r="VZW209" s="448"/>
      <c r="VZX209" s="602"/>
      <c r="VZY209" s="602"/>
      <c r="VZZ209" s="602"/>
      <c r="WAA209" s="449"/>
      <c r="WAB209" s="449"/>
      <c r="WAC209" s="449"/>
      <c r="WAD209" s="602"/>
      <c r="WAE209" s="449"/>
      <c r="WAF209" s="449"/>
      <c r="WAG209" s="449"/>
      <c r="WAH209" s="449"/>
      <c r="WAI209" s="602"/>
      <c r="WAJ209" s="447"/>
      <c r="WAK209" s="447"/>
      <c r="WAL209" s="447"/>
      <c r="WAM209" s="448"/>
      <c r="WAN209" s="602"/>
      <c r="WAO209" s="602"/>
      <c r="WAP209" s="602"/>
      <c r="WAQ209" s="449"/>
      <c r="WAR209" s="449"/>
      <c r="WAS209" s="449"/>
      <c r="WAT209" s="602"/>
      <c r="WAU209" s="449"/>
      <c r="WAV209" s="449"/>
      <c r="WAW209" s="449"/>
      <c r="WAX209" s="449"/>
      <c r="WAY209" s="602"/>
      <c r="WAZ209" s="447"/>
      <c r="WBA209" s="447"/>
      <c r="WBB209" s="447"/>
      <c r="WBC209" s="448"/>
      <c r="WBD209" s="602"/>
      <c r="WBE209" s="602"/>
      <c r="WBF209" s="602"/>
      <c r="WBG209" s="449"/>
      <c r="WBH209" s="449"/>
      <c r="WBI209" s="449"/>
      <c r="WBJ209" s="602"/>
      <c r="WBK209" s="449"/>
      <c r="WBL209" s="449"/>
      <c r="WBM209" s="449"/>
      <c r="WBN209" s="449"/>
      <c r="WBO209" s="602"/>
      <c r="WBP209" s="447"/>
      <c r="WBQ209" s="447"/>
      <c r="WBR209" s="447"/>
      <c r="WBS209" s="448"/>
      <c r="WBT209" s="602"/>
      <c r="WBU209" s="602"/>
      <c r="WBV209" s="602"/>
      <c r="WBW209" s="449"/>
      <c r="WBX209" s="449"/>
      <c r="WBY209" s="449"/>
      <c r="WBZ209" s="602"/>
      <c r="WCA209" s="449"/>
      <c r="WCB209" s="449"/>
      <c r="WCC209" s="449"/>
      <c r="WCD209" s="449"/>
      <c r="WCE209" s="602"/>
      <c r="WCF209" s="447"/>
      <c r="WCG209" s="447"/>
      <c r="WCH209" s="447"/>
      <c r="WCI209" s="448"/>
      <c r="WCJ209" s="602"/>
      <c r="WCK209" s="602"/>
      <c r="WCL209" s="602"/>
      <c r="WCM209" s="449"/>
      <c r="WCN209" s="449"/>
      <c r="WCO209" s="449"/>
      <c r="WCP209" s="602"/>
      <c r="WCQ209" s="449"/>
      <c r="WCR209" s="449"/>
      <c r="WCS209" s="449"/>
      <c r="WCT209" s="449"/>
      <c r="WCU209" s="602"/>
      <c r="WCV209" s="447"/>
      <c r="WCW209" s="447"/>
      <c r="WCX209" s="447"/>
      <c r="WCY209" s="448"/>
      <c r="WCZ209" s="602"/>
      <c r="WDA209" s="602"/>
      <c r="WDB209" s="602"/>
      <c r="WDC209" s="449"/>
      <c r="WDD209" s="449"/>
      <c r="WDE209" s="449"/>
      <c r="WDF209" s="602"/>
      <c r="WDG209" s="449"/>
      <c r="WDH209" s="449"/>
      <c r="WDI209" s="449"/>
      <c r="WDJ209" s="449"/>
      <c r="WDK209" s="602"/>
      <c r="WDL209" s="447"/>
      <c r="WDM209" s="447"/>
      <c r="WDN209" s="447"/>
      <c r="WDO209" s="448"/>
      <c r="WDP209" s="602"/>
      <c r="WDQ209" s="602"/>
      <c r="WDR209" s="602"/>
      <c r="WDS209" s="449"/>
      <c r="WDT209" s="449"/>
      <c r="WDU209" s="449"/>
      <c r="WDV209" s="602"/>
      <c r="WDW209" s="449"/>
      <c r="WDX209" s="449"/>
      <c r="WDY209" s="449"/>
      <c r="WDZ209" s="449"/>
      <c r="WEA209" s="602"/>
      <c r="WEB209" s="447"/>
      <c r="WEC209" s="447"/>
      <c r="WED209" s="447"/>
      <c r="WEE209" s="448"/>
      <c r="WEF209" s="602"/>
      <c r="WEG209" s="602"/>
      <c r="WEH209" s="602"/>
      <c r="WEI209" s="449"/>
      <c r="WEJ209" s="449"/>
      <c r="WEK209" s="449"/>
      <c r="WEL209" s="602"/>
      <c r="WEM209" s="449"/>
      <c r="WEN209" s="449"/>
      <c r="WEO209" s="449"/>
      <c r="WEP209" s="449"/>
      <c r="WEQ209" s="602"/>
      <c r="WER209" s="447"/>
      <c r="WES209" s="447"/>
      <c r="WET209" s="447"/>
      <c r="WEU209" s="448"/>
      <c r="WEV209" s="602"/>
      <c r="WEW209" s="602"/>
      <c r="WEX209" s="602"/>
      <c r="WEY209" s="449"/>
      <c r="WEZ209" s="449"/>
      <c r="WFA209" s="449"/>
      <c r="WFB209" s="602"/>
      <c r="WFC209" s="449"/>
      <c r="WFD209" s="449"/>
      <c r="WFE209" s="449"/>
      <c r="WFF209" s="449"/>
      <c r="WFG209" s="602"/>
      <c r="WFH209" s="447"/>
      <c r="WFI209" s="447"/>
      <c r="WFJ209" s="447"/>
      <c r="WFK209" s="448"/>
      <c r="WFL209" s="602"/>
      <c r="WFM209" s="602"/>
      <c r="WFN209" s="602"/>
      <c r="WFO209" s="449"/>
      <c r="WFP209" s="449"/>
      <c r="WFQ209" s="449"/>
      <c r="WFR209" s="602"/>
      <c r="WFS209" s="449"/>
      <c r="WFT209" s="449"/>
      <c r="WFU209" s="449"/>
      <c r="WFV209" s="449"/>
      <c r="WFW209" s="602"/>
      <c r="WFX209" s="447"/>
      <c r="WFY209" s="447"/>
      <c r="WFZ209" s="447"/>
      <c r="WGA209" s="448"/>
      <c r="WGB209" s="602"/>
      <c r="WGC209" s="602"/>
      <c r="WGD209" s="602"/>
      <c r="WGE209" s="449"/>
      <c r="WGF209" s="449"/>
      <c r="WGG209" s="449"/>
      <c r="WGH209" s="602"/>
      <c r="WGI209" s="449"/>
      <c r="WGJ209" s="449"/>
      <c r="WGK209" s="449"/>
      <c r="WGL209" s="449"/>
      <c r="WGM209" s="602"/>
      <c r="WGN209" s="447"/>
      <c r="WGO209" s="447"/>
      <c r="WGP209" s="447"/>
      <c r="WGQ209" s="448"/>
      <c r="WGR209" s="602"/>
      <c r="WGS209" s="602"/>
      <c r="WGT209" s="602"/>
      <c r="WGU209" s="449"/>
      <c r="WGV209" s="449"/>
      <c r="WGW209" s="449"/>
      <c r="WGX209" s="602"/>
      <c r="WGY209" s="449"/>
      <c r="WGZ209" s="449"/>
      <c r="WHA209" s="449"/>
      <c r="WHB209" s="449"/>
      <c r="WHC209" s="602"/>
      <c r="WHD209" s="447"/>
      <c r="WHE209" s="447"/>
      <c r="WHF209" s="447"/>
      <c r="WHG209" s="448"/>
      <c r="WHH209" s="602"/>
      <c r="WHI209" s="602"/>
      <c r="WHJ209" s="602"/>
      <c r="WHK209" s="449"/>
      <c r="WHL209" s="449"/>
      <c r="WHM209" s="449"/>
      <c r="WHN209" s="602"/>
      <c r="WHO209" s="449"/>
      <c r="WHP209" s="449"/>
      <c r="WHQ209" s="449"/>
      <c r="WHR209" s="449"/>
      <c r="WHS209" s="602"/>
      <c r="WHT209" s="447"/>
      <c r="WHU209" s="447"/>
      <c r="WHV209" s="447"/>
      <c r="WHW209" s="448"/>
      <c r="WHX209" s="602"/>
      <c r="WHY209" s="602"/>
      <c r="WHZ209" s="602"/>
      <c r="WIA209" s="449"/>
      <c r="WIB209" s="449"/>
      <c r="WIC209" s="449"/>
      <c r="WID209" s="602"/>
      <c r="WIE209" s="449"/>
      <c r="WIF209" s="449"/>
      <c r="WIG209" s="449"/>
      <c r="WIH209" s="449"/>
      <c r="WII209" s="602"/>
      <c r="WIJ209" s="447"/>
      <c r="WIK209" s="447"/>
      <c r="WIL209" s="447"/>
      <c r="WIM209" s="448"/>
      <c r="WIN209" s="602"/>
      <c r="WIO209" s="602"/>
      <c r="WIP209" s="602"/>
      <c r="WIQ209" s="449"/>
      <c r="WIR209" s="449"/>
      <c r="WIS209" s="449"/>
      <c r="WIT209" s="602"/>
      <c r="WIU209" s="449"/>
      <c r="WIV209" s="449"/>
      <c r="WIW209" s="449"/>
      <c r="WIX209" s="449"/>
      <c r="WIY209" s="602"/>
      <c r="WIZ209" s="447"/>
      <c r="WJA209" s="447"/>
      <c r="WJB209" s="447"/>
      <c r="WJC209" s="448"/>
      <c r="WJD209" s="602"/>
      <c r="WJE209" s="602"/>
      <c r="WJF209" s="602"/>
      <c r="WJG209" s="449"/>
      <c r="WJH209" s="449"/>
      <c r="WJI209" s="449"/>
      <c r="WJJ209" s="602"/>
      <c r="WJK209" s="449"/>
      <c r="WJL209" s="449"/>
      <c r="WJM209" s="449"/>
      <c r="WJN209" s="449"/>
      <c r="WJO209" s="602"/>
      <c r="WJP209" s="447"/>
      <c r="WJQ209" s="447"/>
      <c r="WJR209" s="447"/>
      <c r="WJS209" s="448"/>
      <c r="WJT209" s="602"/>
      <c r="WJU209" s="602"/>
      <c r="WJV209" s="602"/>
      <c r="WJW209" s="449"/>
      <c r="WJX209" s="449"/>
      <c r="WJY209" s="449"/>
      <c r="WJZ209" s="602"/>
      <c r="WKA209" s="449"/>
      <c r="WKB209" s="449"/>
      <c r="WKC209" s="449"/>
      <c r="WKD209" s="449"/>
      <c r="WKE209" s="602"/>
      <c r="WKF209" s="447"/>
      <c r="WKG209" s="447"/>
      <c r="WKH209" s="447"/>
      <c r="WKI209" s="448"/>
      <c r="WKJ209" s="602"/>
      <c r="WKK209" s="602"/>
      <c r="WKL209" s="602"/>
      <c r="WKM209" s="449"/>
      <c r="WKN209" s="449"/>
      <c r="WKO209" s="449"/>
      <c r="WKP209" s="602"/>
      <c r="WKQ209" s="449"/>
      <c r="WKR209" s="449"/>
      <c r="WKS209" s="449"/>
      <c r="WKT209" s="449"/>
      <c r="WKU209" s="602"/>
      <c r="WKV209" s="447"/>
      <c r="WKW209" s="447"/>
      <c r="WKX209" s="447"/>
      <c r="WKY209" s="448"/>
      <c r="WKZ209" s="602"/>
      <c r="WLA209" s="602"/>
      <c r="WLB209" s="602"/>
      <c r="WLC209" s="449"/>
      <c r="WLD209" s="449"/>
      <c r="WLE209" s="449"/>
      <c r="WLF209" s="602"/>
      <c r="WLG209" s="449"/>
      <c r="WLH209" s="449"/>
      <c r="WLI209" s="449"/>
      <c r="WLJ209" s="449"/>
      <c r="WLK209" s="602"/>
      <c r="WLL209" s="447"/>
      <c r="WLM209" s="447"/>
      <c r="WLN209" s="447"/>
      <c r="WLO209" s="448"/>
      <c r="WLP209" s="602"/>
      <c r="WLQ209" s="602"/>
      <c r="WLR209" s="602"/>
      <c r="WLS209" s="449"/>
      <c r="WLT209" s="449"/>
      <c r="WLU209" s="449"/>
      <c r="WLV209" s="602"/>
      <c r="WLW209" s="449"/>
      <c r="WLX209" s="449"/>
      <c r="WLY209" s="449"/>
      <c r="WLZ209" s="449"/>
      <c r="WMA209" s="602"/>
      <c r="WMB209" s="447"/>
      <c r="WMC209" s="447"/>
      <c r="WMD209" s="447"/>
      <c r="WME209" s="448"/>
      <c r="WMF209" s="602"/>
      <c r="WMG209" s="602"/>
      <c r="WMH209" s="602"/>
      <c r="WMI209" s="449"/>
      <c r="WMJ209" s="449"/>
      <c r="WMK209" s="449"/>
      <c r="WML209" s="602"/>
      <c r="WMM209" s="449"/>
      <c r="WMN209" s="449"/>
      <c r="WMO209" s="449"/>
      <c r="WMP209" s="449"/>
      <c r="WMQ209" s="602"/>
      <c r="WMR209" s="447"/>
      <c r="WMS209" s="447"/>
      <c r="WMT209" s="447"/>
      <c r="WMU209" s="448"/>
      <c r="WMV209" s="602"/>
      <c r="WMW209" s="602"/>
      <c r="WMX209" s="602"/>
      <c r="WMY209" s="449"/>
      <c r="WMZ209" s="449"/>
      <c r="WNA209" s="449"/>
      <c r="WNB209" s="602"/>
      <c r="WNC209" s="449"/>
      <c r="WND209" s="449"/>
      <c r="WNE209" s="449"/>
      <c r="WNF209" s="449"/>
      <c r="WNG209" s="602"/>
      <c r="WNH209" s="447"/>
      <c r="WNI209" s="447"/>
      <c r="WNJ209" s="447"/>
      <c r="WNK209" s="448"/>
      <c r="WNL209" s="602"/>
      <c r="WNM209" s="602"/>
      <c r="WNN209" s="602"/>
      <c r="WNO209" s="449"/>
      <c r="WNP209" s="449"/>
      <c r="WNQ209" s="449"/>
      <c r="WNR209" s="602"/>
      <c r="WNS209" s="449"/>
      <c r="WNT209" s="449"/>
      <c r="WNU209" s="449"/>
      <c r="WNV209" s="449"/>
      <c r="WNW209" s="602"/>
      <c r="WNX209" s="447"/>
      <c r="WNY209" s="447"/>
      <c r="WNZ209" s="447"/>
      <c r="WOA209" s="448"/>
      <c r="WOB209" s="602"/>
      <c r="WOC209" s="602"/>
      <c r="WOD209" s="602"/>
      <c r="WOE209" s="449"/>
      <c r="WOF209" s="449"/>
      <c r="WOG209" s="449"/>
      <c r="WOH209" s="602"/>
      <c r="WOI209" s="449"/>
      <c r="WOJ209" s="449"/>
      <c r="WOK209" s="449"/>
      <c r="WOL209" s="449"/>
      <c r="WOM209" s="602"/>
      <c r="WON209" s="447"/>
      <c r="WOO209" s="447"/>
      <c r="WOP209" s="447"/>
      <c r="WOQ209" s="448"/>
      <c r="WOR209" s="602"/>
      <c r="WOS209" s="602"/>
      <c r="WOT209" s="602"/>
      <c r="WOU209" s="449"/>
      <c r="WOV209" s="449"/>
      <c r="WOW209" s="449"/>
      <c r="WOX209" s="602"/>
      <c r="WOY209" s="449"/>
      <c r="WOZ209" s="449"/>
      <c r="WPA209" s="449"/>
      <c r="WPB209" s="449"/>
      <c r="WPC209" s="602"/>
      <c r="WPD209" s="447"/>
      <c r="WPE209" s="447"/>
      <c r="WPF209" s="447"/>
      <c r="WPG209" s="448"/>
      <c r="WPH209" s="602"/>
      <c r="WPI209" s="602"/>
      <c r="WPJ209" s="602"/>
      <c r="WPK209" s="449"/>
      <c r="WPL209" s="449"/>
      <c r="WPM209" s="449"/>
      <c r="WPN209" s="602"/>
      <c r="WPO209" s="449"/>
      <c r="WPP209" s="449"/>
      <c r="WPQ209" s="449"/>
      <c r="WPR209" s="449"/>
      <c r="WPS209" s="602"/>
      <c r="WPT209" s="447"/>
      <c r="WPU209" s="447"/>
      <c r="WPV209" s="447"/>
      <c r="WPW209" s="448"/>
      <c r="WPX209" s="602"/>
      <c r="WPY209" s="602"/>
      <c r="WPZ209" s="602"/>
      <c r="WQA209" s="449"/>
      <c r="WQB209" s="449"/>
      <c r="WQC209" s="449"/>
      <c r="WQD209" s="602"/>
      <c r="WQE209" s="449"/>
      <c r="WQF209" s="449"/>
      <c r="WQG209" s="449"/>
      <c r="WQH209" s="449"/>
      <c r="WQI209" s="602"/>
      <c r="WQJ209" s="447"/>
      <c r="WQK209" s="447"/>
      <c r="WQL209" s="447"/>
      <c r="WQM209" s="448"/>
      <c r="WQN209" s="602"/>
      <c r="WQO209" s="602"/>
      <c r="WQP209" s="602"/>
      <c r="WQQ209" s="449"/>
      <c r="WQR209" s="449"/>
      <c r="WQS209" s="449"/>
      <c r="WQT209" s="602"/>
      <c r="WQU209" s="449"/>
      <c r="WQV209" s="449"/>
      <c r="WQW209" s="449"/>
      <c r="WQX209" s="449"/>
      <c r="WQY209" s="602"/>
      <c r="WQZ209" s="447"/>
      <c r="WRA209" s="447"/>
      <c r="WRB209" s="447"/>
      <c r="WRC209" s="448"/>
      <c r="WRD209" s="602"/>
      <c r="WRE209" s="602"/>
      <c r="WRF209" s="602"/>
      <c r="WRG209" s="449"/>
      <c r="WRH209" s="449"/>
      <c r="WRI209" s="449"/>
      <c r="WRJ209" s="602"/>
      <c r="WRK209" s="449"/>
      <c r="WRL209" s="449"/>
      <c r="WRM209" s="449"/>
      <c r="WRN209" s="449"/>
      <c r="WRO209" s="602"/>
      <c r="WRP209" s="447"/>
      <c r="WRQ209" s="447"/>
      <c r="WRR209" s="447"/>
      <c r="WRS209" s="448"/>
      <c r="WRT209" s="602"/>
      <c r="WRU209" s="602"/>
      <c r="WRV209" s="602"/>
      <c r="WRW209" s="449"/>
      <c r="WRX209" s="449"/>
      <c r="WRY209" s="449"/>
      <c r="WRZ209" s="602"/>
      <c r="WSA209" s="449"/>
      <c r="WSB209" s="449"/>
      <c r="WSC209" s="449"/>
      <c r="WSD209" s="449"/>
      <c r="WSE209" s="602"/>
      <c r="WSF209" s="447"/>
      <c r="WSG209" s="447"/>
      <c r="WSH209" s="447"/>
      <c r="WSI209" s="448"/>
      <c r="WSJ209" s="602"/>
      <c r="WSK209" s="602"/>
      <c r="WSL209" s="602"/>
      <c r="WSM209" s="449"/>
      <c r="WSN209" s="449"/>
      <c r="WSO209" s="449"/>
      <c r="WSP209" s="602"/>
      <c r="WSQ209" s="449"/>
      <c r="WSR209" s="449"/>
      <c r="WSS209" s="449"/>
      <c r="WST209" s="449"/>
      <c r="WSU209" s="602"/>
      <c r="WSV209" s="447"/>
      <c r="WSW209" s="447"/>
      <c r="WSX209" s="447"/>
      <c r="WSY209" s="448"/>
      <c r="WSZ209" s="602"/>
      <c r="WTA209" s="602"/>
      <c r="WTB209" s="602"/>
      <c r="WTC209" s="449"/>
      <c r="WTD209" s="449"/>
      <c r="WTE209" s="449"/>
      <c r="WTF209" s="602"/>
      <c r="WTG209" s="449"/>
      <c r="WTH209" s="449"/>
      <c r="WTI209" s="449"/>
      <c r="WTJ209" s="449"/>
      <c r="WTK209" s="602"/>
      <c r="WTL209" s="447"/>
      <c r="WTM209" s="447"/>
      <c r="WTN209" s="447"/>
      <c r="WTO209" s="448"/>
      <c r="WTP209" s="602"/>
      <c r="WTQ209" s="602"/>
      <c r="WTR209" s="602"/>
      <c r="WTS209" s="449"/>
      <c r="WTT209" s="449"/>
      <c r="WTU209" s="449"/>
      <c r="WTV209" s="602"/>
      <c r="WTW209" s="449"/>
      <c r="WTX209" s="449"/>
      <c r="WTY209" s="449"/>
      <c r="WTZ209" s="449"/>
      <c r="WUA209" s="602"/>
      <c r="WUB209" s="447"/>
      <c r="WUC209" s="447"/>
      <c r="WUD209" s="447"/>
      <c r="WUE209" s="448"/>
      <c r="WUF209" s="602"/>
      <c r="WUG209" s="602"/>
      <c r="WUH209" s="602"/>
      <c r="WUI209" s="449"/>
      <c r="WUJ209" s="449"/>
      <c r="WUK209" s="449"/>
      <c r="WUL209" s="602"/>
      <c r="WUM209" s="449"/>
      <c r="WUN209" s="449"/>
      <c r="WUO209" s="449"/>
      <c r="WUP209" s="449"/>
      <c r="WUQ209" s="602"/>
      <c r="WUR209" s="447"/>
      <c r="WUS209" s="447"/>
      <c r="WUT209" s="447"/>
      <c r="WUU209" s="448"/>
      <c r="WUV209" s="602"/>
      <c r="WUW209" s="602"/>
      <c r="WUX209" s="602"/>
      <c r="WUY209" s="449"/>
      <c r="WUZ209" s="449"/>
      <c r="WVA209" s="449"/>
      <c r="WVB209" s="602"/>
      <c r="WVC209" s="449"/>
      <c r="WVD209" s="449"/>
      <c r="WVE209" s="449"/>
      <c r="WVF209" s="449"/>
      <c r="WVG209" s="602"/>
      <c r="WVH209" s="447"/>
      <c r="WVI209" s="447"/>
      <c r="WVJ209" s="447"/>
      <c r="WVK209" s="448"/>
      <c r="WVL209" s="602"/>
      <c r="WVM209" s="602"/>
      <c r="WVN209" s="602"/>
      <c r="WVO209" s="449"/>
      <c r="WVP209" s="449"/>
      <c r="WVQ209" s="449"/>
      <c r="WVR209" s="602"/>
      <c r="WVS209" s="449"/>
      <c r="WVT209" s="449"/>
      <c r="WVU209" s="449"/>
      <c r="WVV209" s="449"/>
      <c r="WVW209" s="602"/>
      <c r="WVX209" s="447"/>
      <c r="WVY209" s="447"/>
      <c r="WVZ209" s="447"/>
      <c r="WWA209" s="448"/>
      <c r="WWB209" s="602"/>
      <c r="WWC209" s="602"/>
      <c r="WWD209" s="602"/>
      <c r="WWE209" s="449"/>
      <c r="WWF209" s="449"/>
      <c r="WWG209" s="449"/>
      <c r="WWH209" s="602"/>
      <c r="WWI209" s="449"/>
      <c r="WWJ209" s="449"/>
      <c r="WWK209" s="449"/>
      <c r="WWL209" s="449"/>
      <c r="WWM209" s="602"/>
      <c r="WWN209" s="447"/>
      <c r="WWO209" s="447"/>
      <c r="WWP209" s="447"/>
      <c r="WWQ209" s="448"/>
      <c r="WWR209" s="602"/>
      <c r="WWS209" s="602"/>
      <c r="WWT209" s="602"/>
      <c r="WWU209" s="449"/>
      <c r="WWV209" s="449"/>
      <c r="WWW209" s="449"/>
      <c r="WWX209" s="602"/>
      <c r="WWY209" s="449"/>
      <c r="WWZ209" s="449"/>
      <c r="WXA209" s="449"/>
      <c r="WXB209" s="449"/>
      <c r="WXC209" s="602"/>
      <c r="WXD209" s="447"/>
      <c r="WXE209" s="447"/>
      <c r="WXF209" s="447"/>
      <c r="WXG209" s="448"/>
      <c r="WXH209" s="602"/>
      <c r="WXI209" s="602"/>
      <c r="WXJ209" s="602"/>
      <c r="WXK209" s="449"/>
      <c r="WXL209" s="449"/>
      <c r="WXM209" s="449"/>
      <c r="WXN209" s="602"/>
      <c r="WXO209" s="449"/>
      <c r="WXP209" s="449"/>
      <c r="WXQ209" s="449"/>
      <c r="WXR209" s="449"/>
      <c r="WXS209" s="602"/>
      <c r="WXT209" s="447"/>
      <c r="WXU209" s="447"/>
      <c r="WXV209" s="447"/>
      <c r="WXW209" s="448"/>
      <c r="WXX209" s="602"/>
      <c r="WXY209" s="602"/>
      <c r="WXZ209" s="602"/>
      <c r="WYA209" s="449"/>
      <c r="WYB209" s="449"/>
      <c r="WYC209" s="449"/>
      <c r="WYD209" s="602"/>
      <c r="WYE209" s="449"/>
      <c r="WYF209" s="449"/>
      <c r="WYG209" s="449"/>
      <c r="WYH209" s="449"/>
      <c r="WYI209" s="602"/>
      <c r="WYJ209" s="447"/>
      <c r="WYK209" s="447"/>
      <c r="WYL209" s="447"/>
      <c r="WYM209" s="448"/>
      <c r="WYN209" s="602"/>
      <c r="WYO209" s="602"/>
      <c r="WYP209" s="602"/>
      <c r="WYQ209" s="449"/>
      <c r="WYR209" s="449"/>
      <c r="WYS209" s="449"/>
      <c r="WYT209" s="602"/>
      <c r="WYU209" s="449"/>
      <c r="WYV209" s="449"/>
      <c r="WYW209" s="449"/>
      <c r="WYX209" s="449"/>
      <c r="WYY209" s="602"/>
      <c r="WYZ209" s="447"/>
      <c r="WZA209" s="447"/>
      <c r="WZB209" s="447"/>
      <c r="WZC209" s="448"/>
      <c r="WZD209" s="602"/>
      <c r="WZE209" s="602"/>
      <c r="WZF209" s="602"/>
      <c r="WZG209" s="449"/>
      <c r="WZH209" s="449"/>
      <c r="WZI209" s="449"/>
      <c r="WZJ209" s="602"/>
      <c r="WZK209" s="449"/>
      <c r="WZL209" s="449"/>
      <c r="WZM209" s="449"/>
      <c r="WZN209" s="449"/>
      <c r="WZO209" s="602"/>
      <c r="WZP209" s="447"/>
      <c r="WZQ209" s="447"/>
      <c r="WZR209" s="447"/>
      <c r="WZS209" s="448"/>
      <c r="WZT209" s="602"/>
      <c r="WZU209" s="602"/>
      <c r="WZV209" s="602"/>
      <c r="WZW209" s="449"/>
      <c r="WZX209" s="449"/>
      <c r="WZY209" s="449"/>
      <c r="WZZ209" s="602"/>
      <c r="XAA209" s="449"/>
      <c r="XAB209" s="449"/>
      <c r="XAC209" s="449"/>
      <c r="XAD209" s="449"/>
      <c r="XAE209" s="602"/>
      <c r="XAF209" s="447"/>
      <c r="XAG209" s="447"/>
      <c r="XAH209" s="447"/>
      <c r="XAI209" s="448"/>
      <c r="XAJ209" s="602"/>
      <c r="XAK209" s="602"/>
      <c r="XAL209" s="602"/>
      <c r="XAM209" s="449"/>
      <c r="XAN209" s="449"/>
      <c r="XAO209" s="449"/>
      <c r="XAP209" s="602"/>
      <c r="XAQ209" s="449"/>
      <c r="XAR209" s="449"/>
      <c r="XAS209" s="449"/>
      <c r="XAT209" s="449"/>
      <c r="XAU209" s="602"/>
      <c r="XAV209" s="447"/>
      <c r="XAW209" s="447"/>
      <c r="XAX209" s="447"/>
      <c r="XAY209" s="448"/>
      <c r="XAZ209" s="602"/>
      <c r="XBA209" s="602"/>
      <c r="XBB209" s="602"/>
      <c r="XBC209" s="449"/>
      <c r="XBD209" s="449"/>
      <c r="XBE209" s="449"/>
      <c r="XBF209" s="602"/>
      <c r="XBG209" s="449"/>
      <c r="XBH209" s="449"/>
      <c r="XBI209" s="449"/>
      <c r="XBJ209" s="449"/>
      <c r="XBK209" s="602"/>
      <c r="XBL209" s="447"/>
      <c r="XBM209" s="447"/>
      <c r="XBN209" s="447"/>
      <c r="XBO209" s="448"/>
      <c r="XBP209" s="602"/>
      <c r="XBQ209" s="602"/>
      <c r="XBR209" s="602"/>
      <c r="XBS209" s="449"/>
      <c r="XBT209" s="449"/>
      <c r="XBU209" s="449"/>
      <c r="XBV209" s="602"/>
      <c r="XBW209" s="449"/>
      <c r="XBX209" s="449"/>
      <c r="XBY209" s="449"/>
      <c r="XBZ209" s="449"/>
      <c r="XCA209" s="602"/>
      <c r="XCB209" s="447"/>
      <c r="XCC209" s="447"/>
      <c r="XCD209" s="447"/>
      <c r="XCE209" s="448"/>
      <c r="XCF209" s="602"/>
      <c r="XCG209" s="602"/>
      <c r="XCH209" s="602"/>
      <c r="XCI209" s="449"/>
      <c r="XCJ209" s="449"/>
      <c r="XCK209" s="449"/>
      <c r="XCL209" s="602"/>
      <c r="XCM209" s="449"/>
      <c r="XCN209" s="449"/>
      <c r="XCO209" s="449"/>
      <c r="XCP209" s="449"/>
      <c r="XCQ209" s="602"/>
      <c r="XCR209" s="447"/>
      <c r="XCS209" s="447"/>
      <c r="XCT209" s="447"/>
      <c r="XCU209" s="448"/>
      <c r="XCV209" s="602"/>
      <c r="XCW209" s="602"/>
      <c r="XCX209" s="602"/>
      <c r="XCY209" s="449"/>
      <c r="XCZ209" s="449"/>
      <c r="XDA209" s="449"/>
      <c r="XDB209" s="602"/>
      <c r="XDC209" s="449"/>
      <c r="XDD209" s="449"/>
      <c r="XDE209" s="449"/>
      <c r="XDF209" s="449"/>
      <c r="XDG209" s="602"/>
      <c r="XDH209" s="447"/>
      <c r="XDI209" s="447"/>
      <c r="XDJ209" s="447"/>
      <c r="XDK209" s="448"/>
      <c r="XDL209" s="602"/>
      <c r="XDM209" s="602"/>
      <c r="XDN209" s="602"/>
      <c r="XDO209" s="449"/>
      <c r="XDP209" s="449"/>
      <c r="XDQ209" s="449"/>
      <c r="XDR209" s="602"/>
      <c r="XDS209" s="449"/>
      <c r="XDT209" s="449"/>
      <c r="XDU209" s="449"/>
      <c r="XDV209" s="449"/>
      <c r="XDW209" s="602"/>
      <c r="XDX209" s="447"/>
      <c r="XDY209" s="447"/>
      <c r="XDZ209" s="447"/>
      <c r="XEA209" s="448"/>
      <c r="XEB209" s="602"/>
      <c r="XEC209" s="602"/>
      <c r="XED209" s="602"/>
      <c r="XEE209" s="449"/>
      <c r="XEF209" s="449"/>
      <c r="XEG209" s="449"/>
      <c r="XEH209" s="602"/>
      <c r="XEI209" s="449"/>
      <c r="XEJ209" s="449"/>
      <c r="XEK209" s="449"/>
      <c r="XEL209" s="449"/>
      <c r="XEM209" s="602"/>
      <c r="XEN209" s="447"/>
      <c r="XEO209" s="447"/>
      <c r="XEP209" s="447"/>
      <c r="XEQ209" s="448"/>
      <c r="XER209" s="602"/>
      <c r="XES209" s="602"/>
      <c r="XET209" s="602"/>
      <c r="XEU209" s="449"/>
      <c r="XEV209" s="449"/>
      <c r="XEW209" s="449"/>
      <c r="XEX209" s="602"/>
      <c r="XEY209" s="449"/>
      <c r="XEZ209" s="449"/>
      <c r="XFA209" s="449"/>
      <c r="XFB209" s="449"/>
      <c r="XFC209" s="602"/>
    </row>
    <row r="210" spans="1:16383" s="147" customFormat="1" ht="16.5">
      <c r="A210" s="159" t="s">
        <v>274</v>
      </c>
      <c r="B210" s="144" t="s">
        <v>1080</v>
      </c>
      <c r="C210" s="159"/>
      <c r="D210" s="160" t="s">
        <v>740</v>
      </c>
      <c r="E210" s="161">
        <f>E212+E214+E215+E216</f>
        <v>35349800</v>
      </c>
      <c r="F210" s="161">
        <f t="shared" si="63"/>
        <v>35349800</v>
      </c>
      <c r="G210" s="161">
        <f t="shared" ref="G210:O210" si="89">G212+G214+G215+G216</f>
        <v>21234700</v>
      </c>
      <c r="H210" s="161">
        <f t="shared" si="89"/>
        <v>1232500</v>
      </c>
      <c r="I210" s="161">
        <f t="shared" si="89"/>
        <v>0</v>
      </c>
      <c r="J210" s="161">
        <f t="shared" si="89"/>
        <v>0</v>
      </c>
      <c r="K210" s="161">
        <f t="shared" si="89"/>
        <v>0</v>
      </c>
      <c r="L210" s="449">
        <f t="shared" si="70"/>
        <v>0</v>
      </c>
      <c r="M210" s="161">
        <f t="shared" si="89"/>
        <v>0</v>
      </c>
      <c r="N210" s="161">
        <f t="shared" si="89"/>
        <v>0</v>
      </c>
      <c r="O210" s="161">
        <f t="shared" si="89"/>
        <v>0</v>
      </c>
      <c r="P210" s="161">
        <f t="shared" si="57"/>
        <v>35349800</v>
      </c>
      <c r="Q210" s="359"/>
      <c r="R210" s="146"/>
      <c r="S210" s="146"/>
      <c r="T210" s="146"/>
      <c r="U210" s="146"/>
    </row>
    <row r="211" spans="1:16383" s="147" customFormat="1" ht="16.5">
      <c r="A211" s="159" t="s">
        <v>275</v>
      </c>
      <c r="B211" s="144" t="s">
        <v>1080</v>
      </c>
      <c r="C211" s="159"/>
      <c r="D211" s="162" t="s">
        <v>740</v>
      </c>
      <c r="E211" s="161"/>
      <c r="F211" s="161"/>
      <c r="G211" s="161"/>
      <c r="H211" s="161"/>
      <c r="I211" s="161"/>
      <c r="J211" s="161"/>
      <c r="K211" s="161"/>
      <c r="L211" s="449">
        <f t="shared" si="70"/>
        <v>0</v>
      </c>
      <c r="M211" s="161"/>
      <c r="N211" s="161"/>
      <c r="O211" s="161"/>
      <c r="P211" s="161"/>
      <c r="Q211" s="359"/>
      <c r="R211" s="146"/>
      <c r="S211" s="146"/>
      <c r="T211" s="146"/>
      <c r="U211" s="146"/>
    </row>
    <row r="212" spans="1:16383" s="147" customFormat="1" ht="16.5">
      <c r="A212" s="144" t="s">
        <v>286</v>
      </c>
      <c r="B212" s="144" t="s">
        <v>280</v>
      </c>
      <c r="C212" s="144" t="s">
        <v>25</v>
      </c>
      <c r="D212" s="145" t="s">
        <v>739</v>
      </c>
      <c r="E212" s="446">
        <v>3916700</v>
      </c>
      <c r="F212" s="446">
        <f t="shared" si="63"/>
        <v>3916700</v>
      </c>
      <c r="G212" s="446">
        <v>2984400</v>
      </c>
      <c r="H212" s="446">
        <v>31500</v>
      </c>
      <c r="I212" s="446">
        <v>0</v>
      </c>
      <c r="J212" s="446">
        <v>0</v>
      </c>
      <c r="K212" s="446">
        <v>0</v>
      </c>
      <c r="L212" s="449">
        <f t="shared" si="70"/>
        <v>0</v>
      </c>
      <c r="M212" s="446">
        <v>0</v>
      </c>
      <c r="N212" s="446">
        <f>J212</f>
        <v>0</v>
      </c>
      <c r="O212" s="446">
        <f>N212</f>
        <v>0</v>
      </c>
      <c r="P212" s="446">
        <f t="shared" si="57"/>
        <v>3916700</v>
      </c>
      <c r="Q212" s="359"/>
      <c r="R212" s="146"/>
      <c r="S212" s="146"/>
      <c r="T212" s="146"/>
      <c r="U212" s="146"/>
    </row>
    <row r="213" spans="1:16383" s="157" customFormat="1" ht="17.25" customHeight="1">
      <c r="A213" s="144" t="s">
        <v>578</v>
      </c>
      <c r="B213" s="144" t="s">
        <v>312</v>
      </c>
      <c r="C213" s="144"/>
      <c r="D213" s="167" t="s">
        <v>313</v>
      </c>
      <c r="E213" s="446">
        <f>E214+E215</f>
        <v>30095300</v>
      </c>
      <c r="F213" s="446">
        <f t="shared" si="63"/>
        <v>30095300</v>
      </c>
      <c r="G213" s="446">
        <f t="shared" ref="G213:O213" si="90">G214+G215</f>
        <v>18250300</v>
      </c>
      <c r="H213" s="446">
        <f t="shared" si="90"/>
        <v>1201000</v>
      </c>
      <c r="I213" s="446">
        <f t="shared" si="90"/>
        <v>0</v>
      </c>
      <c r="J213" s="446">
        <f t="shared" si="90"/>
        <v>0</v>
      </c>
      <c r="K213" s="446">
        <v>0</v>
      </c>
      <c r="L213" s="449">
        <f t="shared" si="70"/>
        <v>0</v>
      </c>
      <c r="M213" s="446">
        <f t="shared" si="90"/>
        <v>0</v>
      </c>
      <c r="N213" s="446">
        <f t="shared" si="90"/>
        <v>0</v>
      </c>
      <c r="O213" s="446">
        <f t="shared" si="90"/>
        <v>0</v>
      </c>
      <c r="P213" s="446">
        <f t="shared" ref="P213:P277" si="91">J213+E213</f>
        <v>30095300</v>
      </c>
      <c r="Q213" s="555"/>
      <c r="R213" s="165"/>
      <c r="S213" s="165"/>
      <c r="T213" s="151"/>
      <c r="U213" s="183"/>
    </row>
    <row r="214" spans="1:16383" s="591" customFormat="1" ht="17.25" customHeight="1">
      <c r="A214" s="447" t="s">
        <v>314</v>
      </c>
      <c r="B214" s="447" t="s">
        <v>160</v>
      </c>
      <c r="C214" s="447" t="s">
        <v>144</v>
      </c>
      <c r="D214" s="368" t="s">
        <v>315</v>
      </c>
      <c r="E214" s="449">
        <v>27306800</v>
      </c>
      <c r="F214" s="449">
        <f t="shared" si="63"/>
        <v>27306800</v>
      </c>
      <c r="G214" s="449">
        <v>18250300</v>
      </c>
      <c r="H214" s="449">
        <v>1201000</v>
      </c>
      <c r="I214" s="449">
        <v>0</v>
      </c>
      <c r="J214" s="449">
        <v>0</v>
      </c>
      <c r="K214" s="449">
        <v>0</v>
      </c>
      <c r="L214" s="449">
        <f t="shared" si="70"/>
        <v>0</v>
      </c>
      <c r="M214" s="449">
        <v>0</v>
      </c>
      <c r="N214" s="449">
        <v>0</v>
      </c>
      <c r="O214" s="449">
        <v>0</v>
      </c>
      <c r="P214" s="449">
        <f t="shared" si="91"/>
        <v>27306800</v>
      </c>
      <c r="Q214" s="598"/>
      <c r="R214" s="599"/>
      <c r="S214" s="360"/>
      <c r="T214" s="600"/>
      <c r="U214" s="600"/>
      <c r="V214" s="601"/>
      <c r="W214" s="449"/>
      <c r="X214" s="449"/>
      <c r="Y214" s="449"/>
      <c r="Z214" s="602"/>
      <c r="AA214" s="449"/>
      <c r="AB214" s="449"/>
      <c r="AC214" s="449"/>
      <c r="AD214" s="449"/>
      <c r="AE214" s="602"/>
      <c r="AF214" s="447"/>
      <c r="AG214" s="447"/>
      <c r="AH214" s="447"/>
      <c r="AI214" s="448"/>
      <c r="AJ214" s="602"/>
      <c r="AK214" s="602"/>
      <c r="AL214" s="602"/>
      <c r="AM214" s="449"/>
      <c r="AN214" s="449"/>
      <c r="AO214" s="449"/>
      <c r="AP214" s="602"/>
      <c r="AQ214" s="449"/>
      <c r="AR214" s="449"/>
      <c r="AS214" s="449"/>
      <c r="AT214" s="449"/>
      <c r="AU214" s="602"/>
      <c r="AV214" s="447"/>
      <c r="AW214" s="447"/>
      <c r="AX214" s="447"/>
      <c r="AY214" s="448"/>
      <c r="AZ214" s="602"/>
      <c r="BA214" s="602"/>
      <c r="BB214" s="602"/>
      <c r="BC214" s="449"/>
      <c r="BD214" s="449"/>
      <c r="BE214" s="449"/>
      <c r="BF214" s="602"/>
      <c r="BG214" s="449"/>
      <c r="BH214" s="449"/>
      <c r="BI214" s="449"/>
      <c r="BJ214" s="449"/>
      <c r="BK214" s="602"/>
      <c r="BL214" s="447"/>
      <c r="BM214" s="447"/>
      <c r="BN214" s="447"/>
      <c r="BO214" s="448"/>
      <c r="BP214" s="602"/>
      <c r="BQ214" s="602"/>
      <c r="BR214" s="602"/>
      <c r="BS214" s="449"/>
      <c r="BT214" s="449"/>
      <c r="BU214" s="449"/>
      <c r="BV214" s="602"/>
      <c r="BW214" s="449"/>
      <c r="BX214" s="449"/>
      <c r="BY214" s="449"/>
      <c r="BZ214" s="449"/>
      <c r="CA214" s="602"/>
      <c r="CB214" s="447"/>
      <c r="CC214" s="447"/>
      <c r="CD214" s="447"/>
      <c r="CE214" s="448"/>
      <c r="CF214" s="602"/>
      <c r="CG214" s="602"/>
      <c r="CH214" s="602"/>
      <c r="CI214" s="449"/>
      <c r="CJ214" s="449"/>
      <c r="CK214" s="449"/>
      <c r="CL214" s="602"/>
      <c r="CM214" s="449"/>
      <c r="CN214" s="449"/>
      <c r="CO214" s="449"/>
      <c r="CP214" s="449"/>
      <c r="CQ214" s="602"/>
      <c r="CR214" s="447"/>
      <c r="CS214" s="447"/>
      <c r="CT214" s="447"/>
      <c r="CU214" s="448"/>
      <c r="CV214" s="602"/>
      <c r="CW214" s="602"/>
      <c r="CX214" s="602"/>
      <c r="CY214" s="449"/>
      <c r="CZ214" s="449"/>
      <c r="DA214" s="449"/>
      <c r="DB214" s="602"/>
      <c r="DC214" s="449"/>
      <c r="DD214" s="449"/>
      <c r="DE214" s="449"/>
      <c r="DF214" s="449"/>
      <c r="DG214" s="602"/>
      <c r="DH214" s="447"/>
      <c r="DI214" s="447"/>
      <c r="DJ214" s="447"/>
      <c r="DK214" s="448"/>
      <c r="DL214" s="602"/>
      <c r="DM214" s="602"/>
      <c r="DN214" s="602"/>
      <c r="DO214" s="449"/>
      <c r="DP214" s="449"/>
      <c r="DQ214" s="449"/>
      <c r="DR214" s="602"/>
      <c r="DS214" s="449"/>
      <c r="DT214" s="449"/>
      <c r="DU214" s="449"/>
      <c r="DV214" s="449"/>
      <c r="DW214" s="602"/>
      <c r="DX214" s="447"/>
      <c r="DY214" s="447"/>
      <c r="DZ214" s="447"/>
      <c r="EA214" s="448"/>
      <c r="EB214" s="602"/>
      <c r="EC214" s="602"/>
      <c r="ED214" s="602"/>
      <c r="EE214" s="449"/>
      <c r="EF214" s="449"/>
      <c r="EG214" s="449"/>
      <c r="EH214" s="602"/>
      <c r="EI214" s="449"/>
      <c r="EJ214" s="449"/>
      <c r="EK214" s="449"/>
      <c r="EL214" s="449"/>
      <c r="EM214" s="602"/>
      <c r="EN214" s="447"/>
      <c r="EO214" s="447"/>
      <c r="EP214" s="447"/>
      <c r="EQ214" s="448"/>
      <c r="ER214" s="602"/>
      <c r="ES214" s="602"/>
      <c r="ET214" s="602"/>
      <c r="EU214" s="449"/>
      <c r="EV214" s="449"/>
      <c r="EW214" s="449"/>
      <c r="EX214" s="602"/>
      <c r="EY214" s="449"/>
      <c r="EZ214" s="449"/>
      <c r="FA214" s="449"/>
      <c r="FB214" s="449"/>
      <c r="FC214" s="602"/>
      <c r="FD214" s="447"/>
      <c r="FE214" s="447"/>
      <c r="FF214" s="447"/>
      <c r="FG214" s="448"/>
      <c r="FH214" s="602"/>
      <c r="FI214" s="602"/>
      <c r="FJ214" s="602"/>
      <c r="FK214" s="449"/>
      <c r="FL214" s="449"/>
      <c r="FM214" s="449"/>
      <c r="FN214" s="602"/>
      <c r="FO214" s="449"/>
      <c r="FP214" s="449"/>
      <c r="FQ214" s="449"/>
      <c r="FR214" s="449"/>
      <c r="FS214" s="602"/>
      <c r="FT214" s="447"/>
      <c r="FU214" s="447"/>
      <c r="FV214" s="447"/>
      <c r="FW214" s="448"/>
      <c r="FX214" s="602"/>
      <c r="FY214" s="602"/>
      <c r="FZ214" s="602"/>
      <c r="GA214" s="449"/>
      <c r="GB214" s="449"/>
      <c r="GC214" s="449"/>
      <c r="GD214" s="602"/>
      <c r="GE214" s="449"/>
      <c r="GF214" s="449"/>
      <c r="GG214" s="449"/>
      <c r="GH214" s="449"/>
      <c r="GI214" s="602"/>
      <c r="GJ214" s="447"/>
      <c r="GK214" s="447"/>
      <c r="GL214" s="447"/>
      <c r="GM214" s="448"/>
      <c r="GN214" s="602"/>
      <c r="GO214" s="602"/>
      <c r="GP214" s="602"/>
      <c r="GQ214" s="449"/>
      <c r="GR214" s="449"/>
      <c r="GS214" s="449"/>
      <c r="GT214" s="602"/>
      <c r="GU214" s="449"/>
      <c r="GV214" s="449"/>
      <c r="GW214" s="449"/>
      <c r="GX214" s="449"/>
      <c r="GY214" s="602"/>
      <c r="GZ214" s="447"/>
      <c r="HA214" s="447"/>
      <c r="HB214" s="447"/>
      <c r="HC214" s="448"/>
      <c r="HD214" s="602"/>
      <c r="HE214" s="602"/>
      <c r="HF214" s="602"/>
      <c r="HG214" s="449"/>
      <c r="HH214" s="449"/>
      <c r="HI214" s="449"/>
      <c r="HJ214" s="602"/>
      <c r="HK214" s="449"/>
      <c r="HL214" s="449"/>
      <c r="HM214" s="449"/>
      <c r="HN214" s="449"/>
      <c r="HO214" s="602"/>
      <c r="HP214" s="447"/>
      <c r="HQ214" s="447"/>
      <c r="HR214" s="447"/>
      <c r="HS214" s="448"/>
      <c r="HT214" s="602"/>
      <c r="HU214" s="602"/>
      <c r="HV214" s="602"/>
      <c r="HW214" s="449"/>
      <c r="HX214" s="449"/>
      <c r="HY214" s="449"/>
      <c r="HZ214" s="602"/>
      <c r="IA214" s="449"/>
      <c r="IB214" s="449"/>
      <c r="IC214" s="449"/>
      <c r="ID214" s="449"/>
      <c r="IE214" s="602"/>
      <c r="IF214" s="447"/>
      <c r="IG214" s="447"/>
      <c r="IH214" s="447"/>
      <c r="II214" s="448"/>
      <c r="IJ214" s="602"/>
      <c r="IK214" s="602"/>
      <c r="IL214" s="602"/>
      <c r="IM214" s="449"/>
      <c r="IN214" s="449"/>
      <c r="IO214" s="449"/>
      <c r="IP214" s="602"/>
      <c r="IQ214" s="449"/>
      <c r="IR214" s="449"/>
      <c r="IS214" s="449"/>
      <c r="IT214" s="449"/>
      <c r="IU214" s="602"/>
      <c r="IV214" s="447"/>
      <c r="IW214" s="447"/>
      <c r="IX214" s="447"/>
      <c r="IY214" s="448"/>
      <c r="IZ214" s="602"/>
      <c r="JA214" s="602"/>
      <c r="JB214" s="602"/>
      <c r="JC214" s="449"/>
      <c r="JD214" s="449"/>
      <c r="JE214" s="449"/>
      <c r="JF214" s="602"/>
      <c r="JG214" s="449"/>
      <c r="JH214" s="449"/>
      <c r="JI214" s="449"/>
      <c r="JJ214" s="449"/>
      <c r="JK214" s="602"/>
      <c r="JL214" s="447"/>
      <c r="JM214" s="447"/>
      <c r="JN214" s="447"/>
      <c r="JO214" s="448"/>
      <c r="JP214" s="602"/>
      <c r="JQ214" s="602"/>
      <c r="JR214" s="602"/>
      <c r="JS214" s="449"/>
      <c r="JT214" s="449"/>
      <c r="JU214" s="449"/>
      <c r="JV214" s="602"/>
      <c r="JW214" s="449"/>
      <c r="JX214" s="449"/>
      <c r="JY214" s="449"/>
      <c r="JZ214" s="449"/>
      <c r="KA214" s="602"/>
      <c r="KB214" s="447"/>
      <c r="KC214" s="447"/>
      <c r="KD214" s="447"/>
      <c r="KE214" s="448"/>
      <c r="KF214" s="602"/>
      <c r="KG214" s="602"/>
      <c r="KH214" s="602"/>
      <c r="KI214" s="449"/>
      <c r="KJ214" s="449"/>
      <c r="KK214" s="449"/>
      <c r="KL214" s="602"/>
      <c r="KM214" s="449"/>
      <c r="KN214" s="449"/>
      <c r="KO214" s="449"/>
      <c r="KP214" s="449"/>
      <c r="KQ214" s="602"/>
      <c r="KR214" s="447"/>
      <c r="KS214" s="447"/>
      <c r="KT214" s="447"/>
      <c r="KU214" s="448"/>
      <c r="KV214" s="602"/>
      <c r="KW214" s="602"/>
      <c r="KX214" s="602"/>
      <c r="KY214" s="449"/>
      <c r="KZ214" s="449"/>
      <c r="LA214" s="449"/>
      <c r="LB214" s="602"/>
      <c r="LC214" s="449"/>
      <c r="LD214" s="449"/>
      <c r="LE214" s="449"/>
      <c r="LF214" s="449"/>
      <c r="LG214" s="602"/>
      <c r="LH214" s="447"/>
      <c r="LI214" s="447"/>
      <c r="LJ214" s="447"/>
      <c r="LK214" s="448"/>
      <c r="LL214" s="602"/>
      <c r="LM214" s="602"/>
      <c r="LN214" s="602"/>
      <c r="LO214" s="449"/>
      <c r="LP214" s="449"/>
      <c r="LQ214" s="449"/>
      <c r="LR214" s="602"/>
      <c r="LS214" s="449"/>
      <c r="LT214" s="449"/>
      <c r="LU214" s="449"/>
      <c r="LV214" s="449"/>
      <c r="LW214" s="602"/>
      <c r="LX214" s="447"/>
      <c r="LY214" s="447"/>
      <c r="LZ214" s="447"/>
      <c r="MA214" s="448"/>
      <c r="MB214" s="602"/>
      <c r="MC214" s="602"/>
      <c r="MD214" s="602"/>
      <c r="ME214" s="449"/>
      <c r="MF214" s="449"/>
      <c r="MG214" s="449"/>
      <c r="MH214" s="602"/>
      <c r="MI214" s="449"/>
      <c r="MJ214" s="449"/>
      <c r="MK214" s="449"/>
      <c r="ML214" s="449"/>
      <c r="MM214" s="602"/>
      <c r="MN214" s="447"/>
      <c r="MO214" s="447"/>
      <c r="MP214" s="447"/>
      <c r="MQ214" s="448"/>
      <c r="MR214" s="602"/>
      <c r="MS214" s="602"/>
      <c r="MT214" s="602"/>
      <c r="MU214" s="449"/>
      <c r="MV214" s="449"/>
      <c r="MW214" s="449"/>
      <c r="MX214" s="602"/>
      <c r="MY214" s="449"/>
      <c r="MZ214" s="449"/>
      <c r="NA214" s="449"/>
      <c r="NB214" s="449"/>
      <c r="NC214" s="602"/>
      <c r="ND214" s="447"/>
      <c r="NE214" s="447"/>
      <c r="NF214" s="447"/>
      <c r="NG214" s="448"/>
      <c r="NH214" s="602"/>
      <c r="NI214" s="602"/>
      <c r="NJ214" s="602"/>
      <c r="NK214" s="449"/>
      <c r="NL214" s="449"/>
      <c r="NM214" s="449"/>
      <c r="NN214" s="602"/>
      <c r="NO214" s="449"/>
      <c r="NP214" s="449"/>
      <c r="NQ214" s="449"/>
      <c r="NR214" s="449"/>
      <c r="NS214" s="602"/>
      <c r="NT214" s="447"/>
      <c r="NU214" s="447"/>
      <c r="NV214" s="447"/>
      <c r="NW214" s="448"/>
      <c r="NX214" s="602"/>
      <c r="NY214" s="602"/>
      <c r="NZ214" s="602"/>
      <c r="OA214" s="449"/>
      <c r="OB214" s="449"/>
      <c r="OC214" s="449"/>
      <c r="OD214" s="602"/>
      <c r="OE214" s="449"/>
      <c r="OF214" s="449"/>
      <c r="OG214" s="449"/>
      <c r="OH214" s="449"/>
      <c r="OI214" s="602"/>
      <c r="OJ214" s="447"/>
      <c r="OK214" s="447"/>
      <c r="OL214" s="447"/>
      <c r="OM214" s="448"/>
      <c r="ON214" s="602"/>
      <c r="OO214" s="602"/>
      <c r="OP214" s="602"/>
      <c r="OQ214" s="449"/>
      <c r="OR214" s="449"/>
      <c r="OS214" s="449"/>
      <c r="OT214" s="602"/>
      <c r="OU214" s="449"/>
      <c r="OV214" s="449"/>
      <c r="OW214" s="449"/>
      <c r="OX214" s="449"/>
      <c r="OY214" s="602"/>
      <c r="OZ214" s="447"/>
      <c r="PA214" s="447"/>
      <c r="PB214" s="447"/>
      <c r="PC214" s="448"/>
      <c r="PD214" s="602"/>
      <c r="PE214" s="602"/>
      <c r="PF214" s="602"/>
      <c r="PG214" s="449"/>
      <c r="PH214" s="449"/>
      <c r="PI214" s="449"/>
      <c r="PJ214" s="602"/>
      <c r="PK214" s="449"/>
      <c r="PL214" s="449"/>
      <c r="PM214" s="449"/>
      <c r="PN214" s="449"/>
      <c r="PO214" s="602"/>
      <c r="PP214" s="447"/>
      <c r="PQ214" s="447"/>
      <c r="PR214" s="447"/>
      <c r="PS214" s="448"/>
      <c r="PT214" s="602"/>
      <c r="PU214" s="602"/>
      <c r="PV214" s="602"/>
      <c r="PW214" s="449"/>
      <c r="PX214" s="449"/>
      <c r="PY214" s="449"/>
      <c r="PZ214" s="602"/>
      <c r="QA214" s="449"/>
      <c r="QB214" s="449"/>
      <c r="QC214" s="449"/>
      <c r="QD214" s="449"/>
      <c r="QE214" s="602"/>
      <c r="QF214" s="447"/>
      <c r="QG214" s="447"/>
      <c r="QH214" s="447"/>
      <c r="QI214" s="448"/>
      <c r="QJ214" s="602"/>
      <c r="QK214" s="602"/>
      <c r="QL214" s="602"/>
      <c r="QM214" s="449"/>
      <c r="QN214" s="449"/>
      <c r="QO214" s="449"/>
      <c r="QP214" s="602"/>
      <c r="QQ214" s="449"/>
      <c r="QR214" s="449"/>
      <c r="QS214" s="449"/>
      <c r="QT214" s="449"/>
      <c r="QU214" s="602"/>
      <c r="QV214" s="447"/>
      <c r="QW214" s="447"/>
      <c r="QX214" s="447"/>
      <c r="QY214" s="448"/>
      <c r="QZ214" s="602"/>
      <c r="RA214" s="602"/>
      <c r="RB214" s="602"/>
      <c r="RC214" s="449"/>
      <c r="RD214" s="449"/>
      <c r="RE214" s="449"/>
      <c r="RF214" s="602"/>
      <c r="RG214" s="449"/>
      <c r="RH214" s="449"/>
      <c r="RI214" s="449"/>
      <c r="RJ214" s="449"/>
      <c r="RK214" s="602"/>
      <c r="RL214" s="447"/>
      <c r="RM214" s="447"/>
      <c r="RN214" s="447"/>
      <c r="RO214" s="448"/>
      <c r="RP214" s="602"/>
      <c r="RQ214" s="602"/>
      <c r="RR214" s="602"/>
      <c r="RS214" s="449"/>
      <c r="RT214" s="449"/>
      <c r="RU214" s="449"/>
      <c r="RV214" s="602"/>
      <c r="RW214" s="449"/>
      <c r="RX214" s="449"/>
      <c r="RY214" s="449"/>
      <c r="RZ214" s="449"/>
      <c r="SA214" s="602"/>
      <c r="SB214" s="447"/>
      <c r="SC214" s="447"/>
      <c r="SD214" s="447"/>
      <c r="SE214" s="448"/>
      <c r="SF214" s="602"/>
      <c r="SG214" s="602"/>
      <c r="SH214" s="602"/>
      <c r="SI214" s="449"/>
      <c r="SJ214" s="449"/>
      <c r="SK214" s="449"/>
      <c r="SL214" s="602"/>
      <c r="SM214" s="449"/>
      <c r="SN214" s="449"/>
      <c r="SO214" s="449"/>
      <c r="SP214" s="449"/>
      <c r="SQ214" s="602"/>
      <c r="SR214" s="447"/>
      <c r="SS214" s="447"/>
      <c r="ST214" s="447"/>
      <c r="SU214" s="448"/>
      <c r="SV214" s="602"/>
      <c r="SW214" s="602"/>
      <c r="SX214" s="602"/>
      <c r="SY214" s="449"/>
      <c r="SZ214" s="449"/>
      <c r="TA214" s="449"/>
      <c r="TB214" s="602"/>
      <c r="TC214" s="449"/>
      <c r="TD214" s="449"/>
      <c r="TE214" s="449"/>
      <c r="TF214" s="449"/>
      <c r="TG214" s="602"/>
      <c r="TH214" s="447"/>
      <c r="TI214" s="447"/>
      <c r="TJ214" s="447"/>
      <c r="TK214" s="448"/>
      <c r="TL214" s="602"/>
      <c r="TM214" s="602"/>
      <c r="TN214" s="602"/>
      <c r="TO214" s="449"/>
      <c r="TP214" s="449"/>
      <c r="TQ214" s="449"/>
      <c r="TR214" s="602"/>
      <c r="TS214" s="449"/>
      <c r="TT214" s="449"/>
      <c r="TU214" s="449"/>
      <c r="TV214" s="449"/>
      <c r="TW214" s="602"/>
      <c r="TX214" s="447"/>
      <c r="TY214" s="447"/>
      <c r="TZ214" s="447"/>
      <c r="UA214" s="448"/>
      <c r="UB214" s="602"/>
      <c r="UC214" s="602"/>
      <c r="UD214" s="602"/>
      <c r="UE214" s="449"/>
      <c r="UF214" s="449"/>
      <c r="UG214" s="449"/>
      <c r="UH214" s="602"/>
      <c r="UI214" s="449"/>
      <c r="UJ214" s="449"/>
      <c r="UK214" s="449"/>
      <c r="UL214" s="449"/>
      <c r="UM214" s="602"/>
      <c r="UN214" s="447"/>
      <c r="UO214" s="447"/>
      <c r="UP214" s="447"/>
      <c r="UQ214" s="448"/>
      <c r="UR214" s="602"/>
      <c r="US214" s="602"/>
      <c r="UT214" s="602"/>
      <c r="UU214" s="449"/>
      <c r="UV214" s="449"/>
      <c r="UW214" s="449"/>
      <c r="UX214" s="602"/>
      <c r="UY214" s="449"/>
      <c r="UZ214" s="449"/>
      <c r="VA214" s="449"/>
      <c r="VB214" s="449"/>
      <c r="VC214" s="602"/>
      <c r="VD214" s="447"/>
      <c r="VE214" s="447"/>
      <c r="VF214" s="447"/>
      <c r="VG214" s="448"/>
      <c r="VH214" s="602"/>
      <c r="VI214" s="602"/>
      <c r="VJ214" s="602"/>
      <c r="VK214" s="449"/>
      <c r="VL214" s="449"/>
      <c r="VM214" s="449"/>
      <c r="VN214" s="602"/>
      <c r="VO214" s="449"/>
      <c r="VP214" s="449"/>
      <c r="VQ214" s="449"/>
      <c r="VR214" s="449"/>
      <c r="VS214" s="602"/>
      <c r="VT214" s="447"/>
      <c r="VU214" s="447"/>
      <c r="VV214" s="447"/>
      <c r="VW214" s="448"/>
      <c r="VX214" s="602"/>
      <c r="VY214" s="602"/>
      <c r="VZ214" s="602"/>
      <c r="WA214" s="449"/>
      <c r="WB214" s="449"/>
      <c r="WC214" s="449"/>
      <c r="WD214" s="602"/>
      <c r="WE214" s="449"/>
      <c r="WF214" s="449"/>
      <c r="WG214" s="449"/>
      <c r="WH214" s="449"/>
      <c r="WI214" s="602"/>
      <c r="WJ214" s="447"/>
      <c r="WK214" s="447"/>
      <c r="WL214" s="447"/>
      <c r="WM214" s="448"/>
      <c r="WN214" s="602"/>
      <c r="WO214" s="602"/>
      <c r="WP214" s="602"/>
      <c r="WQ214" s="449"/>
      <c r="WR214" s="449"/>
      <c r="WS214" s="449"/>
      <c r="WT214" s="602"/>
      <c r="WU214" s="449"/>
      <c r="WV214" s="449"/>
      <c r="WW214" s="449"/>
      <c r="WX214" s="449"/>
      <c r="WY214" s="602"/>
      <c r="WZ214" s="447"/>
      <c r="XA214" s="447"/>
      <c r="XB214" s="447"/>
      <c r="XC214" s="448"/>
      <c r="XD214" s="602"/>
      <c r="XE214" s="602"/>
      <c r="XF214" s="602"/>
      <c r="XG214" s="449"/>
      <c r="XH214" s="449"/>
      <c r="XI214" s="449"/>
      <c r="XJ214" s="602"/>
      <c r="XK214" s="449"/>
      <c r="XL214" s="449"/>
      <c r="XM214" s="449"/>
      <c r="XN214" s="449"/>
      <c r="XO214" s="602"/>
      <c r="XP214" s="447"/>
      <c r="XQ214" s="447"/>
      <c r="XR214" s="447"/>
      <c r="XS214" s="448"/>
      <c r="XT214" s="602"/>
      <c r="XU214" s="602"/>
      <c r="XV214" s="602"/>
      <c r="XW214" s="449"/>
      <c r="XX214" s="449"/>
      <c r="XY214" s="449"/>
      <c r="XZ214" s="602"/>
      <c r="YA214" s="449"/>
      <c r="YB214" s="449"/>
      <c r="YC214" s="449"/>
      <c r="YD214" s="449"/>
      <c r="YE214" s="602"/>
      <c r="YF214" s="447"/>
      <c r="YG214" s="447"/>
      <c r="YH214" s="447"/>
      <c r="YI214" s="448"/>
      <c r="YJ214" s="602"/>
      <c r="YK214" s="602"/>
      <c r="YL214" s="602"/>
      <c r="YM214" s="449"/>
      <c r="YN214" s="449"/>
      <c r="YO214" s="449"/>
      <c r="YP214" s="602"/>
      <c r="YQ214" s="449"/>
      <c r="YR214" s="449"/>
      <c r="YS214" s="449"/>
      <c r="YT214" s="449"/>
      <c r="YU214" s="602"/>
      <c r="YV214" s="447"/>
      <c r="YW214" s="447"/>
      <c r="YX214" s="447"/>
      <c r="YY214" s="448"/>
      <c r="YZ214" s="602"/>
      <c r="ZA214" s="602"/>
      <c r="ZB214" s="602"/>
      <c r="ZC214" s="449"/>
      <c r="ZD214" s="449"/>
      <c r="ZE214" s="449"/>
      <c r="ZF214" s="602"/>
      <c r="ZG214" s="449"/>
      <c r="ZH214" s="449"/>
      <c r="ZI214" s="449"/>
      <c r="ZJ214" s="449"/>
      <c r="ZK214" s="602"/>
      <c r="ZL214" s="447"/>
      <c r="ZM214" s="447"/>
      <c r="ZN214" s="447"/>
      <c r="ZO214" s="448"/>
      <c r="ZP214" s="602"/>
      <c r="ZQ214" s="602"/>
      <c r="ZR214" s="602"/>
      <c r="ZS214" s="449"/>
      <c r="ZT214" s="449"/>
      <c r="ZU214" s="449"/>
      <c r="ZV214" s="602"/>
      <c r="ZW214" s="449"/>
      <c r="ZX214" s="449"/>
      <c r="ZY214" s="449"/>
      <c r="ZZ214" s="449"/>
      <c r="AAA214" s="602"/>
      <c r="AAB214" s="447"/>
      <c r="AAC214" s="447"/>
      <c r="AAD214" s="447"/>
      <c r="AAE214" s="448"/>
      <c r="AAF214" s="602"/>
      <c r="AAG214" s="602"/>
      <c r="AAH214" s="602"/>
      <c r="AAI214" s="449"/>
      <c r="AAJ214" s="449"/>
      <c r="AAK214" s="449"/>
      <c r="AAL214" s="602"/>
      <c r="AAM214" s="449"/>
      <c r="AAN214" s="449"/>
      <c r="AAO214" s="449"/>
      <c r="AAP214" s="449"/>
      <c r="AAQ214" s="602"/>
      <c r="AAR214" s="447"/>
      <c r="AAS214" s="447"/>
      <c r="AAT214" s="447"/>
      <c r="AAU214" s="448"/>
      <c r="AAV214" s="602"/>
      <c r="AAW214" s="602"/>
      <c r="AAX214" s="602"/>
      <c r="AAY214" s="449"/>
      <c r="AAZ214" s="449"/>
      <c r="ABA214" s="449"/>
      <c r="ABB214" s="602"/>
      <c r="ABC214" s="449"/>
      <c r="ABD214" s="449"/>
      <c r="ABE214" s="449"/>
      <c r="ABF214" s="449"/>
      <c r="ABG214" s="602"/>
      <c r="ABH214" s="447"/>
      <c r="ABI214" s="447"/>
      <c r="ABJ214" s="447"/>
      <c r="ABK214" s="448"/>
      <c r="ABL214" s="602"/>
      <c r="ABM214" s="602"/>
      <c r="ABN214" s="602"/>
      <c r="ABO214" s="449"/>
      <c r="ABP214" s="449"/>
      <c r="ABQ214" s="449"/>
      <c r="ABR214" s="602"/>
      <c r="ABS214" s="449"/>
      <c r="ABT214" s="449"/>
      <c r="ABU214" s="449"/>
      <c r="ABV214" s="449"/>
      <c r="ABW214" s="602"/>
      <c r="ABX214" s="447"/>
      <c r="ABY214" s="447"/>
      <c r="ABZ214" s="447"/>
      <c r="ACA214" s="448"/>
      <c r="ACB214" s="602"/>
      <c r="ACC214" s="602"/>
      <c r="ACD214" s="602"/>
      <c r="ACE214" s="449"/>
      <c r="ACF214" s="449"/>
      <c r="ACG214" s="449"/>
      <c r="ACH214" s="602"/>
      <c r="ACI214" s="449"/>
      <c r="ACJ214" s="449"/>
      <c r="ACK214" s="449"/>
      <c r="ACL214" s="449"/>
      <c r="ACM214" s="602"/>
      <c r="ACN214" s="447"/>
      <c r="ACO214" s="447"/>
      <c r="ACP214" s="447"/>
      <c r="ACQ214" s="448"/>
      <c r="ACR214" s="602"/>
      <c r="ACS214" s="602"/>
      <c r="ACT214" s="602"/>
      <c r="ACU214" s="449"/>
      <c r="ACV214" s="449"/>
      <c r="ACW214" s="449"/>
      <c r="ACX214" s="602"/>
      <c r="ACY214" s="449"/>
      <c r="ACZ214" s="449"/>
      <c r="ADA214" s="449"/>
      <c r="ADB214" s="449"/>
      <c r="ADC214" s="602"/>
      <c r="ADD214" s="447"/>
      <c r="ADE214" s="447"/>
      <c r="ADF214" s="447"/>
      <c r="ADG214" s="448"/>
      <c r="ADH214" s="602"/>
      <c r="ADI214" s="602"/>
      <c r="ADJ214" s="602"/>
      <c r="ADK214" s="449"/>
      <c r="ADL214" s="449"/>
      <c r="ADM214" s="449"/>
      <c r="ADN214" s="602"/>
      <c r="ADO214" s="449"/>
      <c r="ADP214" s="449"/>
      <c r="ADQ214" s="449"/>
      <c r="ADR214" s="449"/>
      <c r="ADS214" s="602"/>
      <c r="ADT214" s="447"/>
      <c r="ADU214" s="447"/>
      <c r="ADV214" s="447"/>
      <c r="ADW214" s="448"/>
      <c r="ADX214" s="602"/>
      <c r="ADY214" s="602"/>
      <c r="ADZ214" s="602"/>
      <c r="AEA214" s="449"/>
      <c r="AEB214" s="449"/>
      <c r="AEC214" s="449"/>
      <c r="AED214" s="602"/>
      <c r="AEE214" s="449"/>
      <c r="AEF214" s="449"/>
      <c r="AEG214" s="449"/>
      <c r="AEH214" s="449"/>
      <c r="AEI214" s="602"/>
      <c r="AEJ214" s="447"/>
      <c r="AEK214" s="447"/>
      <c r="AEL214" s="447"/>
      <c r="AEM214" s="448"/>
      <c r="AEN214" s="602"/>
      <c r="AEO214" s="602"/>
      <c r="AEP214" s="602"/>
      <c r="AEQ214" s="449"/>
      <c r="AER214" s="449"/>
      <c r="AES214" s="449"/>
      <c r="AET214" s="602"/>
      <c r="AEU214" s="449"/>
      <c r="AEV214" s="449"/>
      <c r="AEW214" s="449"/>
      <c r="AEX214" s="449"/>
      <c r="AEY214" s="602"/>
      <c r="AEZ214" s="447"/>
      <c r="AFA214" s="447"/>
      <c r="AFB214" s="447"/>
      <c r="AFC214" s="448"/>
      <c r="AFD214" s="602"/>
      <c r="AFE214" s="602"/>
      <c r="AFF214" s="602"/>
      <c r="AFG214" s="449"/>
      <c r="AFH214" s="449"/>
      <c r="AFI214" s="449"/>
      <c r="AFJ214" s="602"/>
      <c r="AFK214" s="449"/>
      <c r="AFL214" s="449"/>
      <c r="AFM214" s="449"/>
      <c r="AFN214" s="449"/>
      <c r="AFO214" s="602"/>
      <c r="AFP214" s="447"/>
      <c r="AFQ214" s="447"/>
      <c r="AFR214" s="447"/>
      <c r="AFS214" s="448"/>
      <c r="AFT214" s="602"/>
      <c r="AFU214" s="602"/>
      <c r="AFV214" s="602"/>
      <c r="AFW214" s="449"/>
      <c r="AFX214" s="449"/>
      <c r="AFY214" s="449"/>
      <c r="AFZ214" s="602"/>
      <c r="AGA214" s="449"/>
      <c r="AGB214" s="449"/>
      <c r="AGC214" s="449"/>
      <c r="AGD214" s="449"/>
      <c r="AGE214" s="602"/>
      <c r="AGF214" s="447"/>
      <c r="AGG214" s="447"/>
      <c r="AGH214" s="447"/>
      <c r="AGI214" s="448"/>
      <c r="AGJ214" s="602"/>
      <c r="AGK214" s="602"/>
      <c r="AGL214" s="602"/>
      <c r="AGM214" s="449"/>
      <c r="AGN214" s="449"/>
      <c r="AGO214" s="449"/>
      <c r="AGP214" s="602"/>
      <c r="AGQ214" s="449"/>
      <c r="AGR214" s="449"/>
      <c r="AGS214" s="449"/>
      <c r="AGT214" s="449"/>
      <c r="AGU214" s="602"/>
      <c r="AGV214" s="447"/>
      <c r="AGW214" s="447"/>
      <c r="AGX214" s="447"/>
      <c r="AGY214" s="448"/>
      <c r="AGZ214" s="602"/>
      <c r="AHA214" s="602"/>
      <c r="AHB214" s="602"/>
      <c r="AHC214" s="449"/>
      <c r="AHD214" s="449"/>
      <c r="AHE214" s="449"/>
      <c r="AHF214" s="602"/>
      <c r="AHG214" s="449"/>
      <c r="AHH214" s="449"/>
      <c r="AHI214" s="449"/>
      <c r="AHJ214" s="449"/>
      <c r="AHK214" s="602"/>
      <c r="AHL214" s="447"/>
      <c r="AHM214" s="447"/>
      <c r="AHN214" s="447"/>
      <c r="AHO214" s="448"/>
      <c r="AHP214" s="602"/>
      <c r="AHQ214" s="602"/>
      <c r="AHR214" s="602"/>
      <c r="AHS214" s="449"/>
      <c r="AHT214" s="449"/>
      <c r="AHU214" s="449"/>
      <c r="AHV214" s="602"/>
      <c r="AHW214" s="449"/>
      <c r="AHX214" s="449"/>
      <c r="AHY214" s="449"/>
      <c r="AHZ214" s="449"/>
      <c r="AIA214" s="602"/>
      <c r="AIB214" s="447"/>
      <c r="AIC214" s="447"/>
      <c r="AID214" s="447"/>
      <c r="AIE214" s="448"/>
      <c r="AIF214" s="602"/>
      <c r="AIG214" s="602"/>
      <c r="AIH214" s="602"/>
      <c r="AII214" s="449"/>
      <c r="AIJ214" s="449"/>
      <c r="AIK214" s="449"/>
      <c r="AIL214" s="602"/>
      <c r="AIM214" s="449"/>
      <c r="AIN214" s="449"/>
      <c r="AIO214" s="449"/>
      <c r="AIP214" s="449"/>
      <c r="AIQ214" s="602"/>
      <c r="AIR214" s="447"/>
      <c r="AIS214" s="447"/>
      <c r="AIT214" s="447"/>
      <c r="AIU214" s="448"/>
      <c r="AIV214" s="602"/>
      <c r="AIW214" s="602"/>
      <c r="AIX214" s="602"/>
      <c r="AIY214" s="449"/>
      <c r="AIZ214" s="449"/>
      <c r="AJA214" s="449"/>
      <c r="AJB214" s="602"/>
      <c r="AJC214" s="449"/>
      <c r="AJD214" s="449"/>
      <c r="AJE214" s="449"/>
      <c r="AJF214" s="449"/>
      <c r="AJG214" s="602"/>
      <c r="AJH214" s="447"/>
      <c r="AJI214" s="447"/>
      <c r="AJJ214" s="447"/>
      <c r="AJK214" s="448"/>
      <c r="AJL214" s="602"/>
      <c r="AJM214" s="602"/>
      <c r="AJN214" s="602"/>
      <c r="AJO214" s="449"/>
      <c r="AJP214" s="449"/>
      <c r="AJQ214" s="449"/>
      <c r="AJR214" s="602"/>
      <c r="AJS214" s="449"/>
      <c r="AJT214" s="449"/>
      <c r="AJU214" s="449"/>
      <c r="AJV214" s="449"/>
      <c r="AJW214" s="602"/>
      <c r="AJX214" s="447"/>
      <c r="AJY214" s="447"/>
      <c r="AJZ214" s="447"/>
      <c r="AKA214" s="448"/>
      <c r="AKB214" s="602"/>
      <c r="AKC214" s="602"/>
      <c r="AKD214" s="602"/>
      <c r="AKE214" s="449"/>
      <c r="AKF214" s="449"/>
      <c r="AKG214" s="449"/>
      <c r="AKH214" s="602"/>
      <c r="AKI214" s="449"/>
      <c r="AKJ214" s="449"/>
      <c r="AKK214" s="449"/>
      <c r="AKL214" s="449"/>
      <c r="AKM214" s="602"/>
      <c r="AKN214" s="447"/>
      <c r="AKO214" s="447"/>
      <c r="AKP214" s="447"/>
      <c r="AKQ214" s="448"/>
      <c r="AKR214" s="602"/>
      <c r="AKS214" s="602"/>
      <c r="AKT214" s="602"/>
      <c r="AKU214" s="449"/>
      <c r="AKV214" s="449"/>
      <c r="AKW214" s="449"/>
      <c r="AKX214" s="602"/>
      <c r="AKY214" s="449"/>
      <c r="AKZ214" s="449"/>
      <c r="ALA214" s="449"/>
      <c r="ALB214" s="449"/>
      <c r="ALC214" s="602"/>
      <c r="ALD214" s="447"/>
      <c r="ALE214" s="447"/>
      <c r="ALF214" s="447"/>
      <c r="ALG214" s="448"/>
      <c r="ALH214" s="602"/>
      <c r="ALI214" s="602"/>
      <c r="ALJ214" s="602"/>
      <c r="ALK214" s="449"/>
      <c r="ALL214" s="449"/>
      <c r="ALM214" s="449"/>
      <c r="ALN214" s="602"/>
      <c r="ALO214" s="449"/>
      <c r="ALP214" s="449"/>
      <c r="ALQ214" s="449"/>
      <c r="ALR214" s="449"/>
      <c r="ALS214" s="602"/>
      <c r="ALT214" s="447"/>
      <c r="ALU214" s="447"/>
      <c r="ALV214" s="447"/>
      <c r="ALW214" s="448"/>
      <c r="ALX214" s="602"/>
      <c r="ALY214" s="602"/>
      <c r="ALZ214" s="602"/>
      <c r="AMA214" s="449"/>
      <c r="AMB214" s="449"/>
      <c r="AMC214" s="449"/>
      <c r="AMD214" s="602"/>
      <c r="AME214" s="449"/>
      <c r="AMF214" s="449"/>
      <c r="AMG214" s="449"/>
      <c r="AMH214" s="449"/>
      <c r="AMI214" s="602"/>
      <c r="AMJ214" s="447"/>
      <c r="AMK214" s="447"/>
      <c r="AML214" s="447"/>
      <c r="AMM214" s="448"/>
      <c r="AMN214" s="602"/>
      <c r="AMO214" s="602"/>
      <c r="AMP214" s="602"/>
      <c r="AMQ214" s="449"/>
      <c r="AMR214" s="449"/>
      <c r="AMS214" s="449"/>
      <c r="AMT214" s="602"/>
      <c r="AMU214" s="449"/>
      <c r="AMV214" s="449"/>
      <c r="AMW214" s="449"/>
      <c r="AMX214" s="449"/>
      <c r="AMY214" s="602"/>
      <c r="AMZ214" s="447"/>
      <c r="ANA214" s="447"/>
      <c r="ANB214" s="447"/>
      <c r="ANC214" s="448"/>
      <c r="AND214" s="602"/>
      <c r="ANE214" s="602"/>
      <c r="ANF214" s="602"/>
      <c r="ANG214" s="449"/>
      <c r="ANH214" s="449"/>
      <c r="ANI214" s="449"/>
      <c r="ANJ214" s="602"/>
      <c r="ANK214" s="449"/>
      <c r="ANL214" s="449"/>
      <c r="ANM214" s="449"/>
      <c r="ANN214" s="449"/>
      <c r="ANO214" s="602"/>
      <c r="ANP214" s="447"/>
      <c r="ANQ214" s="447"/>
      <c r="ANR214" s="447"/>
      <c r="ANS214" s="448"/>
      <c r="ANT214" s="602"/>
      <c r="ANU214" s="602"/>
      <c r="ANV214" s="602"/>
      <c r="ANW214" s="449"/>
      <c r="ANX214" s="449"/>
      <c r="ANY214" s="449"/>
      <c r="ANZ214" s="602"/>
      <c r="AOA214" s="449"/>
      <c r="AOB214" s="449"/>
      <c r="AOC214" s="449"/>
      <c r="AOD214" s="449"/>
      <c r="AOE214" s="602"/>
      <c r="AOF214" s="447"/>
      <c r="AOG214" s="447"/>
      <c r="AOH214" s="447"/>
      <c r="AOI214" s="448"/>
      <c r="AOJ214" s="602"/>
      <c r="AOK214" s="602"/>
      <c r="AOL214" s="602"/>
      <c r="AOM214" s="449"/>
      <c r="AON214" s="449"/>
      <c r="AOO214" s="449"/>
      <c r="AOP214" s="602"/>
      <c r="AOQ214" s="449"/>
      <c r="AOR214" s="449"/>
      <c r="AOS214" s="449"/>
      <c r="AOT214" s="449"/>
      <c r="AOU214" s="602"/>
      <c r="AOV214" s="447"/>
      <c r="AOW214" s="447"/>
      <c r="AOX214" s="447"/>
      <c r="AOY214" s="448"/>
      <c r="AOZ214" s="602"/>
      <c r="APA214" s="602"/>
      <c r="APB214" s="602"/>
      <c r="APC214" s="449"/>
      <c r="APD214" s="449"/>
      <c r="APE214" s="449"/>
      <c r="APF214" s="602"/>
      <c r="APG214" s="449"/>
      <c r="APH214" s="449"/>
      <c r="API214" s="449"/>
      <c r="APJ214" s="449"/>
      <c r="APK214" s="602"/>
      <c r="APL214" s="447"/>
      <c r="APM214" s="447"/>
      <c r="APN214" s="447"/>
      <c r="APO214" s="448"/>
      <c r="APP214" s="602"/>
      <c r="APQ214" s="602"/>
      <c r="APR214" s="602"/>
      <c r="APS214" s="449"/>
      <c r="APT214" s="449"/>
      <c r="APU214" s="449"/>
      <c r="APV214" s="602"/>
      <c r="APW214" s="449"/>
      <c r="APX214" s="449"/>
      <c r="APY214" s="449"/>
      <c r="APZ214" s="449"/>
      <c r="AQA214" s="602"/>
      <c r="AQB214" s="447"/>
      <c r="AQC214" s="447"/>
      <c r="AQD214" s="447"/>
      <c r="AQE214" s="448"/>
      <c r="AQF214" s="602"/>
      <c r="AQG214" s="602"/>
      <c r="AQH214" s="602"/>
      <c r="AQI214" s="449"/>
      <c r="AQJ214" s="449"/>
      <c r="AQK214" s="449"/>
      <c r="AQL214" s="602"/>
      <c r="AQM214" s="449"/>
      <c r="AQN214" s="449"/>
      <c r="AQO214" s="449"/>
      <c r="AQP214" s="449"/>
      <c r="AQQ214" s="602"/>
      <c r="AQR214" s="447"/>
      <c r="AQS214" s="447"/>
      <c r="AQT214" s="447"/>
      <c r="AQU214" s="448"/>
      <c r="AQV214" s="602"/>
      <c r="AQW214" s="602"/>
      <c r="AQX214" s="602"/>
      <c r="AQY214" s="449"/>
      <c r="AQZ214" s="449"/>
      <c r="ARA214" s="449"/>
      <c r="ARB214" s="602"/>
      <c r="ARC214" s="449"/>
      <c r="ARD214" s="449"/>
      <c r="ARE214" s="449"/>
      <c r="ARF214" s="449"/>
      <c r="ARG214" s="602"/>
      <c r="ARH214" s="447"/>
      <c r="ARI214" s="447"/>
      <c r="ARJ214" s="447"/>
      <c r="ARK214" s="448"/>
      <c r="ARL214" s="602"/>
      <c r="ARM214" s="602"/>
      <c r="ARN214" s="602"/>
      <c r="ARO214" s="449"/>
      <c r="ARP214" s="449"/>
      <c r="ARQ214" s="449"/>
      <c r="ARR214" s="602"/>
      <c r="ARS214" s="449"/>
      <c r="ART214" s="449"/>
      <c r="ARU214" s="449"/>
      <c r="ARV214" s="449"/>
      <c r="ARW214" s="602"/>
      <c r="ARX214" s="447"/>
      <c r="ARY214" s="447"/>
      <c r="ARZ214" s="447"/>
      <c r="ASA214" s="448"/>
      <c r="ASB214" s="602"/>
      <c r="ASC214" s="602"/>
      <c r="ASD214" s="602"/>
      <c r="ASE214" s="449"/>
      <c r="ASF214" s="449"/>
      <c r="ASG214" s="449"/>
      <c r="ASH214" s="602"/>
      <c r="ASI214" s="449"/>
      <c r="ASJ214" s="449"/>
      <c r="ASK214" s="449"/>
      <c r="ASL214" s="449"/>
      <c r="ASM214" s="602"/>
      <c r="ASN214" s="447"/>
      <c r="ASO214" s="447"/>
      <c r="ASP214" s="447"/>
      <c r="ASQ214" s="448"/>
      <c r="ASR214" s="602"/>
      <c r="ASS214" s="602"/>
      <c r="AST214" s="602"/>
      <c r="ASU214" s="449"/>
      <c r="ASV214" s="449"/>
      <c r="ASW214" s="449"/>
      <c r="ASX214" s="602"/>
      <c r="ASY214" s="449"/>
      <c r="ASZ214" s="449"/>
      <c r="ATA214" s="449"/>
      <c r="ATB214" s="449"/>
      <c r="ATC214" s="602"/>
      <c r="ATD214" s="447"/>
      <c r="ATE214" s="447"/>
      <c r="ATF214" s="447"/>
      <c r="ATG214" s="448"/>
      <c r="ATH214" s="602"/>
      <c r="ATI214" s="602"/>
      <c r="ATJ214" s="602"/>
      <c r="ATK214" s="449"/>
      <c r="ATL214" s="449"/>
      <c r="ATM214" s="449"/>
      <c r="ATN214" s="602"/>
      <c r="ATO214" s="449"/>
      <c r="ATP214" s="449"/>
      <c r="ATQ214" s="449"/>
      <c r="ATR214" s="449"/>
      <c r="ATS214" s="602"/>
      <c r="ATT214" s="447"/>
      <c r="ATU214" s="447"/>
      <c r="ATV214" s="447"/>
      <c r="ATW214" s="448"/>
      <c r="ATX214" s="602"/>
      <c r="ATY214" s="602"/>
      <c r="ATZ214" s="602"/>
      <c r="AUA214" s="449"/>
      <c r="AUB214" s="449"/>
      <c r="AUC214" s="449"/>
      <c r="AUD214" s="602"/>
      <c r="AUE214" s="449"/>
      <c r="AUF214" s="449"/>
      <c r="AUG214" s="449"/>
      <c r="AUH214" s="449"/>
      <c r="AUI214" s="602"/>
      <c r="AUJ214" s="447"/>
      <c r="AUK214" s="447"/>
      <c r="AUL214" s="447"/>
      <c r="AUM214" s="448"/>
      <c r="AUN214" s="602"/>
      <c r="AUO214" s="602"/>
      <c r="AUP214" s="602"/>
      <c r="AUQ214" s="449"/>
      <c r="AUR214" s="449"/>
      <c r="AUS214" s="449"/>
      <c r="AUT214" s="602"/>
      <c r="AUU214" s="449"/>
      <c r="AUV214" s="449"/>
      <c r="AUW214" s="449"/>
      <c r="AUX214" s="449"/>
      <c r="AUY214" s="602"/>
      <c r="AUZ214" s="447"/>
      <c r="AVA214" s="447"/>
      <c r="AVB214" s="447"/>
      <c r="AVC214" s="448"/>
      <c r="AVD214" s="602"/>
      <c r="AVE214" s="602"/>
      <c r="AVF214" s="602"/>
      <c r="AVG214" s="449"/>
      <c r="AVH214" s="449"/>
      <c r="AVI214" s="449"/>
      <c r="AVJ214" s="602"/>
      <c r="AVK214" s="449"/>
      <c r="AVL214" s="449"/>
      <c r="AVM214" s="449"/>
      <c r="AVN214" s="449"/>
      <c r="AVO214" s="602"/>
      <c r="AVP214" s="447"/>
      <c r="AVQ214" s="447"/>
      <c r="AVR214" s="447"/>
      <c r="AVS214" s="448"/>
      <c r="AVT214" s="602"/>
      <c r="AVU214" s="602"/>
      <c r="AVV214" s="602"/>
      <c r="AVW214" s="449"/>
      <c r="AVX214" s="449"/>
      <c r="AVY214" s="449"/>
      <c r="AVZ214" s="602"/>
      <c r="AWA214" s="449"/>
      <c r="AWB214" s="449"/>
      <c r="AWC214" s="449"/>
      <c r="AWD214" s="449"/>
      <c r="AWE214" s="602"/>
      <c r="AWF214" s="447"/>
      <c r="AWG214" s="447"/>
      <c r="AWH214" s="447"/>
      <c r="AWI214" s="448"/>
      <c r="AWJ214" s="602"/>
      <c r="AWK214" s="602"/>
      <c r="AWL214" s="602"/>
      <c r="AWM214" s="449"/>
      <c r="AWN214" s="449"/>
      <c r="AWO214" s="449"/>
      <c r="AWP214" s="602"/>
      <c r="AWQ214" s="449"/>
      <c r="AWR214" s="449"/>
      <c r="AWS214" s="449"/>
      <c r="AWT214" s="449"/>
      <c r="AWU214" s="602"/>
      <c r="AWV214" s="447"/>
      <c r="AWW214" s="447"/>
      <c r="AWX214" s="447"/>
      <c r="AWY214" s="448"/>
      <c r="AWZ214" s="602"/>
      <c r="AXA214" s="602"/>
      <c r="AXB214" s="602"/>
      <c r="AXC214" s="449"/>
      <c r="AXD214" s="449"/>
      <c r="AXE214" s="449"/>
      <c r="AXF214" s="602"/>
      <c r="AXG214" s="449"/>
      <c r="AXH214" s="449"/>
      <c r="AXI214" s="449"/>
      <c r="AXJ214" s="449"/>
      <c r="AXK214" s="602"/>
      <c r="AXL214" s="447"/>
      <c r="AXM214" s="447"/>
      <c r="AXN214" s="447"/>
      <c r="AXO214" s="448"/>
      <c r="AXP214" s="602"/>
      <c r="AXQ214" s="602"/>
      <c r="AXR214" s="602"/>
      <c r="AXS214" s="449"/>
      <c r="AXT214" s="449"/>
      <c r="AXU214" s="449"/>
      <c r="AXV214" s="602"/>
      <c r="AXW214" s="449"/>
      <c r="AXX214" s="449"/>
      <c r="AXY214" s="449"/>
      <c r="AXZ214" s="449"/>
      <c r="AYA214" s="602"/>
      <c r="AYB214" s="447"/>
      <c r="AYC214" s="447"/>
      <c r="AYD214" s="447"/>
      <c r="AYE214" s="448"/>
      <c r="AYF214" s="602"/>
      <c r="AYG214" s="602"/>
      <c r="AYH214" s="602"/>
      <c r="AYI214" s="449"/>
      <c r="AYJ214" s="449"/>
      <c r="AYK214" s="449"/>
      <c r="AYL214" s="602"/>
      <c r="AYM214" s="449"/>
      <c r="AYN214" s="449"/>
      <c r="AYO214" s="449"/>
      <c r="AYP214" s="449"/>
      <c r="AYQ214" s="602"/>
      <c r="AYR214" s="447"/>
      <c r="AYS214" s="447"/>
      <c r="AYT214" s="447"/>
      <c r="AYU214" s="448"/>
      <c r="AYV214" s="602"/>
      <c r="AYW214" s="602"/>
      <c r="AYX214" s="602"/>
      <c r="AYY214" s="449"/>
      <c r="AYZ214" s="449"/>
      <c r="AZA214" s="449"/>
      <c r="AZB214" s="602"/>
      <c r="AZC214" s="449"/>
      <c r="AZD214" s="449"/>
      <c r="AZE214" s="449"/>
      <c r="AZF214" s="449"/>
      <c r="AZG214" s="602"/>
      <c r="AZH214" s="447"/>
      <c r="AZI214" s="447"/>
      <c r="AZJ214" s="447"/>
      <c r="AZK214" s="448"/>
      <c r="AZL214" s="602"/>
      <c r="AZM214" s="602"/>
      <c r="AZN214" s="602"/>
      <c r="AZO214" s="449"/>
      <c r="AZP214" s="449"/>
      <c r="AZQ214" s="449"/>
      <c r="AZR214" s="602"/>
      <c r="AZS214" s="449"/>
      <c r="AZT214" s="449"/>
      <c r="AZU214" s="449"/>
      <c r="AZV214" s="449"/>
      <c r="AZW214" s="602"/>
      <c r="AZX214" s="447"/>
      <c r="AZY214" s="447"/>
      <c r="AZZ214" s="447"/>
      <c r="BAA214" s="448"/>
      <c r="BAB214" s="602"/>
      <c r="BAC214" s="602"/>
      <c r="BAD214" s="602"/>
      <c r="BAE214" s="449"/>
      <c r="BAF214" s="449"/>
      <c r="BAG214" s="449"/>
      <c r="BAH214" s="602"/>
      <c r="BAI214" s="449"/>
      <c r="BAJ214" s="449"/>
      <c r="BAK214" s="449"/>
      <c r="BAL214" s="449"/>
      <c r="BAM214" s="602"/>
      <c r="BAN214" s="447"/>
      <c r="BAO214" s="447"/>
      <c r="BAP214" s="447"/>
      <c r="BAQ214" s="448"/>
      <c r="BAR214" s="602"/>
      <c r="BAS214" s="602"/>
      <c r="BAT214" s="602"/>
      <c r="BAU214" s="449"/>
      <c r="BAV214" s="449"/>
      <c r="BAW214" s="449"/>
      <c r="BAX214" s="602"/>
      <c r="BAY214" s="449"/>
      <c r="BAZ214" s="449"/>
      <c r="BBA214" s="449"/>
      <c r="BBB214" s="449"/>
      <c r="BBC214" s="602"/>
      <c r="BBD214" s="447"/>
      <c r="BBE214" s="447"/>
      <c r="BBF214" s="447"/>
      <c r="BBG214" s="448"/>
      <c r="BBH214" s="602"/>
      <c r="BBI214" s="602"/>
      <c r="BBJ214" s="602"/>
      <c r="BBK214" s="449"/>
      <c r="BBL214" s="449"/>
      <c r="BBM214" s="449"/>
      <c r="BBN214" s="602"/>
      <c r="BBO214" s="449"/>
      <c r="BBP214" s="449"/>
      <c r="BBQ214" s="449"/>
      <c r="BBR214" s="449"/>
      <c r="BBS214" s="602"/>
      <c r="BBT214" s="447"/>
      <c r="BBU214" s="447"/>
      <c r="BBV214" s="447"/>
      <c r="BBW214" s="448"/>
      <c r="BBX214" s="602"/>
      <c r="BBY214" s="602"/>
      <c r="BBZ214" s="602"/>
      <c r="BCA214" s="449"/>
      <c r="BCB214" s="449"/>
      <c r="BCC214" s="449"/>
      <c r="BCD214" s="602"/>
      <c r="BCE214" s="449"/>
      <c r="BCF214" s="449"/>
      <c r="BCG214" s="449"/>
      <c r="BCH214" s="449"/>
      <c r="BCI214" s="602"/>
      <c r="BCJ214" s="447"/>
      <c r="BCK214" s="447"/>
      <c r="BCL214" s="447"/>
      <c r="BCM214" s="448"/>
      <c r="BCN214" s="602"/>
      <c r="BCO214" s="602"/>
      <c r="BCP214" s="602"/>
      <c r="BCQ214" s="449"/>
      <c r="BCR214" s="449"/>
      <c r="BCS214" s="449"/>
      <c r="BCT214" s="602"/>
      <c r="BCU214" s="449"/>
      <c r="BCV214" s="449"/>
      <c r="BCW214" s="449"/>
      <c r="BCX214" s="449"/>
      <c r="BCY214" s="602"/>
      <c r="BCZ214" s="447"/>
      <c r="BDA214" s="447"/>
      <c r="BDB214" s="447"/>
      <c r="BDC214" s="448"/>
      <c r="BDD214" s="602"/>
      <c r="BDE214" s="602"/>
      <c r="BDF214" s="602"/>
      <c r="BDG214" s="449"/>
      <c r="BDH214" s="449"/>
      <c r="BDI214" s="449"/>
      <c r="BDJ214" s="602"/>
      <c r="BDK214" s="449"/>
      <c r="BDL214" s="449"/>
      <c r="BDM214" s="449"/>
      <c r="BDN214" s="449"/>
      <c r="BDO214" s="602"/>
      <c r="BDP214" s="447"/>
      <c r="BDQ214" s="447"/>
      <c r="BDR214" s="447"/>
      <c r="BDS214" s="448"/>
      <c r="BDT214" s="602"/>
      <c r="BDU214" s="602"/>
      <c r="BDV214" s="602"/>
      <c r="BDW214" s="449"/>
      <c r="BDX214" s="449"/>
      <c r="BDY214" s="449"/>
      <c r="BDZ214" s="602"/>
      <c r="BEA214" s="449"/>
      <c r="BEB214" s="449"/>
      <c r="BEC214" s="449"/>
      <c r="BED214" s="449"/>
      <c r="BEE214" s="602"/>
      <c r="BEF214" s="447"/>
      <c r="BEG214" s="447"/>
      <c r="BEH214" s="447"/>
      <c r="BEI214" s="448"/>
      <c r="BEJ214" s="602"/>
      <c r="BEK214" s="602"/>
      <c r="BEL214" s="602"/>
      <c r="BEM214" s="449"/>
      <c r="BEN214" s="449"/>
      <c r="BEO214" s="449"/>
      <c r="BEP214" s="602"/>
      <c r="BEQ214" s="449"/>
      <c r="BER214" s="449"/>
      <c r="BES214" s="449"/>
      <c r="BET214" s="449"/>
      <c r="BEU214" s="602"/>
      <c r="BEV214" s="447"/>
      <c r="BEW214" s="447"/>
      <c r="BEX214" s="447"/>
      <c r="BEY214" s="448"/>
      <c r="BEZ214" s="602"/>
      <c r="BFA214" s="602"/>
      <c r="BFB214" s="602"/>
      <c r="BFC214" s="449"/>
      <c r="BFD214" s="449"/>
      <c r="BFE214" s="449"/>
      <c r="BFF214" s="602"/>
      <c r="BFG214" s="449"/>
      <c r="BFH214" s="449"/>
      <c r="BFI214" s="449"/>
      <c r="BFJ214" s="449"/>
      <c r="BFK214" s="602"/>
      <c r="BFL214" s="447"/>
      <c r="BFM214" s="447"/>
      <c r="BFN214" s="447"/>
      <c r="BFO214" s="448"/>
      <c r="BFP214" s="602"/>
      <c r="BFQ214" s="602"/>
      <c r="BFR214" s="602"/>
      <c r="BFS214" s="449"/>
      <c r="BFT214" s="449"/>
      <c r="BFU214" s="449"/>
      <c r="BFV214" s="602"/>
      <c r="BFW214" s="449"/>
      <c r="BFX214" s="449"/>
      <c r="BFY214" s="449"/>
      <c r="BFZ214" s="449"/>
      <c r="BGA214" s="602"/>
      <c r="BGB214" s="447"/>
      <c r="BGC214" s="447"/>
      <c r="BGD214" s="447"/>
      <c r="BGE214" s="448"/>
      <c r="BGF214" s="602"/>
      <c r="BGG214" s="602"/>
      <c r="BGH214" s="602"/>
      <c r="BGI214" s="449"/>
      <c r="BGJ214" s="449"/>
      <c r="BGK214" s="449"/>
      <c r="BGL214" s="602"/>
      <c r="BGM214" s="449"/>
      <c r="BGN214" s="449"/>
      <c r="BGO214" s="449"/>
      <c r="BGP214" s="449"/>
      <c r="BGQ214" s="602"/>
      <c r="BGR214" s="447"/>
      <c r="BGS214" s="447"/>
      <c r="BGT214" s="447"/>
      <c r="BGU214" s="448"/>
      <c r="BGV214" s="602"/>
      <c r="BGW214" s="602"/>
      <c r="BGX214" s="602"/>
      <c r="BGY214" s="449"/>
      <c r="BGZ214" s="449"/>
      <c r="BHA214" s="449"/>
      <c r="BHB214" s="602"/>
      <c r="BHC214" s="449"/>
      <c r="BHD214" s="449"/>
      <c r="BHE214" s="449"/>
      <c r="BHF214" s="449"/>
      <c r="BHG214" s="602"/>
      <c r="BHH214" s="447"/>
      <c r="BHI214" s="447"/>
      <c r="BHJ214" s="447"/>
      <c r="BHK214" s="448"/>
      <c r="BHL214" s="602"/>
      <c r="BHM214" s="602"/>
      <c r="BHN214" s="602"/>
      <c r="BHO214" s="449"/>
      <c r="BHP214" s="449"/>
      <c r="BHQ214" s="449"/>
      <c r="BHR214" s="602"/>
      <c r="BHS214" s="449"/>
      <c r="BHT214" s="449"/>
      <c r="BHU214" s="449"/>
      <c r="BHV214" s="449"/>
      <c r="BHW214" s="602"/>
      <c r="BHX214" s="447"/>
      <c r="BHY214" s="447"/>
      <c r="BHZ214" s="447"/>
      <c r="BIA214" s="448"/>
      <c r="BIB214" s="602"/>
      <c r="BIC214" s="602"/>
      <c r="BID214" s="602"/>
      <c r="BIE214" s="449"/>
      <c r="BIF214" s="449"/>
      <c r="BIG214" s="449"/>
      <c r="BIH214" s="602"/>
      <c r="BII214" s="449"/>
      <c r="BIJ214" s="449"/>
      <c r="BIK214" s="449"/>
      <c r="BIL214" s="449"/>
      <c r="BIM214" s="602"/>
      <c r="BIN214" s="447"/>
      <c r="BIO214" s="447"/>
      <c r="BIP214" s="447"/>
      <c r="BIQ214" s="448"/>
      <c r="BIR214" s="602"/>
      <c r="BIS214" s="602"/>
      <c r="BIT214" s="602"/>
      <c r="BIU214" s="449"/>
      <c r="BIV214" s="449"/>
      <c r="BIW214" s="449"/>
      <c r="BIX214" s="602"/>
      <c r="BIY214" s="449"/>
      <c r="BIZ214" s="449"/>
      <c r="BJA214" s="449"/>
      <c r="BJB214" s="449"/>
      <c r="BJC214" s="602"/>
      <c r="BJD214" s="447"/>
      <c r="BJE214" s="447"/>
      <c r="BJF214" s="447"/>
      <c r="BJG214" s="448"/>
      <c r="BJH214" s="602"/>
      <c r="BJI214" s="602"/>
      <c r="BJJ214" s="602"/>
      <c r="BJK214" s="449"/>
      <c r="BJL214" s="449"/>
      <c r="BJM214" s="449"/>
      <c r="BJN214" s="602"/>
      <c r="BJO214" s="449"/>
      <c r="BJP214" s="449"/>
      <c r="BJQ214" s="449"/>
      <c r="BJR214" s="449"/>
      <c r="BJS214" s="602"/>
      <c r="BJT214" s="447"/>
      <c r="BJU214" s="447"/>
      <c r="BJV214" s="447"/>
      <c r="BJW214" s="448"/>
      <c r="BJX214" s="602"/>
      <c r="BJY214" s="602"/>
      <c r="BJZ214" s="602"/>
      <c r="BKA214" s="449"/>
      <c r="BKB214" s="449"/>
      <c r="BKC214" s="449"/>
      <c r="BKD214" s="602"/>
      <c r="BKE214" s="449"/>
      <c r="BKF214" s="449"/>
      <c r="BKG214" s="449"/>
      <c r="BKH214" s="449"/>
      <c r="BKI214" s="602"/>
      <c r="BKJ214" s="447"/>
      <c r="BKK214" s="447"/>
      <c r="BKL214" s="447"/>
      <c r="BKM214" s="448"/>
      <c r="BKN214" s="602"/>
      <c r="BKO214" s="602"/>
      <c r="BKP214" s="602"/>
      <c r="BKQ214" s="449"/>
      <c r="BKR214" s="449"/>
      <c r="BKS214" s="449"/>
      <c r="BKT214" s="602"/>
      <c r="BKU214" s="449"/>
      <c r="BKV214" s="449"/>
      <c r="BKW214" s="449"/>
      <c r="BKX214" s="449"/>
      <c r="BKY214" s="602"/>
      <c r="BKZ214" s="447"/>
      <c r="BLA214" s="447"/>
      <c r="BLB214" s="447"/>
      <c r="BLC214" s="448"/>
      <c r="BLD214" s="602"/>
      <c r="BLE214" s="602"/>
      <c r="BLF214" s="602"/>
      <c r="BLG214" s="449"/>
      <c r="BLH214" s="449"/>
      <c r="BLI214" s="449"/>
      <c r="BLJ214" s="602"/>
      <c r="BLK214" s="449"/>
      <c r="BLL214" s="449"/>
      <c r="BLM214" s="449"/>
      <c r="BLN214" s="449"/>
      <c r="BLO214" s="602"/>
      <c r="BLP214" s="447"/>
      <c r="BLQ214" s="447"/>
      <c r="BLR214" s="447"/>
      <c r="BLS214" s="448"/>
      <c r="BLT214" s="602"/>
      <c r="BLU214" s="602"/>
      <c r="BLV214" s="602"/>
      <c r="BLW214" s="449"/>
      <c r="BLX214" s="449"/>
      <c r="BLY214" s="449"/>
      <c r="BLZ214" s="602"/>
      <c r="BMA214" s="449"/>
      <c r="BMB214" s="449"/>
      <c r="BMC214" s="449"/>
      <c r="BMD214" s="449"/>
      <c r="BME214" s="602"/>
      <c r="BMF214" s="447"/>
      <c r="BMG214" s="447"/>
      <c r="BMH214" s="447"/>
      <c r="BMI214" s="448"/>
      <c r="BMJ214" s="602"/>
      <c r="BMK214" s="602"/>
      <c r="BML214" s="602"/>
      <c r="BMM214" s="449"/>
      <c r="BMN214" s="449"/>
      <c r="BMO214" s="449"/>
      <c r="BMP214" s="602"/>
      <c r="BMQ214" s="449"/>
      <c r="BMR214" s="449"/>
      <c r="BMS214" s="449"/>
      <c r="BMT214" s="449"/>
      <c r="BMU214" s="602"/>
      <c r="BMV214" s="447"/>
      <c r="BMW214" s="447"/>
      <c r="BMX214" s="447"/>
      <c r="BMY214" s="448"/>
      <c r="BMZ214" s="602"/>
      <c r="BNA214" s="602"/>
      <c r="BNB214" s="602"/>
      <c r="BNC214" s="449"/>
      <c r="BND214" s="449"/>
      <c r="BNE214" s="449"/>
      <c r="BNF214" s="602"/>
      <c r="BNG214" s="449"/>
      <c r="BNH214" s="449"/>
      <c r="BNI214" s="449"/>
      <c r="BNJ214" s="449"/>
      <c r="BNK214" s="602"/>
      <c r="BNL214" s="447"/>
      <c r="BNM214" s="447"/>
      <c r="BNN214" s="447"/>
      <c r="BNO214" s="448"/>
      <c r="BNP214" s="602"/>
      <c r="BNQ214" s="602"/>
      <c r="BNR214" s="602"/>
      <c r="BNS214" s="449"/>
      <c r="BNT214" s="449"/>
      <c r="BNU214" s="449"/>
      <c r="BNV214" s="602"/>
      <c r="BNW214" s="449"/>
      <c r="BNX214" s="449"/>
      <c r="BNY214" s="449"/>
      <c r="BNZ214" s="449"/>
      <c r="BOA214" s="602"/>
      <c r="BOB214" s="447"/>
      <c r="BOC214" s="447"/>
      <c r="BOD214" s="447"/>
      <c r="BOE214" s="448"/>
      <c r="BOF214" s="602"/>
      <c r="BOG214" s="602"/>
      <c r="BOH214" s="602"/>
      <c r="BOI214" s="449"/>
      <c r="BOJ214" s="449"/>
      <c r="BOK214" s="449"/>
      <c r="BOL214" s="602"/>
      <c r="BOM214" s="449"/>
      <c r="BON214" s="449"/>
      <c r="BOO214" s="449"/>
      <c r="BOP214" s="449"/>
      <c r="BOQ214" s="602"/>
      <c r="BOR214" s="447"/>
      <c r="BOS214" s="447"/>
      <c r="BOT214" s="447"/>
      <c r="BOU214" s="448"/>
      <c r="BOV214" s="602"/>
      <c r="BOW214" s="602"/>
      <c r="BOX214" s="602"/>
      <c r="BOY214" s="449"/>
      <c r="BOZ214" s="449"/>
      <c r="BPA214" s="449"/>
      <c r="BPB214" s="602"/>
      <c r="BPC214" s="449"/>
      <c r="BPD214" s="449"/>
      <c r="BPE214" s="449"/>
      <c r="BPF214" s="449"/>
      <c r="BPG214" s="602"/>
      <c r="BPH214" s="447"/>
      <c r="BPI214" s="447"/>
      <c r="BPJ214" s="447"/>
      <c r="BPK214" s="448"/>
      <c r="BPL214" s="602"/>
      <c r="BPM214" s="602"/>
      <c r="BPN214" s="602"/>
      <c r="BPO214" s="449"/>
      <c r="BPP214" s="449"/>
      <c r="BPQ214" s="449"/>
      <c r="BPR214" s="602"/>
      <c r="BPS214" s="449"/>
      <c r="BPT214" s="449"/>
      <c r="BPU214" s="449"/>
      <c r="BPV214" s="449"/>
      <c r="BPW214" s="602"/>
      <c r="BPX214" s="447"/>
      <c r="BPY214" s="447"/>
      <c r="BPZ214" s="447"/>
      <c r="BQA214" s="448"/>
      <c r="BQB214" s="602"/>
      <c r="BQC214" s="602"/>
      <c r="BQD214" s="602"/>
      <c r="BQE214" s="449"/>
      <c r="BQF214" s="449"/>
      <c r="BQG214" s="449"/>
      <c r="BQH214" s="602"/>
      <c r="BQI214" s="449"/>
      <c r="BQJ214" s="449"/>
      <c r="BQK214" s="449"/>
      <c r="BQL214" s="449"/>
      <c r="BQM214" s="602"/>
      <c r="BQN214" s="447"/>
      <c r="BQO214" s="447"/>
      <c r="BQP214" s="447"/>
      <c r="BQQ214" s="448"/>
      <c r="BQR214" s="602"/>
      <c r="BQS214" s="602"/>
      <c r="BQT214" s="602"/>
      <c r="BQU214" s="449"/>
      <c r="BQV214" s="449"/>
      <c r="BQW214" s="449"/>
      <c r="BQX214" s="602"/>
      <c r="BQY214" s="449"/>
      <c r="BQZ214" s="449"/>
      <c r="BRA214" s="449"/>
      <c r="BRB214" s="449"/>
      <c r="BRC214" s="602"/>
      <c r="BRD214" s="447"/>
      <c r="BRE214" s="447"/>
      <c r="BRF214" s="447"/>
      <c r="BRG214" s="448"/>
      <c r="BRH214" s="602"/>
      <c r="BRI214" s="602"/>
      <c r="BRJ214" s="602"/>
      <c r="BRK214" s="449"/>
      <c r="BRL214" s="449"/>
      <c r="BRM214" s="449"/>
      <c r="BRN214" s="602"/>
      <c r="BRO214" s="449"/>
      <c r="BRP214" s="449"/>
      <c r="BRQ214" s="449"/>
      <c r="BRR214" s="449"/>
      <c r="BRS214" s="602"/>
      <c r="BRT214" s="447"/>
      <c r="BRU214" s="447"/>
      <c r="BRV214" s="447"/>
      <c r="BRW214" s="448"/>
      <c r="BRX214" s="602"/>
      <c r="BRY214" s="602"/>
      <c r="BRZ214" s="602"/>
      <c r="BSA214" s="449"/>
      <c r="BSB214" s="449"/>
      <c r="BSC214" s="449"/>
      <c r="BSD214" s="602"/>
      <c r="BSE214" s="449"/>
      <c r="BSF214" s="449"/>
      <c r="BSG214" s="449"/>
      <c r="BSH214" s="449"/>
      <c r="BSI214" s="602"/>
      <c r="BSJ214" s="447"/>
      <c r="BSK214" s="447"/>
      <c r="BSL214" s="447"/>
      <c r="BSM214" s="448"/>
      <c r="BSN214" s="602"/>
      <c r="BSO214" s="602"/>
      <c r="BSP214" s="602"/>
      <c r="BSQ214" s="449"/>
      <c r="BSR214" s="449"/>
      <c r="BSS214" s="449"/>
      <c r="BST214" s="602"/>
      <c r="BSU214" s="449"/>
      <c r="BSV214" s="449"/>
      <c r="BSW214" s="449"/>
      <c r="BSX214" s="449"/>
      <c r="BSY214" s="602"/>
      <c r="BSZ214" s="447"/>
      <c r="BTA214" s="447"/>
      <c r="BTB214" s="447"/>
      <c r="BTC214" s="448"/>
      <c r="BTD214" s="602"/>
      <c r="BTE214" s="602"/>
      <c r="BTF214" s="602"/>
      <c r="BTG214" s="449"/>
      <c r="BTH214" s="449"/>
      <c r="BTI214" s="449"/>
      <c r="BTJ214" s="602"/>
      <c r="BTK214" s="449"/>
      <c r="BTL214" s="449"/>
      <c r="BTM214" s="449"/>
      <c r="BTN214" s="449"/>
      <c r="BTO214" s="602"/>
      <c r="BTP214" s="447"/>
      <c r="BTQ214" s="447"/>
      <c r="BTR214" s="447"/>
      <c r="BTS214" s="448"/>
      <c r="BTT214" s="602"/>
      <c r="BTU214" s="602"/>
      <c r="BTV214" s="602"/>
      <c r="BTW214" s="449"/>
      <c r="BTX214" s="449"/>
      <c r="BTY214" s="449"/>
      <c r="BTZ214" s="602"/>
      <c r="BUA214" s="449"/>
      <c r="BUB214" s="449"/>
      <c r="BUC214" s="449"/>
      <c r="BUD214" s="449"/>
      <c r="BUE214" s="602"/>
      <c r="BUF214" s="447"/>
      <c r="BUG214" s="447"/>
      <c r="BUH214" s="447"/>
      <c r="BUI214" s="448"/>
      <c r="BUJ214" s="602"/>
      <c r="BUK214" s="602"/>
      <c r="BUL214" s="602"/>
      <c r="BUM214" s="449"/>
      <c r="BUN214" s="449"/>
      <c r="BUO214" s="449"/>
      <c r="BUP214" s="602"/>
      <c r="BUQ214" s="449"/>
      <c r="BUR214" s="449"/>
      <c r="BUS214" s="449"/>
      <c r="BUT214" s="449"/>
      <c r="BUU214" s="602"/>
      <c r="BUV214" s="447"/>
      <c r="BUW214" s="447"/>
      <c r="BUX214" s="447"/>
      <c r="BUY214" s="448"/>
      <c r="BUZ214" s="602"/>
      <c r="BVA214" s="602"/>
      <c r="BVB214" s="602"/>
      <c r="BVC214" s="449"/>
      <c r="BVD214" s="449"/>
      <c r="BVE214" s="449"/>
      <c r="BVF214" s="602"/>
      <c r="BVG214" s="449"/>
      <c r="BVH214" s="449"/>
      <c r="BVI214" s="449"/>
      <c r="BVJ214" s="449"/>
      <c r="BVK214" s="602"/>
      <c r="BVL214" s="447"/>
      <c r="BVM214" s="447"/>
      <c r="BVN214" s="447"/>
      <c r="BVO214" s="448"/>
      <c r="BVP214" s="602"/>
      <c r="BVQ214" s="602"/>
      <c r="BVR214" s="602"/>
      <c r="BVS214" s="449"/>
      <c r="BVT214" s="449"/>
      <c r="BVU214" s="449"/>
      <c r="BVV214" s="602"/>
      <c r="BVW214" s="449"/>
      <c r="BVX214" s="449"/>
      <c r="BVY214" s="449"/>
      <c r="BVZ214" s="449"/>
      <c r="BWA214" s="602"/>
      <c r="BWB214" s="447"/>
      <c r="BWC214" s="447"/>
      <c r="BWD214" s="447"/>
      <c r="BWE214" s="448"/>
      <c r="BWF214" s="602"/>
      <c r="BWG214" s="602"/>
      <c r="BWH214" s="602"/>
      <c r="BWI214" s="449"/>
      <c r="BWJ214" s="449"/>
      <c r="BWK214" s="449"/>
      <c r="BWL214" s="602"/>
      <c r="BWM214" s="449"/>
      <c r="BWN214" s="449"/>
      <c r="BWO214" s="449"/>
      <c r="BWP214" s="449"/>
      <c r="BWQ214" s="602"/>
      <c r="BWR214" s="447"/>
      <c r="BWS214" s="447"/>
      <c r="BWT214" s="447"/>
      <c r="BWU214" s="448"/>
      <c r="BWV214" s="602"/>
      <c r="BWW214" s="602"/>
      <c r="BWX214" s="602"/>
      <c r="BWY214" s="449"/>
      <c r="BWZ214" s="449"/>
      <c r="BXA214" s="449"/>
      <c r="BXB214" s="602"/>
      <c r="BXC214" s="449"/>
      <c r="BXD214" s="449"/>
      <c r="BXE214" s="449"/>
      <c r="BXF214" s="449"/>
      <c r="BXG214" s="602"/>
      <c r="BXH214" s="447"/>
      <c r="BXI214" s="447"/>
      <c r="BXJ214" s="447"/>
      <c r="BXK214" s="448"/>
      <c r="BXL214" s="602"/>
      <c r="BXM214" s="602"/>
      <c r="BXN214" s="602"/>
      <c r="BXO214" s="449"/>
      <c r="BXP214" s="449"/>
      <c r="BXQ214" s="449"/>
      <c r="BXR214" s="602"/>
      <c r="BXS214" s="449"/>
      <c r="BXT214" s="449"/>
      <c r="BXU214" s="449"/>
      <c r="BXV214" s="449"/>
      <c r="BXW214" s="602"/>
      <c r="BXX214" s="447"/>
      <c r="BXY214" s="447"/>
      <c r="BXZ214" s="447"/>
      <c r="BYA214" s="448"/>
      <c r="BYB214" s="602"/>
      <c r="BYC214" s="602"/>
      <c r="BYD214" s="602"/>
      <c r="BYE214" s="449"/>
      <c r="BYF214" s="449"/>
      <c r="BYG214" s="449"/>
      <c r="BYH214" s="602"/>
      <c r="BYI214" s="449"/>
      <c r="BYJ214" s="449"/>
      <c r="BYK214" s="449"/>
      <c r="BYL214" s="449"/>
      <c r="BYM214" s="602"/>
      <c r="BYN214" s="447"/>
      <c r="BYO214" s="447"/>
      <c r="BYP214" s="447"/>
      <c r="BYQ214" s="448"/>
      <c r="BYR214" s="602"/>
      <c r="BYS214" s="602"/>
      <c r="BYT214" s="602"/>
      <c r="BYU214" s="449"/>
      <c r="BYV214" s="449"/>
      <c r="BYW214" s="449"/>
      <c r="BYX214" s="602"/>
      <c r="BYY214" s="449"/>
      <c r="BYZ214" s="449"/>
      <c r="BZA214" s="449"/>
      <c r="BZB214" s="449"/>
      <c r="BZC214" s="602"/>
      <c r="BZD214" s="447"/>
      <c r="BZE214" s="447"/>
      <c r="BZF214" s="447"/>
      <c r="BZG214" s="448"/>
      <c r="BZH214" s="602"/>
      <c r="BZI214" s="602"/>
      <c r="BZJ214" s="602"/>
      <c r="BZK214" s="449"/>
      <c r="BZL214" s="449"/>
      <c r="BZM214" s="449"/>
      <c r="BZN214" s="602"/>
      <c r="BZO214" s="449"/>
      <c r="BZP214" s="449"/>
      <c r="BZQ214" s="449"/>
      <c r="BZR214" s="449"/>
      <c r="BZS214" s="602"/>
      <c r="BZT214" s="447"/>
      <c r="BZU214" s="447"/>
      <c r="BZV214" s="447"/>
      <c r="BZW214" s="448"/>
      <c r="BZX214" s="602"/>
      <c r="BZY214" s="602"/>
      <c r="BZZ214" s="602"/>
      <c r="CAA214" s="449"/>
      <c r="CAB214" s="449"/>
      <c r="CAC214" s="449"/>
      <c r="CAD214" s="602"/>
      <c r="CAE214" s="449"/>
      <c r="CAF214" s="449"/>
      <c r="CAG214" s="449"/>
      <c r="CAH214" s="449"/>
      <c r="CAI214" s="602"/>
      <c r="CAJ214" s="447"/>
      <c r="CAK214" s="447"/>
      <c r="CAL214" s="447"/>
      <c r="CAM214" s="448"/>
      <c r="CAN214" s="602"/>
      <c r="CAO214" s="602"/>
      <c r="CAP214" s="602"/>
      <c r="CAQ214" s="449"/>
      <c r="CAR214" s="449"/>
      <c r="CAS214" s="449"/>
      <c r="CAT214" s="602"/>
      <c r="CAU214" s="449"/>
      <c r="CAV214" s="449"/>
      <c r="CAW214" s="449"/>
      <c r="CAX214" s="449"/>
      <c r="CAY214" s="602"/>
      <c r="CAZ214" s="447"/>
      <c r="CBA214" s="447"/>
      <c r="CBB214" s="447"/>
      <c r="CBC214" s="448"/>
      <c r="CBD214" s="602"/>
      <c r="CBE214" s="602"/>
      <c r="CBF214" s="602"/>
      <c r="CBG214" s="449"/>
      <c r="CBH214" s="449"/>
      <c r="CBI214" s="449"/>
      <c r="CBJ214" s="602"/>
      <c r="CBK214" s="449"/>
      <c r="CBL214" s="449"/>
      <c r="CBM214" s="449"/>
      <c r="CBN214" s="449"/>
      <c r="CBO214" s="602"/>
      <c r="CBP214" s="447"/>
      <c r="CBQ214" s="447"/>
      <c r="CBR214" s="447"/>
      <c r="CBS214" s="448"/>
      <c r="CBT214" s="602"/>
      <c r="CBU214" s="602"/>
      <c r="CBV214" s="602"/>
      <c r="CBW214" s="449"/>
      <c r="CBX214" s="449"/>
      <c r="CBY214" s="449"/>
      <c r="CBZ214" s="602"/>
      <c r="CCA214" s="449"/>
      <c r="CCB214" s="449"/>
      <c r="CCC214" s="449"/>
      <c r="CCD214" s="449"/>
      <c r="CCE214" s="602"/>
      <c r="CCF214" s="447"/>
      <c r="CCG214" s="447"/>
      <c r="CCH214" s="447"/>
      <c r="CCI214" s="448"/>
      <c r="CCJ214" s="602"/>
      <c r="CCK214" s="602"/>
      <c r="CCL214" s="602"/>
      <c r="CCM214" s="449"/>
      <c r="CCN214" s="449"/>
      <c r="CCO214" s="449"/>
      <c r="CCP214" s="602"/>
      <c r="CCQ214" s="449"/>
      <c r="CCR214" s="449"/>
      <c r="CCS214" s="449"/>
      <c r="CCT214" s="449"/>
      <c r="CCU214" s="602"/>
      <c r="CCV214" s="447"/>
      <c r="CCW214" s="447"/>
      <c r="CCX214" s="447"/>
      <c r="CCY214" s="448"/>
      <c r="CCZ214" s="602"/>
      <c r="CDA214" s="602"/>
      <c r="CDB214" s="602"/>
      <c r="CDC214" s="449"/>
      <c r="CDD214" s="449"/>
      <c r="CDE214" s="449"/>
      <c r="CDF214" s="602"/>
      <c r="CDG214" s="449"/>
      <c r="CDH214" s="449"/>
      <c r="CDI214" s="449"/>
      <c r="CDJ214" s="449"/>
      <c r="CDK214" s="602"/>
      <c r="CDL214" s="447"/>
      <c r="CDM214" s="447"/>
      <c r="CDN214" s="447"/>
      <c r="CDO214" s="448"/>
      <c r="CDP214" s="602"/>
      <c r="CDQ214" s="602"/>
      <c r="CDR214" s="602"/>
      <c r="CDS214" s="449"/>
      <c r="CDT214" s="449"/>
      <c r="CDU214" s="449"/>
      <c r="CDV214" s="602"/>
      <c r="CDW214" s="449"/>
      <c r="CDX214" s="449"/>
      <c r="CDY214" s="449"/>
      <c r="CDZ214" s="449"/>
      <c r="CEA214" s="602"/>
      <c r="CEB214" s="447"/>
      <c r="CEC214" s="447"/>
      <c r="CED214" s="447"/>
      <c r="CEE214" s="448"/>
      <c r="CEF214" s="602"/>
      <c r="CEG214" s="602"/>
      <c r="CEH214" s="602"/>
      <c r="CEI214" s="449"/>
      <c r="CEJ214" s="449"/>
      <c r="CEK214" s="449"/>
      <c r="CEL214" s="602"/>
      <c r="CEM214" s="449"/>
      <c r="CEN214" s="449"/>
      <c r="CEO214" s="449"/>
      <c r="CEP214" s="449"/>
      <c r="CEQ214" s="602"/>
      <c r="CER214" s="447"/>
      <c r="CES214" s="447"/>
      <c r="CET214" s="447"/>
      <c r="CEU214" s="448"/>
      <c r="CEV214" s="602"/>
      <c r="CEW214" s="602"/>
      <c r="CEX214" s="602"/>
      <c r="CEY214" s="449"/>
      <c r="CEZ214" s="449"/>
      <c r="CFA214" s="449"/>
      <c r="CFB214" s="602"/>
      <c r="CFC214" s="449"/>
      <c r="CFD214" s="449"/>
      <c r="CFE214" s="449"/>
      <c r="CFF214" s="449"/>
      <c r="CFG214" s="602"/>
      <c r="CFH214" s="447"/>
      <c r="CFI214" s="447"/>
      <c r="CFJ214" s="447"/>
      <c r="CFK214" s="448"/>
      <c r="CFL214" s="602"/>
      <c r="CFM214" s="602"/>
      <c r="CFN214" s="602"/>
      <c r="CFO214" s="449"/>
      <c r="CFP214" s="449"/>
      <c r="CFQ214" s="449"/>
      <c r="CFR214" s="602"/>
      <c r="CFS214" s="449"/>
      <c r="CFT214" s="449"/>
      <c r="CFU214" s="449"/>
      <c r="CFV214" s="449"/>
      <c r="CFW214" s="602"/>
      <c r="CFX214" s="447"/>
      <c r="CFY214" s="447"/>
      <c r="CFZ214" s="447"/>
      <c r="CGA214" s="448"/>
      <c r="CGB214" s="602"/>
      <c r="CGC214" s="602"/>
      <c r="CGD214" s="602"/>
      <c r="CGE214" s="449"/>
      <c r="CGF214" s="449"/>
      <c r="CGG214" s="449"/>
      <c r="CGH214" s="602"/>
      <c r="CGI214" s="449"/>
      <c r="CGJ214" s="449"/>
      <c r="CGK214" s="449"/>
      <c r="CGL214" s="449"/>
      <c r="CGM214" s="602"/>
      <c r="CGN214" s="447"/>
      <c r="CGO214" s="447"/>
      <c r="CGP214" s="447"/>
      <c r="CGQ214" s="448"/>
      <c r="CGR214" s="602"/>
      <c r="CGS214" s="602"/>
      <c r="CGT214" s="602"/>
      <c r="CGU214" s="449"/>
      <c r="CGV214" s="449"/>
      <c r="CGW214" s="449"/>
      <c r="CGX214" s="602"/>
      <c r="CGY214" s="449"/>
      <c r="CGZ214" s="449"/>
      <c r="CHA214" s="449"/>
      <c r="CHB214" s="449"/>
      <c r="CHC214" s="602"/>
      <c r="CHD214" s="447"/>
      <c r="CHE214" s="447"/>
      <c r="CHF214" s="447"/>
      <c r="CHG214" s="448"/>
      <c r="CHH214" s="602"/>
      <c r="CHI214" s="602"/>
      <c r="CHJ214" s="602"/>
      <c r="CHK214" s="449"/>
      <c r="CHL214" s="449"/>
      <c r="CHM214" s="449"/>
      <c r="CHN214" s="602"/>
      <c r="CHO214" s="449"/>
      <c r="CHP214" s="449"/>
      <c r="CHQ214" s="449"/>
      <c r="CHR214" s="449"/>
      <c r="CHS214" s="602"/>
      <c r="CHT214" s="447"/>
      <c r="CHU214" s="447"/>
      <c r="CHV214" s="447"/>
      <c r="CHW214" s="448"/>
      <c r="CHX214" s="602"/>
      <c r="CHY214" s="602"/>
      <c r="CHZ214" s="602"/>
      <c r="CIA214" s="449"/>
      <c r="CIB214" s="449"/>
      <c r="CIC214" s="449"/>
      <c r="CID214" s="602"/>
      <c r="CIE214" s="449"/>
      <c r="CIF214" s="449"/>
      <c r="CIG214" s="449"/>
      <c r="CIH214" s="449"/>
      <c r="CII214" s="602"/>
      <c r="CIJ214" s="447"/>
      <c r="CIK214" s="447"/>
      <c r="CIL214" s="447"/>
      <c r="CIM214" s="448"/>
      <c r="CIN214" s="602"/>
      <c r="CIO214" s="602"/>
      <c r="CIP214" s="602"/>
      <c r="CIQ214" s="449"/>
      <c r="CIR214" s="449"/>
      <c r="CIS214" s="449"/>
      <c r="CIT214" s="602"/>
      <c r="CIU214" s="449"/>
      <c r="CIV214" s="449"/>
      <c r="CIW214" s="449"/>
      <c r="CIX214" s="449"/>
      <c r="CIY214" s="602"/>
      <c r="CIZ214" s="447"/>
      <c r="CJA214" s="447"/>
      <c r="CJB214" s="447"/>
      <c r="CJC214" s="448"/>
      <c r="CJD214" s="602"/>
      <c r="CJE214" s="602"/>
      <c r="CJF214" s="602"/>
      <c r="CJG214" s="449"/>
      <c r="CJH214" s="449"/>
      <c r="CJI214" s="449"/>
      <c r="CJJ214" s="602"/>
      <c r="CJK214" s="449"/>
      <c r="CJL214" s="449"/>
      <c r="CJM214" s="449"/>
      <c r="CJN214" s="449"/>
      <c r="CJO214" s="602"/>
      <c r="CJP214" s="447"/>
      <c r="CJQ214" s="447"/>
      <c r="CJR214" s="447"/>
      <c r="CJS214" s="448"/>
      <c r="CJT214" s="602"/>
      <c r="CJU214" s="602"/>
      <c r="CJV214" s="602"/>
      <c r="CJW214" s="449"/>
      <c r="CJX214" s="449"/>
      <c r="CJY214" s="449"/>
      <c r="CJZ214" s="602"/>
      <c r="CKA214" s="449"/>
      <c r="CKB214" s="449"/>
      <c r="CKC214" s="449"/>
      <c r="CKD214" s="449"/>
      <c r="CKE214" s="602"/>
      <c r="CKF214" s="447"/>
      <c r="CKG214" s="447"/>
      <c r="CKH214" s="447"/>
      <c r="CKI214" s="448"/>
      <c r="CKJ214" s="602"/>
      <c r="CKK214" s="602"/>
      <c r="CKL214" s="602"/>
      <c r="CKM214" s="449"/>
      <c r="CKN214" s="449"/>
      <c r="CKO214" s="449"/>
      <c r="CKP214" s="602"/>
      <c r="CKQ214" s="449"/>
      <c r="CKR214" s="449"/>
      <c r="CKS214" s="449"/>
      <c r="CKT214" s="449"/>
      <c r="CKU214" s="602"/>
      <c r="CKV214" s="447"/>
      <c r="CKW214" s="447"/>
      <c r="CKX214" s="447"/>
      <c r="CKY214" s="448"/>
      <c r="CKZ214" s="602"/>
      <c r="CLA214" s="602"/>
      <c r="CLB214" s="602"/>
      <c r="CLC214" s="449"/>
      <c r="CLD214" s="449"/>
      <c r="CLE214" s="449"/>
      <c r="CLF214" s="602"/>
      <c r="CLG214" s="449"/>
      <c r="CLH214" s="449"/>
      <c r="CLI214" s="449"/>
      <c r="CLJ214" s="449"/>
      <c r="CLK214" s="602"/>
      <c r="CLL214" s="447"/>
      <c r="CLM214" s="447"/>
      <c r="CLN214" s="447"/>
      <c r="CLO214" s="448"/>
      <c r="CLP214" s="602"/>
      <c r="CLQ214" s="602"/>
      <c r="CLR214" s="602"/>
      <c r="CLS214" s="449"/>
      <c r="CLT214" s="449"/>
      <c r="CLU214" s="449"/>
      <c r="CLV214" s="602"/>
      <c r="CLW214" s="449"/>
      <c r="CLX214" s="449"/>
      <c r="CLY214" s="449"/>
      <c r="CLZ214" s="449"/>
      <c r="CMA214" s="602"/>
      <c r="CMB214" s="447"/>
      <c r="CMC214" s="447"/>
      <c r="CMD214" s="447"/>
      <c r="CME214" s="448"/>
      <c r="CMF214" s="602"/>
      <c r="CMG214" s="602"/>
      <c r="CMH214" s="602"/>
      <c r="CMI214" s="449"/>
      <c r="CMJ214" s="449"/>
      <c r="CMK214" s="449"/>
      <c r="CML214" s="602"/>
      <c r="CMM214" s="449"/>
      <c r="CMN214" s="449"/>
      <c r="CMO214" s="449"/>
      <c r="CMP214" s="449"/>
      <c r="CMQ214" s="602"/>
      <c r="CMR214" s="447"/>
      <c r="CMS214" s="447"/>
      <c r="CMT214" s="447"/>
      <c r="CMU214" s="448"/>
      <c r="CMV214" s="602"/>
      <c r="CMW214" s="602"/>
      <c r="CMX214" s="602"/>
      <c r="CMY214" s="449"/>
      <c r="CMZ214" s="449"/>
      <c r="CNA214" s="449"/>
      <c r="CNB214" s="602"/>
      <c r="CNC214" s="449"/>
      <c r="CND214" s="449"/>
      <c r="CNE214" s="449"/>
      <c r="CNF214" s="449"/>
      <c r="CNG214" s="602"/>
      <c r="CNH214" s="447"/>
      <c r="CNI214" s="447"/>
      <c r="CNJ214" s="447"/>
      <c r="CNK214" s="448"/>
      <c r="CNL214" s="602"/>
      <c r="CNM214" s="602"/>
      <c r="CNN214" s="602"/>
      <c r="CNO214" s="449"/>
      <c r="CNP214" s="449"/>
      <c r="CNQ214" s="449"/>
      <c r="CNR214" s="602"/>
      <c r="CNS214" s="449"/>
      <c r="CNT214" s="449"/>
      <c r="CNU214" s="449"/>
      <c r="CNV214" s="449"/>
      <c r="CNW214" s="602"/>
      <c r="CNX214" s="447"/>
      <c r="CNY214" s="447"/>
      <c r="CNZ214" s="447"/>
      <c r="COA214" s="448"/>
      <c r="COB214" s="602"/>
      <c r="COC214" s="602"/>
      <c r="COD214" s="602"/>
      <c r="COE214" s="449"/>
      <c r="COF214" s="449"/>
      <c r="COG214" s="449"/>
      <c r="COH214" s="602"/>
      <c r="COI214" s="449"/>
      <c r="COJ214" s="449"/>
      <c r="COK214" s="449"/>
      <c r="COL214" s="449"/>
      <c r="COM214" s="602"/>
      <c r="CON214" s="447"/>
      <c r="COO214" s="447"/>
      <c r="COP214" s="447"/>
      <c r="COQ214" s="448"/>
      <c r="COR214" s="602"/>
      <c r="COS214" s="602"/>
      <c r="COT214" s="602"/>
      <c r="COU214" s="449"/>
      <c r="COV214" s="449"/>
      <c r="COW214" s="449"/>
      <c r="COX214" s="602"/>
      <c r="COY214" s="449"/>
      <c r="COZ214" s="449"/>
      <c r="CPA214" s="449"/>
      <c r="CPB214" s="449"/>
      <c r="CPC214" s="602"/>
      <c r="CPD214" s="447"/>
      <c r="CPE214" s="447"/>
      <c r="CPF214" s="447"/>
      <c r="CPG214" s="448"/>
      <c r="CPH214" s="602"/>
      <c r="CPI214" s="602"/>
      <c r="CPJ214" s="602"/>
      <c r="CPK214" s="449"/>
      <c r="CPL214" s="449"/>
      <c r="CPM214" s="449"/>
      <c r="CPN214" s="602"/>
      <c r="CPO214" s="449"/>
      <c r="CPP214" s="449"/>
      <c r="CPQ214" s="449"/>
      <c r="CPR214" s="449"/>
      <c r="CPS214" s="602"/>
      <c r="CPT214" s="447"/>
      <c r="CPU214" s="447"/>
      <c r="CPV214" s="447"/>
      <c r="CPW214" s="448"/>
      <c r="CPX214" s="602"/>
      <c r="CPY214" s="602"/>
      <c r="CPZ214" s="602"/>
      <c r="CQA214" s="449"/>
      <c r="CQB214" s="449"/>
      <c r="CQC214" s="449"/>
      <c r="CQD214" s="602"/>
      <c r="CQE214" s="449"/>
      <c r="CQF214" s="449"/>
      <c r="CQG214" s="449"/>
      <c r="CQH214" s="449"/>
      <c r="CQI214" s="602"/>
      <c r="CQJ214" s="447"/>
      <c r="CQK214" s="447"/>
      <c r="CQL214" s="447"/>
      <c r="CQM214" s="448"/>
      <c r="CQN214" s="602"/>
      <c r="CQO214" s="602"/>
      <c r="CQP214" s="602"/>
      <c r="CQQ214" s="449"/>
      <c r="CQR214" s="449"/>
      <c r="CQS214" s="449"/>
      <c r="CQT214" s="602"/>
      <c r="CQU214" s="449"/>
      <c r="CQV214" s="449"/>
      <c r="CQW214" s="449"/>
      <c r="CQX214" s="449"/>
      <c r="CQY214" s="602"/>
      <c r="CQZ214" s="447"/>
      <c r="CRA214" s="447"/>
      <c r="CRB214" s="447"/>
      <c r="CRC214" s="448"/>
      <c r="CRD214" s="602"/>
      <c r="CRE214" s="602"/>
      <c r="CRF214" s="602"/>
      <c r="CRG214" s="449"/>
      <c r="CRH214" s="449"/>
      <c r="CRI214" s="449"/>
      <c r="CRJ214" s="602"/>
      <c r="CRK214" s="449"/>
      <c r="CRL214" s="449"/>
      <c r="CRM214" s="449"/>
      <c r="CRN214" s="449"/>
      <c r="CRO214" s="602"/>
      <c r="CRP214" s="447"/>
      <c r="CRQ214" s="447"/>
      <c r="CRR214" s="447"/>
      <c r="CRS214" s="448"/>
      <c r="CRT214" s="602"/>
      <c r="CRU214" s="602"/>
      <c r="CRV214" s="602"/>
      <c r="CRW214" s="449"/>
      <c r="CRX214" s="449"/>
      <c r="CRY214" s="449"/>
      <c r="CRZ214" s="602"/>
      <c r="CSA214" s="449"/>
      <c r="CSB214" s="449"/>
      <c r="CSC214" s="449"/>
      <c r="CSD214" s="449"/>
      <c r="CSE214" s="602"/>
      <c r="CSF214" s="447"/>
      <c r="CSG214" s="447"/>
      <c r="CSH214" s="447"/>
      <c r="CSI214" s="448"/>
      <c r="CSJ214" s="602"/>
      <c r="CSK214" s="602"/>
      <c r="CSL214" s="602"/>
      <c r="CSM214" s="449"/>
      <c r="CSN214" s="449"/>
      <c r="CSO214" s="449"/>
      <c r="CSP214" s="602"/>
      <c r="CSQ214" s="449"/>
      <c r="CSR214" s="449"/>
      <c r="CSS214" s="449"/>
      <c r="CST214" s="449"/>
      <c r="CSU214" s="602"/>
      <c r="CSV214" s="447"/>
      <c r="CSW214" s="447"/>
      <c r="CSX214" s="447"/>
      <c r="CSY214" s="448"/>
      <c r="CSZ214" s="602"/>
      <c r="CTA214" s="602"/>
      <c r="CTB214" s="602"/>
      <c r="CTC214" s="449"/>
      <c r="CTD214" s="449"/>
      <c r="CTE214" s="449"/>
      <c r="CTF214" s="602"/>
      <c r="CTG214" s="449"/>
      <c r="CTH214" s="449"/>
      <c r="CTI214" s="449"/>
      <c r="CTJ214" s="449"/>
      <c r="CTK214" s="602"/>
      <c r="CTL214" s="447"/>
      <c r="CTM214" s="447"/>
      <c r="CTN214" s="447"/>
      <c r="CTO214" s="448"/>
      <c r="CTP214" s="602"/>
      <c r="CTQ214" s="602"/>
      <c r="CTR214" s="602"/>
      <c r="CTS214" s="449"/>
      <c r="CTT214" s="449"/>
      <c r="CTU214" s="449"/>
      <c r="CTV214" s="602"/>
      <c r="CTW214" s="449"/>
      <c r="CTX214" s="449"/>
      <c r="CTY214" s="449"/>
      <c r="CTZ214" s="449"/>
      <c r="CUA214" s="602"/>
      <c r="CUB214" s="447"/>
      <c r="CUC214" s="447"/>
      <c r="CUD214" s="447"/>
      <c r="CUE214" s="448"/>
      <c r="CUF214" s="602"/>
      <c r="CUG214" s="602"/>
      <c r="CUH214" s="602"/>
      <c r="CUI214" s="449"/>
      <c r="CUJ214" s="449"/>
      <c r="CUK214" s="449"/>
      <c r="CUL214" s="602"/>
      <c r="CUM214" s="449"/>
      <c r="CUN214" s="449"/>
      <c r="CUO214" s="449"/>
      <c r="CUP214" s="449"/>
      <c r="CUQ214" s="602"/>
      <c r="CUR214" s="447"/>
      <c r="CUS214" s="447"/>
      <c r="CUT214" s="447"/>
      <c r="CUU214" s="448"/>
      <c r="CUV214" s="602"/>
      <c r="CUW214" s="602"/>
      <c r="CUX214" s="602"/>
      <c r="CUY214" s="449"/>
      <c r="CUZ214" s="449"/>
      <c r="CVA214" s="449"/>
      <c r="CVB214" s="602"/>
      <c r="CVC214" s="449"/>
      <c r="CVD214" s="449"/>
      <c r="CVE214" s="449"/>
      <c r="CVF214" s="449"/>
      <c r="CVG214" s="602"/>
      <c r="CVH214" s="447"/>
      <c r="CVI214" s="447"/>
      <c r="CVJ214" s="447"/>
      <c r="CVK214" s="448"/>
      <c r="CVL214" s="602"/>
      <c r="CVM214" s="602"/>
      <c r="CVN214" s="602"/>
      <c r="CVO214" s="449"/>
      <c r="CVP214" s="449"/>
      <c r="CVQ214" s="449"/>
      <c r="CVR214" s="602"/>
      <c r="CVS214" s="449"/>
      <c r="CVT214" s="449"/>
      <c r="CVU214" s="449"/>
      <c r="CVV214" s="449"/>
      <c r="CVW214" s="602"/>
      <c r="CVX214" s="447"/>
      <c r="CVY214" s="447"/>
      <c r="CVZ214" s="447"/>
      <c r="CWA214" s="448"/>
      <c r="CWB214" s="602"/>
      <c r="CWC214" s="602"/>
      <c r="CWD214" s="602"/>
      <c r="CWE214" s="449"/>
      <c r="CWF214" s="449"/>
      <c r="CWG214" s="449"/>
      <c r="CWH214" s="602"/>
      <c r="CWI214" s="449"/>
      <c r="CWJ214" s="449"/>
      <c r="CWK214" s="449"/>
      <c r="CWL214" s="449"/>
      <c r="CWM214" s="602"/>
      <c r="CWN214" s="447"/>
      <c r="CWO214" s="447"/>
      <c r="CWP214" s="447"/>
      <c r="CWQ214" s="448"/>
      <c r="CWR214" s="602"/>
      <c r="CWS214" s="602"/>
      <c r="CWT214" s="602"/>
      <c r="CWU214" s="449"/>
      <c r="CWV214" s="449"/>
      <c r="CWW214" s="449"/>
      <c r="CWX214" s="602"/>
      <c r="CWY214" s="449"/>
      <c r="CWZ214" s="449"/>
      <c r="CXA214" s="449"/>
      <c r="CXB214" s="449"/>
      <c r="CXC214" s="602"/>
      <c r="CXD214" s="447"/>
      <c r="CXE214" s="447"/>
      <c r="CXF214" s="447"/>
      <c r="CXG214" s="448"/>
      <c r="CXH214" s="602"/>
      <c r="CXI214" s="602"/>
      <c r="CXJ214" s="602"/>
      <c r="CXK214" s="449"/>
      <c r="CXL214" s="449"/>
      <c r="CXM214" s="449"/>
      <c r="CXN214" s="602"/>
      <c r="CXO214" s="449"/>
      <c r="CXP214" s="449"/>
      <c r="CXQ214" s="449"/>
      <c r="CXR214" s="449"/>
      <c r="CXS214" s="602"/>
      <c r="CXT214" s="447"/>
      <c r="CXU214" s="447"/>
      <c r="CXV214" s="447"/>
      <c r="CXW214" s="448"/>
      <c r="CXX214" s="602"/>
      <c r="CXY214" s="602"/>
      <c r="CXZ214" s="602"/>
      <c r="CYA214" s="449"/>
      <c r="CYB214" s="449"/>
      <c r="CYC214" s="449"/>
      <c r="CYD214" s="602"/>
      <c r="CYE214" s="449"/>
      <c r="CYF214" s="449"/>
      <c r="CYG214" s="449"/>
      <c r="CYH214" s="449"/>
      <c r="CYI214" s="602"/>
      <c r="CYJ214" s="447"/>
      <c r="CYK214" s="447"/>
      <c r="CYL214" s="447"/>
      <c r="CYM214" s="448"/>
      <c r="CYN214" s="602"/>
      <c r="CYO214" s="602"/>
      <c r="CYP214" s="602"/>
      <c r="CYQ214" s="449"/>
      <c r="CYR214" s="449"/>
      <c r="CYS214" s="449"/>
      <c r="CYT214" s="602"/>
      <c r="CYU214" s="449"/>
      <c r="CYV214" s="449"/>
      <c r="CYW214" s="449"/>
      <c r="CYX214" s="449"/>
      <c r="CYY214" s="602"/>
      <c r="CYZ214" s="447"/>
      <c r="CZA214" s="447"/>
      <c r="CZB214" s="447"/>
      <c r="CZC214" s="448"/>
      <c r="CZD214" s="602"/>
      <c r="CZE214" s="602"/>
      <c r="CZF214" s="602"/>
      <c r="CZG214" s="449"/>
      <c r="CZH214" s="449"/>
      <c r="CZI214" s="449"/>
      <c r="CZJ214" s="602"/>
      <c r="CZK214" s="449"/>
      <c r="CZL214" s="449"/>
      <c r="CZM214" s="449"/>
      <c r="CZN214" s="449"/>
      <c r="CZO214" s="602"/>
      <c r="CZP214" s="447"/>
      <c r="CZQ214" s="447"/>
      <c r="CZR214" s="447"/>
      <c r="CZS214" s="448"/>
      <c r="CZT214" s="602"/>
      <c r="CZU214" s="602"/>
      <c r="CZV214" s="602"/>
      <c r="CZW214" s="449"/>
      <c r="CZX214" s="449"/>
      <c r="CZY214" s="449"/>
      <c r="CZZ214" s="602"/>
      <c r="DAA214" s="449"/>
      <c r="DAB214" s="449"/>
      <c r="DAC214" s="449"/>
      <c r="DAD214" s="449"/>
      <c r="DAE214" s="602"/>
      <c r="DAF214" s="447"/>
      <c r="DAG214" s="447"/>
      <c r="DAH214" s="447"/>
      <c r="DAI214" s="448"/>
      <c r="DAJ214" s="602"/>
      <c r="DAK214" s="602"/>
      <c r="DAL214" s="602"/>
      <c r="DAM214" s="449"/>
      <c r="DAN214" s="449"/>
      <c r="DAO214" s="449"/>
      <c r="DAP214" s="602"/>
      <c r="DAQ214" s="449"/>
      <c r="DAR214" s="449"/>
      <c r="DAS214" s="449"/>
      <c r="DAT214" s="449"/>
      <c r="DAU214" s="602"/>
      <c r="DAV214" s="447"/>
      <c r="DAW214" s="447"/>
      <c r="DAX214" s="447"/>
      <c r="DAY214" s="448"/>
      <c r="DAZ214" s="602"/>
      <c r="DBA214" s="602"/>
      <c r="DBB214" s="602"/>
      <c r="DBC214" s="449"/>
      <c r="DBD214" s="449"/>
      <c r="DBE214" s="449"/>
      <c r="DBF214" s="602"/>
      <c r="DBG214" s="449"/>
      <c r="DBH214" s="449"/>
      <c r="DBI214" s="449"/>
      <c r="DBJ214" s="449"/>
      <c r="DBK214" s="602"/>
      <c r="DBL214" s="447"/>
      <c r="DBM214" s="447"/>
      <c r="DBN214" s="447"/>
      <c r="DBO214" s="448"/>
      <c r="DBP214" s="602"/>
      <c r="DBQ214" s="602"/>
      <c r="DBR214" s="602"/>
      <c r="DBS214" s="449"/>
      <c r="DBT214" s="449"/>
      <c r="DBU214" s="449"/>
      <c r="DBV214" s="602"/>
      <c r="DBW214" s="449"/>
      <c r="DBX214" s="449"/>
      <c r="DBY214" s="449"/>
      <c r="DBZ214" s="449"/>
      <c r="DCA214" s="602"/>
      <c r="DCB214" s="447"/>
      <c r="DCC214" s="447"/>
      <c r="DCD214" s="447"/>
      <c r="DCE214" s="448"/>
      <c r="DCF214" s="602"/>
      <c r="DCG214" s="602"/>
      <c r="DCH214" s="602"/>
      <c r="DCI214" s="449"/>
      <c r="DCJ214" s="449"/>
      <c r="DCK214" s="449"/>
      <c r="DCL214" s="602"/>
      <c r="DCM214" s="449"/>
      <c r="DCN214" s="449"/>
      <c r="DCO214" s="449"/>
      <c r="DCP214" s="449"/>
      <c r="DCQ214" s="602"/>
      <c r="DCR214" s="447"/>
      <c r="DCS214" s="447"/>
      <c r="DCT214" s="447"/>
      <c r="DCU214" s="448"/>
      <c r="DCV214" s="602"/>
      <c r="DCW214" s="602"/>
      <c r="DCX214" s="602"/>
      <c r="DCY214" s="449"/>
      <c r="DCZ214" s="449"/>
      <c r="DDA214" s="449"/>
      <c r="DDB214" s="602"/>
      <c r="DDC214" s="449"/>
      <c r="DDD214" s="449"/>
      <c r="DDE214" s="449"/>
      <c r="DDF214" s="449"/>
      <c r="DDG214" s="602"/>
      <c r="DDH214" s="447"/>
      <c r="DDI214" s="447"/>
      <c r="DDJ214" s="447"/>
      <c r="DDK214" s="448"/>
      <c r="DDL214" s="602"/>
      <c r="DDM214" s="602"/>
      <c r="DDN214" s="602"/>
      <c r="DDO214" s="449"/>
      <c r="DDP214" s="449"/>
      <c r="DDQ214" s="449"/>
      <c r="DDR214" s="602"/>
      <c r="DDS214" s="449"/>
      <c r="DDT214" s="449"/>
      <c r="DDU214" s="449"/>
      <c r="DDV214" s="449"/>
      <c r="DDW214" s="602"/>
      <c r="DDX214" s="447"/>
      <c r="DDY214" s="447"/>
      <c r="DDZ214" s="447"/>
      <c r="DEA214" s="448"/>
      <c r="DEB214" s="602"/>
      <c r="DEC214" s="602"/>
      <c r="DED214" s="602"/>
      <c r="DEE214" s="449"/>
      <c r="DEF214" s="449"/>
      <c r="DEG214" s="449"/>
      <c r="DEH214" s="602"/>
      <c r="DEI214" s="449"/>
      <c r="DEJ214" s="449"/>
      <c r="DEK214" s="449"/>
      <c r="DEL214" s="449"/>
      <c r="DEM214" s="602"/>
      <c r="DEN214" s="447"/>
      <c r="DEO214" s="447"/>
      <c r="DEP214" s="447"/>
      <c r="DEQ214" s="448"/>
      <c r="DER214" s="602"/>
      <c r="DES214" s="602"/>
      <c r="DET214" s="602"/>
      <c r="DEU214" s="449"/>
      <c r="DEV214" s="449"/>
      <c r="DEW214" s="449"/>
      <c r="DEX214" s="602"/>
      <c r="DEY214" s="449"/>
      <c r="DEZ214" s="449"/>
      <c r="DFA214" s="449"/>
      <c r="DFB214" s="449"/>
      <c r="DFC214" s="602"/>
      <c r="DFD214" s="447"/>
      <c r="DFE214" s="447"/>
      <c r="DFF214" s="447"/>
      <c r="DFG214" s="448"/>
      <c r="DFH214" s="602"/>
      <c r="DFI214" s="602"/>
      <c r="DFJ214" s="602"/>
      <c r="DFK214" s="449"/>
      <c r="DFL214" s="449"/>
      <c r="DFM214" s="449"/>
      <c r="DFN214" s="602"/>
      <c r="DFO214" s="449"/>
      <c r="DFP214" s="449"/>
      <c r="DFQ214" s="449"/>
      <c r="DFR214" s="449"/>
      <c r="DFS214" s="602"/>
      <c r="DFT214" s="447"/>
      <c r="DFU214" s="447"/>
      <c r="DFV214" s="447"/>
      <c r="DFW214" s="448"/>
      <c r="DFX214" s="602"/>
      <c r="DFY214" s="602"/>
      <c r="DFZ214" s="602"/>
      <c r="DGA214" s="449"/>
      <c r="DGB214" s="449"/>
      <c r="DGC214" s="449"/>
      <c r="DGD214" s="602"/>
      <c r="DGE214" s="449"/>
      <c r="DGF214" s="449"/>
      <c r="DGG214" s="449"/>
      <c r="DGH214" s="449"/>
      <c r="DGI214" s="602"/>
      <c r="DGJ214" s="447"/>
      <c r="DGK214" s="447"/>
      <c r="DGL214" s="447"/>
      <c r="DGM214" s="448"/>
      <c r="DGN214" s="602"/>
      <c r="DGO214" s="602"/>
      <c r="DGP214" s="602"/>
      <c r="DGQ214" s="449"/>
      <c r="DGR214" s="449"/>
      <c r="DGS214" s="449"/>
      <c r="DGT214" s="602"/>
      <c r="DGU214" s="449"/>
      <c r="DGV214" s="449"/>
      <c r="DGW214" s="449"/>
      <c r="DGX214" s="449"/>
      <c r="DGY214" s="602"/>
      <c r="DGZ214" s="447"/>
      <c r="DHA214" s="447"/>
      <c r="DHB214" s="447"/>
      <c r="DHC214" s="448"/>
      <c r="DHD214" s="602"/>
      <c r="DHE214" s="602"/>
      <c r="DHF214" s="602"/>
      <c r="DHG214" s="449"/>
      <c r="DHH214" s="449"/>
      <c r="DHI214" s="449"/>
      <c r="DHJ214" s="602"/>
      <c r="DHK214" s="449"/>
      <c r="DHL214" s="449"/>
      <c r="DHM214" s="449"/>
      <c r="DHN214" s="449"/>
      <c r="DHO214" s="602"/>
      <c r="DHP214" s="447"/>
      <c r="DHQ214" s="447"/>
      <c r="DHR214" s="447"/>
      <c r="DHS214" s="448"/>
      <c r="DHT214" s="602"/>
      <c r="DHU214" s="602"/>
      <c r="DHV214" s="602"/>
      <c r="DHW214" s="449"/>
      <c r="DHX214" s="449"/>
      <c r="DHY214" s="449"/>
      <c r="DHZ214" s="602"/>
      <c r="DIA214" s="449"/>
      <c r="DIB214" s="449"/>
      <c r="DIC214" s="449"/>
      <c r="DID214" s="449"/>
      <c r="DIE214" s="602"/>
      <c r="DIF214" s="447"/>
      <c r="DIG214" s="447"/>
      <c r="DIH214" s="447"/>
      <c r="DII214" s="448"/>
      <c r="DIJ214" s="602"/>
      <c r="DIK214" s="602"/>
      <c r="DIL214" s="602"/>
      <c r="DIM214" s="449"/>
      <c r="DIN214" s="449"/>
      <c r="DIO214" s="449"/>
      <c r="DIP214" s="602"/>
      <c r="DIQ214" s="449"/>
      <c r="DIR214" s="449"/>
      <c r="DIS214" s="449"/>
      <c r="DIT214" s="449"/>
      <c r="DIU214" s="602"/>
      <c r="DIV214" s="447"/>
      <c r="DIW214" s="447"/>
      <c r="DIX214" s="447"/>
      <c r="DIY214" s="448"/>
      <c r="DIZ214" s="602"/>
      <c r="DJA214" s="602"/>
      <c r="DJB214" s="602"/>
      <c r="DJC214" s="449"/>
      <c r="DJD214" s="449"/>
      <c r="DJE214" s="449"/>
      <c r="DJF214" s="602"/>
      <c r="DJG214" s="449"/>
      <c r="DJH214" s="449"/>
      <c r="DJI214" s="449"/>
      <c r="DJJ214" s="449"/>
      <c r="DJK214" s="602"/>
      <c r="DJL214" s="447"/>
      <c r="DJM214" s="447"/>
      <c r="DJN214" s="447"/>
      <c r="DJO214" s="448"/>
      <c r="DJP214" s="602"/>
      <c r="DJQ214" s="602"/>
      <c r="DJR214" s="602"/>
      <c r="DJS214" s="449"/>
      <c r="DJT214" s="449"/>
      <c r="DJU214" s="449"/>
      <c r="DJV214" s="602"/>
      <c r="DJW214" s="449"/>
      <c r="DJX214" s="449"/>
      <c r="DJY214" s="449"/>
      <c r="DJZ214" s="449"/>
      <c r="DKA214" s="602"/>
      <c r="DKB214" s="447"/>
      <c r="DKC214" s="447"/>
      <c r="DKD214" s="447"/>
      <c r="DKE214" s="448"/>
      <c r="DKF214" s="602"/>
      <c r="DKG214" s="602"/>
      <c r="DKH214" s="602"/>
      <c r="DKI214" s="449"/>
      <c r="DKJ214" s="449"/>
      <c r="DKK214" s="449"/>
      <c r="DKL214" s="602"/>
      <c r="DKM214" s="449"/>
      <c r="DKN214" s="449"/>
      <c r="DKO214" s="449"/>
      <c r="DKP214" s="449"/>
      <c r="DKQ214" s="602"/>
      <c r="DKR214" s="447"/>
      <c r="DKS214" s="447"/>
      <c r="DKT214" s="447"/>
      <c r="DKU214" s="448"/>
      <c r="DKV214" s="602"/>
      <c r="DKW214" s="602"/>
      <c r="DKX214" s="602"/>
      <c r="DKY214" s="449"/>
      <c r="DKZ214" s="449"/>
      <c r="DLA214" s="449"/>
      <c r="DLB214" s="602"/>
      <c r="DLC214" s="449"/>
      <c r="DLD214" s="449"/>
      <c r="DLE214" s="449"/>
      <c r="DLF214" s="449"/>
      <c r="DLG214" s="602"/>
      <c r="DLH214" s="447"/>
      <c r="DLI214" s="447"/>
      <c r="DLJ214" s="447"/>
      <c r="DLK214" s="448"/>
      <c r="DLL214" s="602"/>
      <c r="DLM214" s="602"/>
      <c r="DLN214" s="602"/>
      <c r="DLO214" s="449"/>
      <c r="DLP214" s="449"/>
      <c r="DLQ214" s="449"/>
      <c r="DLR214" s="602"/>
      <c r="DLS214" s="449"/>
      <c r="DLT214" s="449"/>
      <c r="DLU214" s="449"/>
      <c r="DLV214" s="449"/>
      <c r="DLW214" s="602"/>
      <c r="DLX214" s="447"/>
      <c r="DLY214" s="447"/>
      <c r="DLZ214" s="447"/>
      <c r="DMA214" s="448"/>
      <c r="DMB214" s="602"/>
      <c r="DMC214" s="602"/>
      <c r="DMD214" s="602"/>
      <c r="DME214" s="449"/>
      <c r="DMF214" s="449"/>
      <c r="DMG214" s="449"/>
      <c r="DMH214" s="602"/>
      <c r="DMI214" s="449"/>
      <c r="DMJ214" s="449"/>
      <c r="DMK214" s="449"/>
      <c r="DML214" s="449"/>
      <c r="DMM214" s="602"/>
      <c r="DMN214" s="447"/>
      <c r="DMO214" s="447"/>
      <c r="DMP214" s="447"/>
      <c r="DMQ214" s="448"/>
      <c r="DMR214" s="602"/>
      <c r="DMS214" s="602"/>
      <c r="DMT214" s="602"/>
      <c r="DMU214" s="449"/>
      <c r="DMV214" s="449"/>
      <c r="DMW214" s="449"/>
      <c r="DMX214" s="602"/>
      <c r="DMY214" s="449"/>
      <c r="DMZ214" s="449"/>
      <c r="DNA214" s="449"/>
      <c r="DNB214" s="449"/>
      <c r="DNC214" s="602"/>
      <c r="DND214" s="447"/>
      <c r="DNE214" s="447"/>
      <c r="DNF214" s="447"/>
      <c r="DNG214" s="448"/>
      <c r="DNH214" s="602"/>
      <c r="DNI214" s="602"/>
      <c r="DNJ214" s="602"/>
      <c r="DNK214" s="449"/>
      <c r="DNL214" s="449"/>
      <c r="DNM214" s="449"/>
      <c r="DNN214" s="602"/>
      <c r="DNO214" s="449"/>
      <c r="DNP214" s="449"/>
      <c r="DNQ214" s="449"/>
      <c r="DNR214" s="449"/>
      <c r="DNS214" s="602"/>
      <c r="DNT214" s="447"/>
      <c r="DNU214" s="447"/>
      <c r="DNV214" s="447"/>
      <c r="DNW214" s="448"/>
      <c r="DNX214" s="602"/>
      <c r="DNY214" s="602"/>
      <c r="DNZ214" s="602"/>
      <c r="DOA214" s="449"/>
      <c r="DOB214" s="449"/>
      <c r="DOC214" s="449"/>
      <c r="DOD214" s="602"/>
      <c r="DOE214" s="449"/>
      <c r="DOF214" s="449"/>
      <c r="DOG214" s="449"/>
      <c r="DOH214" s="449"/>
      <c r="DOI214" s="602"/>
      <c r="DOJ214" s="447"/>
      <c r="DOK214" s="447"/>
      <c r="DOL214" s="447"/>
      <c r="DOM214" s="448"/>
      <c r="DON214" s="602"/>
      <c r="DOO214" s="602"/>
      <c r="DOP214" s="602"/>
      <c r="DOQ214" s="449"/>
      <c r="DOR214" s="449"/>
      <c r="DOS214" s="449"/>
      <c r="DOT214" s="602"/>
      <c r="DOU214" s="449"/>
      <c r="DOV214" s="449"/>
      <c r="DOW214" s="449"/>
      <c r="DOX214" s="449"/>
      <c r="DOY214" s="602"/>
      <c r="DOZ214" s="447"/>
      <c r="DPA214" s="447"/>
      <c r="DPB214" s="447"/>
      <c r="DPC214" s="448"/>
      <c r="DPD214" s="602"/>
      <c r="DPE214" s="602"/>
      <c r="DPF214" s="602"/>
      <c r="DPG214" s="449"/>
      <c r="DPH214" s="449"/>
      <c r="DPI214" s="449"/>
      <c r="DPJ214" s="602"/>
      <c r="DPK214" s="449"/>
      <c r="DPL214" s="449"/>
      <c r="DPM214" s="449"/>
      <c r="DPN214" s="449"/>
      <c r="DPO214" s="602"/>
      <c r="DPP214" s="447"/>
      <c r="DPQ214" s="447"/>
      <c r="DPR214" s="447"/>
      <c r="DPS214" s="448"/>
      <c r="DPT214" s="602"/>
      <c r="DPU214" s="602"/>
      <c r="DPV214" s="602"/>
      <c r="DPW214" s="449"/>
      <c r="DPX214" s="449"/>
      <c r="DPY214" s="449"/>
      <c r="DPZ214" s="602"/>
      <c r="DQA214" s="449"/>
      <c r="DQB214" s="449"/>
      <c r="DQC214" s="449"/>
      <c r="DQD214" s="449"/>
      <c r="DQE214" s="602"/>
      <c r="DQF214" s="447"/>
      <c r="DQG214" s="447"/>
      <c r="DQH214" s="447"/>
      <c r="DQI214" s="448"/>
      <c r="DQJ214" s="602"/>
      <c r="DQK214" s="602"/>
      <c r="DQL214" s="602"/>
      <c r="DQM214" s="449"/>
      <c r="DQN214" s="449"/>
      <c r="DQO214" s="449"/>
      <c r="DQP214" s="602"/>
      <c r="DQQ214" s="449"/>
      <c r="DQR214" s="449"/>
      <c r="DQS214" s="449"/>
      <c r="DQT214" s="449"/>
      <c r="DQU214" s="602"/>
      <c r="DQV214" s="447"/>
      <c r="DQW214" s="447"/>
      <c r="DQX214" s="447"/>
      <c r="DQY214" s="448"/>
      <c r="DQZ214" s="602"/>
      <c r="DRA214" s="602"/>
      <c r="DRB214" s="602"/>
      <c r="DRC214" s="449"/>
      <c r="DRD214" s="449"/>
      <c r="DRE214" s="449"/>
      <c r="DRF214" s="602"/>
      <c r="DRG214" s="449"/>
      <c r="DRH214" s="449"/>
      <c r="DRI214" s="449"/>
      <c r="DRJ214" s="449"/>
      <c r="DRK214" s="602"/>
      <c r="DRL214" s="447"/>
      <c r="DRM214" s="447"/>
      <c r="DRN214" s="447"/>
      <c r="DRO214" s="448"/>
      <c r="DRP214" s="602"/>
      <c r="DRQ214" s="602"/>
      <c r="DRR214" s="602"/>
      <c r="DRS214" s="449"/>
      <c r="DRT214" s="449"/>
      <c r="DRU214" s="449"/>
      <c r="DRV214" s="602"/>
      <c r="DRW214" s="449"/>
      <c r="DRX214" s="449"/>
      <c r="DRY214" s="449"/>
      <c r="DRZ214" s="449"/>
      <c r="DSA214" s="602"/>
      <c r="DSB214" s="447"/>
      <c r="DSC214" s="447"/>
      <c r="DSD214" s="447"/>
      <c r="DSE214" s="448"/>
      <c r="DSF214" s="602"/>
      <c r="DSG214" s="602"/>
      <c r="DSH214" s="602"/>
      <c r="DSI214" s="449"/>
      <c r="DSJ214" s="449"/>
      <c r="DSK214" s="449"/>
      <c r="DSL214" s="602"/>
      <c r="DSM214" s="449"/>
      <c r="DSN214" s="449"/>
      <c r="DSO214" s="449"/>
      <c r="DSP214" s="449"/>
      <c r="DSQ214" s="602"/>
      <c r="DSR214" s="447"/>
      <c r="DSS214" s="447"/>
      <c r="DST214" s="447"/>
      <c r="DSU214" s="448"/>
      <c r="DSV214" s="602"/>
      <c r="DSW214" s="602"/>
      <c r="DSX214" s="602"/>
      <c r="DSY214" s="449"/>
      <c r="DSZ214" s="449"/>
      <c r="DTA214" s="449"/>
      <c r="DTB214" s="602"/>
      <c r="DTC214" s="449"/>
      <c r="DTD214" s="449"/>
      <c r="DTE214" s="449"/>
      <c r="DTF214" s="449"/>
      <c r="DTG214" s="602"/>
      <c r="DTH214" s="447"/>
      <c r="DTI214" s="447"/>
      <c r="DTJ214" s="447"/>
      <c r="DTK214" s="448"/>
      <c r="DTL214" s="602"/>
      <c r="DTM214" s="602"/>
      <c r="DTN214" s="602"/>
      <c r="DTO214" s="449"/>
      <c r="DTP214" s="449"/>
      <c r="DTQ214" s="449"/>
      <c r="DTR214" s="602"/>
      <c r="DTS214" s="449"/>
      <c r="DTT214" s="449"/>
      <c r="DTU214" s="449"/>
      <c r="DTV214" s="449"/>
      <c r="DTW214" s="602"/>
      <c r="DTX214" s="447"/>
      <c r="DTY214" s="447"/>
      <c r="DTZ214" s="447"/>
      <c r="DUA214" s="448"/>
      <c r="DUB214" s="602"/>
      <c r="DUC214" s="602"/>
      <c r="DUD214" s="602"/>
      <c r="DUE214" s="449"/>
      <c r="DUF214" s="449"/>
      <c r="DUG214" s="449"/>
      <c r="DUH214" s="602"/>
      <c r="DUI214" s="449"/>
      <c r="DUJ214" s="449"/>
      <c r="DUK214" s="449"/>
      <c r="DUL214" s="449"/>
      <c r="DUM214" s="602"/>
      <c r="DUN214" s="447"/>
      <c r="DUO214" s="447"/>
      <c r="DUP214" s="447"/>
      <c r="DUQ214" s="448"/>
      <c r="DUR214" s="602"/>
      <c r="DUS214" s="602"/>
      <c r="DUT214" s="602"/>
      <c r="DUU214" s="449"/>
      <c r="DUV214" s="449"/>
      <c r="DUW214" s="449"/>
      <c r="DUX214" s="602"/>
      <c r="DUY214" s="449"/>
      <c r="DUZ214" s="449"/>
      <c r="DVA214" s="449"/>
      <c r="DVB214" s="449"/>
      <c r="DVC214" s="602"/>
      <c r="DVD214" s="447"/>
      <c r="DVE214" s="447"/>
      <c r="DVF214" s="447"/>
      <c r="DVG214" s="448"/>
      <c r="DVH214" s="602"/>
      <c r="DVI214" s="602"/>
      <c r="DVJ214" s="602"/>
      <c r="DVK214" s="449"/>
      <c r="DVL214" s="449"/>
      <c r="DVM214" s="449"/>
      <c r="DVN214" s="602"/>
      <c r="DVO214" s="449"/>
      <c r="DVP214" s="449"/>
      <c r="DVQ214" s="449"/>
      <c r="DVR214" s="449"/>
      <c r="DVS214" s="602"/>
      <c r="DVT214" s="447"/>
      <c r="DVU214" s="447"/>
      <c r="DVV214" s="447"/>
      <c r="DVW214" s="448"/>
      <c r="DVX214" s="602"/>
      <c r="DVY214" s="602"/>
      <c r="DVZ214" s="602"/>
      <c r="DWA214" s="449"/>
      <c r="DWB214" s="449"/>
      <c r="DWC214" s="449"/>
      <c r="DWD214" s="602"/>
      <c r="DWE214" s="449"/>
      <c r="DWF214" s="449"/>
      <c r="DWG214" s="449"/>
      <c r="DWH214" s="449"/>
      <c r="DWI214" s="602"/>
      <c r="DWJ214" s="447"/>
      <c r="DWK214" s="447"/>
      <c r="DWL214" s="447"/>
      <c r="DWM214" s="448"/>
      <c r="DWN214" s="602"/>
      <c r="DWO214" s="602"/>
      <c r="DWP214" s="602"/>
      <c r="DWQ214" s="449"/>
      <c r="DWR214" s="449"/>
      <c r="DWS214" s="449"/>
      <c r="DWT214" s="602"/>
      <c r="DWU214" s="449"/>
      <c r="DWV214" s="449"/>
      <c r="DWW214" s="449"/>
      <c r="DWX214" s="449"/>
      <c r="DWY214" s="602"/>
      <c r="DWZ214" s="447"/>
      <c r="DXA214" s="447"/>
      <c r="DXB214" s="447"/>
      <c r="DXC214" s="448"/>
      <c r="DXD214" s="602"/>
      <c r="DXE214" s="602"/>
      <c r="DXF214" s="602"/>
      <c r="DXG214" s="449"/>
      <c r="DXH214" s="449"/>
      <c r="DXI214" s="449"/>
      <c r="DXJ214" s="602"/>
      <c r="DXK214" s="449"/>
      <c r="DXL214" s="449"/>
      <c r="DXM214" s="449"/>
      <c r="DXN214" s="449"/>
      <c r="DXO214" s="602"/>
      <c r="DXP214" s="447"/>
      <c r="DXQ214" s="447"/>
      <c r="DXR214" s="447"/>
      <c r="DXS214" s="448"/>
      <c r="DXT214" s="602"/>
      <c r="DXU214" s="602"/>
      <c r="DXV214" s="602"/>
      <c r="DXW214" s="449"/>
      <c r="DXX214" s="449"/>
      <c r="DXY214" s="449"/>
      <c r="DXZ214" s="602"/>
      <c r="DYA214" s="449"/>
      <c r="DYB214" s="449"/>
      <c r="DYC214" s="449"/>
      <c r="DYD214" s="449"/>
      <c r="DYE214" s="602"/>
      <c r="DYF214" s="447"/>
      <c r="DYG214" s="447"/>
      <c r="DYH214" s="447"/>
      <c r="DYI214" s="448"/>
      <c r="DYJ214" s="602"/>
      <c r="DYK214" s="602"/>
      <c r="DYL214" s="602"/>
      <c r="DYM214" s="449"/>
      <c r="DYN214" s="449"/>
      <c r="DYO214" s="449"/>
      <c r="DYP214" s="602"/>
      <c r="DYQ214" s="449"/>
      <c r="DYR214" s="449"/>
      <c r="DYS214" s="449"/>
      <c r="DYT214" s="449"/>
      <c r="DYU214" s="602"/>
      <c r="DYV214" s="447"/>
      <c r="DYW214" s="447"/>
      <c r="DYX214" s="447"/>
      <c r="DYY214" s="448"/>
      <c r="DYZ214" s="602"/>
      <c r="DZA214" s="602"/>
      <c r="DZB214" s="602"/>
      <c r="DZC214" s="449"/>
      <c r="DZD214" s="449"/>
      <c r="DZE214" s="449"/>
      <c r="DZF214" s="602"/>
      <c r="DZG214" s="449"/>
      <c r="DZH214" s="449"/>
      <c r="DZI214" s="449"/>
      <c r="DZJ214" s="449"/>
      <c r="DZK214" s="602"/>
      <c r="DZL214" s="447"/>
      <c r="DZM214" s="447"/>
      <c r="DZN214" s="447"/>
      <c r="DZO214" s="448"/>
      <c r="DZP214" s="602"/>
      <c r="DZQ214" s="602"/>
      <c r="DZR214" s="602"/>
      <c r="DZS214" s="449"/>
      <c r="DZT214" s="449"/>
      <c r="DZU214" s="449"/>
      <c r="DZV214" s="602"/>
      <c r="DZW214" s="449"/>
      <c r="DZX214" s="449"/>
      <c r="DZY214" s="449"/>
      <c r="DZZ214" s="449"/>
      <c r="EAA214" s="602"/>
      <c r="EAB214" s="447"/>
      <c r="EAC214" s="447"/>
      <c r="EAD214" s="447"/>
      <c r="EAE214" s="448"/>
      <c r="EAF214" s="602"/>
      <c r="EAG214" s="602"/>
      <c r="EAH214" s="602"/>
      <c r="EAI214" s="449"/>
      <c r="EAJ214" s="449"/>
      <c r="EAK214" s="449"/>
      <c r="EAL214" s="602"/>
      <c r="EAM214" s="449"/>
      <c r="EAN214" s="449"/>
      <c r="EAO214" s="449"/>
      <c r="EAP214" s="449"/>
      <c r="EAQ214" s="602"/>
      <c r="EAR214" s="447"/>
      <c r="EAS214" s="447"/>
      <c r="EAT214" s="447"/>
      <c r="EAU214" s="448"/>
      <c r="EAV214" s="602"/>
      <c r="EAW214" s="602"/>
      <c r="EAX214" s="602"/>
      <c r="EAY214" s="449"/>
      <c r="EAZ214" s="449"/>
      <c r="EBA214" s="449"/>
      <c r="EBB214" s="602"/>
      <c r="EBC214" s="449"/>
      <c r="EBD214" s="449"/>
      <c r="EBE214" s="449"/>
      <c r="EBF214" s="449"/>
      <c r="EBG214" s="602"/>
      <c r="EBH214" s="447"/>
      <c r="EBI214" s="447"/>
      <c r="EBJ214" s="447"/>
      <c r="EBK214" s="448"/>
      <c r="EBL214" s="602"/>
      <c r="EBM214" s="602"/>
      <c r="EBN214" s="602"/>
      <c r="EBO214" s="449"/>
      <c r="EBP214" s="449"/>
      <c r="EBQ214" s="449"/>
      <c r="EBR214" s="602"/>
      <c r="EBS214" s="449"/>
      <c r="EBT214" s="449"/>
      <c r="EBU214" s="449"/>
      <c r="EBV214" s="449"/>
      <c r="EBW214" s="602"/>
      <c r="EBX214" s="447"/>
      <c r="EBY214" s="447"/>
      <c r="EBZ214" s="447"/>
      <c r="ECA214" s="448"/>
      <c r="ECB214" s="602"/>
      <c r="ECC214" s="602"/>
      <c r="ECD214" s="602"/>
      <c r="ECE214" s="449"/>
      <c r="ECF214" s="449"/>
      <c r="ECG214" s="449"/>
      <c r="ECH214" s="602"/>
      <c r="ECI214" s="449"/>
      <c r="ECJ214" s="449"/>
      <c r="ECK214" s="449"/>
      <c r="ECL214" s="449"/>
      <c r="ECM214" s="602"/>
      <c r="ECN214" s="447"/>
      <c r="ECO214" s="447"/>
      <c r="ECP214" s="447"/>
      <c r="ECQ214" s="448"/>
      <c r="ECR214" s="602"/>
      <c r="ECS214" s="602"/>
      <c r="ECT214" s="602"/>
      <c r="ECU214" s="449"/>
      <c r="ECV214" s="449"/>
      <c r="ECW214" s="449"/>
      <c r="ECX214" s="602"/>
      <c r="ECY214" s="449"/>
      <c r="ECZ214" s="449"/>
      <c r="EDA214" s="449"/>
      <c r="EDB214" s="449"/>
      <c r="EDC214" s="602"/>
      <c r="EDD214" s="447"/>
      <c r="EDE214" s="447"/>
      <c r="EDF214" s="447"/>
      <c r="EDG214" s="448"/>
      <c r="EDH214" s="602"/>
      <c r="EDI214" s="602"/>
      <c r="EDJ214" s="602"/>
      <c r="EDK214" s="449"/>
      <c r="EDL214" s="449"/>
      <c r="EDM214" s="449"/>
      <c r="EDN214" s="602"/>
      <c r="EDO214" s="449"/>
      <c r="EDP214" s="449"/>
      <c r="EDQ214" s="449"/>
      <c r="EDR214" s="449"/>
      <c r="EDS214" s="602"/>
      <c r="EDT214" s="447"/>
      <c r="EDU214" s="447"/>
      <c r="EDV214" s="447"/>
      <c r="EDW214" s="448"/>
      <c r="EDX214" s="602"/>
      <c r="EDY214" s="602"/>
      <c r="EDZ214" s="602"/>
      <c r="EEA214" s="449"/>
      <c r="EEB214" s="449"/>
      <c r="EEC214" s="449"/>
      <c r="EED214" s="602"/>
      <c r="EEE214" s="449"/>
      <c r="EEF214" s="449"/>
      <c r="EEG214" s="449"/>
      <c r="EEH214" s="449"/>
      <c r="EEI214" s="602"/>
      <c r="EEJ214" s="447"/>
      <c r="EEK214" s="447"/>
      <c r="EEL214" s="447"/>
      <c r="EEM214" s="448"/>
      <c r="EEN214" s="602"/>
      <c r="EEO214" s="602"/>
      <c r="EEP214" s="602"/>
      <c r="EEQ214" s="449"/>
      <c r="EER214" s="449"/>
      <c r="EES214" s="449"/>
      <c r="EET214" s="602"/>
      <c r="EEU214" s="449"/>
      <c r="EEV214" s="449"/>
      <c r="EEW214" s="449"/>
      <c r="EEX214" s="449"/>
      <c r="EEY214" s="602"/>
      <c r="EEZ214" s="447"/>
      <c r="EFA214" s="447"/>
      <c r="EFB214" s="447"/>
      <c r="EFC214" s="448"/>
      <c r="EFD214" s="602"/>
      <c r="EFE214" s="602"/>
      <c r="EFF214" s="602"/>
      <c r="EFG214" s="449"/>
      <c r="EFH214" s="449"/>
      <c r="EFI214" s="449"/>
      <c r="EFJ214" s="602"/>
      <c r="EFK214" s="449"/>
      <c r="EFL214" s="449"/>
      <c r="EFM214" s="449"/>
      <c r="EFN214" s="449"/>
      <c r="EFO214" s="602"/>
      <c r="EFP214" s="447"/>
      <c r="EFQ214" s="447"/>
      <c r="EFR214" s="447"/>
      <c r="EFS214" s="448"/>
      <c r="EFT214" s="602"/>
      <c r="EFU214" s="602"/>
      <c r="EFV214" s="602"/>
      <c r="EFW214" s="449"/>
      <c r="EFX214" s="449"/>
      <c r="EFY214" s="449"/>
      <c r="EFZ214" s="602"/>
      <c r="EGA214" s="449"/>
      <c r="EGB214" s="449"/>
      <c r="EGC214" s="449"/>
      <c r="EGD214" s="449"/>
      <c r="EGE214" s="602"/>
      <c r="EGF214" s="447"/>
      <c r="EGG214" s="447"/>
      <c r="EGH214" s="447"/>
      <c r="EGI214" s="448"/>
      <c r="EGJ214" s="602"/>
      <c r="EGK214" s="602"/>
      <c r="EGL214" s="602"/>
      <c r="EGM214" s="449"/>
      <c r="EGN214" s="449"/>
      <c r="EGO214" s="449"/>
      <c r="EGP214" s="602"/>
      <c r="EGQ214" s="449"/>
      <c r="EGR214" s="449"/>
      <c r="EGS214" s="449"/>
      <c r="EGT214" s="449"/>
      <c r="EGU214" s="602"/>
      <c r="EGV214" s="447"/>
      <c r="EGW214" s="447"/>
      <c r="EGX214" s="447"/>
      <c r="EGY214" s="448"/>
      <c r="EGZ214" s="602"/>
      <c r="EHA214" s="602"/>
      <c r="EHB214" s="602"/>
      <c r="EHC214" s="449"/>
      <c r="EHD214" s="449"/>
      <c r="EHE214" s="449"/>
      <c r="EHF214" s="602"/>
      <c r="EHG214" s="449"/>
      <c r="EHH214" s="449"/>
      <c r="EHI214" s="449"/>
      <c r="EHJ214" s="449"/>
      <c r="EHK214" s="602"/>
      <c r="EHL214" s="447"/>
      <c r="EHM214" s="447"/>
      <c r="EHN214" s="447"/>
      <c r="EHO214" s="448"/>
      <c r="EHP214" s="602"/>
      <c r="EHQ214" s="602"/>
      <c r="EHR214" s="602"/>
      <c r="EHS214" s="449"/>
      <c r="EHT214" s="449"/>
      <c r="EHU214" s="449"/>
      <c r="EHV214" s="602"/>
      <c r="EHW214" s="449"/>
      <c r="EHX214" s="449"/>
      <c r="EHY214" s="449"/>
      <c r="EHZ214" s="449"/>
      <c r="EIA214" s="602"/>
      <c r="EIB214" s="447"/>
      <c r="EIC214" s="447"/>
      <c r="EID214" s="447"/>
      <c r="EIE214" s="448"/>
      <c r="EIF214" s="602"/>
      <c r="EIG214" s="602"/>
      <c r="EIH214" s="602"/>
      <c r="EII214" s="449"/>
      <c r="EIJ214" s="449"/>
      <c r="EIK214" s="449"/>
      <c r="EIL214" s="602"/>
      <c r="EIM214" s="449"/>
      <c r="EIN214" s="449"/>
      <c r="EIO214" s="449"/>
      <c r="EIP214" s="449"/>
      <c r="EIQ214" s="602"/>
      <c r="EIR214" s="447"/>
      <c r="EIS214" s="447"/>
      <c r="EIT214" s="447"/>
      <c r="EIU214" s="448"/>
      <c r="EIV214" s="602"/>
      <c r="EIW214" s="602"/>
      <c r="EIX214" s="602"/>
      <c r="EIY214" s="449"/>
      <c r="EIZ214" s="449"/>
      <c r="EJA214" s="449"/>
      <c r="EJB214" s="602"/>
      <c r="EJC214" s="449"/>
      <c r="EJD214" s="449"/>
      <c r="EJE214" s="449"/>
      <c r="EJF214" s="449"/>
      <c r="EJG214" s="602"/>
      <c r="EJH214" s="447"/>
      <c r="EJI214" s="447"/>
      <c r="EJJ214" s="447"/>
      <c r="EJK214" s="448"/>
      <c r="EJL214" s="602"/>
      <c r="EJM214" s="602"/>
      <c r="EJN214" s="602"/>
      <c r="EJO214" s="449"/>
      <c r="EJP214" s="449"/>
      <c r="EJQ214" s="449"/>
      <c r="EJR214" s="602"/>
      <c r="EJS214" s="449"/>
      <c r="EJT214" s="449"/>
      <c r="EJU214" s="449"/>
      <c r="EJV214" s="449"/>
      <c r="EJW214" s="602"/>
      <c r="EJX214" s="447"/>
      <c r="EJY214" s="447"/>
      <c r="EJZ214" s="447"/>
      <c r="EKA214" s="448"/>
      <c r="EKB214" s="602"/>
      <c r="EKC214" s="602"/>
      <c r="EKD214" s="602"/>
      <c r="EKE214" s="449"/>
      <c r="EKF214" s="449"/>
      <c r="EKG214" s="449"/>
      <c r="EKH214" s="602"/>
      <c r="EKI214" s="449"/>
      <c r="EKJ214" s="449"/>
      <c r="EKK214" s="449"/>
      <c r="EKL214" s="449"/>
      <c r="EKM214" s="602"/>
      <c r="EKN214" s="447"/>
      <c r="EKO214" s="447"/>
      <c r="EKP214" s="447"/>
      <c r="EKQ214" s="448"/>
      <c r="EKR214" s="602"/>
      <c r="EKS214" s="602"/>
      <c r="EKT214" s="602"/>
      <c r="EKU214" s="449"/>
      <c r="EKV214" s="449"/>
      <c r="EKW214" s="449"/>
      <c r="EKX214" s="602"/>
      <c r="EKY214" s="449"/>
      <c r="EKZ214" s="449"/>
      <c r="ELA214" s="449"/>
      <c r="ELB214" s="449"/>
      <c r="ELC214" s="602"/>
      <c r="ELD214" s="447"/>
      <c r="ELE214" s="447"/>
      <c r="ELF214" s="447"/>
      <c r="ELG214" s="448"/>
      <c r="ELH214" s="602"/>
      <c r="ELI214" s="602"/>
      <c r="ELJ214" s="602"/>
      <c r="ELK214" s="449"/>
      <c r="ELL214" s="449"/>
      <c r="ELM214" s="449"/>
      <c r="ELN214" s="602"/>
      <c r="ELO214" s="449"/>
      <c r="ELP214" s="449"/>
      <c r="ELQ214" s="449"/>
      <c r="ELR214" s="449"/>
      <c r="ELS214" s="602"/>
      <c r="ELT214" s="447"/>
      <c r="ELU214" s="447"/>
      <c r="ELV214" s="447"/>
      <c r="ELW214" s="448"/>
      <c r="ELX214" s="602"/>
      <c r="ELY214" s="602"/>
      <c r="ELZ214" s="602"/>
      <c r="EMA214" s="449"/>
      <c r="EMB214" s="449"/>
      <c r="EMC214" s="449"/>
      <c r="EMD214" s="602"/>
      <c r="EME214" s="449"/>
      <c r="EMF214" s="449"/>
      <c r="EMG214" s="449"/>
      <c r="EMH214" s="449"/>
      <c r="EMI214" s="602"/>
      <c r="EMJ214" s="447"/>
      <c r="EMK214" s="447"/>
      <c r="EML214" s="447"/>
      <c r="EMM214" s="448"/>
      <c r="EMN214" s="602"/>
      <c r="EMO214" s="602"/>
      <c r="EMP214" s="602"/>
      <c r="EMQ214" s="449"/>
      <c r="EMR214" s="449"/>
      <c r="EMS214" s="449"/>
      <c r="EMT214" s="602"/>
      <c r="EMU214" s="449"/>
      <c r="EMV214" s="449"/>
      <c r="EMW214" s="449"/>
      <c r="EMX214" s="449"/>
      <c r="EMY214" s="602"/>
      <c r="EMZ214" s="447"/>
      <c r="ENA214" s="447"/>
      <c r="ENB214" s="447"/>
      <c r="ENC214" s="448"/>
      <c r="END214" s="602"/>
      <c r="ENE214" s="602"/>
      <c r="ENF214" s="602"/>
      <c r="ENG214" s="449"/>
      <c r="ENH214" s="449"/>
      <c r="ENI214" s="449"/>
      <c r="ENJ214" s="602"/>
      <c r="ENK214" s="449"/>
      <c r="ENL214" s="449"/>
      <c r="ENM214" s="449"/>
      <c r="ENN214" s="449"/>
      <c r="ENO214" s="602"/>
      <c r="ENP214" s="447"/>
      <c r="ENQ214" s="447"/>
      <c r="ENR214" s="447"/>
      <c r="ENS214" s="448"/>
      <c r="ENT214" s="602"/>
      <c r="ENU214" s="602"/>
      <c r="ENV214" s="602"/>
      <c r="ENW214" s="449"/>
      <c r="ENX214" s="449"/>
      <c r="ENY214" s="449"/>
      <c r="ENZ214" s="602"/>
      <c r="EOA214" s="449"/>
      <c r="EOB214" s="449"/>
      <c r="EOC214" s="449"/>
      <c r="EOD214" s="449"/>
      <c r="EOE214" s="602"/>
      <c r="EOF214" s="447"/>
      <c r="EOG214" s="447"/>
      <c r="EOH214" s="447"/>
      <c r="EOI214" s="448"/>
      <c r="EOJ214" s="602"/>
      <c r="EOK214" s="602"/>
      <c r="EOL214" s="602"/>
      <c r="EOM214" s="449"/>
      <c r="EON214" s="449"/>
      <c r="EOO214" s="449"/>
      <c r="EOP214" s="602"/>
      <c r="EOQ214" s="449"/>
      <c r="EOR214" s="449"/>
      <c r="EOS214" s="449"/>
      <c r="EOT214" s="449"/>
      <c r="EOU214" s="602"/>
      <c r="EOV214" s="447"/>
      <c r="EOW214" s="447"/>
      <c r="EOX214" s="447"/>
      <c r="EOY214" s="448"/>
      <c r="EOZ214" s="602"/>
      <c r="EPA214" s="602"/>
      <c r="EPB214" s="602"/>
      <c r="EPC214" s="449"/>
      <c r="EPD214" s="449"/>
      <c r="EPE214" s="449"/>
      <c r="EPF214" s="602"/>
      <c r="EPG214" s="449"/>
      <c r="EPH214" s="449"/>
      <c r="EPI214" s="449"/>
      <c r="EPJ214" s="449"/>
      <c r="EPK214" s="602"/>
      <c r="EPL214" s="447"/>
      <c r="EPM214" s="447"/>
      <c r="EPN214" s="447"/>
      <c r="EPO214" s="448"/>
      <c r="EPP214" s="602"/>
      <c r="EPQ214" s="602"/>
      <c r="EPR214" s="602"/>
      <c r="EPS214" s="449"/>
      <c r="EPT214" s="449"/>
      <c r="EPU214" s="449"/>
      <c r="EPV214" s="602"/>
      <c r="EPW214" s="449"/>
      <c r="EPX214" s="449"/>
      <c r="EPY214" s="449"/>
      <c r="EPZ214" s="449"/>
      <c r="EQA214" s="602"/>
      <c r="EQB214" s="447"/>
      <c r="EQC214" s="447"/>
      <c r="EQD214" s="447"/>
      <c r="EQE214" s="448"/>
      <c r="EQF214" s="602"/>
      <c r="EQG214" s="602"/>
      <c r="EQH214" s="602"/>
      <c r="EQI214" s="449"/>
      <c r="EQJ214" s="449"/>
      <c r="EQK214" s="449"/>
      <c r="EQL214" s="602"/>
      <c r="EQM214" s="449"/>
      <c r="EQN214" s="449"/>
      <c r="EQO214" s="449"/>
      <c r="EQP214" s="449"/>
      <c r="EQQ214" s="602"/>
      <c r="EQR214" s="447"/>
      <c r="EQS214" s="447"/>
      <c r="EQT214" s="447"/>
      <c r="EQU214" s="448"/>
      <c r="EQV214" s="602"/>
      <c r="EQW214" s="602"/>
      <c r="EQX214" s="602"/>
      <c r="EQY214" s="449"/>
      <c r="EQZ214" s="449"/>
      <c r="ERA214" s="449"/>
      <c r="ERB214" s="602"/>
      <c r="ERC214" s="449"/>
      <c r="ERD214" s="449"/>
      <c r="ERE214" s="449"/>
      <c r="ERF214" s="449"/>
      <c r="ERG214" s="602"/>
      <c r="ERH214" s="447"/>
      <c r="ERI214" s="447"/>
      <c r="ERJ214" s="447"/>
      <c r="ERK214" s="448"/>
      <c r="ERL214" s="602"/>
      <c r="ERM214" s="602"/>
      <c r="ERN214" s="602"/>
      <c r="ERO214" s="449"/>
      <c r="ERP214" s="449"/>
      <c r="ERQ214" s="449"/>
      <c r="ERR214" s="602"/>
      <c r="ERS214" s="449"/>
      <c r="ERT214" s="449"/>
      <c r="ERU214" s="449"/>
      <c r="ERV214" s="449"/>
      <c r="ERW214" s="602"/>
      <c r="ERX214" s="447"/>
      <c r="ERY214" s="447"/>
      <c r="ERZ214" s="447"/>
      <c r="ESA214" s="448"/>
      <c r="ESB214" s="602"/>
      <c r="ESC214" s="602"/>
      <c r="ESD214" s="602"/>
      <c r="ESE214" s="449"/>
      <c r="ESF214" s="449"/>
      <c r="ESG214" s="449"/>
      <c r="ESH214" s="602"/>
      <c r="ESI214" s="449"/>
      <c r="ESJ214" s="449"/>
      <c r="ESK214" s="449"/>
      <c r="ESL214" s="449"/>
      <c r="ESM214" s="602"/>
      <c r="ESN214" s="447"/>
      <c r="ESO214" s="447"/>
      <c r="ESP214" s="447"/>
      <c r="ESQ214" s="448"/>
      <c r="ESR214" s="602"/>
      <c r="ESS214" s="602"/>
      <c r="EST214" s="602"/>
      <c r="ESU214" s="449"/>
      <c r="ESV214" s="449"/>
      <c r="ESW214" s="449"/>
      <c r="ESX214" s="602"/>
      <c r="ESY214" s="449"/>
      <c r="ESZ214" s="449"/>
      <c r="ETA214" s="449"/>
      <c r="ETB214" s="449"/>
      <c r="ETC214" s="602"/>
      <c r="ETD214" s="447"/>
      <c r="ETE214" s="447"/>
      <c r="ETF214" s="447"/>
      <c r="ETG214" s="448"/>
      <c r="ETH214" s="602"/>
      <c r="ETI214" s="602"/>
      <c r="ETJ214" s="602"/>
      <c r="ETK214" s="449"/>
      <c r="ETL214" s="449"/>
      <c r="ETM214" s="449"/>
      <c r="ETN214" s="602"/>
      <c r="ETO214" s="449"/>
      <c r="ETP214" s="449"/>
      <c r="ETQ214" s="449"/>
      <c r="ETR214" s="449"/>
      <c r="ETS214" s="602"/>
      <c r="ETT214" s="447"/>
      <c r="ETU214" s="447"/>
      <c r="ETV214" s="447"/>
      <c r="ETW214" s="448"/>
      <c r="ETX214" s="602"/>
      <c r="ETY214" s="602"/>
      <c r="ETZ214" s="602"/>
      <c r="EUA214" s="449"/>
      <c r="EUB214" s="449"/>
      <c r="EUC214" s="449"/>
      <c r="EUD214" s="602"/>
      <c r="EUE214" s="449"/>
      <c r="EUF214" s="449"/>
      <c r="EUG214" s="449"/>
      <c r="EUH214" s="449"/>
      <c r="EUI214" s="602"/>
      <c r="EUJ214" s="447"/>
      <c r="EUK214" s="447"/>
      <c r="EUL214" s="447"/>
      <c r="EUM214" s="448"/>
      <c r="EUN214" s="602"/>
      <c r="EUO214" s="602"/>
      <c r="EUP214" s="602"/>
      <c r="EUQ214" s="449"/>
      <c r="EUR214" s="449"/>
      <c r="EUS214" s="449"/>
      <c r="EUT214" s="602"/>
      <c r="EUU214" s="449"/>
      <c r="EUV214" s="449"/>
      <c r="EUW214" s="449"/>
      <c r="EUX214" s="449"/>
      <c r="EUY214" s="602"/>
      <c r="EUZ214" s="447"/>
      <c r="EVA214" s="447"/>
      <c r="EVB214" s="447"/>
      <c r="EVC214" s="448"/>
      <c r="EVD214" s="602"/>
      <c r="EVE214" s="602"/>
      <c r="EVF214" s="602"/>
      <c r="EVG214" s="449"/>
      <c r="EVH214" s="449"/>
      <c r="EVI214" s="449"/>
      <c r="EVJ214" s="602"/>
      <c r="EVK214" s="449"/>
      <c r="EVL214" s="449"/>
      <c r="EVM214" s="449"/>
      <c r="EVN214" s="449"/>
      <c r="EVO214" s="602"/>
      <c r="EVP214" s="447"/>
      <c r="EVQ214" s="447"/>
      <c r="EVR214" s="447"/>
      <c r="EVS214" s="448"/>
      <c r="EVT214" s="602"/>
      <c r="EVU214" s="602"/>
      <c r="EVV214" s="602"/>
      <c r="EVW214" s="449"/>
      <c r="EVX214" s="449"/>
      <c r="EVY214" s="449"/>
      <c r="EVZ214" s="602"/>
      <c r="EWA214" s="449"/>
      <c r="EWB214" s="449"/>
      <c r="EWC214" s="449"/>
      <c r="EWD214" s="449"/>
      <c r="EWE214" s="602"/>
      <c r="EWF214" s="447"/>
      <c r="EWG214" s="447"/>
      <c r="EWH214" s="447"/>
      <c r="EWI214" s="448"/>
      <c r="EWJ214" s="602"/>
      <c r="EWK214" s="602"/>
      <c r="EWL214" s="602"/>
      <c r="EWM214" s="449"/>
      <c r="EWN214" s="449"/>
      <c r="EWO214" s="449"/>
      <c r="EWP214" s="602"/>
      <c r="EWQ214" s="449"/>
      <c r="EWR214" s="449"/>
      <c r="EWS214" s="449"/>
      <c r="EWT214" s="449"/>
      <c r="EWU214" s="602"/>
      <c r="EWV214" s="447"/>
      <c r="EWW214" s="447"/>
      <c r="EWX214" s="447"/>
      <c r="EWY214" s="448"/>
      <c r="EWZ214" s="602"/>
      <c r="EXA214" s="602"/>
      <c r="EXB214" s="602"/>
      <c r="EXC214" s="449"/>
      <c r="EXD214" s="449"/>
      <c r="EXE214" s="449"/>
      <c r="EXF214" s="602"/>
      <c r="EXG214" s="449"/>
      <c r="EXH214" s="449"/>
      <c r="EXI214" s="449"/>
      <c r="EXJ214" s="449"/>
      <c r="EXK214" s="602"/>
      <c r="EXL214" s="447"/>
      <c r="EXM214" s="447"/>
      <c r="EXN214" s="447"/>
      <c r="EXO214" s="448"/>
      <c r="EXP214" s="602"/>
      <c r="EXQ214" s="602"/>
      <c r="EXR214" s="602"/>
      <c r="EXS214" s="449"/>
      <c r="EXT214" s="449"/>
      <c r="EXU214" s="449"/>
      <c r="EXV214" s="602"/>
      <c r="EXW214" s="449"/>
      <c r="EXX214" s="449"/>
      <c r="EXY214" s="449"/>
      <c r="EXZ214" s="449"/>
      <c r="EYA214" s="602"/>
      <c r="EYB214" s="447"/>
      <c r="EYC214" s="447"/>
      <c r="EYD214" s="447"/>
      <c r="EYE214" s="448"/>
      <c r="EYF214" s="602"/>
      <c r="EYG214" s="602"/>
      <c r="EYH214" s="602"/>
      <c r="EYI214" s="449"/>
      <c r="EYJ214" s="449"/>
      <c r="EYK214" s="449"/>
      <c r="EYL214" s="602"/>
      <c r="EYM214" s="449"/>
      <c r="EYN214" s="449"/>
      <c r="EYO214" s="449"/>
      <c r="EYP214" s="449"/>
      <c r="EYQ214" s="602"/>
      <c r="EYR214" s="447"/>
      <c r="EYS214" s="447"/>
      <c r="EYT214" s="447"/>
      <c r="EYU214" s="448"/>
      <c r="EYV214" s="602"/>
      <c r="EYW214" s="602"/>
      <c r="EYX214" s="602"/>
      <c r="EYY214" s="449"/>
      <c r="EYZ214" s="449"/>
      <c r="EZA214" s="449"/>
      <c r="EZB214" s="602"/>
      <c r="EZC214" s="449"/>
      <c r="EZD214" s="449"/>
      <c r="EZE214" s="449"/>
      <c r="EZF214" s="449"/>
      <c r="EZG214" s="602"/>
      <c r="EZH214" s="447"/>
      <c r="EZI214" s="447"/>
      <c r="EZJ214" s="447"/>
      <c r="EZK214" s="448"/>
      <c r="EZL214" s="602"/>
      <c r="EZM214" s="602"/>
      <c r="EZN214" s="602"/>
      <c r="EZO214" s="449"/>
      <c r="EZP214" s="449"/>
      <c r="EZQ214" s="449"/>
      <c r="EZR214" s="602"/>
      <c r="EZS214" s="449"/>
      <c r="EZT214" s="449"/>
      <c r="EZU214" s="449"/>
      <c r="EZV214" s="449"/>
      <c r="EZW214" s="602"/>
      <c r="EZX214" s="447"/>
      <c r="EZY214" s="447"/>
      <c r="EZZ214" s="447"/>
      <c r="FAA214" s="448"/>
      <c r="FAB214" s="602"/>
      <c r="FAC214" s="602"/>
      <c r="FAD214" s="602"/>
      <c r="FAE214" s="449"/>
      <c r="FAF214" s="449"/>
      <c r="FAG214" s="449"/>
      <c r="FAH214" s="602"/>
      <c r="FAI214" s="449"/>
      <c r="FAJ214" s="449"/>
      <c r="FAK214" s="449"/>
      <c r="FAL214" s="449"/>
      <c r="FAM214" s="602"/>
      <c r="FAN214" s="447"/>
      <c r="FAO214" s="447"/>
      <c r="FAP214" s="447"/>
      <c r="FAQ214" s="448"/>
      <c r="FAR214" s="602"/>
      <c r="FAS214" s="602"/>
      <c r="FAT214" s="602"/>
      <c r="FAU214" s="449"/>
      <c r="FAV214" s="449"/>
      <c r="FAW214" s="449"/>
      <c r="FAX214" s="602"/>
      <c r="FAY214" s="449"/>
      <c r="FAZ214" s="449"/>
      <c r="FBA214" s="449"/>
      <c r="FBB214" s="449"/>
      <c r="FBC214" s="602"/>
      <c r="FBD214" s="447"/>
      <c r="FBE214" s="447"/>
      <c r="FBF214" s="447"/>
      <c r="FBG214" s="448"/>
      <c r="FBH214" s="602"/>
      <c r="FBI214" s="602"/>
      <c r="FBJ214" s="602"/>
      <c r="FBK214" s="449"/>
      <c r="FBL214" s="449"/>
      <c r="FBM214" s="449"/>
      <c r="FBN214" s="602"/>
      <c r="FBO214" s="449"/>
      <c r="FBP214" s="449"/>
      <c r="FBQ214" s="449"/>
      <c r="FBR214" s="449"/>
      <c r="FBS214" s="602"/>
      <c r="FBT214" s="447"/>
      <c r="FBU214" s="447"/>
      <c r="FBV214" s="447"/>
      <c r="FBW214" s="448"/>
      <c r="FBX214" s="602"/>
      <c r="FBY214" s="602"/>
      <c r="FBZ214" s="602"/>
      <c r="FCA214" s="449"/>
      <c r="FCB214" s="449"/>
      <c r="FCC214" s="449"/>
      <c r="FCD214" s="602"/>
      <c r="FCE214" s="449"/>
      <c r="FCF214" s="449"/>
      <c r="FCG214" s="449"/>
      <c r="FCH214" s="449"/>
      <c r="FCI214" s="602"/>
      <c r="FCJ214" s="447"/>
      <c r="FCK214" s="447"/>
      <c r="FCL214" s="447"/>
      <c r="FCM214" s="448"/>
      <c r="FCN214" s="602"/>
      <c r="FCO214" s="602"/>
      <c r="FCP214" s="602"/>
      <c r="FCQ214" s="449"/>
      <c r="FCR214" s="449"/>
      <c r="FCS214" s="449"/>
      <c r="FCT214" s="602"/>
      <c r="FCU214" s="449"/>
      <c r="FCV214" s="449"/>
      <c r="FCW214" s="449"/>
      <c r="FCX214" s="449"/>
      <c r="FCY214" s="602"/>
      <c r="FCZ214" s="447"/>
      <c r="FDA214" s="447"/>
      <c r="FDB214" s="447"/>
      <c r="FDC214" s="448"/>
      <c r="FDD214" s="602"/>
      <c r="FDE214" s="602"/>
      <c r="FDF214" s="602"/>
      <c r="FDG214" s="449"/>
      <c r="FDH214" s="449"/>
      <c r="FDI214" s="449"/>
      <c r="FDJ214" s="602"/>
      <c r="FDK214" s="449"/>
      <c r="FDL214" s="449"/>
      <c r="FDM214" s="449"/>
      <c r="FDN214" s="449"/>
      <c r="FDO214" s="602"/>
      <c r="FDP214" s="447"/>
      <c r="FDQ214" s="447"/>
      <c r="FDR214" s="447"/>
      <c r="FDS214" s="448"/>
      <c r="FDT214" s="602"/>
      <c r="FDU214" s="602"/>
      <c r="FDV214" s="602"/>
      <c r="FDW214" s="449"/>
      <c r="FDX214" s="449"/>
      <c r="FDY214" s="449"/>
      <c r="FDZ214" s="602"/>
      <c r="FEA214" s="449"/>
      <c r="FEB214" s="449"/>
      <c r="FEC214" s="449"/>
      <c r="FED214" s="449"/>
      <c r="FEE214" s="602"/>
      <c r="FEF214" s="447"/>
      <c r="FEG214" s="447"/>
      <c r="FEH214" s="447"/>
      <c r="FEI214" s="448"/>
      <c r="FEJ214" s="602"/>
      <c r="FEK214" s="602"/>
      <c r="FEL214" s="602"/>
      <c r="FEM214" s="449"/>
      <c r="FEN214" s="449"/>
      <c r="FEO214" s="449"/>
      <c r="FEP214" s="602"/>
      <c r="FEQ214" s="449"/>
      <c r="FER214" s="449"/>
      <c r="FES214" s="449"/>
      <c r="FET214" s="449"/>
      <c r="FEU214" s="602"/>
      <c r="FEV214" s="447"/>
      <c r="FEW214" s="447"/>
      <c r="FEX214" s="447"/>
      <c r="FEY214" s="448"/>
      <c r="FEZ214" s="602"/>
      <c r="FFA214" s="602"/>
      <c r="FFB214" s="602"/>
      <c r="FFC214" s="449"/>
      <c r="FFD214" s="449"/>
      <c r="FFE214" s="449"/>
      <c r="FFF214" s="602"/>
      <c r="FFG214" s="449"/>
      <c r="FFH214" s="449"/>
      <c r="FFI214" s="449"/>
      <c r="FFJ214" s="449"/>
      <c r="FFK214" s="602"/>
      <c r="FFL214" s="447"/>
      <c r="FFM214" s="447"/>
      <c r="FFN214" s="447"/>
      <c r="FFO214" s="448"/>
      <c r="FFP214" s="602"/>
      <c r="FFQ214" s="602"/>
      <c r="FFR214" s="602"/>
      <c r="FFS214" s="449"/>
      <c r="FFT214" s="449"/>
      <c r="FFU214" s="449"/>
      <c r="FFV214" s="602"/>
      <c r="FFW214" s="449"/>
      <c r="FFX214" s="449"/>
      <c r="FFY214" s="449"/>
      <c r="FFZ214" s="449"/>
      <c r="FGA214" s="602"/>
      <c r="FGB214" s="447"/>
      <c r="FGC214" s="447"/>
      <c r="FGD214" s="447"/>
      <c r="FGE214" s="448"/>
      <c r="FGF214" s="602"/>
      <c r="FGG214" s="602"/>
      <c r="FGH214" s="602"/>
      <c r="FGI214" s="449"/>
      <c r="FGJ214" s="449"/>
      <c r="FGK214" s="449"/>
      <c r="FGL214" s="602"/>
      <c r="FGM214" s="449"/>
      <c r="FGN214" s="449"/>
      <c r="FGO214" s="449"/>
      <c r="FGP214" s="449"/>
      <c r="FGQ214" s="602"/>
      <c r="FGR214" s="447"/>
      <c r="FGS214" s="447"/>
      <c r="FGT214" s="447"/>
      <c r="FGU214" s="448"/>
      <c r="FGV214" s="602"/>
      <c r="FGW214" s="602"/>
      <c r="FGX214" s="602"/>
      <c r="FGY214" s="449"/>
      <c r="FGZ214" s="449"/>
      <c r="FHA214" s="449"/>
      <c r="FHB214" s="602"/>
      <c r="FHC214" s="449"/>
      <c r="FHD214" s="449"/>
      <c r="FHE214" s="449"/>
      <c r="FHF214" s="449"/>
      <c r="FHG214" s="602"/>
      <c r="FHH214" s="447"/>
      <c r="FHI214" s="447"/>
      <c r="FHJ214" s="447"/>
      <c r="FHK214" s="448"/>
      <c r="FHL214" s="602"/>
      <c r="FHM214" s="602"/>
      <c r="FHN214" s="602"/>
      <c r="FHO214" s="449"/>
      <c r="FHP214" s="449"/>
      <c r="FHQ214" s="449"/>
      <c r="FHR214" s="602"/>
      <c r="FHS214" s="449"/>
      <c r="FHT214" s="449"/>
      <c r="FHU214" s="449"/>
      <c r="FHV214" s="449"/>
      <c r="FHW214" s="602"/>
      <c r="FHX214" s="447"/>
      <c r="FHY214" s="447"/>
      <c r="FHZ214" s="447"/>
      <c r="FIA214" s="448"/>
      <c r="FIB214" s="602"/>
      <c r="FIC214" s="602"/>
      <c r="FID214" s="602"/>
      <c r="FIE214" s="449"/>
      <c r="FIF214" s="449"/>
      <c r="FIG214" s="449"/>
      <c r="FIH214" s="602"/>
      <c r="FII214" s="449"/>
      <c r="FIJ214" s="449"/>
      <c r="FIK214" s="449"/>
      <c r="FIL214" s="449"/>
      <c r="FIM214" s="602"/>
      <c r="FIN214" s="447"/>
      <c r="FIO214" s="447"/>
      <c r="FIP214" s="447"/>
      <c r="FIQ214" s="448"/>
      <c r="FIR214" s="602"/>
      <c r="FIS214" s="602"/>
      <c r="FIT214" s="602"/>
      <c r="FIU214" s="449"/>
      <c r="FIV214" s="449"/>
      <c r="FIW214" s="449"/>
      <c r="FIX214" s="602"/>
      <c r="FIY214" s="449"/>
      <c r="FIZ214" s="449"/>
      <c r="FJA214" s="449"/>
      <c r="FJB214" s="449"/>
      <c r="FJC214" s="602"/>
      <c r="FJD214" s="447"/>
      <c r="FJE214" s="447"/>
      <c r="FJF214" s="447"/>
      <c r="FJG214" s="448"/>
      <c r="FJH214" s="602"/>
      <c r="FJI214" s="602"/>
      <c r="FJJ214" s="602"/>
      <c r="FJK214" s="449"/>
      <c r="FJL214" s="449"/>
      <c r="FJM214" s="449"/>
      <c r="FJN214" s="602"/>
      <c r="FJO214" s="449"/>
      <c r="FJP214" s="449"/>
      <c r="FJQ214" s="449"/>
      <c r="FJR214" s="449"/>
      <c r="FJS214" s="602"/>
      <c r="FJT214" s="447"/>
      <c r="FJU214" s="447"/>
      <c r="FJV214" s="447"/>
      <c r="FJW214" s="448"/>
      <c r="FJX214" s="602"/>
      <c r="FJY214" s="602"/>
      <c r="FJZ214" s="602"/>
      <c r="FKA214" s="449"/>
      <c r="FKB214" s="449"/>
      <c r="FKC214" s="449"/>
      <c r="FKD214" s="602"/>
      <c r="FKE214" s="449"/>
      <c r="FKF214" s="449"/>
      <c r="FKG214" s="449"/>
      <c r="FKH214" s="449"/>
      <c r="FKI214" s="602"/>
      <c r="FKJ214" s="447"/>
      <c r="FKK214" s="447"/>
      <c r="FKL214" s="447"/>
      <c r="FKM214" s="448"/>
      <c r="FKN214" s="602"/>
      <c r="FKO214" s="602"/>
      <c r="FKP214" s="602"/>
      <c r="FKQ214" s="449"/>
      <c r="FKR214" s="449"/>
      <c r="FKS214" s="449"/>
      <c r="FKT214" s="602"/>
      <c r="FKU214" s="449"/>
      <c r="FKV214" s="449"/>
      <c r="FKW214" s="449"/>
      <c r="FKX214" s="449"/>
      <c r="FKY214" s="602"/>
      <c r="FKZ214" s="447"/>
      <c r="FLA214" s="447"/>
      <c r="FLB214" s="447"/>
      <c r="FLC214" s="448"/>
      <c r="FLD214" s="602"/>
      <c r="FLE214" s="602"/>
      <c r="FLF214" s="602"/>
      <c r="FLG214" s="449"/>
      <c r="FLH214" s="449"/>
      <c r="FLI214" s="449"/>
      <c r="FLJ214" s="602"/>
      <c r="FLK214" s="449"/>
      <c r="FLL214" s="449"/>
      <c r="FLM214" s="449"/>
      <c r="FLN214" s="449"/>
      <c r="FLO214" s="602"/>
      <c r="FLP214" s="447"/>
      <c r="FLQ214" s="447"/>
      <c r="FLR214" s="447"/>
      <c r="FLS214" s="448"/>
      <c r="FLT214" s="602"/>
      <c r="FLU214" s="602"/>
      <c r="FLV214" s="602"/>
      <c r="FLW214" s="449"/>
      <c r="FLX214" s="449"/>
      <c r="FLY214" s="449"/>
      <c r="FLZ214" s="602"/>
      <c r="FMA214" s="449"/>
      <c r="FMB214" s="449"/>
      <c r="FMC214" s="449"/>
      <c r="FMD214" s="449"/>
      <c r="FME214" s="602"/>
      <c r="FMF214" s="447"/>
      <c r="FMG214" s="447"/>
      <c r="FMH214" s="447"/>
      <c r="FMI214" s="448"/>
      <c r="FMJ214" s="602"/>
      <c r="FMK214" s="602"/>
      <c r="FML214" s="602"/>
      <c r="FMM214" s="449"/>
      <c r="FMN214" s="449"/>
      <c r="FMO214" s="449"/>
      <c r="FMP214" s="602"/>
      <c r="FMQ214" s="449"/>
      <c r="FMR214" s="449"/>
      <c r="FMS214" s="449"/>
      <c r="FMT214" s="449"/>
      <c r="FMU214" s="602"/>
      <c r="FMV214" s="447"/>
      <c r="FMW214" s="447"/>
      <c r="FMX214" s="447"/>
      <c r="FMY214" s="448"/>
      <c r="FMZ214" s="602"/>
      <c r="FNA214" s="602"/>
      <c r="FNB214" s="602"/>
      <c r="FNC214" s="449"/>
      <c r="FND214" s="449"/>
      <c r="FNE214" s="449"/>
      <c r="FNF214" s="602"/>
      <c r="FNG214" s="449"/>
      <c r="FNH214" s="449"/>
      <c r="FNI214" s="449"/>
      <c r="FNJ214" s="449"/>
      <c r="FNK214" s="602"/>
      <c r="FNL214" s="447"/>
      <c r="FNM214" s="447"/>
      <c r="FNN214" s="447"/>
      <c r="FNO214" s="448"/>
      <c r="FNP214" s="602"/>
      <c r="FNQ214" s="602"/>
      <c r="FNR214" s="602"/>
      <c r="FNS214" s="449"/>
      <c r="FNT214" s="449"/>
      <c r="FNU214" s="449"/>
      <c r="FNV214" s="602"/>
      <c r="FNW214" s="449"/>
      <c r="FNX214" s="449"/>
      <c r="FNY214" s="449"/>
      <c r="FNZ214" s="449"/>
      <c r="FOA214" s="602"/>
      <c r="FOB214" s="447"/>
      <c r="FOC214" s="447"/>
      <c r="FOD214" s="447"/>
      <c r="FOE214" s="448"/>
      <c r="FOF214" s="602"/>
      <c r="FOG214" s="602"/>
      <c r="FOH214" s="602"/>
      <c r="FOI214" s="449"/>
      <c r="FOJ214" s="449"/>
      <c r="FOK214" s="449"/>
      <c r="FOL214" s="602"/>
      <c r="FOM214" s="449"/>
      <c r="FON214" s="449"/>
      <c r="FOO214" s="449"/>
      <c r="FOP214" s="449"/>
      <c r="FOQ214" s="602"/>
      <c r="FOR214" s="447"/>
      <c r="FOS214" s="447"/>
      <c r="FOT214" s="447"/>
      <c r="FOU214" s="448"/>
      <c r="FOV214" s="602"/>
      <c r="FOW214" s="602"/>
      <c r="FOX214" s="602"/>
      <c r="FOY214" s="449"/>
      <c r="FOZ214" s="449"/>
      <c r="FPA214" s="449"/>
      <c r="FPB214" s="602"/>
      <c r="FPC214" s="449"/>
      <c r="FPD214" s="449"/>
      <c r="FPE214" s="449"/>
      <c r="FPF214" s="449"/>
      <c r="FPG214" s="602"/>
      <c r="FPH214" s="447"/>
      <c r="FPI214" s="447"/>
      <c r="FPJ214" s="447"/>
      <c r="FPK214" s="448"/>
      <c r="FPL214" s="602"/>
      <c r="FPM214" s="602"/>
      <c r="FPN214" s="602"/>
      <c r="FPO214" s="449"/>
      <c r="FPP214" s="449"/>
      <c r="FPQ214" s="449"/>
      <c r="FPR214" s="602"/>
      <c r="FPS214" s="449"/>
      <c r="FPT214" s="449"/>
      <c r="FPU214" s="449"/>
      <c r="FPV214" s="449"/>
      <c r="FPW214" s="602"/>
      <c r="FPX214" s="447"/>
      <c r="FPY214" s="447"/>
      <c r="FPZ214" s="447"/>
      <c r="FQA214" s="448"/>
      <c r="FQB214" s="602"/>
      <c r="FQC214" s="602"/>
      <c r="FQD214" s="602"/>
      <c r="FQE214" s="449"/>
      <c r="FQF214" s="449"/>
      <c r="FQG214" s="449"/>
      <c r="FQH214" s="602"/>
      <c r="FQI214" s="449"/>
      <c r="FQJ214" s="449"/>
      <c r="FQK214" s="449"/>
      <c r="FQL214" s="449"/>
      <c r="FQM214" s="602"/>
      <c r="FQN214" s="447"/>
      <c r="FQO214" s="447"/>
      <c r="FQP214" s="447"/>
      <c r="FQQ214" s="448"/>
      <c r="FQR214" s="602"/>
      <c r="FQS214" s="602"/>
      <c r="FQT214" s="602"/>
      <c r="FQU214" s="449"/>
      <c r="FQV214" s="449"/>
      <c r="FQW214" s="449"/>
      <c r="FQX214" s="602"/>
      <c r="FQY214" s="449"/>
      <c r="FQZ214" s="449"/>
      <c r="FRA214" s="449"/>
      <c r="FRB214" s="449"/>
      <c r="FRC214" s="602"/>
      <c r="FRD214" s="447"/>
      <c r="FRE214" s="447"/>
      <c r="FRF214" s="447"/>
      <c r="FRG214" s="448"/>
      <c r="FRH214" s="602"/>
      <c r="FRI214" s="602"/>
      <c r="FRJ214" s="602"/>
      <c r="FRK214" s="449"/>
      <c r="FRL214" s="449"/>
      <c r="FRM214" s="449"/>
      <c r="FRN214" s="602"/>
      <c r="FRO214" s="449"/>
      <c r="FRP214" s="449"/>
      <c r="FRQ214" s="449"/>
      <c r="FRR214" s="449"/>
      <c r="FRS214" s="602"/>
      <c r="FRT214" s="447"/>
      <c r="FRU214" s="447"/>
      <c r="FRV214" s="447"/>
      <c r="FRW214" s="448"/>
      <c r="FRX214" s="602"/>
      <c r="FRY214" s="602"/>
      <c r="FRZ214" s="602"/>
      <c r="FSA214" s="449"/>
      <c r="FSB214" s="449"/>
      <c r="FSC214" s="449"/>
      <c r="FSD214" s="602"/>
      <c r="FSE214" s="449"/>
      <c r="FSF214" s="449"/>
      <c r="FSG214" s="449"/>
      <c r="FSH214" s="449"/>
      <c r="FSI214" s="602"/>
      <c r="FSJ214" s="447"/>
      <c r="FSK214" s="447"/>
      <c r="FSL214" s="447"/>
      <c r="FSM214" s="448"/>
      <c r="FSN214" s="602"/>
      <c r="FSO214" s="602"/>
      <c r="FSP214" s="602"/>
      <c r="FSQ214" s="449"/>
      <c r="FSR214" s="449"/>
      <c r="FSS214" s="449"/>
      <c r="FST214" s="602"/>
      <c r="FSU214" s="449"/>
      <c r="FSV214" s="449"/>
      <c r="FSW214" s="449"/>
      <c r="FSX214" s="449"/>
      <c r="FSY214" s="602"/>
      <c r="FSZ214" s="447"/>
      <c r="FTA214" s="447"/>
      <c r="FTB214" s="447"/>
      <c r="FTC214" s="448"/>
      <c r="FTD214" s="602"/>
      <c r="FTE214" s="602"/>
      <c r="FTF214" s="602"/>
      <c r="FTG214" s="449"/>
      <c r="FTH214" s="449"/>
      <c r="FTI214" s="449"/>
      <c r="FTJ214" s="602"/>
      <c r="FTK214" s="449"/>
      <c r="FTL214" s="449"/>
      <c r="FTM214" s="449"/>
      <c r="FTN214" s="449"/>
      <c r="FTO214" s="602"/>
      <c r="FTP214" s="447"/>
      <c r="FTQ214" s="447"/>
      <c r="FTR214" s="447"/>
      <c r="FTS214" s="448"/>
      <c r="FTT214" s="602"/>
      <c r="FTU214" s="602"/>
      <c r="FTV214" s="602"/>
      <c r="FTW214" s="449"/>
      <c r="FTX214" s="449"/>
      <c r="FTY214" s="449"/>
      <c r="FTZ214" s="602"/>
      <c r="FUA214" s="449"/>
      <c r="FUB214" s="449"/>
      <c r="FUC214" s="449"/>
      <c r="FUD214" s="449"/>
      <c r="FUE214" s="602"/>
      <c r="FUF214" s="447"/>
      <c r="FUG214" s="447"/>
      <c r="FUH214" s="447"/>
      <c r="FUI214" s="448"/>
      <c r="FUJ214" s="602"/>
      <c r="FUK214" s="602"/>
      <c r="FUL214" s="602"/>
      <c r="FUM214" s="449"/>
      <c r="FUN214" s="449"/>
      <c r="FUO214" s="449"/>
      <c r="FUP214" s="602"/>
      <c r="FUQ214" s="449"/>
      <c r="FUR214" s="449"/>
      <c r="FUS214" s="449"/>
      <c r="FUT214" s="449"/>
      <c r="FUU214" s="602"/>
      <c r="FUV214" s="447"/>
      <c r="FUW214" s="447"/>
      <c r="FUX214" s="447"/>
      <c r="FUY214" s="448"/>
      <c r="FUZ214" s="602"/>
      <c r="FVA214" s="602"/>
      <c r="FVB214" s="602"/>
      <c r="FVC214" s="449"/>
      <c r="FVD214" s="449"/>
      <c r="FVE214" s="449"/>
      <c r="FVF214" s="602"/>
      <c r="FVG214" s="449"/>
      <c r="FVH214" s="449"/>
      <c r="FVI214" s="449"/>
      <c r="FVJ214" s="449"/>
      <c r="FVK214" s="602"/>
      <c r="FVL214" s="447"/>
      <c r="FVM214" s="447"/>
      <c r="FVN214" s="447"/>
      <c r="FVO214" s="448"/>
      <c r="FVP214" s="602"/>
      <c r="FVQ214" s="602"/>
      <c r="FVR214" s="602"/>
      <c r="FVS214" s="449"/>
      <c r="FVT214" s="449"/>
      <c r="FVU214" s="449"/>
      <c r="FVV214" s="602"/>
      <c r="FVW214" s="449"/>
      <c r="FVX214" s="449"/>
      <c r="FVY214" s="449"/>
      <c r="FVZ214" s="449"/>
      <c r="FWA214" s="602"/>
      <c r="FWB214" s="447"/>
      <c r="FWC214" s="447"/>
      <c r="FWD214" s="447"/>
      <c r="FWE214" s="448"/>
      <c r="FWF214" s="602"/>
      <c r="FWG214" s="602"/>
      <c r="FWH214" s="602"/>
      <c r="FWI214" s="449"/>
      <c r="FWJ214" s="449"/>
      <c r="FWK214" s="449"/>
      <c r="FWL214" s="602"/>
      <c r="FWM214" s="449"/>
      <c r="FWN214" s="449"/>
      <c r="FWO214" s="449"/>
      <c r="FWP214" s="449"/>
      <c r="FWQ214" s="602"/>
      <c r="FWR214" s="447"/>
      <c r="FWS214" s="447"/>
      <c r="FWT214" s="447"/>
      <c r="FWU214" s="448"/>
      <c r="FWV214" s="602"/>
      <c r="FWW214" s="602"/>
      <c r="FWX214" s="602"/>
      <c r="FWY214" s="449"/>
      <c r="FWZ214" s="449"/>
      <c r="FXA214" s="449"/>
      <c r="FXB214" s="602"/>
      <c r="FXC214" s="449"/>
      <c r="FXD214" s="449"/>
      <c r="FXE214" s="449"/>
      <c r="FXF214" s="449"/>
      <c r="FXG214" s="602"/>
      <c r="FXH214" s="447"/>
      <c r="FXI214" s="447"/>
      <c r="FXJ214" s="447"/>
      <c r="FXK214" s="448"/>
      <c r="FXL214" s="602"/>
      <c r="FXM214" s="602"/>
      <c r="FXN214" s="602"/>
      <c r="FXO214" s="449"/>
      <c r="FXP214" s="449"/>
      <c r="FXQ214" s="449"/>
      <c r="FXR214" s="602"/>
      <c r="FXS214" s="449"/>
      <c r="FXT214" s="449"/>
      <c r="FXU214" s="449"/>
      <c r="FXV214" s="449"/>
      <c r="FXW214" s="602"/>
      <c r="FXX214" s="447"/>
      <c r="FXY214" s="447"/>
      <c r="FXZ214" s="447"/>
      <c r="FYA214" s="448"/>
      <c r="FYB214" s="602"/>
      <c r="FYC214" s="602"/>
      <c r="FYD214" s="602"/>
      <c r="FYE214" s="449"/>
      <c r="FYF214" s="449"/>
      <c r="FYG214" s="449"/>
      <c r="FYH214" s="602"/>
      <c r="FYI214" s="449"/>
      <c r="FYJ214" s="449"/>
      <c r="FYK214" s="449"/>
      <c r="FYL214" s="449"/>
      <c r="FYM214" s="602"/>
      <c r="FYN214" s="447"/>
      <c r="FYO214" s="447"/>
      <c r="FYP214" s="447"/>
      <c r="FYQ214" s="448"/>
      <c r="FYR214" s="602"/>
      <c r="FYS214" s="602"/>
      <c r="FYT214" s="602"/>
      <c r="FYU214" s="449"/>
      <c r="FYV214" s="449"/>
      <c r="FYW214" s="449"/>
      <c r="FYX214" s="602"/>
      <c r="FYY214" s="449"/>
      <c r="FYZ214" s="449"/>
      <c r="FZA214" s="449"/>
      <c r="FZB214" s="449"/>
      <c r="FZC214" s="602"/>
      <c r="FZD214" s="447"/>
      <c r="FZE214" s="447"/>
      <c r="FZF214" s="447"/>
      <c r="FZG214" s="448"/>
      <c r="FZH214" s="602"/>
      <c r="FZI214" s="602"/>
      <c r="FZJ214" s="602"/>
      <c r="FZK214" s="449"/>
      <c r="FZL214" s="449"/>
      <c r="FZM214" s="449"/>
      <c r="FZN214" s="602"/>
      <c r="FZO214" s="449"/>
      <c r="FZP214" s="449"/>
      <c r="FZQ214" s="449"/>
      <c r="FZR214" s="449"/>
      <c r="FZS214" s="602"/>
      <c r="FZT214" s="447"/>
      <c r="FZU214" s="447"/>
      <c r="FZV214" s="447"/>
      <c r="FZW214" s="448"/>
      <c r="FZX214" s="602"/>
      <c r="FZY214" s="602"/>
      <c r="FZZ214" s="602"/>
      <c r="GAA214" s="449"/>
      <c r="GAB214" s="449"/>
      <c r="GAC214" s="449"/>
      <c r="GAD214" s="602"/>
      <c r="GAE214" s="449"/>
      <c r="GAF214" s="449"/>
      <c r="GAG214" s="449"/>
      <c r="GAH214" s="449"/>
      <c r="GAI214" s="602"/>
      <c r="GAJ214" s="447"/>
      <c r="GAK214" s="447"/>
      <c r="GAL214" s="447"/>
      <c r="GAM214" s="448"/>
      <c r="GAN214" s="602"/>
      <c r="GAO214" s="602"/>
      <c r="GAP214" s="602"/>
      <c r="GAQ214" s="449"/>
      <c r="GAR214" s="449"/>
      <c r="GAS214" s="449"/>
      <c r="GAT214" s="602"/>
      <c r="GAU214" s="449"/>
      <c r="GAV214" s="449"/>
      <c r="GAW214" s="449"/>
      <c r="GAX214" s="449"/>
      <c r="GAY214" s="602"/>
      <c r="GAZ214" s="447"/>
      <c r="GBA214" s="447"/>
      <c r="GBB214" s="447"/>
      <c r="GBC214" s="448"/>
      <c r="GBD214" s="602"/>
      <c r="GBE214" s="602"/>
      <c r="GBF214" s="602"/>
      <c r="GBG214" s="449"/>
      <c r="GBH214" s="449"/>
      <c r="GBI214" s="449"/>
      <c r="GBJ214" s="602"/>
      <c r="GBK214" s="449"/>
      <c r="GBL214" s="449"/>
      <c r="GBM214" s="449"/>
      <c r="GBN214" s="449"/>
      <c r="GBO214" s="602"/>
      <c r="GBP214" s="447"/>
      <c r="GBQ214" s="447"/>
      <c r="GBR214" s="447"/>
      <c r="GBS214" s="448"/>
      <c r="GBT214" s="602"/>
      <c r="GBU214" s="602"/>
      <c r="GBV214" s="602"/>
      <c r="GBW214" s="449"/>
      <c r="GBX214" s="449"/>
      <c r="GBY214" s="449"/>
      <c r="GBZ214" s="602"/>
      <c r="GCA214" s="449"/>
      <c r="GCB214" s="449"/>
      <c r="GCC214" s="449"/>
      <c r="GCD214" s="449"/>
      <c r="GCE214" s="602"/>
      <c r="GCF214" s="447"/>
      <c r="GCG214" s="447"/>
      <c r="GCH214" s="447"/>
      <c r="GCI214" s="448"/>
      <c r="GCJ214" s="602"/>
      <c r="GCK214" s="602"/>
      <c r="GCL214" s="602"/>
      <c r="GCM214" s="449"/>
      <c r="GCN214" s="449"/>
      <c r="GCO214" s="449"/>
      <c r="GCP214" s="602"/>
      <c r="GCQ214" s="449"/>
      <c r="GCR214" s="449"/>
      <c r="GCS214" s="449"/>
      <c r="GCT214" s="449"/>
      <c r="GCU214" s="602"/>
      <c r="GCV214" s="447"/>
      <c r="GCW214" s="447"/>
      <c r="GCX214" s="447"/>
      <c r="GCY214" s="448"/>
      <c r="GCZ214" s="602"/>
      <c r="GDA214" s="602"/>
      <c r="GDB214" s="602"/>
      <c r="GDC214" s="449"/>
      <c r="GDD214" s="449"/>
      <c r="GDE214" s="449"/>
      <c r="GDF214" s="602"/>
      <c r="GDG214" s="449"/>
      <c r="GDH214" s="449"/>
      <c r="GDI214" s="449"/>
      <c r="GDJ214" s="449"/>
      <c r="GDK214" s="602"/>
      <c r="GDL214" s="447"/>
      <c r="GDM214" s="447"/>
      <c r="GDN214" s="447"/>
      <c r="GDO214" s="448"/>
      <c r="GDP214" s="602"/>
      <c r="GDQ214" s="602"/>
      <c r="GDR214" s="602"/>
      <c r="GDS214" s="449"/>
      <c r="GDT214" s="449"/>
      <c r="GDU214" s="449"/>
      <c r="GDV214" s="602"/>
      <c r="GDW214" s="449"/>
      <c r="GDX214" s="449"/>
      <c r="GDY214" s="449"/>
      <c r="GDZ214" s="449"/>
      <c r="GEA214" s="602"/>
      <c r="GEB214" s="447"/>
      <c r="GEC214" s="447"/>
      <c r="GED214" s="447"/>
      <c r="GEE214" s="448"/>
      <c r="GEF214" s="602"/>
      <c r="GEG214" s="602"/>
      <c r="GEH214" s="602"/>
      <c r="GEI214" s="449"/>
      <c r="GEJ214" s="449"/>
      <c r="GEK214" s="449"/>
      <c r="GEL214" s="602"/>
      <c r="GEM214" s="449"/>
      <c r="GEN214" s="449"/>
      <c r="GEO214" s="449"/>
      <c r="GEP214" s="449"/>
      <c r="GEQ214" s="602"/>
      <c r="GER214" s="447"/>
      <c r="GES214" s="447"/>
      <c r="GET214" s="447"/>
      <c r="GEU214" s="448"/>
      <c r="GEV214" s="602"/>
      <c r="GEW214" s="602"/>
      <c r="GEX214" s="602"/>
      <c r="GEY214" s="449"/>
      <c r="GEZ214" s="449"/>
      <c r="GFA214" s="449"/>
      <c r="GFB214" s="602"/>
      <c r="GFC214" s="449"/>
      <c r="GFD214" s="449"/>
      <c r="GFE214" s="449"/>
      <c r="GFF214" s="449"/>
      <c r="GFG214" s="602"/>
      <c r="GFH214" s="447"/>
      <c r="GFI214" s="447"/>
      <c r="GFJ214" s="447"/>
      <c r="GFK214" s="448"/>
      <c r="GFL214" s="602"/>
      <c r="GFM214" s="602"/>
      <c r="GFN214" s="602"/>
      <c r="GFO214" s="449"/>
      <c r="GFP214" s="449"/>
      <c r="GFQ214" s="449"/>
      <c r="GFR214" s="602"/>
      <c r="GFS214" s="449"/>
      <c r="GFT214" s="449"/>
      <c r="GFU214" s="449"/>
      <c r="GFV214" s="449"/>
      <c r="GFW214" s="602"/>
      <c r="GFX214" s="447"/>
      <c r="GFY214" s="447"/>
      <c r="GFZ214" s="447"/>
      <c r="GGA214" s="448"/>
      <c r="GGB214" s="602"/>
      <c r="GGC214" s="602"/>
      <c r="GGD214" s="602"/>
      <c r="GGE214" s="449"/>
      <c r="GGF214" s="449"/>
      <c r="GGG214" s="449"/>
      <c r="GGH214" s="602"/>
      <c r="GGI214" s="449"/>
      <c r="GGJ214" s="449"/>
      <c r="GGK214" s="449"/>
      <c r="GGL214" s="449"/>
      <c r="GGM214" s="602"/>
      <c r="GGN214" s="447"/>
      <c r="GGO214" s="447"/>
      <c r="GGP214" s="447"/>
      <c r="GGQ214" s="448"/>
      <c r="GGR214" s="602"/>
      <c r="GGS214" s="602"/>
      <c r="GGT214" s="602"/>
      <c r="GGU214" s="449"/>
      <c r="GGV214" s="449"/>
      <c r="GGW214" s="449"/>
      <c r="GGX214" s="602"/>
      <c r="GGY214" s="449"/>
      <c r="GGZ214" s="449"/>
      <c r="GHA214" s="449"/>
      <c r="GHB214" s="449"/>
      <c r="GHC214" s="602"/>
      <c r="GHD214" s="447"/>
      <c r="GHE214" s="447"/>
      <c r="GHF214" s="447"/>
      <c r="GHG214" s="448"/>
      <c r="GHH214" s="602"/>
      <c r="GHI214" s="602"/>
      <c r="GHJ214" s="602"/>
      <c r="GHK214" s="449"/>
      <c r="GHL214" s="449"/>
      <c r="GHM214" s="449"/>
      <c r="GHN214" s="602"/>
      <c r="GHO214" s="449"/>
      <c r="GHP214" s="449"/>
      <c r="GHQ214" s="449"/>
      <c r="GHR214" s="449"/>
      <c r="GHS214" s="602"/>
      <c r="GHT214" s="447"/>
      <c r="GHU214" s="447"/>
      <c r="GHV214" s="447"/>
      <c r="GHW214" s="448"/>
      <c r="GHX214" s="602"/>
      <c r="GHY214" s="602"/>
      <c r="GHZ214" s="602"/>
      <c r="GIA214" s="449"/>
      <c r="GIB214" s="449"/>
      <c r="GIC214" s="449"/>
      <c r="GID214" s="602"/>
      <c r="GIE214" s="449"/>
      <c r="GIF214" s="449"/>
      <c r="GIG214" s="449"/>
      <c r="GIH214" s="449"/>
      <c r="GII214" s="602"/>
      <c r="GIJ214" s="447"/>
      <c r="GIK214" s="447"/>
      <c r="GIL214" s="447"/>
      <c r="GIM214" s="448"/>
      <c r="GIN214" s="602"/>
      <c r="GIO214" s="602"/>
      <c r="GIP214" s="602"/>
      <c r="GIQ214" s="449"/>
      <c r="GIR214" s="449"/>
      <c r="GIS214" s="449"/>
      <c r="GIT214" s="602"/>
      <c r="GIU214" s="449"/>
      <c r="GIV214" s="449"/>
      <c r="GIW214" s="449"/>
      <c r="GIX214" s="449"/>
      <c r="GIY214" s="602"/>
      <c r="GIZ214" s="447"/>
      <c r="GJA214" s="447"/>
      <c r="GJB214" s="447"/>
      <c r="GJC214" s="448"/>
      <c r="GJD214" s="602"/>
      <c r="GJE214" s="602"/>
      <c r="GJF214" s="602"/>
      <c r="GJG214" s="449"/>
      <c r="GJH214" s="449"/>
      <c r="GJI214" s="449"/>
      <c r="GJJ214" s="602"/>
      <c r="GJK214" s="449"/>
      <c r="GJL214" s="449"/>
      <c r="GJM214" s="449"/>
      <c r="GJN214" s="449"/>
      <c r="GJO214" s="602"/>
      <c r="GJP214" s="447"/>
      <c r="GJQ214" s="447"/>
      <c r="GJR214" s="447"/>
      <c r="GJS214" s="448"/>
      <c r="GJT214" s="602"/>
      <c r="GJU214" s="602"/>
      <c r="GJV214" s="602"/>
      <c r="GJW214" s="449"/>
      <c r="GJX214" s="449"/>
      <c r="GJY214" s="449"/>
      <c r="GJZ214" s="602"/>
      <c r="GKA214" s="449"/>
      <c r="GKB214" s="449"/>
      <c r="GKC214" s="449"/>
      <c r="GKD214" s="449"/>
      <c r="GKE214" s="602"/>
      <c r="GKF214" s="447"/>
      <c r="GKG214" s="447"/>
      <c r="GKH214" s="447"/>
      <c r="GKI214" s="448"/>
      <c r="GKJ214" s="602"/>
      <c r="GKK214" s="602"/>
      <c r="GKL214" s="602"/>
      <c r="GKM214" s="449"/>
      <c r="GKN214" s="449"/>
      <c r="GKO214" s="449"/>
      <c r="GKP214" s="602"/>
      <c r="GKQ214" s="449"/>
      <c r="GKR214" s="449"/>
      <c r="GKS214" s="449"/>
      <c r="GKT214" s="449"/>
      <c r="GKU214" s="602"/>
      <c r="GKV214" s="447"/>
      <c r="GKW214" s="447"/>
      <c r="GKX214" s="447"/>
      <c r="GKY214" s="448"/>
      <c r="GKZ214" s="602"/>
      <c r="GLA214" s="602"/>
      <c r="GLB214" s="602"/>
      <c r="GLC214" s="449"/>
      <c r="GLD214" s="449"/>
      <c r="GLE214" s="449"/>
      <c r="GLF214" s="602"/>
      <c r="GLG214" s="449"/>
      <c r="GLH214" s="449"/>
      <c r="GLI214" s="449"/>
      <c r="GLJ214" s="449"/>
      <c r="GLK214" s="602"/>
      <c r="GLL214" s="447"/>
      <c r="GLM214" s="447"/>
      <c r="GLN214" s="447"/>
      <c r="GLO214" s="448"/>
      <c r="GLP214" s="602"/>
      <c r="GLQ214" s="602"/>
      <c r="GLR214" s="602"/>
      <c r="GLS214" s="449"/>
      <c r="GLT214" s="449"/>
      <c r="GLU214" s="449"/>
      <c r="GLV214" s="602"/>
      <c r="GLW214" s="449"/>
      <c r="GLX214" s="449"/>
      <c r="GLY214" s="449"/>
      <c r="GLZ214" s="449"/>
      <c r="GMA214" s="602"/>
      <c r="GMB214" s="447"/>
      <c r="GMC214" s="447"/>
      <c r="GMD214" s="447"/>
      <c r="GME214" s="448"/>
      <c r="GMF214" s="602"/>
      <c r="GMG214" s="602"/>
      <c r="GMH214" s="602"/>
      <c r="GMI214" s="449"/>
      <c r="GMJ214" s="449"/>
      <c r="GMK214" s="449"/>
      <c r="GML214" s="602"/>
      <c r="GMM214" s="449"/>
      <c r="GMN214" s="449"/>
      <c r="GMO214" s="449"/>
      <c r="GMP214" s="449"/>
      <c r="GMQ214" s="602"/>
      <c r="GMR214" s="447"/>
      <c r="GMS214" s="447"/>
      <c r="GMT214" s="447"/>
      <c r="GMU214" s="448"/>
      <c r="GMV214" s="602"/>
      <c r="GMW214" s="602"/>
      <c r="GMX214" s="602"/>
      <c r="GMY214" s="449"/>
      <c r="GMZ214" s="449"/>
      <c r="GNA214" s="449"/>
      <c r="GNB214" s="602"/>
      <c r="GNC214" s="449"/>
      <c r="GND214" s="449"/>
      <c r="GNE214" s="449"/>
      <c r="GNF214" s="449"/>
      <c r="GNG214" s="602"/>
      <c r="GNH214" s="447"/>
      <c r="GNI214" s="447"/>
      <c r="GNJ214" s="447"/>
      <c r="GNK214" s="448"/>
      <c r="GNL214" s="602"/>
      <c r="GNM214" s="602"/>
      <c r="GNN214" s="602"/>
      <c r="GNO214" s="449"/>
      <c r="GNP214" s="449"/>
      <c r="GNQ214" s="449"/>
      <c r="GNR214" s="602"/>
      <c r="GNS214" s="449"/>
      <c r="GNT214" s="449"/>
      <c r="GNU214" s="449"/>
      <c r="GNV214" s="449"/>
      <c r="GNW214" s="602"/>
      <c r="GNX214" s="447"/>
      <c r="GNY214" s="447"/>
      <c r="GNZ214" s="447"/>
      <c r="GOA214" s="448"/>
      <c r="GOB214" s="602"/>
      <c r="GOC214" s="602"/>
      <c r="GOD214" s="602"/>
      <c r="GOE214" s="449"/>
      <c r="GOF214" s="449"/>
      <c r="GOG214" s="449"/>
      <c r="GOH214" s="602"/>
      <c r="GOI214" s="449"/>
      <c r="GOJ214" s="449"/>
      <c r="GOK214" s="449"/>
      <c r="GOL214" s="449"/>
      <c r="GOM214" s="602"/>
      <c r="GON214" s="447"/>
      <c r="GOO214" s="447"/>
      <c r="GOP214" s="447"/>
      <c r="GOQ214" s="448"/>
      <c r="GOR214" s="602"/>
      <c r="GOS214" s="602"/>
      <c r="GOT214" s="602"/>
      <c r="GOU214" s="449"/>
      <c r="GOV214" s="449"/>
      <c r="GOW214" s="449"/>
      <c r="GOX214" s="602"/>
      <c r="GOY214" s="449"/>
      <c r="GOZ214" s="449"/>
      <c r="GPA214" s="449"/>
      <c r="GPB214" s="449"/>
      <c r="GPC214" s="602"/>
      <c r="GPD214" s="447"/>
      <c r="GPE214" s="447"/>
      <c r="GPF214" s="447"/>
      <c r="GPG214" s="448"/>
      <c r="GPH214" s="602"/>
      <c r="GPI214" s="602"/>
      <c r="GPJ214" s="602"/>
      <c r="GPK214" s="449"/>
      <c r="GPL214" s="449"/>
      <c r="GPM214" s="449"/>
      <c r="GPN214" s="602"/>
      <c r="GPO214" s="449"/>
      <c r="GPP214" s="449"/>
      <c r="GPQ214" s="449"/>
      <c r="GPR214" s="449"/>
      <c r="GPS214" s="602"/>
      <c r="GPT214" s="447"/>
      <c r="GPU214" s="447"/>
      <c r="GPV214" s="447"/>
      <c r="GPW214" s="448"/>
      <c r="GPX214" s="602"/>
      <c r="GPY214" s="602"/>
      <c r="GPZ214" s="602"/>
      <c r="GQA214" s="449"/>
      <c r="GQB214" s="449"/>
      <c r="GQC214" s="449"/>
      <c r="GQD214" s="602"/>
      <c r="GQE214" s="449"/>
      <c r="GQF214" s="449"/>
      <c r="GQG214" s="449"/>
      <c r="GQH214" s="449"/>
      <c r="GQI214" s="602"/>
      <c r="GQJ214" s="447"/>
      <c r="GQK214" s="447"/>
      <c r="GQL214" s="447"/>
      <c r="GQM214" s="448"/>
      <c r="GQN214" s="602"/>
      <c r="GQO214" s="602"/>
      <c r="GQP214" s="602"/>
      <c r="GQQ214" s="449"/>
      <c r="GQR214" s="449"/>
      <c r="GQS214" s="449"/>
      <c r="GQT214" s="602"/>
      <c r="GQU214" s="449"/>
      <c r="GQV214" s="449"/>
      <c r="GQW214" s="449"/>
      <c r="GQX214" s="449"/>
      <c r="GQY214" s="602"/>
      <c r="GQZ214" s="447"/>
      <c r="GRA214" s="447"/>
      <c r="GRB214" s="447"/>
      <c r="GRC214" s="448"/>
      <c r="GRD214" s="602"/>
      <c r="GRE214" s="602"/>
      <c r="GRF214" s="602"/>
      <c r="GRG214" s="449"/>
      <c r="GRH214" s="449"/>
      <c r="GRI214" s="449"/>
      <c r="GRJ214" s="602"/>
      <c r="GRK214" s="449"/>
      <c r="GRL214" s="449"/>
      <c r="GRM214" s="449"/>
      <c r="GRN214" s="449"/>
      <c r="GRO214" s="602"/>
      <c r="GRP214" s="447"/>
      <c r="GRQ214" s="447"/>
      <c r="GRR214" s="447"/>
      <c r="GRS214" s="448"/>
      <c r="GRT214" s="602"/>
      <c r="GRU214" s="602"/>
      <c r="GRV214" s="602"/>
      <c r="GRW214" s="449"/>
      <c r="GRX214" s="449"/>
      <c r="GRY214" s="449"/>
      <c r="GRZ214" s="602"/>
      <c r="GSA214" s="449"/>
      <c r="GSB214" s="449"/>
      <c r="GSC214" s="449"/>
      <c r="GSD214" s="449"/>
      <c r="GSE214" s="602"/>
      <c r="GSF214" s="447"/>
      <c r="GSG214" s="447"/>
      <c r="GSH214" s="447"/>
      <c r="GSI214" s="448"/>
      <c r="GSJ214" s="602"/>
      <c r="GSK214" s="602"/>
      <c r="GSL214" s="602"/>
      <c r="GSM214" s="449"/>
      <c r="GSN214" s="449"/>
      <c r="GSO214" s="449"/>
      <c r="GSP214" s="602"/>
      <c r="GSQ214" s="449"/>
      <c r="GSR214" s="449"/>
      <c r="GSS214" s="449"/>
      <c r="GST214" s="449"/>
      <c r="GSU214" s="602"/>
      <c r="GSV214" s="447"/>
      <c r="GSW214" s="447"/>
      <c r="GSX214" s="447"/>
      <c r="GSY214" s="448"/>
      <c r="GSZ214" s="602"/>
      <c r="GTA214" s="602"/>
      <c r="GTB214" s="602"/>
      <c r="GTC214" s="449"/>
      <c r="GTD214" s="449"/>
      <c r="GTE214" s="449"/>
      <c r="GTF214" s="602"/>
      <c r="GTG214" s="449"/>
      <c r="GTH214" s="449"/>
      <c r="GTI214" s="449"/>
      <c r="GTJ214" s="449"/>
      <c r="GTK214" s="602"/>
      <c r="GTL214" s="447"/>
      <c r="GTM214" s="447"/>
      <c r="GTN214" s="447"/>
      <c r="GTO214" s="448"/>
      <c r="GTP214" s="602"/>
      <c r="GTQ214" s="602"/>
      <c r="GTR214" s="602"/>
      <c r="GTS214" s="449"/>
      <c r="GTT214" s="449"/>
      <c r="GTU214" s="449"/>
      <c r="GTV214" s="602"/>
      <c r="GTW214" s="449"/>
      <c r="GTX214" s="449"/>
      <c r="GTY214" s="449"/>
      <c r="GTZ214" s="449"/>
      <c r="GUA214" s="602"/>
      <c r="GUB214" s="447"/>
      <c r="GUC214" s="447"/>
      <c r="GUD214" s="447"/>
      <c r="GUE214" s="448"/>
      <c r="GUF214" s="602"/>
      <c r="GUG214" s="602"/>
      <c r="GUH214" s="602"/>
      <c r="GUI214" s="449"/>
      <c r="GUJ214" s="449"/>
      <c r="GUK214" s="449"/>
      <c r="GUL214" s="602"/>
      <c r="GUM214" s="449"/>
      <c r="GUN214" s="449"/>
      <c r="GUO214" s="449"/>
      <c r="GUP214" s="449"/>
      <c r="GUQ214" s="602"/>
      <c r="GUR214" s="447"/>
      <c r="GUS214" s="447"/>
      <c r="GUT214" s="447"/>
      <c r="GUU214" s="448"/>
      <c r="GUV214" s="602"/>
      <c r="GUW214" s="602"/>
      <c r="GUX214" s="602"/>
      <c r="GUY214" s="449"/>
      <c r="GUZ214" s="449"/>
      <c r="GVA214" s="449"/>
      <c r="GVB214" s="602"/>
      <c r="GVC214" s="449"/>
      <c r="GVD214" s="449"/>
      <c r="GVE214" s="449"/>
      <c r="GVF214" s="449"/>
      <c r="GVG214" s="602"/>
      <c r="GVH214" s="447"/>
      <c r="GVI214" s="447"/>
      <c r="GVJ214" s="447"/>
      <c r="GVK214" s="448"/>
      <c r="GVL214" s="602"/>
      <c r="GVM214" s="602"/>
      <c r="GVN214" s="602"/>
      <c r="GVO214" s="449"/>
      <c r="GVP214" s="449"/>
      <c r="GVQ214" s="449"/>
      <c r="GVR214" s="602"/>
      <c r="GVS214" s="449"/>
      <c r="GVT214" s="449"/>
      <c r="GVU214" s="449"/>
      <c r="GVV214" s="449"/>
      <c r="GVW214" s="602"/>
      <c r="GVX214" s="447"/>
      <c r="GVY214" s="447"/>
      <c r="GVZ214" s="447"/>
      <c r="GWA214" s="448"/>
      <c r="GWB214" s="602"/>
      <c r="GWC214" s="602"/>
      <c r="GWD214" s="602"/>
      <c r="GWE214" s="449"/>
      <c r="GWF214" s="449"/>
      <c r="GWG214" s="449"/>
      <c r="GWH214" s="602"/>
      <c r="GWI214" s="449"/>
      <c r="GWJ214" s="449"/>
      <c r="GWK214" s="449"/>
      <c r="GWL214" s="449"/>
      <c r="GWM214" s="602"/>
      <c r="GWN214" s="447"/>
      <c r="GWO214" s="447"/>
      <c r="GWP214" s="447"/>
      <c r="GWQ214" s="448"/>
      <c r="GWR214" s="602"/>
      <c r="GWS214" s="602"/>
      <c r="GWT214" s="602"/>
      <c r="GWU214" s="449"/>
      <c r="GWV214" s="449"/>
      <c r="GWW214" s="449"/>
      <c r="GWX214" s="602"/>
      <c r="GWY214" s="449"/>
      <c r="GWZ214" s="449"/>
      <c r="GXA214" s="449"/>
      <c r="GXB214" s="449"/>
      <c r="GXC214" s="602"/>
      <c r="GXD214" s="447"/>
      <c r="GXE214" s="447"/>
      <c r="GXF214" s="447"/>
      <c r="GXG214" s="448"/>
      <c r="GXH214" s="602"/>
      <c r="GXI214" s="602"/>
      <c r="GXJ214" s="602"/>
      <c r="GXK214" s="449"/>
      <c r="GXL214" s="449"/>
      <c r="GXM214" s="449"/>
      <c r="GXN214" s="602"/>
      <c r="GXO214" s="449"/>
      <c r="GXP214" s="449"/>
      <c r="GXQ214" s="449"/>
      <c r="GXR214" s="449"/>
      <c r="GXS214" s="602"/>
      <c r="GXT214" s="447"/>
      <c r="GXU214" s="447"/>
      <c r="GXV214" s="447"/>
      <c r="GXW214" s="448"/>
      <c r="GXX214" s="602"/>
      <c r="GXY214" s="602"/>
      <c r="GXZ214" s="602"/>
      <c r="GYA214" s="449"/>
      <c r="GYB214" s="449"/>
      <c r="GYC214" s="449"/>
      <c r="GYD214" s="602"/>
      <c r="GYE214" s="449"/>
      <c r="GYF214" s="449"/>
      <c r="GYG214" s="449"/>
      <c r="GYH214" s="449"/>
      <c r="GYI214" s="602"/>
      <c r="GYJ214" s="447"/>
      <c r="GYK214" s="447"/>
      <c r="GYL214" s="447"/>
      <c r="GYM214" s="448"/>
      <c r="GYN214" s="602"/>
      <c r="GYO214" s="602"/>
      <c r="GYP214" s="602"/>
      <c r="GYQ214" s="449"/>
      <c r="GYR214" s="449"/>
      <c r="GYS214" s="449"/>
      <c r="GYT214" s="602"/>
      <c r="GYU214" s="449"/>
      <c r="GYV214" s="449"/>
      <c r="GYW214" s="449"/>
      <c r="GYX214" s="449"/>
      <c r="GYY214" s="602"/>
      <c r="GYZ214" s="447"/>
      <c r="GZA214" s="447"/>
      <c r="GZB214" s="447"/>
      <c r="GZC214" s="448"/>
      <c r="GZD214" s="602"/>
      <c r="GZE214" s="602"/>
      <c r="GZF214" s="602"/>
      <c r="GZG214" s="449"/>
      <c r="GZH214" s="449"/>
      <c r="GZI214" s="449"/>
      <c r="GZJ214" s="602"/>
      <c r="GZK214" s="449"/>
      <c r="GZL214" s="449"/>
      <c r="GZM214" s="449"/>
      <c r="GZN214" s="449"/>
      <c r="GZO214" s="602"/>
      <c r="GZP214" s="447"/>
      <c r="GZQ214" s="447"/>
      <c r="GZR214" s="447"/>
      <c r="GZS214" s="448"/>
      <c r="GZT214" s="602"/>
      <c r="GZU214" s="602"/>
      <c r="GZV214" s="602"/>
      <c r="GZW214" s="449"/>
      <c r="GZX214" s="449"/>
      <c r="GZY214" s="449"/>
      <c r="GZZ214" s="602"/>
      <c r="HAA214" s="449"/>
      <c r="HAB214" s="449"/>
      <c r="HAC214" s="449"/>
      <c r="HAD214" s="449"/>
      <c r="HAE214" s="602"/>
      <c r="HAF214" s="447"/>
      <c r="HAG214" s="447"/>
      <c r="HAH214" s="447"/>
      <c r="HAI214" s="448"/>
      <c r="HAJ214" s="602"/>
      <c r="HAK214" s="602"/>
      <c r="HAL214" s="602"/>
      <c r="HAM214" s="449"/>
      <c r="HAN214" s="449"/>
      <c r="HAO214" s="449"/>
      <c r="HAP214" s="602"/>
      <c r="HAQ214" s="449"/>
      <c r="HAR214" s="449"/>
      <c r="HAS214" s="449"/>
      <c r="HAT214" s="449"/>
      <c r="HAU214" s="602"/>
      <c r="HAV214" s="447"/>
      <c r="HAW214" s="447"/>
      <c r="HAX214" s="447"/>
      <c r="HAY214" s="448"/>
      <c r="HAZ214" s="602"/>
      <c r="HBA214" s="602"/>
      <c r="HBB214" s="602"/>
      <c r="HBC214" s="449"/>
      <c r="HBD214" s="449"/>
      <c r="HBE214" s="449"/>
      <c r="HBF214" s="602"/>
      <c r="HBG214" s="449"/>
      <c r="HBH214" s="449"/>
      <c r="HBI214" s="449"/>
      <c r="HBJ214" s="449"/>
      <c r="HBK214" s="602"/>
      <c r="HBL214" s="447"/>
      <c r="HBM214" s="447"/>
      <c r="HBN214" s="447"/>
      <c r="HBO214" s="448"/>
      <c r="HBP214" s="602"/>
      <c r="HBQ214" s="602"/>
      <c r="HBR214" s="602"/>
      <c r="HBS214" s="449"/>
      <c r="HBT214" s="449"/>
      <c r="HBU214" s="449"/>
      <c r="HBV214" s="602"/>
      <c r="HBW214" s="449"/>
      <c r="HBX214" s="449"/>
      <c r="HBY214" s="449"/>
      <c r="HBZ214" s="449"/>
      <c r="HCA214" s="602"/>
      <c r="HCB214" s="447"/>
      <c r="HCC214" s="447"/>
      <c r="HCD214" s="447"/>
      <c r="HCE214" s="448"/>
      <c r="HCF214" s="602"/>
      <c r="HCG214" s="602"/>
      <c r="HCH214" s="602"/>
      <c r="HCI214" s="449"/>
      <c r="HCJ214" s="449"/>
      <c r="HCK214" s="449"/>
      <c r="HCL214" s="602"/>
      <c r="HCM214" s="449"/>
      <c r="HCN214" s="449"/>
      <c r="HCO214" s="449"/>
      <c r="HCP214" s="449"/>
      <c r="HCQ214" s="602"/>
      <c r="HCR214" s="447"/>
      <c r="HCS214" s="447"/>
      <c r="HCT214" s="447"/>
      <c r="HCU214" s="448"/>
      <c r="HCV214" s="602"/>
      <c r="HCW214" s="602"/>
      <c r="HCX214" s="602"/>
      <c r="HCY214" s="449"/>
      <c r="HCZ214" s="449"/>
      <c r="HDA214" s="449"/>
      <c r="HDB214" s="602"/>
      <c r="HDC214" s="449"/>
      <c r="HDD214" s="449"/>
      <c r="HDE214" s="449"/>
      <c r="HDF214" s="449"/>
      <c r="HDG214" s="602"/>
      <c r="HDH214" s="447"/>
      <c r="HDI214" s="447"/>
      <c r="HDJ214" s="447"/>
      <c r="HDK214" s="448"/>
      <c r="HDL214" s="602"/>
      <c r="HDM214" s="602"/>
      <c r="HDN214" s="602"/>
      <c r="HDO214" s="449"/>
      <c r="HDP214" s="449"/>
      <c r="HDQ214" s="449"/>
      <c r="HDR214" s="602"/>
      <c r="HDS214" s="449"/>
      <c r="HDT214" s="449"/>
      <c r="HDU214" s="449"/>
      <c r="HDV214" s="449"/>
      <c r="HDW214" s="602"/>
      <c r="HDX214" s="447"/>
      <c r="HDY214" s="447"/>
      <c r="HDZ214" s="447"/>
      <c r="HEA214" s="448"/>
      <c r="HEB214" s="602"/>
      <c r="HEC214" s="602"/>
      <c r="HED214" s="602"/>
      <c r="HEE214" s="449"/>
      <c r="HEF214" s="449"/>
      <c r="HEG214" s="449"/>
      <c r="HEH214" s="602"/>
      <c r="HEI214" s="449"/>
      <c r="HEJ214" s="449"/>
      <c r="HEK214" s="449"/>
      <c r="HEL214" s="449"/>
      <c r="HEM214" s="602"/>
      <c r="HEN214" s="447"/>
      <c r="HEO214" s="447"/>
      <c r="HEP214" s="447"/>
      <c r="HEQ214" s="448"/>
      <c r="HER214" s="602"/>
      <c r="HES214" s="602"/>
      <c r="HET214" s="602"/>
      <c r="HEU214" s="449"/>
      <c r="HEV214" s="449"/>
      <c r="HEW214" s="449"/>
      <c r="HEX214" s="602"/>
      <c r="HEY214" s="449"/>
      <c r="HEZ214" s="449"/>
      <c r="HFA214" s="449"/>
      <c r="HFB214" s="449"/>
      <c r="HFC214" s="602"/>
      <c r="HFD214" s="447"/>
      <c r="HFE214" s="447"/>
      <c r="HFF214" s="447"/>
      <c r="HFG214" s="448"/>
      <c r="HFH214" s="602"/>
      <c r="HFI214" s="602"/>
      <c r="HFJ214" s="602"/>
      <c r="HFK214" s="449"/>
      <c r="HFL214" s="449"/>
      <c r="HFM214" s="449"/>
      <c r="HFN214" s="602"/>
      <c r="HFO214" s="449"/>
      <c r="HFP214" s="449"/>
      <c r="HFQ214" s="449"/>
      <c r="HFR214" s="449"/>
      <c r="HFS214" s="602"/>
      <c r="HFT214" s="447"/>
      <c r="HFU214" s="447"/>
      <c r="HFV214" s="447"/>
      <c r="HFW214" s="448"/>
      <c r="HFX214" s="602"/>
      <c r="HFY214" s="602"/>
      <c r="HFZ214" s="602"/>
      <c r="HGA214" s="449"/>
      <c r="HGB214" s="449"/>
      <c r="HGC214" s="449"/>
      <c r="HGD214" s="602"/>
      <c r="HGE214" s="449"/>
      <c r="HGF214" s="449"/>
      <c r="HGG214" s="449"/>
      <c r="HGH214" s="449"/>
      <c r="HGI214" s="602"/>
      <c r="HGJ214" s="447"/>
      <c r="HGK214" s="447"/>
      <c r="HGL214" s="447"/>
      <c r="HGM214" s="448"/>
      <c r="HGN214" s="602"/>
      <c r="HGO214" s="602"/>
      <c r="HGP214" s="602"/>
      <c r="HGQ214" s="449"/>
      <c r="HGR214" s="449"/>
      <c r="HGS214" s="449"/>
      <c r="HGT214" s="602"/>
      <c r="HGU214" s="449"/>
      <c r="HGV214" s="449"/>
      <c r="HGW214" s="449"/>
      <c r="HGX214" s="449"/>
      <c r="HGY214" s="602"/>
      <c r="HGZ214" s="447"/>
      <c r="HHA214" s="447"/>
      <c r="HHB214" s="447"/>
      <c r="HHC214" s="448"/>
      <c r="HHD214" s="602"/>
      <c r="HHE214" s="602"/>
      <c r="HHF214" s="602"/>
      <c r="HHG214" s="449"/>
      <c r="HHH214" s="449"/>
      <c r="HHI214" s="449"/>
      <c r="HHJ214" s="602"/>
      <c r="HHK214" s="449"/>
      <c r="HHL214" s="449"/>
      <c r="HHM214" s="449"/>
      <c r="HHN214" s="449"/>
      <c r="HHO214" s="602"/>
      <c r="HHP214" s="447"/>
      <c r="HHQ214" s="447"/>
      <c r="HHR214" s="447"/>
      <c r="HHS214" s="448"/>
      <c r="HHT214" s="602"/>
      <c r="HHU214" s="602"/>
      <c r="HHV214" s="602"/>
      <c r="HHW214" s="449"/>
      <c r="HHX214" s="449"/>
      <c r="HHY214" s="449"/>
      <c r="HHZ214" s="602"/>
      <c r="HIA214" s="449"/>
      <c r="HIB214" s="449"/>
      <c r="HIC214" s="449"/>
      <c r="HID214" s="449"/>
      <c r="HIE214" s="602"/>
      <c r="HIF214" s="447"/>
      <c r="HIG214" s="447"/>
      <c r="HIH214" s="447"/>
      <c r="HII214" s="448"/>
      <c r="HIJ214" s="602"/>
      <c r="HIK214" s="602"/>
      <c r="HIL214" s="602"/>
      <c r="HIM214" s="449"/>
      <c r="HIN214" s="449"/>
      <c r="HIO214" s="449"/>
      <c r="HIP214" s="602"/>
      <c r="HIQ214" s="449"/>
      <c r="HIR214" s="449"/>
      <c r="HIS214" s="449"/>
      <c r="HIT214" s="449"/>
      <c r="HIU214" s="602"/>
      <c r="HIV214" s="447"/>
      <c r="HIW214" s="447"/>
      <c r="HIX214" s="447"/>
      <c r="HIY214" s="448"/>
      <c r="HIZ214" s="602"/>
      <c r="HJA214" s="602"/>
      <c r="HJB214" s="602"/>
      <c r="HJC214" s="449"/>
      <c r="HJD214" s="449"/>
      <c r="HJE214" s="449"/>
      <c r="HJF214" s="602"/>
      <c r="HJG214" s="449"/>
      <c r="HJH214" s="449"/>
      <c r="HJI214" s="449"/>
      <c r="HJJ214" s="449"/>
      <c r="HJK214" s="602"/>
      <c r="HJL214" s="447"/>
      <c r="HJM214" s="447"/>
      <c r="HJN214" s="447"/>
      <c r="HJO214" s="448"/>
      <c r="HJP214" s="602"/>
      <c r="HJQ214" s="602"/>
      <c r="HJR214" s="602"/>
      <c r="HJS214" s="449"/>
      <c r="HJT214" s="449"/>
      <c r="HJU214" s="449"/>
      <c r="HJV214" s="602"/>
      <c r="HJW214" s="449"/>
      <c r="HJX214" s="449"/>
      <c r="HJY214" s="449"/>
      <c r="HJZ214" s="449"/>
      <c r="HKA214" s="602"/>
      <c r="HKB214" s="447"/>
      <c r="HKC214" s="447"/>
      <c r="HKD214" s="447"/>
      <c r="HKE214" s="448"/>
      <c r="HKF214" s="602"/>
      <c r="HKG214" s="602"/>
      <c r="HKH214" s="602"/>
      <c r="HKI214" s="449"/>
      <c r="HKJ214" s="449"/>
      <c r="HKK214" s="449"/>
      <c r="HKL214" s="602"/>
      <c r="HKM214" s="449"/>
      <c r="HKN214" s="449"/>
      <c r="HKO214" s="449"/>
      <c r="HKP214" s="449"/>
      <c r="HKQ214" s="602"/>
      <c r="HKR214" s="447"/>
      <c r="HKS214" s="447"/>
      <c r="HKT214" s="447"/>
      <c r="HKU214" s="448"/>
      <c r="HKV214" s="602"/>
      <c r="HKW214" s="602"/>
      <c r="HKX214" s="602"/>
      <c r="HKY214" s="449"/>
      <c r="HKZ214" s="449"/>
      <c r="HLA214" s="449"/>
      <c r="HLB214" s="602"/>
      <c r="HLC214" s="449"/>
      <c r="HLD214" s="449"/>
      <c r="HLE214" s="449"/>
      <c r="HLF214" s="449"/>
      <c r="HLG214" s="602"/>
      <c r="HLH214" s="447"/>
      <c r="HLI214" s="447"/>
      <c r="HLJ214" s="447"/>
      <c r="HLK214" s="448"/>
      <c r="HLL214" s="602"/>
      <c r="HLM214" s="602"/>
      <c r="HLN214" s="602"/>
      <c r="HLO214" s="449"/>
      <c r="HLP214" s="449"/>
      <c r="HLQ214" s="449"/>
      <c r="HLR214" s="602"/>
      <c r="HLS214" s="449"/>
      <c r="HLT214" s="449"/>
      <c r="HLU214" s="449"/>
      <c r="HLV214" s="449"/>
      <c r="HLW214" s="602"/>
      <c r="HLX214" s="447"/>
      <c r="HLY214" s="447"/>
      <c r="HLZ214" s="447"/>
      <c r="HMA214" s="448"/>
      <c r="HMB214" s="602"/>
      <c r="HMC214" s="602"/>
      <c r="HMD214" s="602"/>
      <c r="HME214" s="449"/>
      <c r="HMF214" s="449"/>
      <c r="HMG214" s="449"/>
      <c r="HMH214" s="602"/>
      <c r="HMI214" s="449"/>
      <c r="HMJ214" s="449"/>
      <c r="HMK214" s="449"/>
      <c r="HML214" s="449"/>
      <c r="HMM214" s="602"/>
      <c r="HMN214" s="447"/>
      <c r="HMO214" s="447"/>
      <c r="HMP214" s="447"/>
      <c r="HMQ214" s="448"/>
      <c r="HMR214" s="602"/>
      <c r="HMS214" s="602"/>
      <c r="HMT214" s="602"/>
      <c r="HMU214" s="449"/>
      <c r="HMV214" s="449"/>
      <c r="HMW214" s="449"/>
      <c r="HMX214" s="602"/>
      <c r="HMY214" s="449"/>
      <c r="HMZ214" s="449"/>
      <c r="HNA214" s="449"/>
      <c r="HNB214" s="449"/>
      <c r="HNC214" s="602"/>
      <c r="HND214" s="447"/>
      <c r="HNE214" s="447"/>
      <c r="HNF214" s="447"/>
      <c r="HNG214" s="448"/>
      <c r="HNH214" s="602"/>
      <c r="HNI214" s="602"/>
      <c r="HNJ214" s="602"/>
      <c r="HNK214" s="449"/>
      <c r="HNL214" s="449"/>
      <c r="HNM214" s="449"/>
      <c r="HNN214" s="602"/>
      <c r="HNO214" s="449"/>
      <c r="HNP214" s="449"/>
      <c r="HNQ214" s="449"/>
      <c r="HNR214" s="449"/>
      <c r="HNS214" s="602"/>
      <c r="HNT214" s="447"/>
      <c r="HNU214" s="447"/>
      <c r="HNV214" s="447"/>
      <c r="HNW214" s="448"/>
      <c r="HNX214" s="602"/>
      <c r="HNY214" s="602"/>
      <c r="HNZ214" s="602"/>
      <c r="HOA214" s="449"/>
      <c r="HOB214" s="449"/>
      <c r="HOC214" s="449"/>
      <c r="HOD214" s="602"/>
      <c r="HOE214" s="449"/>
      <c r="HOF214" s="449"/>
      <c r="HOG214" s="449"/>
      <c r="HOH214" s="449"/>
      <c r="HOI214" s="602"/>
      <c r="HOJ214" s="447"/>
      <c r="HOK214" s="447"/>
      <c r="HOL214" s="447"/>
      <c r="HOM214" s="448"/>
      <c r="HON214" s="602"/>
      <c r="HOO214" s="602"/>
      <c r="HOP214" s="602"/>
      <c r="HOQ214" s="449"/>
      <c r="HOR214" s="449"/>
      <c r="HOS214" s="449"/>
      <c r="HOT214" s="602"/>
      <c r="HOU214" s="449"/>
      <c r="HOV214" s="449"/>
      <c r="HOW214" s="449"/>
      <c r="HOX214" s="449"/>
      <c r="HOY214" s="602"/>
      <c r="HOZ214" s="447"/>
      <c r="HPA214" s="447"/>
      <c r="HPB214" s="447"/>
      <c r="HPC214" s="448"/>
      <c r="HPD214" s="602"/>
      <c r="HPE214" s="602"/>
      <c r="HPF214" s="602"/>
      <c r="HPG214" s="449"/>
      <c r="HPH214" s="449"/>
      <c r="HPI214" s="449"/>
      <c r="HPJ214" s="602"/>
      <c r="HPK214" s="449"/>
      <c r="HPL214" s="449"/>
      <c r="HPM214" s="449"/>
      <c r="HPN214" s="449"/>
      <c r="HPO214" s="602"/>
      <c r="HPP214" s="447"/>
      <c r="HPQ214" s="447"/>
      <c r="HPR214" s="447"/>
      <c r="HPS214" s="448"/>
      <c r="HPT214" s="602"/>
      <c r="HPU214" s="602"/>
      <c r="HPV214" s="602"/>
      <c r="HPW214" s="449"/>
      <c r="HPX214" s="449"/>
      <c r="HPY214" s="449"/>
      <c r="HPZ214" s="602"/>
      <c r="HQA214" s="449"/>
      <c r="HQB214" s="449"/>
      <c r="HQC214" s="449"/>
      <c r="HQD214" s="449"/>
      <c r="HQE214" s="602"/>
      <c r="HQF214" s="447"/>
      <c r="HQG214" s="447"/>
      <c r="HQH214" s="447"/>
      <c r="HQI214" s="448"/>
      <c r="HQJ214" s="602"/>
      <c r="HQK214" s="602"/>
      <c r="HQL214" s="602"/>
      <c r="HQM214" s="449"/>
      <c r="HQN214" s="449"/>
      <c r="HQO214" s="449"/>
      <c r="HQP214" s="602"/>
      <c r="HQQ214" s="449"/>
      <c r="HQR214" s="449"/>
      <c r="HQS214" s="449"/>
      <c r="HQT214" s="449"/>
      <c r="HQU214" s="602"/>
      <c r="HQV214" s="447"/>
      <c r="HQW214" s="447"/>
      <c r="HQX214" s="447"/>
      <c r="HQY214" s="448"/>
      <c r="HQZ214" s="602"/>
      <c r="HRA214" s="602"/>
      <c r="HRB214" s="602"/>
      <c r="HRC214" s="449"/>
      <c r="HRD214" s="449"/>
      <c r="HRE214" s="449"/>
      <c r="HRF214" s="602"/>
      <c r="HRG214" s="449"/>
      <c r="HRH214" s="449"/>
      <c r="HRI214" s="449"/>
      <c r="HRJ214" s="449"/>
      <c r="HRK214" s="602"/>
      <c r="HRL214" s="447"/>
      <c r="HRM214" s="447"/>
      <c r="HRN214" s="447"/>
      <c r="HRO214" s="448"/>
      <c r="HRP214" s="602"/>
      <c r="HRQ214" s="602"/>
      <c r="HRR214" s="602"/>
      <c r="HRS214" s="449"/>
      <c r="HRT214" s="449"/>
      <c r="HRU214" s="449"/>
      <c r="HRV214" s="602"/>
      <c r="HRW214" s="449"/>
      <c r="HRX214" s="449"/>
      <c r="HRY214" s="449"/>
      <c r="HRZ214" s="449"/>
      <c r="HSA214" s="602"/>
      <c r="HSB214" s="447"/>
      <c r="HSC214" s="447"/>
      <c r="HSD214" s="447"/>
      <c r="HSE214" s="448"/>
      <c r="HSF214" s="602"/>
      <c r="HSG214" s="602"/>
      <c r="HSH214" s="602"/>
      <c r="HSI214" s="449"/>
      <c r="HSJ214" s="449"/>
      <c r="HSK214" s="449"/>
      <c r="HSL214" s="602"/>
      <c r="HSM214" s="449"/>
      <c r="HSN214" s="449"/>
      <c r="HSO214" s="449"/>
      <c r="HSP214" s="449"/>
      <c r="HSQ214" s="602"/>
      <c r="HSR214" s="447"/>
      <c r="HSS214" s="447"/>
      <c r="HST214" s="447"/>
      <c r="HSU214" s="448"/>
      <c r="HSV214" s="602"/>
      <c r="HSW214" s="602"/>
      <c r="HSX214" s="602"/>
      <c r="HSY214" s="449"/>
      <c r="HSZ214" s="449"/>
      <c r="HTA214" s="449"/>
      <c r="HTB214" s="602"/>
      <c r="HTC214" s="449"/>
      <c r="HTD214" s="449"/>
      <c r="HTE214" s="449"/>
      <c r="HTF214" s="449"/>
      <c r="HTG214" s="602"/>
      <c r="HTH214" s="447"/>
      <c r="HTI214" s="447"/>
      <c r="HTJ214" s="447"/>
      <c r="HTK214" s="448"/>
      <c r="HTL214" s="602"/>
      <c r="HTM214" s="602"/>
      <c r="HTN214" s="602"/>
      <c r="HTO214" s="449"/>
      <c r="HTP214" s="449"/>
      <c r="HTQ214" s="449"/>
      <c r="HTR214" s="602"/>
      <c r="HTS214" s="449"/>
      <c r="HTT214" s="449"/>
      <c r="HTU214" s="449"/>
      <c r="HTV214" s="449"/>
      <c r="HTW214" s="602"/>
      <c r="HTX214" s="447"/>
      <c r="HTY214" s="447"/>
      <c r="HTZ214" s="447"/>
      <c r="HUA214" s="448"/>
      <c r="HUB214" s="602"/>
      <c r="HUC214" s="602"/>
      <c r="HUD214" s="602"/>
      <c r="HUE214" s="449"/>
      <c r="HUF214" s="449"/>
      <c r="HUG214" s="449"/>
      <c r="HUH214" s="602"/>
      <c r="HUI214" s="449"/>
      <c r="HUJ214" s="449"/>
      <c r="HUK214" s="449"/>
      <c r="HUL214" s="449"/>
      <c r="HUM214" s="602"/>
      <c r="HUN214" s="447"/>
      <c r="HUO214" s="447"/>
      <c r="HUP214" s="447"/>
      <c r="HUQ214" s="448"/>
      <c r="HUR214" s="602"/>
      <c r="HUS214" s="602"/>
      <c r="HUT214" s="602"/>
      <c r="HUU214" s="449"/>
      <c r="HUV214" s="449"/>
      <c r="HUW214" s="449"/>
      <c r="HUX214" s="602"/>
      <c r="HUY214" s="449"/>
      <c r="HUZ214" s="449"/>
      <c r="HVA214" s="449"/>
      <c r="HVB214" s="449"/>
      <c r="HVC214" s="602"/>
      <c r="HVD214" s="447"/>
      <c r="HVE214" s="447"/>
      <c r="HVF214" s="447"/>
      <c r="HVG214" s="448"/>
      <c r="HVH214" s="602"/>
      <c r="HVI214" s="602"/>
      <c r="HVJ214" s="602"/>
      <c r="HVK214" s="449"/>
      <c r="HVL214" s="449"/>
      <c r="HVM214" s="449"/>
      <c r="HVN214" s="602"/>
      <c r="HVO214" s="449"/>
      <c r="HVP214" s="449"/>
      <c r="HVQ214" s="449"/>
      <c r="HVR214" s="449"/>
      <c r="HVS214" s="602"/>
      <c r="HVT214" s="447"/>
      <c r="HVU214" s="447"/>
      <c r="HVV214" s="447"/>
      <c r="HVW214" s="448"/>
      <c r="HVX214" s="602"/>
      <c r="HVY214" s="602"/>
      <c r="HVZ214" s="602"/>
      <c r="HWA214" s="449"/>
      <c r="HWB214" s="449"/>
      <c r="HWC214" s="449"/>
      <c r="HWD214" s="602"/>
      <c r="HWE214" s="449"/>
      <c r="HWF214" s="449"/>
      <c r="HWG214" s="449"/>
      <c r="HWH214" s="449"/>
      <c r="HWI214" s="602"/>
      <c r="HWJ214" s="447"/>
      <c r="HWK214" s="447"/>
      <c r="HWL214" s="447"/>
      <c r="HWM214" s="448"/>
      <c r="HWN214" s="602"/>
      <c r="HWO214" s="602"/>
      <c r="HWP214" s="602"/>
      <c r="HWQ214" s="449"/>
      <c r="HWR214" s="449"/>
      <c r="HWS214" s="449"/>
      <c r="HWT214" s="602"/>
      <c r="HWU214" s="449"/>
      <c r="HWV214" s="449"/>
      <c r="HWW214" s="449"/>
      <c r="HWX214" s="449"/>
      <c r="HWY214" s="602"/>
      <c r="HWZ214" s="447"/>
      <c r="HXA214" s="447"/>
      <c r="HXB214" s="447"/>
      <c r="HXC214" s="448"/>
      <c r="HXD214" s="602"/>
      <c r="HXE214" s="602"/>
      <c r="HXF214" s="602"/>
      <c r="HXG214" s="449"/>
      <c r="HXH214" s="449"/>
      <c r="HXI214" s="449"/>
      <c r="HXJ214" s="602"/>
      <c r="HXK214" s="449"/>
      <c r="HXL214" s="449"/>
      <c r="HXM214" s="449"/>
      <c r="HXN214" s="449"/>
      <c r="HXO214" s="602"/>
      <c r="HXP214" s="447"/>
      <c r="HXQ214" s="447"/>
      <c r="HXR214" s="447"/>
      <c r="HXS214" s="448"/>
      <c r="HXT214" s="602"/>
      <c r="HXU214" s="602"/>
      <c r="HXV214" s="602"/>
      <c r="HXW214" s="449"/>
      <c r="HXX214" s="449"/>
      <c r="HXY214" s="449"/>
      <c r="HXZ214" s="602"/>
      <c r="HYA214" s="449"/>
      <c r="HYB214" s="449"/>
      <c r="HYC214" s="449"/>
      <c r="HYD214" s="449"/>
      <c r="HYE214" s="602"/>
      <c r="HYF214" s="447"/>
      <c r="HYG214" s="447"/>
      <c r="HYH214" s="447"/>
      <c r="HYI214" s="448"/>
      <c r="HYJ214" s="602"/>
      <c r="HYK214" s="602"/>
      <c r="HYL214" s="602"/>
      <c r="HYM214" s="449"/>
      <c r="HYN214" s="449"/>
      <c r="HYO214" s="449"/>
      <c r="HYP214" s="602"/>
      <c r="HYQ214" s="449"/>
      <c r="HYR214" s="449"/>
      <c r="HYS214" s="449"/>
      <c r="HYT214" s="449"/>
      <c r="HYU214" s="602"/>
      <c r="HYV214" s="447"/>
      <c r="HYW214" s="447"/>
      <c r="HYX214" s="447"/>
      <c r="HYY214" s="448"/>
      <c r="HYZ214" s="602"/>
      <c r="HZA214" s="602"/>
      <c r="HZB214" s="602"/>
      <c r="HZC214" s="449"/>
      <c r="HZD214" s="449"/>
      <c r="HZE214" s="449"/>
      <c r="HZF214" s="602"/>
      <c r="HZG214" s="449"/>
      <c r="HZH214" s="449"/>
      <c r="HZI214" s="449"/>
      <c r="HZJ214" s="449"/>
      <c r="HZK214" s="602"/>
      <c r="HZL214" s="447"/>
      <c r="HZM214" s="447"/>
      <c r="HZN214" s="447"/>
      <c r="HZO214" s="448"/>
      <c r="HZP214" s="602"/>
      <c r="HZQ214" s="602"/>
      <c r="HZR214" s="602"/>
      <c r="HZS214" s="449"/>
      <c r="HZT214" s="449"/>
      <c r="HZU214" s="449"/>
      <c r="HZV214" s="602"/>
      <c r="HZW214" s="449"/>
      <c r="HZX214" s="449"/>
      <c r="HZY214" s="449"/>
      <c r="HZZ214" s="449"/>
      <c r="IAA214" s="602"/>
      <c r="IAB214" s="447"/>
      <c r="IAC214" s="447"/>
      <c r="IAD214" s="447"/>
      <c r="IAE214" s="448"/>
      <c r="IAF214" s="602"/>
      <c r="IAG214" s="602"/>
      <c r="IAH214" s="602"/>
      <c r="IAI214" s="449"/>
      <c r="IAJ214" s="449"/>
      <c r="IAK214" s="449"/>
      <c r="IAL214" s="602"/>
      <c r="IAM214" s="449"/>
      <c r="IAN214" s="449"/>
      <c r="IAO214" s="449"/>
      <c r="IAP214" s="449"/>
      <c r="IAQ214" s="602"/>
      <c r="IAR214" s="447"/>
      <c r="IAS214" s="447"/>
      <c r="IAT214" s="447"/>
      <c r="IAU214" s="448"/>
      <c r="IAV214" s="602"/>
      <c r="IAW214" s="602"/>
      <c r="IAX214" s="602"/>
      <c r="IAY214" s="449"/>
      <c r="IAZ214" s="449"/>
      <c r="IBA214" s="449"/>
      <c r="IBB214" s="602"/>
      <c r="IBC214" s="449"/>
      <c r="IBD214" s="449"/>
      <c r="IBE214" s="449"/>
      <c r="IBF214" s="449"/>
      <c r="IBG214" s="602"/>
      <c r="IBH214" s="447"/>
      <c r="IBI214" s="447"/>
      <c r="IBJ214" s="447"/>
      <c r="IBK214" s="448"/>
      <c r="IBL214" s="602"/>
      <c r="IBM214" s="602"/>
      <c r="IBN214" s="602"/>
      <c r="IBO214" s="449"/>
      <c r="IBP214" s="449"/>
      <c r="IBQ214" s="449"/>
      <c r="IBR214" s="602"/>
      <c r="IBS214" s="449"/>
      <c r="IBT214" s="449"/>
      <c r="IBU214" s="449"/>
      <c r="IBV214" s="449"/>
      <c r="IBW214" s="602"/>
      <c r="IBX214" s="447"/>
      <c r="IBY214" s="447"/>
      <c r="IBZ214" s="447"/>
      <c r="ICA214" s="448"/>
      <c r="ICB214" s="602"/>
      <c r="ICC214" s="602"/>
      <c r="ICD214" s="602"/>
      <c r="ICE214" s="449"/>
      <c r="ICF214" s="449"/>
      <c r="ICG214" s="449"/>
      <c r="ICH214" s="602"/>
      <c r="ICI214" s="449"/>
      <c r="ICJ214" s="449"/>
      <c r="ICK214" s="449"/>
      <c r="ICL214" s="449"/>
      <c r="ICM214" s="602"/>
      <c r="ICN214" s="447"/>
      <c r="ICO214" s="447"/>
      <c r="ICP214" s="447"/>
      <c r="ICQ214" s="448"/>
      <c r="ICR214" s="602"/>
      <c r="ICS214" s="602"/>
      <c r="ICT214" s="602"/>
      <c r="ICU214" s="449"/>
      <c r="ICV214" s="449"/>
      <c r="ICW214" s="449"/>
      <c r="ICX214" s="602"/>
      <c r="ICY214" s="449"/>
      <c r="ICZ214" s="449"/>
      <c r="IDA214" s="449"/>
      <c r="IDB214" s="449"/>
      <c r="IDC214" s="602"/>
      <c r="IDD214" s="447"/>
      <c r="IDE214" s="447"/>
      <c r="IDF214" s="447"/>
      <c r="IDG214" s="448"/>
      <c r="IDH214" s="602"/>
      <c r="IDI214" s="602"/>
      <c r="IDJ214" s="602"/>
      <c r="IDK214" s="449"/>
      <c r="IDL214" s="449"/>
      <c r="IDM214" s="449"/>
      <c r="IDN214" s="602"/>
      <c r="IDO214" s="449"/>
      <c r="IDP214" s="449"/>
      <c r="IDQ214" s="449"/>
      <c r="IDR214" s="449"/>
      <c r="IDS214" s="602"/>
      <c r="IDT214" s="447"/>
      <c r="IDU214" s="447"/>
      <c r="IDV214" s="447"/>
      <c r="IDW214" s="448"/>
      <c r="IDX214" s="602"/>
      <c r="IDY214" s="602"/>
      <c r="IDZ214" s="602"/>
      <c r="IEA214" s="449"/>
      <c r="IEB214" s="449"/>
      <c r="IEC214" s="449"/>
      <c r="IED214" s="602"/>
      <c r="IEE214" s="449"/>
      <c r="IEF214" s="449"/>
      <c r="IEG214" s="449"/>
      <c r="IEH214" s="449"/>
      <c r="IEI214" s="602"/>
      <c r="IEJ214" s="447"/>
      <c r="IEK214" s="447"/>
      <c r="IEL214" s="447"/>
      <c r="IEM214" s="448"/>
      <c r="IEN214" s="602"/>
      <c r="IEO214" s="602"/>
      <c r="IEP214" s="602"/>
      <c r="IEQ214" s="449"/>
      <c r="IER214" s="449"/>
      <c r="IES214" s="449"/>
      <c r="IET214" s="602"/>
      <c r="IEU214" s="449"/>
      <c r="IEV214" s="449"/>
      <c r="IEW214" s="449"/>
      <c r="IEX214" s="449"/>
      <c r="IEY214" s="602"/>
      <c r="IEZ214" s="447"/>
      <c r="IFA214" s="447"/>
      <c r="IFB214" s="447"/>
      <c r="IFC214" s="448"/>
      <c r="IFD214" s="602"/>
      <c r="IFE214" s="602"/>
      <c r="IFF214" s="602"/>
      <c r="IFG214" s="449"/>
      <c r="IFH214" s="449"/>
      <c r="IFI214" s="449"/>
      <c r="IFJ214" s="602"/>
      <c r="IFK214" s="449"/>
      <c r="IFL214" s="449"/>
      <c r="IFM214" s="449"/>
      <c r="IFN214" s="449"/>
      <c r="IFO214" s="602"/>
      <c r="IFP214" s="447"/>
      <c r="IFQ214" s="447"/>
      <c r="IFR214" s="447"/>
      <c r="IFS214" s="448"/>
      <c r="IFT214" s="602"/>
      <c r="IFU214" s="602"/>
      <c r="IFV214" s="602"/>
      <c r="IFW214" s="449"/>
      <c r="IFX214" s="449"/>
      <c r="IFY214" s="449"/>
      <c r="IFZ214" s="602"/>
      <c r="IGA214" s="449"/>
      <c r="IGB214" s="449"/>
      <c r="IGC214" s="449"/>
      <c r="IGD214" s="449"/>
      <c r="IGE214" s="602"/>
      <c r="IGF214" s="447"/>
      <c r="IGG214" s="447"/>
      <c r="IGH214" s="447"/>
      <c r="IGI214" s="448"/>
      <c r="IGJ214" s="602"/>
      <c r="IGK214" s="602"/>
      <c r="IGL214" s="602"/>
      <c r="IGM214" s="449"/>
      <c r="IGN214" s="449"/>
      <c r="IGO214" s="449"/>
      <c r="IGP214" s="602"/>
      <c r="IGQ214" s="449"/>
      <c r="IGR214" s="449"/>
      <c r="IGS214" s="449"/>
      <c r="IGT214" s="449"/>
      <c r="IGU214" s="602"/>
      <c r="IGV214" s="447"/>
      <c r="IGW214" s="447"/>
      <c r="IGX214" s="447"/>
      <c r="IGY214" s="448"/>
      <c r="IGZ214" s="602"/>
      <c r="IHA214" s="602"/>
      <c r="IHB214" s="602"/>
      <c r="IHC214" s="449"/>
      <c r="IHD214" s="449"/>
      <c r="IHE214" s="449"/>
      <c r="IHF214" s="602"/>
      <c r="IHG214" s="449"/>
      <c r="IHH214" s="449"/>
      <c r="IHI214" s="449"/>
      <c r="IHJ214" s="449"/>
      <c r="IHK214" s="602"/>
      <c r="IHL214" s="447"/>
      <c r="IHM214" s="447"/>
      <c r="IHN214" s="447"/>
      <c r="IHO214" s="448"/>
      <c r="IHP214" s="602"/>
      <c r="IHQ214" s="602"/>
      <c r="IHR214" s="602"/>
      <c r="IHS214" s="449"/>
      <c r="IHT214" s="449"/>
      <c r="IHU214" s="449"/>
      <c r="IHV214" s="602"/>
      <c r="IHW214" s="449"/>
      <c r="IHX214" s="449"/>
      <c r="IHY214" s="449"/>
      <c r="IHZ214" s="449"/>
      <c r="IIA214" s="602"/>
      <c r="IIB214" s="447"/>
      <c r="IIC214" s="447"/>
      <c r="IID214" s="447"/>
      <c r="IIE214" s="448"/>
      <c r="IIF214" s="602"/>
      <c r="IIG214" s="602"/>
      <c r="IIH214" s="602"/>
      <c r="III214" s="449"/>
      <c r="IIJ214" s="449"/>
      <c r="IIK214" s="449"/>
      <c r="IIL214" s="602"/>
      <c r="IIM214" s="449"/>
      <c r="IIN214" s="449"/>
      <c r="IIO214" s="449"/>
      <c r="IIP214" s="449"/>
      <c r="IIQ214" s="602"/>
      <c r="IIR214" s="447"/>
      <c r="IIS214" s="447"/>
      <c r="IIT214" s="447"/>
      <c r="IIU214" s="448"/>
      <c r="IIV214" s="602"/>
      <c r="IIW214" s="602"/>
      <c r="IIX214" s="602"/>
      <c r="IIY214" s="449"/>
      <c r="IIZ214" s="449"/>
      <c r="IJA214" s="449"/>
      <c r="IJB214" s="602"/>
      <c r="IJC214" s="449"/>
      <c r="IJD214" s="449"/>
      <c r="IJE214" s="449"/>
      <c r="IJF214" s="449"/>
      <c r="IJG214" s="602"/>
      <c r="IJH214" s="447"/>
      <c r="IJI214" s="447"/>
      <c r="IJJ214" s="447"/>
      <c r="IJK214" s="448"/>
      <c r="IJL214" s="602"/>
      <c r="IJM214" s="602"/>
      <c r="IJN214" s="602"/>
      <c r="IJO214" s="449"/>
      <c r="IJP214" s="449"/>
      <c r="IJQ214" s="449"/>
      <c r="IJR214" s="602"/>
      <c r="IJS214" s="449"/>
      <c r="IJT214" s="449"/>
      <c r="IJU214" s="449"/>
      <c r="IJV214" s="449"/>
      <c r="IJW214" s="602"/>
      <c r="IJX214" s="447"/>
      <c r="IJY214" s="447"/>
      <c r="IJZ214" s="447"/>
      <c r="IKA214" s="448"/>
      <c r="IKB214" s="602"/>
      <c r="IKC214" s="602"/>
      <c r="IKD214" s="602"/>
      <c r="IKE214" s="449"/>
      <c r="IKF214" s="449"/>
      <c r="IKG214" s="449"/>
      <c r="IKH214" s="602"/>
      <c r="IKI214" s="449"/>
      <c r="IKJ214" s="449"/>
      <c r="IKK214" s="449"/>
      <c r="IKL214" s="449"/>
      <c r="IKM214" s="602"/>
      <c r="IKN214" s="447"/>
      <c r="IKO214" s="447"/>
      <c r="IKP214" s="447"/>
      <c r="IKQ214" s="448"/>
      <c r="IKR214" s="602"/>
      <c r="IKS214" s="602"/>
      <c r="IKT214" s="602"/>
      <c r="IKU214" s="449"/>
      <c r="IKV214" s="449"/>
      <c r="IKW214" s="449"/>
      <c r="IKX214" s="602"/>
      <c r="IKY214" s="449"/>
      <c r="IKZ214" s="449"/>
      <c r="ILA214" s="449"/>
      <c r="ILB214" s="449"/>
      <c r="ILC214" s="602"/>
      <c r="ILD214" s="447"/>
      <c r="ILE214" s="447"/>
      <c r="ILF214" s="447"/>
      <c r="ILG214" s="448"/>
      <c r="ILH214" s="602"/>
      <c r="ILI214" s="602"/>
      <c r="ILJ214" s="602"/>
      <c r="ILK214" s="449"/>
      <c r="ILL214" s="449"/>
      <c r="ILM214" s="449"/>
      <c r="ILN214" s="602"/>
      <c r="ILO214" s="449"/>
      <c r="ILP214" s="449"/>
      <c r="ILQ214" s="449"/>
      <c r="ILR214" s="449"/>
      <c r="ILS214" s="602"/>
      <c r="ILT214" s="447"/>
      <c r="ILU214" s="447"/>
      <c r="ILV214" s="447"/>
      <c r="ILW214" s="448"/>
      <c r="ILX214" s="602"/>
      <c r="ILY214" s="602"/>
      <c r="ILZ214" s="602"/>
      <c r="IMA214" s="449"/>
      <c r="IMB214" s="449"/>
      <c r="IMC214" s="449"/>
      <c r="IMD214" s="602"/>
      <c r="IME214" s="449"/>
      <c r="IMF214" s="449"/>
      <c r="IMG214" s="449"/>
      <c r="IMH214" s="449"/>
      <c r="IMI214" s="602"/>
      <c r="IMJ214" s="447"/>
      <c r="IMK214" s="447"/>
      <c r="IML214" s="447"/>
      <c r="IMM214" s="448"/>
      <c r="IMN214" s="602"/>
      <c r="IMO214" s="602"/>
      <c r="IMP214" s="602"/>
      <c r="IMQ214" s="449"/>
      <c r="IMR214" s="449"/>
      <c r="IMS214" s="449"/>
      <c r="IMT214" s="602"/>
      <c r="IMU214" s="449"/>
      <c r="IMV214" s="449"/>
      <c r="IMW214" s="449"/>
      <c r="IMX214" s="449"/>
      <c r="IMY214" s="602"/>
      <c r="IMZ214" s="447"/>
      <c r="INA214" s="447"/>
      <c r="INB214" s="447"/>
      <c r="INC214" s="448"/>
      <c r="IND214" s="602"/>
      <c r="INE214" s="602"/>
      <c r="INF214" s="602"/>
      <c r="ING214" s="449"/>
      <c r="INH214" s="449"/>
      <c r="INI214" s="449"/>
      <c r="INJ214" s="602"/>
      <c r="INK214" s="449"/>
      <c r="INL214" s="449"/>
      <c r="INM214" s="449"/>
      <c r="INN214" s="449"/>
      <c r="INO214" s="602"/>
      <c r="INP214" s="447"/>
      <c r="INQ214" s="447"/>
      <c r="INR214" s="447"/>
      <c r="INS214" s="448"/>
      <c r="INT214" s="602"/>
      <c r="INU214" s="602"/>
      <c r="INV214" s="602"/>
      <c r="INW214" s="449"/>
      <c r="INX214" s="449"/>
      <c r="INY214" s="449"/>
      <c r="INZ214" s="602"/>
      <c r="IOA214" s="449"/>
      <c r="IOB214" s="449"/>
      <c r="IOC214" s="449"/>
      <c r="IOD214" s="449"/>
      <c r="IOE214" s="602"/>
      <c r="IOF214" s="447"/>
      <c r="IOG214" s="447"/>
      <c r="IOH214" s="447"/>
      <c r="IOI214" s="448"/>
      <c r="IOJ214" s="602"/>
      <c r="IOK214" s="602"/>
      <c r="IOL214" s="602"/>
      <c r="IOM214" s="449"/>
      <c r="ION214" s="449"/>
      <c r="IOO214" s="449"/>
      <c r="IOP214" s="602"/>
      <c r="IOQ214" s="449"/>
      <c r="IOR214" s="449"/>
      <c r="IOS214" s="449"/>
      <c r="IOT214" s="449"/>
      <c r="IOU214" s="602"/>
      <c r="IOV214" s="447"/>
      <c r="IOW214" s="447"/>
      <c r="IOX214" s="447"/>
      <c r="IOY214" s="448"/>
      <c r="IOZ214" s="602"/>
      <c r="IPA214" s="602"/>
      <c r="IPB214" s="602"/>
      <c r="IPC214" s="449"/>
      <c r="IPD214" s="449"/>
      <c r="IPE214" s="449"/>
      <c r="IPF214" s="602"/>
      <c r="IPG214" s="449"/>
      <c r="IPH214" s="449"/>
      <c r="IPI214" s="449"/>
      <c r="IPJ214" s="449"/>
      <c r="IPK214" s="602"/>
      <c r="IPL214" s="447"/>
      <c r="IPM214" s="447"/>
      <c r="IPN214" s="447"/>
      <c r="IPO214" s="448"/>
      <c r="IPP214" s="602"/>
      <c r="IPQ214" s="602"/>
      <c r="IPR214" s="602"/>
      <c r="IPS214" s="449"/>
      <c r="IPT214" s="449"/>
      <c r="IPU214" s="449"/>
      <c r="IPV214" s="602"/>
      <c r="IPW214" s="449"/>
      <c r="IPX214" s="449"/>
      <c r="IPY214" s="449"/>
      <c r="IPZ214" s="449"/>
      <c r="IQA214" s="602"/>
      <c r="IQB214" s="447"/>
      <c r="IQC214" s="447"/>
      <c r="IQD214" s="447"/>
      <c r="IQE214" s="448"/>
      <c r="IQF214" s="602"/>
      <c r="IQG214" s="602"/>
      <c r="IQH214" s="602"/>
      <c r="IQI214" s="449"/>
      <c r="IQJ214" s="449"/>
      <c r="IQK214" s="449"/>
      <c r="IQL214" s="602"/>
      <c r="IQM214" s="449"/>
      <c r="IQN214" s="449"/>
      <c r="IQO214" s="449"/>
      <c r="IQP214" s="449"/>
      <c r="IQQ214" s="602"/>
      <c r="IQR214" s="447"/>
      <c r="IQS214" s="447"/>
      <c r="IQT214" s="447"/>
      <c r="IQU214" s="448"/>
      <c r="IQV214" s="602"/>
      <c r="IQW214" s="602"/>
      <c r="IQX214" s="602"/>
      <c r="IQY214" s="449"/>
      <c r="IQZ214" s="449"/>
      <c r="IRA214" s="449"/>
      <c r="IRB214" s="602"/>
      <c r="IRC214" s="449"/>
      <c r="IRD214" s="449"/>
      <c r="IRE214" s="449"/>
      <c r="IRF214" s="449"/>
      <c r="IRG214" s="602"/>
      <c r="IRH214" s="447"/>
      <c r="IRI214" s="447"/>
      <c r="IRJ214" s="447"/>
      <c r="IRK214" s="448"/>
      <c r="IRL214" s="602"/>
      <c r="IRM214" s="602"/>
      <c r="IRN214" s="602"/>
      <c r="IRO214" s="449"/>
      <c r="IRP214" s="449"/>
      <c r="IRQ214" s="449"/>
      <c r="IRR214" s="602"/>
      <c r="IRS214" s="449"/>
      <c r="IRT214" s="449"/>
      <c r="IRU214" s="449"/>
      <c r="IRV214" s="449"/>
      <c r="IRW214" s="602"/>
      <c r="IRX214" s="447"/>
      <c r="IRY214" s="447"/>
      <c r="IRZ214" s="447"/>
      <c r="ISA214" s="448"/>
      <c r="ISB214" s="602"/>
      <c r="ISC214" s="602"/>
      <c r="ISD214" s="602"/>
      <c r="ISE214" s="449"/>
      <c r="ISF214" s="449"/>
      <c r="ISG214" s="449"/>
      <c r="ISH214" s="602"/>
      <c r="ISI214" s="449"/>
      <c r="ISJ214" s="449"/>
      <c r="ISK214" s="449"/>
      <c r="ISL214" s="449"/>
      <c r="ISM214" s="602"/>
      <c r="ISN214" s="447"/>
      <c r="ISO214" s="447"/>
      <c r="ISP214" s="447"/>
      <c r="ISQ214" s="448"/>
      <c r="ISR214" s="602"/>
      <c r="ISS214" s="602"/>
      <c r="IST214" s="602"/>
      <c r="ISU214" s="449"/>
      <c r="ISV214" s="449"/>
      <c r="ISW214" s="449"/>
      <c r="ISX214" s="602"/>
      <c r="ISY214" s="449"/>
      <c r="ISZ214" s="449"/>
      <c r="ITA214" s="449"/>
      <c r="ITB214" s="449"/>
      <c r="ITC214" s="602"/>
      <c r="ITD214" s="447"/>
      <c r="ITE214" s="447"/>
      <c r="ITF214" s="447"/>
      <c r="ITG214" s="448"/>
      <c r="ITH214" s="602"/>
      <c r="ITI214" s="602"/>
      <c r="ITJ214" s="602"/>
      <c r="ITK214" s="449"/>
      <c r="ITL214" s="449"/>
      <c r="ITM214" s="449"/>
      <c r="ITN214" s="602"/>
      <c r="ITO214" s="449"/>
      <c r="ITP214" s="449"/>
      <c r="ITQ214" s="449"/>
      <c r="ITR214" s="449"/>
      <c r="ITS214" s="602"/>
      <c r="ITT214" s="447"/>
      <c r="ITU214" s="447"/>
      <c r="ITV214" s="447"/>
      <c r="ITW214" s="448"/>
      <c r="ITX214" s="602"/>
      <c r="ITY214" s="602"/>
      <c r="ITZ214" s="602"/>
      <c r="IUA214" s="449"/>
      <c r="IUB214" s="449"/>
      <c r="IUC214" s="449"/>
      <c r="IUD214" s="602"/>
      <c r="IUE214" s="449"/>
      <c r="IUF214" s="449"/>
      <c r="IUG214" s="449"/>
      <c r="IUH214" s="449"/>
      <c r="IUI214" s="602"/>
      <c r="IUJ214" s="447"/>
      <c r="IUK214" s="447"/>
      <c r="IUL214" s="447"/>
      <c r="IUM214" s="448"/>
      <c r="IUN214" s="602"/>
      <c r="IUO214" s="602"/>
      <c r="IUP214" s="602"/>
      <c r="IUQ214" s="449"/>
      <c r="IUR214" s="449"/>
      <c r="IUS214" s="449"/>
      <c r="IUT214" s="602"/>
      <c r="IUU214" s="449"/>
      <c r="IUV214" s="449"/>
      <c r="IUW214" s="449"/>
      <c r="IUX214" s="449"/>
      <c r="IUY214" s="602"/>
      <c r="IUZ214" s="447"/>
      <c r="IVA214" s="447"/>
      <c r="IVB214" s="447"/>
      <c r="IVC214" s="448"/>
      <c r="IVD214" s="602"/>
      <c r="IVE214" s="602"/>
      <c r="IVF214" s="602"/>
      <c r="IVG214" s="449"/>
      <c r="IVH214" s="449"/>
      <c r="IVI214" s="449"/>
      <c r="IVJ214" s="602"/>
      <c r="IVK214" s="449"/>
      <c r="IVL214" s="449"/>
      <c r="IVM214" s="449"/>
      <c r="IVN214" s="449"/>
      <c r="IVO214" s="602"/>
      <c r="IVP214" s="447"/>
      <c r="IVQ214" s="447"/>
      <c r="IVR214" s="447"/>
      <c r="IVS214" s="448"/>
      <c r="IVT214" s="602"/>
      <c r="IVU214" s="602"/>
      <c r="IVV214" s="602"/>
      <c r="IVW214" s="449"/>
      <c r="IVX214" s="449"/>
      <c r="IVY214" s="449"/>
      <c r="IVZ214" s="602"/>
      <c r="IWA214" s="449"/>
      <c r="IWB214" s="449"/>
      <c r="IWC214" s="449"/>
      <c r="IWD214" s="449"/>
      <c r="IWE214" s="602"/>
      <c r="IWF214" s="447"/>
      <c r="IWG214" s="447"/>
      <c r="IWH214" s="447"/>
      <c r="IWI214" s="448"/>
      <c r="IWJ214" s="602"/>
      <c r="IWK214" s="602"/>
      <c r="IWL214" s="602"/>
      <c r="IWM214" s="449"/>
      <c r="IWN214" s="449"/>
      <c r="IWO214" s="449"/>
      <c r="IWP214" s="602"/>
      <c r="IWQ214" s="449"/>
      <c r="IWR214" s="449"/>
      <c r="IWS214" s="449"/>
      <c r="IWT214" s="449"/>
      <c r="IWU214" s="602"/>
      <c r="IWV214" s="447"/>
      <c r="IWW214" s="447"/>
      <c r="IWX214" s="447"/>
      <c r="IWY214" s="448"/>
      <c r="IWZ214" s="602"/>
      <c r="IXA214" s="602"/>
      <c r="IXB214" s="602"/>
      <c r="IXC214" s="449"/>
      <c r="IXD214" s="449"/>
      <c r="IXE214" s="449"/>
      <c r="IXF214" s="602"/>
      <c r="IXG214" s="449"/>
      <c r="IXH214" s="449"/>
      <c r="IXI214" s="449"/>
      <c r="IXJ214" s="449"/>
      <c r="IXK214" s="602"/>
      <c r="IXL214" s="447"/>
      <c r="IXM214" s="447"/>
      <c r="IXN214" s="447"/>
      <c r="IXO214" s="448"/>
      <c r="IXP214" s="602"/>
      <c r="IXQ214" s="602"/>
      <c r="IXR214" s="602"/>
      <c r="IXS214" s="449"/>
      <c r="IXT214" s="449"/>
      <c r="IXU214" s="449"/>
      <c r="IXV214" s="602"/>
      <c r="IXW214" s="449"/>
      <c r="IXX214" s="449"/>
      <c r="IXY214" s="449"/>
      <c r="IXZ214" s="449"/>
      <c r="IYA214" s="602"/>
      <c r="IYB214" s="447"/>
      <c r="IYC214" s="447"/>
      <c r="IYD214" s="447"/>
      <c r="IYE214" s="448"/>
      <c r="IYF214" s="602"/>
      <c r="IYG214" s="602"/>
      <c r="IYH214" s="602"/>
      <c r="IYI214" s="449"/>
      <c r="IYJ214" s="449"/>
      <c r="IYK214" s="449"/>
      <c r="IYL214" s="602"/>
      <c r="IYM214" s="449"/>
      <c r="IYN214" s="449"/>
      <c r="IYO214" s="449"/>
      <c r="IYP214" s="449"/>
      <c r="IYQ214" s="602"/>
      <c r="IYR214" s="447"/>
      <c r="IYS214" s="447"/>
      <c r="IYT214" s="447"/>
      <c r="IYU214" s="448"/>
      <c r="IYV214" s="602"/>
      <c r="IYW214" s="602"/>
      <c r="IYX214" s="602"/>
      <c r="IYY214" s="449"/>
      <c r="IYZ214" s="449"/>
      <c r="IZA214" s="449"/>
      <c r="IZB214" s="602"/>
      <c r="IZC214" s="449"/>
      <c r="IZD214" s="449"/>
      <c r="IZE214" s="449"/>
      <c r="IZF214" s="449"/>
      <c r="IZG214" s="602"/>
      <c r="IZH214" s="447"/>
      <c r="IZI214" s="447"/>
      <c r="IZJ214" s="447"/>
      <c r="IZK214" s="448"/>
      <c r="IZL214" s="602"/>
      <c r="IZM214" s="602"/>
      <c r="IZN214" s="602"/>
      <c r="IZO214" s="449"/>
      <c r="IZP214" s="449"/>
      <c r="IZQ214" s="449"/>
      <c r="IZR214" s="602"/>
      <c r="IZS214" s="449"/>
      <c r="IZT214" s="449"/>
      <c r="IZU214" s="449"/>
      <c r="IZV214" s="449"/>
      <c r="IZW214" s="602"/>
      <c r="IZX214" s="447"/>
      <c r="IZY214" s="447"/>
      <c r="IZZ214" s="447"/>
      <c r="JAA214" s="448"/>
      <c r="JAB214" s="602"/>
      <c r="JAC214" s="602"/>
      <c r="JAD214" s="602"/>
      <c r="JAE214" s="449"/>
      <c r="JAF214" s="449"/>
      <c r="JAG214" s="449"/>
      <c r="JAH214" s="602"/>
      <c r="JAI214" s="449"/>
      <c r="JAJ214" s="449"/>
      <c r="JAK214" s="449"/>
      <c r="JAL214" s="449"/>
      <c r="JAM214" s="602"/>
      <c r="JAN214" s="447"/>
      <c r="JAO214" s="447"/>
      <c r="JAP214" s="447"/>
      <c r="JAQ214" s="448"/>
      <c r="JAR214" s="602"/>
      <c r="JAS214" s="602"/>
      <c r="JAT214" s="602"/>
      <c r="JAU214" s="449"/>
      <c r="JAV214" s="449"/>
      <c r="JAW214" s="449"/>
      <c r="JAX214" s="602"/>
      <c r="JAY214" s="449"/>
      <c r="JAZ214" s="449"/>
      <c r="JBA214" s="449"/>
      <c r="JBB214" s="449"/>
      <c r="JBC214" s="602"/>
      <c r="JBD214" s="447"/>
      <c r="JBE214" s="447"/>
      <c r="JBF214" s="447"/>
      <c r="JBG214" s="448"/>
      <c r="JBH214" s="602"/>
      <c r="JBI214" s="602"/>
      <c r="JBJ214" s="602"/>
      <c r="JBK214" s="449"/>
      <c r="JBL214" s="449"/>
      <c r="JBM214" s="449"/>
      <c r="JBN214" s="602"/>
      <c r="JBO214" s="449"/>
      <c r="JBP214" s="449"/>
      <c r="JBQ214" s="449"/>
      <c r="JBR214" s="449"/>
      <c r="JBS214" s="602"/>
      <c r="JBT214" s="447"/>
      <c r="JBU214" s="447"/>
      <c r="JBV214" s="447"/>
      <c r="JBW214" s="448"/>
      <c r="JBX214" s="602"/>
      <c r="JBY214" s="602"/>
      <c r="JBZ214" s="602"/>
      <c r="JCA214" s="449"/>
      <c r="JCB214" s="449"/>
      <c r="JCC214" s="449"/>
      <c r="JCD214" s="602"/>
      <c r="JCE214" s="449"/>
      <c r="JCF214" s="449"/>
      <c r="JCG214" s="449"/>
      <c r="JCH214" s="449"/>
      <c r="JCI214" s="602"/>
      <c r="JCJ214" s="447"/>
      <c r="JCK214" s="447"/>
      <c r="JCL214" s="447"/>
      <c r="JCM214" s="448"/>
      <c r="JCN214" s="602"/>
      <c r="JCO214" s="602"/>
      <c r="JCP214" s="602"/>
      <c r="JCQ214" s="449"/>
      <c r="JCR214" s="449"/>
      <c r="JCS214" s="449"/>
      <c r="JCT214" s="602"/>
      <c r="JCU214" s="449"/>
      <c r="JCV214" s="449"/>
      <c r="JCW214" s="449"/>
      <c r="JCX214" s="449"/>
      <c r="JCY214" s="602"/>
      <c r="JCZ214" s="447"/>
      <c r="JDA214" s="447"/>
      <c r="JDB214" s="447"/>
      <c r="JDC214" s="448"/>
      <c r="JDD214" s="602"/>
      <c r="JDE214" s="602"/>
      <c r="JDF214" s="602"/>
      <c r="JDG214" s="449"/>
      <c r="JDH214" s="449"/>
      <c r="JDI214" s="449"/>
      <c r="JDJ214" s="602"/>
      <c r="JDK214" s="449"/>
      <c r="JDL214" s="449"/>
      <c r="JDM214" s="449"/>
      <c r="JDN214" s="449"/>
      <c r="JDO214" s="602"/>
      <c r="JDP214" s="447"/>
      <c r="JDQ214" s="447"/>
      <c r="JDR214" s="447"/>
      <c r="JDS214" s="448"/>
      <c r="JDT214" s="602"/>
      <c r="JDU214" s="602"/>
      <c r="JDV214" s="602"/>
      <c r="JDW214" s="449"/>
      <c r="JDX214" s="449"/>
      <c r="JDY214" s="449"/>
      <c r="JDZ214" s="602"/>
      <c r="JEA214" s="449"/>
      <c r="JEB214" s="449"/>
      <c r="JEC214" s="449"/>
      <c r="JED214" s="449"/>
      <c r="JEE214" s="602"/>
      <c r="JEF214" s="447"/>
      <c r="JEG214" s="447"/>
      <c r="JEH214" s="447"/>
      <c r="JEI214" s="448"/>
      <c r="JEJ214" s="602"/>
      <c r="JEK214" s="602"/>
      <c r="JEL214" s="602"/>
      <c r="JEM214" s="449"/>
      <c r="JEN214" s="449"/>
      <c r="JEO214" s="449"/>
      <c r="JEP214" s="602"/>
      <c r="JEQ214" s="449"/>
      <c r="JER214" s="449"/>
      <c r="JES214" s="449"/>
      <c r="JET214" s="449"/>
      <c r="JEU214" s="602"/>
      <c r="JEV214" s="447"/>
      <c r="JEW214" s="447"/>
      <c r="JEX214" s="447"/>
      <c r="JEY214" s="448"/>
      <c r="JEZ214" s="602"/>
      <c r="JFA214" s="602"/>
      <c r="JFB214" s="602"/>
      <c r="JFC214" s="449"/>
      <c r="JFD214" s="449"/>
      <c r="JFE214" s="449"/>
      <c r="JFF214" s="602"/>
      <c r="JFG214" s="449"/>
      <c r="JFH214" s="449"/>
      <c r="JFI214" s="449"/>
      <c r="JFJ214" s="449"/>
      <c r="JFK214" s="602"/>
      <c r="JFL214" s="447"/>
      <c r="JFM214" s="447"/>
      <c r="JFN214" s="447"/>
      <c r="JFO214" s="448"/>
      <c r="JFP214" s="602"/>
      <c r="JFQ214" s="602"/>
      <c r="JFR214" s="602"/>
      <c r="JFS214" s="449"/>
      <c r="JFT214" s="449"/>
      <c r="JFU214" s="449"/>
      <c r="JFV214" s="602"/>
      <c r="JFW214" s="449"/>
      <c r="JFX214" s="449"/>
      <c r="JFY214" s="449"/>
      <c r="JFZ214" s="449"/>
      <c r="JGA214" s="602"/>
      <c r="JGB214" s="447"/>
      <c r="JGC214" s="447"/>
      <c r="JGD214" s="447"/>
      <c r="JGE214" s="448"/>
      <c r="JGF214" s="602"/>
      <c r="JGG214" s="602"/>
      <c r="JGH214" s="602"/>
      <c r="JGI214" s="449"/>
      <c r="JGJ214" s="449"/>
      <c r="JGK214" s="449"/>
      <c r="JGL214" s="602"/>
      <c r="JGM214" s="449"/>
      <c r="JGN214" s="449"/>
      <c r="JGO214" s="449"/>
      <c r="JGP214" s="449"/>
      <c r="JGQ214" s="602"/>
      <c r="JGR214" s="447"/>
      <c r="JGS214" s="447"/>
      <c r="JGT214" s="447"/>
      <c r="JGU214" s="448"/>
      <c r="JGV214" s="602"/>
      <c r="JGW214" s="602"/>
      <c r="JGX214" s="602"/>
      <c r="JGY214" s="449"/>
      <c r="JGZ214" s="449"/>
      <c r="JHA214" s="449"/>
      <c r="JHB214" s="602"/>
      <c r="JHC214" s="449"/>
      <c r="JHD214" s="449"/>
      <c r="JHE214" s="449"/>
      <c r="JHF214" s="449"/>
      <c r="JHG214" s="602"/>
      <c r="JHH214" s="447"/>
      <c r="JHI214" s="447"/>
      <c r="JHJ214" s="447"/>
      <c r="JHK214" s="448"/>
      <c r="JHL214" s="602"/>
      <c r="JHM214" s="602"/>
      <c r="JHN214" s="602"/>
      <c r="JHO214" s="449"/>
      <c r="JHP214" s="449"/>
      <c r="JHQ214" s="449"/>
      <c r="JHR214" s="602"/>
      <c r="JHS214" s="449"/>
      <c r="JHT214" s="449"/>
      <c r="JHU214" s="449"/>
      <c r="JHV214" s="449"/>
      <c r="JHW214" s="602"/>
      <c r="JHX214" s="447"/>
      <c r="JHY214" s="447"/>
      <c r="JHZ214" s="447"/>
      <c r="JIA214" s="448"/>
      <c r="JIB214" s="602"/>
      <c r="JIC214" s="602"/>
      <c r="JID214" s="602"/>
      <c r="JIE214" s="449"/>
      <c r="JIF214" s="449"/>
      <c r="JIG214" s="449"/>
      <c r="JIH214" s="602"/>
      <c r="JII214" s="449"/>
      <c r="JIJ214" s="449"/>
      <c r="JIK214" s="449"/>
      <c r="JIL214" s="449"/>
      <c r="JIM214" s="602"/>
      <c r="JIN214" s="447"/>
      <c r="JIO214" s="447"/>
      <c r="JIP214" s="447"/>
      <c r="JIQ214" s="448"/>
      <c r="JIR214" s="602"/>
      <c r="JIS214" s="602"/>
      <c r="JIT214" s="602"/>
      <c r="JIU214" s="449"/>
      <c r="JIV214" s="449"/>
      <c r="JIW214" s="449"/>
      <c r="JIX214" s="602"/>
      <c r="JIY214" s="449"/>
      <c r="JIZ214" s="449"/>
      <c r="JJA214" s="449"/>
      <c r="JJB214" s="449"/>
      <c r="JJC214" s="602"/>
      <c r="JJD214" s="447"/>
      <c r="JJE214" s="447"/>
      <c r="JJF214" s="447"/>
      <c r="JJG214" s="448"/>
      <c r="JJH214" s="602"/>
      <c r="JJI214" s="602"/>
      <c r="JJJ214" s="602"/>
      <c r="JJK214" s="449"/>
      <c r="JJL214" s="449"/>
      <c r="JJM214" s="449"/>
      <c r="JJN214" s="602"/>
      <c r="JJO214" s="449"/>
      <c r="JJP214" s="449"/>
      <c r="JJQ214" s="449"/>
      <c r="JJR214" s="449"/>
      <c r="JJS214" s="602"/>
      <c r="JJT214" s="447"/>
      <c r="JJU214" s="447"/>
      <c r="JJV214" s="447"/>
      <c r="JJW214" s="448"/>
      <c r="JJX214" s="602"/>
      <c r="JJY214" s="602"/>
      <c r="JJZ214" s="602"/>
      <c r="JKA214" s="449"/>
      <c r="JKB214" s="449"/>
      <c r="JKC214" s="449"/>
      <c r="JKD214" s="602"/>
      <c r="JKE214" s="449"/>
      <c r="JKF214" s="449"/>
      <c r="JKG214" s="449"/>
      <c r="JKH214" s="449"/>
      <c r="JKI214" s="602"/>
      <c r="JKJ214" s="447"/>
      <c r="JKK214" s="447"/>
      <c r="JKL214" s="447"/>
      <c r="JKM214" s="448"/>
      <c r="JKN214" s="602"/>
      <c r="JKO214" s="602"/>
      <c r="JKP214" s="602"/>
      <c r="JKQ214" s="449"/>
      <c r="JKR214" s="449"/>
      <c r="JKS214" s="449"/>
      <c r="JKT214" s="602"/>
      <c r="JKU214" s="449"/>
      <c r="JKV214" s="449"/>
      <c r="JKW214" s="449"/>
      <c r="JKX214" s="449"/>
      <c r="JKY214" s="602"/>
      <c r="JKZ214" s="447"/>
      <c r="JLA214" s="447"/>
      <c r="JLB214" s="447"/>
      <c r="JLC214" s="448"/>
      <c r="JLD214" s="602"/>
      <c r="JLE214" s="602"/>
      <c r="JLF214" s="602"/>
      <c r="JLG214" s="449"/>
      <c r="JLH214" s="449"/>
      <c r="JLI214" s="449"/>
      <c r="JLJ214" s="602"/>
      <c r="JLK214" s="449"/>
      <c r="JLL214" s="449"/>
      <c r="JLM214" s="449"/>
      <c r="JLN214" s="449"/>
      <c r="JLO214" s="602"/>
      <c r="JLP214" s="447"/>
      <c r="JLQ214" s="447"/>
      <c r="JLR214" s="447"/>
      <c r="JLS214" s="448"/>
      <c r="JLT214" s="602"/>
      <c r="JLU214" s="602"/>
      <c r="JLV214" s="602"/>
      <c r="JLW214" s="449"/>
      <c r="JLX214" s="449"/>
      <c r="JLY214" s="449"/>
      <c r="JLZ214" s="602"/>
      <c r="JMA214" s="449"/>
      <c r="JMB214" s="449"/>
      <c r="JMC214" s="449"/>
      <c r="JMD214" s="449"/>
      <c r="JME214" s="602"/>
      <c r="JMF214" s="447"/>
      <c r="JMG214" s="447"/>
      <c r="JMH214" s="447"/>
      <c r="JMI214" s="448"/>
      <c r="JMJ214" s="602"/>
      <c r="JMK214" s="602"/>
      <c r="JML214" s="602"/>
      <c r="JMM214" s="449"/>
      <c r="JMN214" s="449"/>
      <c r="JMO214" s="449"/>
      <c r="JMP214" s="602"/>
      <c r="JMQ214" s="449"/>
      <c r="JMR214" s="449"/>
      <c r="JMS214" s="449"/>
      <c r="JMT214" s="449"/>
      <c r="JMU214" s="602"/>
      <c r="JMV214" s="447"/>
      <c r="JMW214" s="447"/>
      <c r="JMX214" s="447"/>
      <c r="JMY214" s="448"/>
      <c r="JMZ214" s="602"/>
      <c r="JNA214" s="602"/>
      <c r="JNB214" s="602"/>
      <c r="JNC214" s="449"/>
      <c r="JND214" s="449"/>
      <c r="JNE214" s="449"/>
      <c r="JNF214" s="602"/>
      <c r="JNG214" s="449"/>
      <c r="JNH214" s="449"/>
      <c r="JNI214" s="449"/>
      <c r="JNJ214" s="449"/>
      <c r="JNK214" s="602"/>
      <c r="JNL214" s="447"/>
      <c r="JNM214" s="447"/>
      <c r="JNN214" s="447"/>
      <c r="JNO214" s="448"/>
      <c r="JNP214" s="602"/>
      <c r="JNQ214" s="602"/>
      <c r="JNR214" s="602"/>
      <c r="JNS214" s="449"/>
      <c r="JNT214" s="449"/>
      <c r="JNU214" s="449"/>
      <c r="JNV214" s="602"/>
      <c r="JNW214" s="449"/>
      <c r="JNX214" s="449"/>
      <c r="JNY214" s="449"/>
      <c r="JNZ214" s="449"/>
      <c r="JOA214" s="602"/>
      <c r="JOB214" s="447"/>
      <c r="JOC214" s="447"/>
      <c r="JOD214" s="447"/>
      <c r="JOE214" s="448"/>
      <c r="JOF214" s="602"/>
      <c r="JOG214" s="602"/>
      <c r="JOH214" s="602"/>
      <c r="JOI214" s="449"/>
      <c r="JOJ214" s="449"/>
      <c r="JOK214" s="449"/>
      <c r="JOL214" s="602"/>
      <c r="JOM214" s="449"/>
      <c r="JON214" s="449"/>
      <c r="JOO214" s="449"/>
      <c r="JOP214" s="449"/>
      <c r="JOQ214" s="602"/>
      <c r="JOR214" s="447"/>
      <c r="JOS214" s="447"/>
      <c r="JOT214" s="447"/>
      <c r="JOU214" s="448"/>
      <c r="JOV214" s="602"/>
      <c r="JOW214" s="602"/>
      <c r="JOX214" s="602"/>
      <c r="JOY214" s="449"/>
      <c r="JOZ214" s="449"/>
      <c r="JPA214" s="449"/>
      <c r="JPB214" s="602"/>
      <c r="JPC214" s="449"/>
      <c r="JPD214" s="449"/>
      <c r="JPE214" s="449"/>
      <c r="JPF214" s="449"/>
      <c r="JPG214" s="602"/>
      <c r="JPH214" s="447"/>
      <c r="JPI214" s="447"/>
      <c r="JPJ214" s="447"/>
      <c r="JPK214" s="448"/>
      <c r="JPL214" s="602"/>
      <c r="JPM214" s="602"/>
      <c r="JPN214" s="602"/>
      <c r="JPO214" s="449"/>
      <c r="JPP214" s="449"/>
      <c r="JPQ214" s="449"/>
      <c r="JPR214" s="602"/>
      <c r="JPS214" s="449"/>
      <c r="JPT214" s="449"/>
      <c r="JPU214" s="449"/>
      <c r="JPV214" s="449"/>
      <c r="JPW214" s="602"/>
      <c r="JPX214" s="447"/>
      <c r="JPY214" s="447"/>
      <c r="JPZ214" s="447"/>
      <c r="JQA214" s="448"/>
      <c r="JQB214" s="602"/>
      <c r="JQC214" s="602"/>
      <c r="JQD214" s="602"/>
      <c r="JQE214" s="449"/>
      <c r="JQF214" s="449"/>
      <c r="JQG214" s="449"/>
      <c r="JQH214" s="602"/>
      <c r="JQI214" s="449"/>
      <c r="JQJ214" s="449"/>
      <c r="JQK214" s="449"/>
      <c r="JQL214" s="449"/>
      <c r="JQM214" s="602"/>
      <c r="JQN214" s="447"/>
      <c r="JQO214" s="447"/>
      <c r="JQP214" s="447"/>
      <c r="JQQ214" s="448"/>
      <c r="JQR214" s="602"/>
      <c r="JQS214" s="602"/>
      <c r="JQT214" s="602"/>
      <c r="JQU214" s="449"/>
      <c r="JQV214" s="449"/>
      <c r="JQW214" s="449"/>
      <c r="JQX214" s="602"/>
      <c r="JQY214" s="449"/>
      <c r="JQZ214" s="449"/>
      <c r="JRA214" s="449"/>
      <c r="JRB214" s="449"/>
      <c r="JRC214" s="602"/>
      <c r="JRD214" s="447"/>
      <c r="JRE214" s="447"/>
      <c r="JRF214" s="447"/>
      <c r="JRG214" s="448"/>
      <c r="JRH214" s="602"/>
      <c r="JRI214" s="602"/>
      <c r="JRJ214" s="602"/>
      <c r="JRK214" s="449"/>
      <c r="JRL214" s="449"/>
      <c r="JRM214" s="449"/>
      <c r="JRN214" s="602"/>
      <c r="JRO214" s="449"/>
      <c r="JRP214" s="449"/>
      <c r="JRQ214" s="449"/>
      <c r="JRR214" s="449"/>
      <c r="JRS214" s="602"/>
      <c r="JRT214" s="447"/>
      <c r="JRU214" s="447"/>
      <c r="JRV214" s="447"/>
      <c r="JRW214" s="448"/>
      <c r="JRX214" s="602"/>
      <c r="JRY214" s="602"/>
      <c r="JRZ214" s="602"/>
      <c r="JSA214" s="449"/>
      <c r="JSB214" s="449"/>
      <c r="JSC214" s="449"/>
      <c r="JSD214" s="602"/>
      <c r="JSE214" s="449"/>
      <c r="JSF214" s="449"/>
      <c r="JSG214" s="449"/>
      <c r="JSH214" s="449"/>
      <c r="JSI214" s="602"/>
      <c r="JSJ214" s="447"/>
      <c r="JSK214" s="447"/>
      <c r="JSL214" s="447"/>
      <c r="JSM214" s="448"/>
      <c r="JSN214" s="602"/>
      <c r="JSO214" s="602"/>
      <c r="JSP214" s="602"/>
      <c r="JSQ214" s="449"/>
      <c r="JSR214" s="449"/>
      <c r="JSS214" s="449"/>
      <c r="JST214" s="602"/>
      <c r="JSU214" s="449"/>
      <c r="JSV214" s="449"/>
      <c r="JSW214" s="449"/>
      <c r="JSX214" s="449"/>
      <c r="JSY214" s="602"/>
      <c r="JSZ214" s="447"/>
      <c r="JTA214" s="447"/>
      <c r="JTB214" s="447"/>
      <c r="JTC214" s="448"/>
      <c r="JTD214" s="602"/>
      <c r="JTE214" s="602"/>
      <c r="JTF214" s="602"/>
      <c r="JTG214" s="449"/>
      <c r="JTH214" s="449"/>
      <c r="JTI214" s="449"/>
      <c r="JTJ214" s="602"/>
      <c r="JTK214" s="449"/>
      <c r="JTL214" s="449"/>
      <c r="JTM214" s="449"/>
      <c r="JTN214" s="449"/>
      <c r="JTO214" s="602"/>
      <c r="JTP214" s="447"/>
      <c r="JTQ214" s="447"/>
      <c r="JTR214" s="447"/>
      <c r="JTS214" s="448"/>
      <c r="JTT214" s="602"/>
      <c r="JTU214" s="602"/>
      <c r="JTV214" s="602"/>
      <c r="JTW214" s="449"/>
      <c r="JTX214" s="449"/>
      <c r="JTY214" s="449"/>
      <c r="JTZ214" s="602"/>
      <c r="JUA214" s="449"/>
      <c r="JUB214" s="449"/>
      <c r="JUC214" s="449"/>
      <c r="JUD214" s="449"/>
      <c r="JUE214" s="602"/>
      <c r="JUF214" s="447"/>
      <c r="JUG214" s="447"/>
      <c r="JUH214" s="447"/>
      <c r="JUI214" s="448"/>
      <c r="JUJ214" s="602"/>
      <c r="JUK214" s="602"/>
      <c r="JUL214" s="602"/>
      <c r="JUM214" s="449"/>
      <c r="JUN214" s="449"/>
      <c r="JUO214" s="449"/>
      <c r="JUP214" s="602"/>
      <c r="JUQ214" s="449"/>
      <c r="JUR214" s="449"/>
      <c r="JUS214" s="449"/>
      <c r="JUT214" s="449"/>
      <c r="JUU214" s="602"/>
      <c r="JUV214" s="447"/>
      <c r="JUW214" s="447"/>
      <c r="JUX214" s="447"/>
      <c r="JUY214" s="448"/>
      <c r="JUZ214" s="602"/>
      <c r="JVA214" s="602"/>
      <c r="JVB214" s="602"/>
      <c r="JVC214" s="449"/>
      <c r="JVD214" s="449"/>
      <c r="JVE214" s="449"/>
      <c r="JVF214" s="602"/>
      <c r="JVG214" s="449"/>
      <c r="JVH214" s="449"/>
      <c r="JVI214" s="449"/>
      <c r="JVJ214" s="449"/>
      <c r="JVK214" s="602"/>
      <c r="JVL214" s="447"/>
      <c r="JVM214" s="447"/>
      <c r="JVN214" s="447"/>
      <c r="JVO214" s="448"/>
      <c r="JVP214" s="602"/>
      <c r="JVQ214" s="602"/>
      <c r="JVR214" s="602"/>
      <c r="JVS214" s="449"/>
      <c r="JVT214" s="449"/>
      <c r="JVU214" s="449"/>
      <c r="JVV214" s="602"/>
      <c r="JVW214" s="449"/>
      <c r="JVX214" s="449"/>
      <c r="JVY214" s="449"/>
      <c r="JVZ214" s="449"/>
      <c r="JWA214" s="602"/>
      <c r="JWB214" s="447"/>
      <c r="JWC214" s="447"/>
      <c r="JWD214" s="447"/>
      <c r="JWE214" s="448"/>
      <c r="JWF214" s="602"/>
      <c r="JWG214" s="602"/>
      <c r="JWH214" s="602"/>
      <c r="JWI214" s="449"/>
      <c r="JWJ214" s="449"/>
      <c r="JWK214" s="449"/>
      <c r="JWL214" s="602"/>
      <c r="JWM214" s="449"/>
      <c r="JWN214" s="449"/>
      <c r="JWO214" s="449"/>
      <c r="JWP214" s="449"/>
      <c r="JWQ214" s="602"/>
      <c r="JWR214" s="447"/>
      <c r="JWS214" s="447"/>
      <c r="JWT214" s="447"/>
      <c r="JWU214" s="448"/>
      <c r="JWV214" s="602"/>
      <c r="JWW214" s="602"/>
      <c r="JWX214" s="602"/>
      <c r="JWY214" s="449"/>
      <c r="JWZ214" s="449"/>
      <c r="JXA214" s="449"/>
      <c r="JXB214" s="602"/>
      <c r="JXC214" s="449"/>
      <c r="JXD214" s="449"/>
      <c r="JXE214" s="449"/>
      <c r="JXF214" s="449"/>
      <c r="JXG214" s="602"/>
      <c r="JXH214" s="447"/>
      <c r="JXI214" s="447"/>
      <c r="JXJ214" s="447"/>
      <c r="JXK214" s="448"/>
      <c r="JXL214" s="602"/>
      <c r="JXM214" s="602"/>
      <c r="JXN214" s="602"/>
      <c r="JXO214" s="449"/>
      <c r="JXP214" s="449"/>
      <c r="JXQ214" s="449"/>
      <c r="JXR214" s="602"/>
      <c r="JXS214" s="449"/>
      <c r="JXT214" s="449"/>
      <c r="JXU214" s="449"/>
      <c r="JXV214" s="449"/>
      <c r="JXW214" s="602"/>
      <c r="JXX214" s="447"/>
      <c r="JXY214" s="447"/>
      <c r="JXZ214" s="447"/>
      <c r="JYA214" s="448"/>
      <c r="JYB214" s="602"/>
      <c r="JYC214" s="602"/>
      <c r="JYD214" s="602"/>
      <c r="JYE214" s="449"/>
      <c r="JYF214" s="449"/>
      <c r="JYG214" s="449"/>
      <c r="JYH214" s="602"/>
      <c r="JYI214" s="449"/>
      <c r="JYJ214" s="449"/>
      <c r="JYK214" s="449"/>
      <c r="JYL214" s="449"/>
      <c r="JYM214" s="602"/>
      <c r="JYN214" s="447"/>
      <c r="JYO214" s="447"/>
      <c r="JYP214" s="447"/>
      <c r="JYQ214" s="448"/>
      <c r="JYR214" s="602"/>
      <c r="JYS214" s="602"/>
      <c r="JYT214" s="602"/>
      <c r="JYU214" s="449"/>
      <c r="JYV214" s="449"/>
      <c r="JYW214" s="449"/>
      <c r="JYX214" s="602"/>
      <c r="JYY214" s="449"/>
      <c r="JYZ214" s="449"/>
      <c r="JZA214" s="449"/>
      <c r="JZB214" s="449"/>
      <c r="JZC214" s="602"/>
      <c r="JZD214" s="447"/>
      <c r="JZE214" s="447"/>
      <c r="JZF214" s="447"/>
      <c r="JZG214" s="448"/>
      <c r="JZH214" s="602"/>
      <c r="JZI214" s="602"/>
      <c r="JZJ214" s="602"/>
      <c r="JZK214" s="449"/>
      <c r="JZL214" s="449"/>
      <c r="JZM214" s="449"/>
      <c r="JZN214" s="602"/>
      <c r="JZO214" s="449"/>
      <c r="JZP214" s="449"/>
      <c r="JZQ214" s="449"/>
      <c r="JZR214" s="449"/>
      <c r="JZS214" s="602"/>
      <c r="JZT214" s="447"/>
      <c r="JZU214" s="447"/>
      <c r="JZV214" s="447"/>
      <c r="JZW214" s="448"/>
      <c r="JZX214" s="602"/>
      <c r="JZY214" s="602"/>
      <c r="JZZ214" s="602"/>
      <c r="KAA214" s="449"/>
      <c r="KAB214" s="449"/>
      <c r="KAC214" s="449"/>
      <c r="KAD214" s="602"/>
      <c r="KAE214" s="449"/>
      <c r="KAF214" s="449"/>
      <c r="KAG214" s="449"/>
      <c r="KAH214" s="449"/>
      <c r="KAI214" s="602"/>
      <c r="KAJ214" s="447"/>
      <c r="KAK214" s="447"/>
      <c r="KAL214" s="447"/>
      <c r="KAM214" s="448"/>
      <c r="KAN214" s="602"/>
      <c r="KAO214" s="602"/>
      <c r="KAP214" s="602"/>
      <c r="KAQ214" s="449"/>
      <c r="KAR214" s="449"/>
      <c r="KAS214" s="449"/>
      <c r="KAT214" s="602"/>
      <c r="KAU214" s="449"/>
      <c r="KAV214" s="449"/>
      <c r="KAW214" s="449"/>
      <c r="KAX214" s="449"/>
      <c r="KAY214" s="602"/>
      <c r="KAZ214" s="447"/>
      <c r="KBA214" s="447"/>
      <c r="KBB214" s="447"/>
      <c r="KBC214" s="448"/>
      <c r="KBD214" s="602"/>
      <c r="KBE214" s="602"/>
      <c r="KBF214" s="602"/>
      <c r="KBG214" s="449"/>
      <c r="KBH214" s="449"/>
      <c r="KBI214" s="449"/>
      <c r="KBJ214" s="602"/>
      <c r="KBK214" s="449"/>
      <c r="KBL214" s="449"/>
      <c r="KBM214" s="449"/>
      <c r="KBN214" s="449"/>
      <c r="KBO214" s="602"/>
      <c r="KBP214" s="447"/>
      <c r="KBQ214" s="447"/>
      <c r="KBR214" s="447"/>
      <c r="KBS214" s="448"/>
      <c r="KBT214" s="602"/>
      <c r="KBU214" s="602"/>
      <c r="KBV214" s="602"/>
      <c r="KBW214" s="449"/>
      <c r="KBX214" s="449"/>
      <c r="KBY214" s="449"/>
      <c r="KBZ214" s="602"/>
      <c r="KCA214" s="449"/>
      <c r="KCB214" s="449"/>
      <c r="KCC214" s="449"/>
      <c r="KCD214" s="449"/>
      <c r="KCE214" s="602"/>
      <c r="KCF214" s="447"/>
      <c r="KCG214" s="447"/>
      <c r="KCH214" s="447"/>
      <c r="KCI214" s="448"/>
      <c r="KCJ214" s="602"/>
      <c r="KCK214" s="602"/>
      <c r="KCL214" s="602"/>
      <c r="KCM214" s="449"/>
      <c r="KCN214" s="449"/>
      <c r="KCO214" s="449"/>
      <c r="KCP214" s="602"/>
      <c r="KCQ214" s="449"/>
      <c r="KCR214" s="449"/>
      <c r="KCS214" s="449"/>
      <c r="KCT214" s="449"/>
      <c r="KCU214" s="602"/>
      <c r="KCV214" s="447"/>
      <c r="KCW214" s="447"/>
      <c r="KCX214" s="447"/>
      <c r="KCY214" s="448"/>
      <c r="KCZ214" s="602"/>
      <c r="KDA214" s="602"/>
      <c r="KDB214" s="602"/>
      <c r="KDC214" s="449"/>
      <c r="KDD214" s="449"/>
      <c r="KDE214" s="449"/>
      <c r="KDF214" s="602"/>
      <c r="KDG214" s="449"/>
      <c r="KDH214" s="449"/>
      <c r="KDI214" s="449"/>
      <c r="KDJ214" s="449"/>
      <c r="KDK214" s="602"/>
      <c r="KDL214" s="447"/>
      <c r="KDM214" s="447"/>
      <c r="KDN214" s="447"/>
      <c r="KDO214" s="448"/>
      <c r="KDP214" s="602"/>
      <c r="KDQ214" s="602"/>
      <c r="KDR214" s="602"/>
      <c r="KDS214" s="449"/>
      <c r="KDT214" s="449"/>
      <c r="KDU214" s="449"/>
      <c r="KDV214" s="602"/>
      <c r="KDW214" s="449"/>
      <c r="KDX214" s="449"/>
      <c r="KDY214" s="449"/>
      <c r="KDZ214" s="449"/>
      <c r="KEA214" s="602"/>
      <c r="KEB214" s="447"/>
      <c r="KEC214" s="447"/>
      <c r="KED214" s="447"/>
      <c r="KEE214" s="448"/>
      <c r="KEF214" s="602"/>
      <c r="KEG214" s="602"/>
      <c r="KEH214" s="602"/>
      <c r="KEI214" s="449"/>
      <c r="KEJ214" s="449"/>
      <c r="KEK214" s="449"/>
      <c r="KEL214" s="602"/>
      <c r="KEM214" s="449"/>
      <c r="KEN214" s="449"/>
      <c r="KEO214" s="449"/>
      <c r="KEP214" s="449"/>
      <c r="KEQ214" s="602"/>
      <c r="KER214" s="447"/>
      <c r="KES214" s="447"/>
      <c r="KET214" s="447"/>
      <c r="KEU214" s="448"/>
      <c r="KEV214" s="602"/>
      <c r="KEW214" s="602"/>
      <c r="KEX214" s="602"/>
      <c r="KEY214" s="449"/>
      <c r="KEZ214" s="449"/>
      <c r="KFA214" s="449"/>
      <c r="KFB214" s="602"/>
      <c r="KFC214" s="449"/>
      <c r="KFD214" s="449"/>
      <c r="KFE214" s="449"/>
      <c r="KFF214" s="449"/>
      <c r="KFG214" s="602"/>
      <c r="KFH214" s="447"/>
      <c r="KFI214" s="447"/>
      <c r="KFJ214" s="447"/>
      <c r="KFK214" s="448"/>
      <c r="KFL214" s="602"/>
      <c r="KFM214" s="602"/>
      <c r="KFN214" s="602"/>
      <c r="KFO214" s="449"/>
      <c r="KFP214" s="449"/>
      <c r="KFQ214" s="449"/>
      <c r="KFR214" s="602"/>
      <c r="KFS214" s="449"/>
      <c r="KFT214" s="449"/>
      <c r="KFU214" s="449"/>
      <c r="KFV214" s="449"/>
      <c r="KFW214" s="602"/>
      <c r="KFX214" s="447"/>
      <c r="KFY214" s="447"/>
      <c r="KFZ214" s="447"/>
      <c r="KGA214" s="448"/>
      <c r="KGB214" s="602"/>
      <c r="KGC214" s="602"/>
      <c r="KGD214" s="602"/>
      <c r="KGE214" s="449"/>
      <c r="KGF214" s="449"/>
      <c r="KGG214" s="449"/>
      <c r="KGH214" s="602"/>
      <c r="KGI214" s="449"/>
      <c r="KGJ214" s="449"/>
      <c r="KGK214" s="449"/>
      <c r="KGL214" s="449"/>
      <c r="KGM214" s="602"/>
      <c r="KGN214" s="447"/>
      <c r="KGO214" s="447"/>
      <c r="KGP214" s="447"/>
      <c r="KGQ214" s="448"/>
      <c r="KGR214" s="602"/>
      <c r="KGS214" s="602"/>
      <c r="KGT214" s="602"/>
      <c r="KGU214" s="449"/>
      <c r="KGV214" s="449"/>
      <c r="KGW214" s="449"/>
      <c r="KGX214" s="602"/>
      <c r="KGY214" s="449"/>
      <c r="KGZ214" s="449"/>
      <c r="KHA214" s="449"/>
      <c r="KHB214" s="449"/>
      <c r="KHC214" s="602"/>
      <c r="KHD214" s="447"/>
      <c r="KHE214" s="447"/>
      <c r="KHF214" s="447"/>
      <c r="KHG214" s="448"/>
      <c r="KHH214" s="602"/>
      <c r="KHI214" s="602"/>
      <c r="KHJ214" s="602"/>
      <c r="KHK214" s="449"/>
      <c r="KHL214" s="449"/>
      <c r="KHM214" s="449"/>
      <c r="KHN214" s="602"/>
      <c r="KHO214" s="449"/>
      <c r="KHP214" s="449"/>
      <c r="KHQ214" s="449"/>
      <c r="KHR214" s="449"/>
      <c r="KHS214" s="602"/>
      <c r="KHT214" s="447"/>
      <c r="KHU214" s="447"/>
      <c r="KHV214" s="447"/>
      <c r="KHW214" s="448"/>
      <c r="KHX214" s="602"/>
      <c r="KHY214" s="602"/>
      <c r="KHZ214" s="602"/>
      <c r="KIA214" s="449"/>
      <c r="KIB214" s="449"/>
      <c r="KIC214" s="449"/>
      <c r="KID214" s="602"/>
      <c r="KIE214" s="449"/>
      <c r="KIF214" s="449"/>
      <c r="KIG214" s="449"/>
      <c r="KIH214" s="449"/>
      <c r="KII214" s="602"/>
      <c r="KIJ214" s="447"/>
      <c r="KIK214" s="447"/>
      <c r="KIL214" s="447"/>
      <c r="KIM214" s="448"/>
      <c r="KIN214" s="602"/>
      <c r="KIO214" s="602"/>
      <c r="KIP214" s="602"/>
      <c r="KIQ214" s="449"/>
      <c r="KIR214" s="449"/>
      <c r="KIS214" s="449"/>
      <c r="KIT214" s="602"/>
      <c r="KIU214" s="449"/>
      <c r="KIV214" s="449"/>
      <c r="KIW214" s="449"/>
      <c r="KIX214" s="449"/>
      <c r="KIY214" s="602"/>
      <c r="KIZ214" s="447"/>
      <c r="KJA214" s="447"/>
      <c r="KJB214" s="447"/>
      <c r="KJC214" s="448"/>
      <c r="KJD214" s="602"/>
      <c r="KJE214" s="602"/>
      <c r="KJF214" s="602"/>
      <c r="KJG214" s="449"/>
      <c r="KJH214" s="449"/>
      <c r="KJI214" s="449"/>
      <c r="KJJ214" s="602"/>
      <c r="KJK214" s="449"/>
      <c r="KJL214" s="449"/>
      <c r="KJM214" s="449"/>
      <c r="KJN214" s="449"/>
      <c r="KJO214" s="602"/>
      <c r="KJP214" s="447"/>
      <c r="KJQ214" s="447"/>
      <c r="KJR214" s="447"/>
      <c r="KJS214" s="448"/>
      <c r="KJT214" s="602"/>
      <c r="KJU214" s="602"/>
      <c r="KJV214" s="602"/>
      <c r="KJW214" s="449"/>
      <c r="KJX214" s="449"/>
      <c r="KJY214" s="449"/>
      <c r="KJZ214" s="602"/>
      <c r="KKA214" s="449"/>
      <c r="KKB214" s="449"/>
      <c r="KKC214" s="449"/>
      <c r="KKD214" s="449"/>
      <c r="KKE214" s="602"/>
      <c r="KKF214" s="447"/>
      <c r="KKG214" s="447"/>
      <c r="KKH214" s="447"/>
      <c r="KKI214" s="448"/>
      <c r="KKJ214" s="602"/>
      <c r="KKK214" s="602"/>
      <c r="KKL214" s="602"/>
      <c r="KKM214" s="449"/>
      <c r="KKN214" s="449"/>
      <c r="KKO214" s="449"/>
      <c r="KKP214" s="602"/>
      <c r="KKQ214" s="449"/>
      <c r="KKR214" s="449"/>
      <c r="KKS214" s="449"/>
      <c r="KKT214" s="449"/>
      <c r="KKU214" s="602"/>
      <c r="KKV214" s="447"/>
      <c r="KKW214" s="447"/>
      <c r="KKX214" s="447"/>
      <c r="KKY214" s="448"/>
      <c r="KKZ214" s="602"/>
      <c r="KLA214" s="602"/>
      <c r="KLB214" s="602"/>
      <c r="KLC214" s="449"/>
      <c r="KLD214" s="449"/>
      <c r="KLE214" s="449"/>
      <c r="KLF214" s="602"/>
      <c r="KLG214" s="449"/>
      <c r="KLH214" s="449"/>
      <c r="KLI214" s="449"/>
      <c r="KLJ214" s="449"/>
      <c r="KLK214" s="602"/>
      <c r="KLL214" s="447"/>
      <c r="KLM214" s="447"/>
      <c r="KLN214" s="447"/>
      <c r="KLO214" s="448"/>
      <c r="KLP214" s="602"/>
      <c r="KLQ214" s="602"/>
      <c r="KLR214" s="602"/>
      <c r="KLS214" s="449"/>
      <c r="KLT214" s="449"/>
      <c r="KLU214" s="449"/>
      <c r="KLV214" s="602"/>
      <c r="KLW214" s="449"/>
      <c r="KLX214" s="449"/>
      <c r="KLY214" s="449"/>
      <c r="KLZ214" s="449"/>
      <c r="KMA214" s="602"/>
      <c r="KMB214" s="447"/>
      <c r="KMC214" s="447"/>
      <c r="KMD214" s="447"/>
      <c r="KME214" s="448"/>
      <c r="KMF214" s="602"/>
      <c r="KMG214" s="602"/>
      <c r="KMH214" s="602"/>
      <c r="KMI214" s="449"/>
      <c r="KMJ214" s="449"/>
      <c r="KMK214" s="449"/>
      <c r="KML214" s="602"/>
      <c r="KMM214" s="449"/>
      <c r="KMN214" s="449"/>
      <c r="KMO214" s="449"/>
      <c r="KMP214" s="449"/>
      <c r="KMQ214" s="602"/>
      <c r="KMR214" s="447"/>
      <c r="KMS214" s="447"/>
      <c r="KMT214" s="447"/>
      <c r="KMU214" s="448"/>
      <c r="KMV214" s="602"/>
      <c r="KMW214" s="602"/>
      <c r="KMX214" s="602"/>
      <c r="KMY214" s="449"/>
      <c r="KMZ214" s="449"/>
      <c r="KNA214" s="449"/>
      <c r="KNB214" s="602"/>
      <c r="KNC214" s="449"/>
      <c r="KND214" s="449"/>
      <c r="KNE214" s="449"/>
      <c r="KNF214" s="449"/>
      <c r="KNG214" s="602"/>
      <c r="KNH214" s="447"/>
      <c r="KNI214" s="447"/>
      <c r="KNJ214" s="447"/>
      <c r="KNK214" s="448"/>
      <c r="KNL214" s="602"/>
      <c r="KNM214" s="602"/>
      <c r="KNN214" s="602"/>
      <c r="KNO214" s="449"/>
      <c r="KNP214" s="449"/>
      <c r="KNQ214" s="449"/>
      <c r="KNR214" s="602"/>
      <c r="KNS214" s="449"/>
      <c r="KNT214" s="449"/>
      <c r="KNU214" s="449"/>
      <c r="KNV214" s="449"/>
      <c r="KNW214" s="602"/>
      <c r="KNX214" s="447"/>
      <c r="KNY214" s="447"/>
      <c r="KNZ214" s="447"/>
      <c r="KOA214" s="448"/>
      <c r="KOB214" s="602"/>
      <c r="KOC214" s="602"/>
      <c r="KOD214" s="602"/>
      <c r="KOE214" s="449"/>
      <c r="KOF214" s="449"/>
      <c r="KOG214" s="449"/>
      <c r="KOH214" s="602"/>
      <c r="KOI214" s="449"/>
      <c r="KOJ214" s="449"/>
      <c r="KOK214" s="449"/>
      <c r="KOL214" s="449"/>
      <c r="KOM214" s="602"/>
      <c r="KON214" s="447"/>
      <c r="KOO214" s="447"/>
      <c r="KOP214" s="447"/>
      <c r="KOQ214" s="448"/>
      <c r="KOR214" s="602"/>
      <c r="KOS214" s="602"/>
      <c r="KOT214" s="602"/>
      <c r="KOU214" s="449"/>
      <c r="KOV214" s="449"/>
      <c r="KOW214" s="449"/>
      <c r="KOX214" s="602"/>
      <c r="KOY214" s="449"/>
      <c r="KOZ214" s="449"/>
      <c r="KPA214" s="449"/>
      <c r="KPB214" s="449"/>
      <c r="KPC214" s="602"/>
      <c r="KPD214" s="447"/>
      <c r="KPE214" s="447"/>
      <c r="KPF214" s="447"/>
      <c r="KPG214" s="448"/>
      <c r="KPH214" s="602"/>
      <c r="KPI214" s="602"/>
      <c r="KPJ214" s="602"/>
      <c r="KPK214" s="449"/>
      <c r="KPL214" s="449"/>
      <c r="KPM214" s="449"/>
      <c r="KPN214" s="602"/>
      <c r="KPO214" s="449"/>
      <c r="KPP214" s="449"/>
      <c r="KPQ214" s="449"/>
      <c r="KPR214" s="449"/>
      <c r="KPS214" s="602"/>
      <c r="KPT214" s="447"/>
      <c r="KPU214" s="447"/>
      <c r="KPV214" s="447"/>
      <c r="KPW214" s="448"/>
      <c r="KPX214" s="602"/>
      <c r="KPY214" s="602"/>
      <c r="KPZ214" s="602"/>
      <c r="KQA214" s="449"/>
      <c r="KQB214" s="449"/>
      <c r="KQC214" s="449"/>
      <c r="KQD214" s="602"/>
      <c r="KQE214" s="449"/>
      <c r="KQF214" s="449"/>
      <c r="KQG214" s="449"/>
      <c r="KQH214" s="449"/>
      <c r="KQI214" s="602"/>
      <c r="KQJ214" s="447"/>
      <c r="KQK214" s="447"/>
      <c r="KQL214" s="447"/>
      <c r="KQM214" s="448"/>
      <c r="KQN214" s="602"/>
      <c r="KQO214" s="602"/>
      <c r="KQP214" s="602"/>
      <c r="KQQ214" s="449"/>
      <c r="KQR214" s="449"/>
      <c r="KQS214" s="449"/>
      <c r="KQT214" s="602"/>
      <c r="KQU214" s="449"/>
      <c r="KQV214" s="449"/>
      <c r="KQW214" s="449"/>
      <c r="KQX214" s="449"/>
      <c r="KQY214" s="602"/>
      <c r="KQZ214" s="447"/>
      <c r="KRA214" s="447"/>
      <c r="KRB214" s="447"/>
      <c r="KRC214" s="448"/>
      <c r="KRD214" s="602"/>
      <c r="KRE214" s="602"/>
      <c r="KRF214" s="602"/>
      <c r="KRG214" s="449"/>
      <c r="KRH214" s="449"/>
      <c r="KRI214" s="449"/>
      <c r="KRJ214" s="602"/>
      <c r="KRK214" s="449"/>
      <c r="KRL214" s="449"/>
      <c r="KRM214" s="449"/>
      <c r="KRN214" s="449"/>
      <c r="KRO214" s="602"/>
      <c r="KRP214" s="447"/>
      <c r="KRQ214" s="447"/>
      <c r="KRR214" s="447"/>
      <c r="KRS214" s="448"/>
      <c r="KRT214" s="602"/>
      <c r="KRU214" s="602"/>
      <c r="KRV214" s="602"/>
      <c r="KRW214" s="449"/>
      <c r="KRX214" s="449"/>
      <c r="KRY214" s="449"/>
      <c r="KRZ214" s="602"/>
      <c r="KSA214" s="449"/>
      <c r="KSB214" s="449"/>
      <c r="KSC214" s="449"/>
      <c r="KSD214" s="449"/>
      <c r="KSE214" s="602"/>
      <c r="KSF214" s="447"/>
      <c r="KSG214" s="447"/>
      <c r="KSH214" s="447"/>
      <c r="KSI214" s="448"/>
      <c r="KSJ214" s="602"/>
      <c r="KSK214" s="602"/>
      <c r="KSL214" s="602"/>
      <c r="KSM214" s="449"/>
      <c r="KSN214" s="449"/>
      <c r="KSO214" s="449"/>
      <c r="KSP214" s="602"/>
      <c r="KSQ214" s="449"/>
      <c r="KSR214" s="449"/>
      <c r="KSS214" s="449"/>
      <c r="KST214" s="449"/>
      <c r="KSU214" s="602"/>
      <c r="KSV214" s="447"/>
      <c r="KSW214" s="447"/>
      <c r="KSX214" s="447"/>
      <c r="KSY214" s="448"/>
      <c r="KSZ214" s="602"/>
      <c r="KTA214" s="602"/>
      <c r="KTB214" s="602"/>
      <c r="KTC214" s="449"/>
      <c r="KTD214" s="449"/>
      <c r="KTE214" s="449"/>
      <c r="KTF214" s="602"/>
      <c r="KTG214" s="449"/>
      <c r="KTH214" s="449"/>
      <c r="KTI214" s="449"/>
      <c r="KTJ214" s="449"/>
      <c r="KTK214" s="602"/>
      <c r="KTL214" s="447"/>
      <c r="KTM214" s="447"/>
      <c r="KTN214" s="447"/>
      <c r="KTO214" s="448"/>
      <c r="KTP214" s="602"/>
      <c r="KTQ214" s="602"/>
      <c r="KTR214" s="602"/>
      <c r="KTS214" s="449"/>
      <c r="KTT214" s="449"/>
      <c r="KTU214" s="449"/>
      <c r="KTV214" s="602"/>
      <c r="KTW214" s="449"/>
      <c r="KTX214" s="449"/>
      <c r="KTY214" s="449"/>
      <c r="KTZ214" s="449"/>
      <c r="KUA214" s="602"/>
      <c r="KUB214" s="447"/>
      <c r="KUC214" s="447"/>
      <c r="KUD214" s="447"/>
      <c r="KUE214" s="448"/>
      <c r="KUF214" s="602"/>
      <c r="KUG214" s="602"/>
      <c r="KUH214" s="602"/>
      <c r="KUI214" s="449"/>
      <c r="KUJ214" s="449"/>
      <c r="KUK214" s="449"/>
      <c r="KUL214" s="602"/>
      <c r="KUM214" s="449"/>
      <c r="KUN214" s="449"/>
      <c r="KUO214" s="449"/>
      <c r="KUP214" s="449"/>
      <c r="KUQ214" s="602"/>
      <c r="KUR214" s="447"/>
      <c r="KUS214" s="447"/>
      <c r="KUT214" s="447"/>
      <c r="KUU214" s="448"/>
      <c r="KUV214" s="602"/>
      <c r="KUW214" s="602"/>
      <c r="KUX214" s="602"/>
      <c r="KUY214" s="449"/>
      <c r="KUZ214" s="449"/>
      <c r="KVA214" s="449"/>
      <c r="KVB214" s="602"/>
      <c r="KVC214" s="449"/>
      <c r="KVD214" s="449"/>
      <c r="KVE214" s="449"/>
      <c r="KVF214" s="449"/>
      <c r="KVG214" s="602"/>
      <c r="KVH214" s="447"/>
      <c r="KVI214" s="447"/>
      <c r="KVJ214" s="447"/>
      <c r="KVK214" s="448"/>
      <c r="KVL214" s="602"/>
      <c r="KVM214" s="602"/>
      <c r="KVN214" s="602"/>
      <c r="KVO214" s="449"/>
      <c r="KVP214" s="449"/>
      <c r="KVQ214" s="449"/>
      <c r="KVR214" s="602"/>
      <c r="KVS214" s="449"/>
      <c r="KVT214" s="449"/>
      <c r="KVU214" s="449"/>
      <c r="KVV214" s="449"/>
      <c r="KVW214" s="602"/>
      <c r="KVX214" s="447"/>
      <c r="KVY214" s="447"/>
      <c r="KVZ214" s="447"/>
      <c r="KWA214" s="448"/>
      <c r="KWB214" s="602"/>
      <c r="KWC214" s="602"/>
      <c r="KWD214" s="602"/>
      <c r="KWE214" s="449"/>
      <c r="KWF214" s="449"/>
      <c r="KWG214" s="449"/>
      <c r="KWH214" s="602"/>
      <c r="KWI214" s="449"/>
      <c r="KWJ214" s="449"/>
      <c r="KWK214" s="449"/>
      <c r="KWL214" s="449"/>
      <c r="KWM214" s="602"/>
      <c r="KWN214" s="447"/>
      <c r="KWO214" s="447"/>
      <c r="KWP214" s="447"/>
      <c r="KWQ214" s="448"/>
      <c r="KWR214" s="602"/>
      <c r="KWS214" s="602"/>
      <c r="KWT214" s="602"/>
      <c r="KWU214" s="449"/>
      <c r="KWV214" s="449"/>
      <c r="KWW214" s="449"/>
      <c r="KWX214" s="602"/>
      <c r="KWY214" s="449"/>
      <c r="KWZ214" s="449"/>
      <c r="KXA214" s="449"/>
      <c r="KXB214" s="449"/>
      <c r="KXC214" s="602"/>
      <c r="KXD214" s="447"/>
      <c r="KXE214" s="447"/>
      <c r="KXF214" s="447"/>
      <c r="KXG214" s="448"/>
      <c r="KXH214" s="602"/>
      <c r="KXI214" s="602"/>
      <c r="KXJ214" s="602"/>
      <c r="KXK214" s="449"/>
      <c r="KXL214" s="449"/>
      <c r="KXM214" s="449"/>
      <c r="KXN214" s="602"/>
      <c r="KXO214" s="449"/>
      <c r="KXP214" s="449"/>
      <c r="KXQ214" s="449"/>
      <c r="KXR214" s="449"/>
      <c r="KXS214" s="602"/>
      <c r="KXT214" s="447"/>
      <c r="KXU214" s="447"/>
      <c r="KXV214" s="447"/>
      <c r="KXW214" s="448"/>
      <c r="KXX214" s="602"/>
      <c r="KXY214" s="602"/>
      <c r="KXZ214" s="602"/>
      <c r="KYA214" s="449"/>
      <c r="KYB214" s="449"/>
      <c r="KYC214" s="449"/>
      <c r="KYD214" s="602"/>
      <c r="KYE214" s="449"/>
      <c r="KYF214" s="449"/>
      <c r="KYG214" s="449"/>
      <c r="KYH214" s="449"/>
      <c r="KYI214" s="602"/>
      <c r="KYJ214" s="447"/>
      <c r="KYK214" s="447"/>
      <c r="KYL214" s="447"/>
      <c r="KYM214" s="448"/>
      <c r="KYN214" s="602"/>
      <c r="KYO214" s="602"/>
      <c r="KYP214" s="602"/>
      <c r="KYQ214" s="449"/>
      <c r="KYR214" s="449"/>
      <c r="KYS214" s="449"/>
      <c r="KYT214" s="602"/>
      <c r="KYU214" s="449"/>
      <c r="KYV214" s="449"/>
      <c r="KYW214" s="449"/>
      <c r="KYX214" s="449"/>
      <c r="KYY214" s="602"/>
      <c r="KYZ214" s="447"/>
      <c r="KZA214" s="447"/>
      <c r="KZB214" s="447"/>
      <c r="KZC214" s="448"/>
      <c r="KZD214" s="602"/>
      <c r="KZE214" s="602"/>
      <c r="KZF214" s="602"/>
      <c r="KZG214" s="449"/>
      <c r="KZH214" s="449"/>
      <c r="KZI214" s="449"/>
      <c r="KZJ214" s="602"/>
      <c r="KZK214" s="449"/>
      <c r="KZL214" s="449"/>
      <c r="KZM214" s="449"/>
      <c r="KZN214" s="449"/>
      <c r="KZO214" s="602"/>
      <c r="KZP214" s="447"/>
      <c r="KZQ214" s="447"/>
      <c r="KZR214" s="447"/>
      <c r="KZS214" s="448"/>
      <c r="KZT214" s="602"/>
      <c r="KZU214" s="602"/>
      <c r="KZV214" s="602"/>
      <c r="KZW214" s="449"/>
      <c r="KZX214" s="449"/>
      <c r="KZY214" s="449"/>
      <c r="KZZ214" s="602"/>
      <c r="LAA214" s="449"/>
      <c r="LAB214" s="449"/>
      <c r="LAC214" s="449"/>
      <c r="LAD214" s="449"/>
      <c r="LAE214" s="602"/>
      <c r="LAF214" s="447"/>
      <c r="LAG214" s="447"/>
      <c r="LAH214" s="447"/>
      <c r="LAI214" s="448"/>
      <c r="LAJ214" s="602"/>
      <c r="LAK214" s="602"/>
      <c r="LAL214" s="602"/>
      <c r="LAM214" s="449"/>
      <c r="LAN214" s="449"/>
      <c r="LAO214" s="449"/>
      <c r="LAP214" s="602"/>
      <c r="LAQ214" s="449"/>
      <c r="LAR214" s="449"/>
      <c r="LAS214" s="449"/>
      <c r="LAT214" s="449"/>
      <c r="LAU214" s="602"/>
      <c r="LAV214" s="447"/>
      <c r="LAW214" s="447"/>
      <c r="LAX214" s="447"/>
      <c r="LAY214" s="448"/>
      <c r="LAZ214" s="602"/>
      <c r="LBA214" s="602"/>
      <c r="LBB214" s="602"/>
      <c r="LBC214" s="449"/>
      <c r="LBD214" s="449"/>
      <c r="LBE214" s="449"/>
      <c r="LBF214" s="602"/>
      <c r="LBG214" s="449"/>
      <c r="LBH214" s="449"/>
      <c r="LBI214" s="449"/>
      <c r="LBJ214" s="449"/>
      <c r="LBK214" s="602"/>
      <c r="LBL214" s="447"/>
      <c r="LBM214" s="447"/>
      <c r="LBN214" s="447"/>
      <c r="LBO214" s="448"/>
      <c r="LBP214" s="602"/>
      <c r="LBQ214" s="602"/>
      <c r="LBR214" s="602"/>
      <c r="LBS214" s="449"/>
      <c r="LBT214" s="449"/>
      <c r="LBU214" s="449"/>
      <c r="LBV214" s="602"/>
      <c r="LBW214" s="449"/>
      <c r="LBX214" s="449"/>
      <c r="LBY214" s="449"/>
      <c r="LBZ214" s="449"/>
      <c r="LCA214" s="602"/>
      <c r="LCB214" s="447"/>
      <c r="LCC214" s="447"/>
      <c r="LCD214" s="447"/>
      <c r="LCE214" s="448"/>
      <c r="LCF214" s="602"/>
      <c r="LCG214" s="602"/>
      <c r="LCH214" s="602"/>
      <c r="LCI214" s="449"/>
      <c r="LCJ214" s="449"/>
      <c r="LCK214" s="449"/>
      <c r="LCL214" s="602"/>
      <c r="LCM214" s="449"/>
      <c r="LCN214" s="449"/>
      <c r="LCO214" s="449"/>
      <c r="LCP214" s="449"/>
      <c r="LCQ214" s="602"/>
      <c r="LCR214" s="447"/>
      <c r="LCS214" s="447"/>
      <c r="LCT214" s="447"/>
      <c r="LCU214" s="448"/>
      <c r="LCV214" s="602"/>
      <c r="LCW214" s="602"/>
      <c r="LCX214" s="602"/>
      <c r="LCY214" s="449"/>
      <c r="LCZ214" s="449"/>
      <c r="LDA214" s="449"/>
      <c r="LDB214" s="602"/>
      <c r="LDC214" s="449"/>
      <c r="LDD214" s="449"/>
      <c r="LDE214" s="449"/>
      <c r="LDF214" s="449"/>
      <c r="LDG214" s="602"/>
      <c r="LDH214" s="447"/>
      <c r="LDI214" s="447"/>
      <c r="LDJ214" s="447"/>
      <c r="LDK214" s="448"/>
      <c r="LDL214" s="602"/>
      <c r="LDM214" s="602"/>
      <c r="LDN214" s="602"/>
      <c r="LDO214" s="449"/>
      <c r="LDP214" s="449"/>
      <c r="LDQ214" s="449"/>
      <c r="LDR214" s="602"/>
      <c r="LDS214" s="449"/>
      <c r="LDT214" s="449"/>
      <c r="LDU214" s="449"/>
      <c r="LDV214" s="449"/>
      <c r="LDW214" s="602"/>
      <c r="LDX214" s="447"/>
      <c r="LDY214" s="447"/>
      <c r="LDZ214" s="447"/>
      <c r="LEA214" s="448"/>
      <c r="LEB214" s="602"/>
      <c r="LEC214" s="602"/>
      <c r="LED214" s="602"/>
      <c r="LEE214" s="449"/>
      <c r="LEF214" s="449"/>
      <c r="LEG214" s="449"/>
      <c r="LEH214" s="602"/>
      <c r="LEI214" s="449"/>
      <c r="LEJ214" s="449"/>
      <c r="LEK214" s="449"/>
      <c r="LEL214" s="449"/>
      <c r="LEM214" s="602"/>
      <c r="LEN214" s="447"/>
      <c r="LEO214" s="447"/>
      <c r="LEP214" s="447"/>
      <c r="LEQ214" s="448"/>
      <c r="LER214" s="602"/>
      <c r="LES214" s="602"/>
      <c r="LET214" s="602"/>
      <c r="LEU214" s="449"/>
      <c r="LEV214" s="449"/>
      <c r="LEW214" s="449"/>
      <c r="LEX214" s="602"/>
      <c r="LEY214" s="449"/>
      <c r="LEZ214" s="449"/>
      <c r="LFA214" s="449"/>
      <c r="LFB214" s="449"/>
      <c r="LFC214" s="602"/>
      <c r="LFD214" s="447"/>
      <c r="LFE214" s="447"/>
      <c r="LFF214" s="447"/>
      <c r="LFG214" s="448"/>
      <c r="LFH214" s="602"/>
      <c r="LFI214" s="602"/>
      <c r="LFJ214" s="602"/>
      <c r="LFK214" s="449"/>
      <c r="LFL214" s="449"/>
      <c r="LFM214" s="449"/>
      <c r="LFN214" s="602"/>
      <c r="LFO214" s="449"/>
      <c r="LFP214" s="449"/>
      <c r="LFQ214" s="449"/>
      <c r="LFR214" s="449"/>
      <c r="LFS214" s="602"/>
      <c r="LFT214" s="447"/>
      <c r="LFU214" s="447"/>
      <c r="LFV214" s="447"/>
      <c r="LFW214" s="448"/>
      <c r="LFX214" s="602"/>
      <c r="LFY214" s="602"/>
      <c r="LFZ214" s="602"/>
      <c r="LGA214" s="449"/>
      <c r="LGB214" s="449"/>
      <c r="LGC214" s="449"/>
      <c r="LGD214" s="602"/>
      <c r="LGE214" s="449"/>
      <c r="LGF214" s="449"/>
      <c r="LGG214" s="449"/>
      <c r="LGH214" s="449"/>
      <c r="LGI214" s="602"/>
      <c r="LGJ214" s="447"/>
      <c r="LGK214" s="447"/>
      <c r="LGL214" s="447"/>
      <c r="LGM214" s="448"/>
      <c r="LGN214" s="602"/>
      <c r="LGO214" s="602"/>
      <c r="LGP214" s="602"/>
      <c r="LGQ214" s="449"/>
      <c r="LGR214" s="449"/>
      <c r="LGS214" s="449"/>
      <c r="LGT214" s="602"/>
      <c r="LGU214" s="449"/>
      <c r="LGV214" s="449"/>
      <c r="LGW214" s="449"/>
      <c r="LGX214" s="449"/>
      <c r="LGY214" s="602"/>
      <c r="LGZ214" s="447"/>
      <c r="LHA214" s="447"/>
      <c r="LHB214" s="447"/>
      <c r="LHC214" s="448"/>
      <c r="LHD214" s="602"/>
      <c r="LHE214" s="602"/>
      <c r="LHF214" s="602"/>
      <c r="LHG214" s="449"/>
      <c r="LHH214" s="449"/>
      <c r="LHI214" s="449"/>
      <c r="LHJ214" s="602"/>
      <c r="LHK214" s="449"/>
      <c r="LHL214" s="449"/>
      <c r="LHM214" s="449"/>
      <c r="LHN214" s="449"/>
      <c r="LHO214" s="602"/>
      <c r="LHP214" s="447"/>
      <c r="LHQ214" s="447"/>
      <c r="LHR214" s="447"/>
      <c r="LHS214" s="448"/>
      <c r="LHT214" s="602"/>
      <c r="LHU214" s="602"/>
      <c r="LHV214" s="602"/>
      <c r="LHW214" s="449"/>
      <c r="LHX214" s="449"/>
      <c r="LHY214" s="449"/>
      <c r="LHZ214" s="602"/>
      <c r="LIA214" s="449"/>
      <c r="LIB214" s="449"/>
      <c r="LIC214" s="449"/>
      <c r="LID214" s="449"/>
      <c r="LIE214" s="602"/>
      <c r="LIF214" s="447"/>
      <c r="LIG214" s="447"/>
      <c r="LIH214" s="447"/>
      <c r="LII214" s="448"/>
      <c r="LIJ214" s="602"/>
      <c r="LIK214" s="602"/>
      <c r="LIL214" s="602"/>
      <c r="LIM214" s="449"/>
      <c r="LIN214" s="449"/>
      <c r="LIO214" s="449"/>
      <c r="LIP214" s="602"/>
      <c r="LIQ214" s="449"/>
      <c r="LIR214" s="449"/>
      <c r="LIS214" s="449"/>
      <c r="LIT214" s="449"/>
      <c r="LIU214" s="602"/>
      <c r="LIV214" s="447"/>
      <c r="LIW214" s="447"/>
      <c r="LIX214" s="447"/>
      <c r="LIY214" s="448"/>
      <c r="LIZ214" s="602"/>
      <c r="LJA214" s="602"/>
      <c r="LJB214" s="602"/>
      <c r="LJC214" s="449"/>
      <c r="LJD214" s="449"/>
      <c r="LJE214" s="449"/>
      <c r="LJF214" s="602"/>
      <c r="LJG214" s="449"/>
      <c r="LJH214" s="449"/>
      <c r="LJI214" s="449"/>
      <c r="LJJ214" s="449"/>
      <c r="LJK214" s="602"/>
      <c r="LJL214" s="447"/>
      <c r="LJM214" s="447"/>
      <c r="LJN214" s="447"/>
      <c r="LJO214" s="448"/>
      <c r="LJP214" s="602"/>
      <c r="LJQ214" s="602"/>
      <c r="LJR214" s="602"/>
      <c r="LJS214" s="449"/>
      <c r="LJT214" s="449"/>
      <c r="LJU214" s="449"/>
      <c r="LJV214" s="602"/>
      <c r="LJW214" s="449"/>
      <c r="LJX214" s="449"/>
      <c r="LJY214" s="449"/>
      <c r="LJZ214" s="449"/>
      <c r="LKA214" s="602"/>
      <c r="LKB214" s="447"/>
      <c r="LKC214" s="447"/>
      <c r="LKD214" s="447"/>
      <c r="LKE214" s="448"/>
      <c r="LKF214" s="602"/>
      <c r="LKG214" s="602"/>
      <c r="LKH214" s="602"/>
      <c r="LKI214" s="449"/>
      <c r="LKJ214" s="449"/>
      <c r="LKK214" s="449"/>
      <c r="LKL214" s="602"/>
      <c r="LKM214" s="449"/>
      <c r="LKN214" s="449"/>
      <c r="LKO214" s="449"/>
      <c r="LKP214" s="449"/>
      <c r="LKQ214" s="602"/>
      <c r="LKR214" s="447"/>
      <c r="LKS214" s="447"/>
      <c r="LKT214" s="447"/>
      <c r="LKU214" s="448"/>
      <c r="LKV214" s="602"/>
      <c r="LKW214" s="602"/>
      <c r="LKX214" s="602"/>
      <c r="LKY214" s="449"/>
      <c r="LKZ214" s="449"/>
      <c r="LLA214" s="449"/>
      <c r="LLB214" s="602"/>
      <c r="LLC214" s="449"/>
      <c r="LLD214" s="449"/>
      <c r="LLE214" s="449"/>
      <c r="LLF214" s="449"/>
      <c r="LLG214" s="602"/>
      <c r="LLH214" s="447"/>
      <c r="LLI214" s="447"/>
      <c r="LLJ214" s="447"/>
      <c r="LLK214" s="448"/>
      <c r="LLL214" s="602"/>
      <c r="LLM214" s="602"/>
      <c r="LLN214" s="602"/>
      <c r="LLO214" s="449"/>
      <c r="LLP214" s="449"/>
      <c r="LLQ214" s="449"/>
      <c r="LLR214" s="602"/>
      <c r="LLS214" s="449"/>
      <c r="LLT214" s="449"/>
      <c r="LLU214" s="449"/>
      <c r="LLV214" s="449"/>
      <c r="LLW214" s="602"/>
      <c r="LLX214" s="447"/>
      <c r="LLY214" s="447"/>
      <c r="LLZ214" s="447"/>
      <c r="LMA214" s="448"/>
      <c r="LMB214" s="602"/>
      <c r="LMC214" s="602"/>
      <c r="LMD214" s="602"/>
      <c r="LME214" s="449"/>
      <c r="LMF214" s="449"/>
      <c r="LMG214" s="449"/>
      <c r="LMH214" s="602"/>
      <c r="LMI214" s="449"/>
      <c r="LMJ214" s="449"/>
      <c r="LMK214" s="449"/>
      <c r="LML214" s="449"/>
      <c r="LMM214" s="602"/>
      <c r="LMN214" s="447"/>
      <c r="LMO214" s="447"/>
      <c r="LMP214" s="447"/>
      <c r="LMQ214" s="448"/>
      <c r="LMR214" s="602"/>
      <c r="LMS214" s="602"/>
      <c r="LMT214" s="602"/>
      <c r="LMU214" s="449"/>
      <c r="LMV214" s="449"/>
      <c r="LMW214" s="449"/>
      <c r="LMX214" s="602"/>
      <c r="LMY214" s="449"/>
      <c r="LMZ214" s="449"/>
      <c r="LNA214" s="449"/>
      <c r="LNB214" s="449"/>
      <c r="LNC214" s="602"/>
      <c r="LND214" s="447"/>
      <c r="LNE214" s="447"/>
      <c r="LNF214" s="447"/>
      <c r="LNG214" s="448"/>
      <c r="LNH214" s="602"/>
      <c r="LNI214" s="602"/>
      <c r="LNJ214" s="602"/>
      <c r="LNK214" s="449"/>
      <c r="LNL214" s="449"/>
      <c r="LNM214" s="449"/>
      <c r="LNN214" s="602"/>
      <c r="LNO214" s="449"/>
      <c r="LNP214" s="449"/>
      <c r="LNQ214" s="449"/>
      <c r="LNR214" s="449"/>
      <c r="LNS214" s="602"/>
      <c r="LNT214" s="447"/>
      <c r="LNU214" s="447"/>
      <c r="LNV214" s="447"/>
      <c r="LNW214" s="448"/>
      <c r="LNX214" s="602"/>
      <c r="LNY214" s="602"/>
      <c r="LNZ214" s="602"/>
      <c r="LOA214" s="449"/>
      <c r="LOB214" s="449"/>
      <c r="LOC214" s="449"/>
      <c r="LOD214" s="602"/>
      <c r="LOE214" s="449"/>
      <c r="LOF214" s="449"/>
      <c r="LOG214" s="449"/>
      <c r="LOH214" s="449"/>
      <c r="LOI214" s="602"/>
      <c r="LOJ214" s="447"/>
      <c r="LOK214" s="447"/>
      <c r="LOL214" s="447"/>
      <c r="LOM214" s="448"/>
      <c r="LON214" s="602"/>
      <c r="LOO214" s="602"/>
      <c r="LOP214" s="602"/>
      <c r="LOQ214" s="449"/>
      <c r="LOR214" s="449"/>
      <c r="LOS214" s="449"/>
      <c r="LOT214" s="602"/>
      <c r="LOU214" s="449"/>
      <c r="LOV214" s="449"/>
      <c r="LOW214" s="449"/>
      <c r="LOX214" s="449"/>
      <c r="LOY214" s="602"/>
      <c r="LOZ214" s="447"/>
      <c r="LPA214" s="447"/>
      <c r="LPB214" s="447"/>
      <c r="LPC214" s="448"/>
      <c r="LPD214" s="602"/>
      <c r="LPE214" s="602"/>
      <c r="LPF214" s="602"/>
      <c r="LPG214" s="449"/>
      <c r="LPH214" s="449"/>
      <c r="LPI214" s="449"/>
      <c r="LPJ214" s="602"/>
      <c r="LPK214" s="449"/>
      <c r="LPL214" s="449"/>
      <c r="LPM214" s="449"/>
      <c r="LPN214" s="449"/>
      <c r="LPO214" s="602"/>
      <c r="LPP214" s="447"/>
      <c r="LPQ214" s="447"/>
      <c r="LPR214" s="447"/>
      <c r="LPS214" s="448"/>
      <c r="LPT214" s="602"/>
      <c r="LPU214" s="602"/>
      <c r="LPV214" s="602"/>
      <c r="LPW214" s="449"/>
      <c r="LPX214" s="449"/>
      <c r="LPY214" s="449"/>
      <c r="LPZ214" s="602"/>
      <c r="LQA214" s="449"/>
      <c r="LQB214" s="449"/>
      <c r="LQC214" s="449"/>
      <c r="LQD214" s="449"/>
      <c r="LQE214" s="602"/>
      <c r="LQF214" s="447"/>
      <c r="LQG214" s="447"/>
      <c r="LQH214" s="447"/>
      <c r="LQI214" s="448"/>
      <c r="LQJ214" s="602"/>
      <c r="LQK214" s="602"/>
      <c r="LQL214" s="602"/>
      <c r="LQM214" s="449"/>
      <c r="LQN214" s="449"/>
      <c r="LQO214" s="449"/>
      <c r="LQP214" s="602"/>
      <c r="LQQ214" s="449"/>
      <c r="LQR214" s="449"/>
      <c r="LQS214" s="449"/>
      <c r="LQT214" s="449"/>
      <c r="LQU214" s="602"/>
      <c r="LQV214" s="447"/>
      <c r="LQW214" s="447"/>
      <c r="LQX214" s="447"/>
      <c r="LQY214" s="448"/>
      <c r="LQZ214" s="602"/>
      <c r="LRA214" s="602"/>
      <c r="LRB214" s="602"/>
      <c r="LRC214" s="449"/>
      <c r="LRD214" s="449"/>
      <c r="LRE214" s="449"/>
      <c r="LRF214" s="602"/>
      <c r="LRG214" s="449"/>
      <c r="LRH214" s="449"/>
      <c r="LRI214" s="449"/>
      <c r="LRJ214" s="449"/>
      <c r="LRK214" s="602"/>
      <c r="LRL214" s="447"/>
      <c r="LRM214" s="447"/>
      <c r="LRN214" s="447"/>
      <c r="LRO214" s="448"/>
      <c r="LRP214" s="602"/>
      <c r="LRQ214" s="602"/>
      <c r="LRR214" s="602"/>
      <c r="LRS214" s="449"/>
      <c r="LRT214" s="449"/>
      <c r="LRU214" s="449"/>
      <c r="LRV214" s="602"/>
      <c r="LRW214" s="449"/>
      <c r="LRX214" s="449"/>
      <c r="LRY214" s="449"/>
      <c r="LRZ214" s="449"/>
      <c r="LSA214" s="602"/>
      <c r="LSB214" s="447"/>
      <c r="LSC214" s="447"/>
      <c r="LSD214" s="447"/>
      <c r="LSE214" s="448"/>
      <c r="LSF214" s="602"/>
      <c r="LSG214" s="602"/>
      <c r="LSH214" s="602"/>
      <c r="LSI214" s="449"/>
      <c r="LSJ214" s="449"/>
      <c r="LSK214" s="449"/>
      <c r="LSL214" s="602"/>
      <c r="LSM214" s="449"/>
      <c r="LSN214" s="449"/>
      <c r="LSO214" s="449"/>
      <c r="LSP214" s="449"/>
      <c r="LSQ214" s="602"/>
      <c r="LSR214" s="447"/>
      <c r="LSS214" s="447"/>
      <c r="LST214" s="447"/>
      <c r="LSU214" s="448"/>
      <c r="LSV214" s="602"/>
      <c r="LSW214" s="602"/>
      <c r="LSX214" s="602"/>
      <c r="LSY214" s="449"/>
      <c r="LSZ214" s="449"/>
      <c r="LTA214" s="449"/>
      <c r="LTB214" s="602"/>
      <c r="LTC214" s="449"/>
      <c r="LTD214" s="449"/>
      <c r="LTE214" s="449"/>
      <c r="LTF214" s="449"/>
      <c r="LTG214" s="602"/>
      <c r="LTH214" s="447"/>
      <c r="LTI214" s="447"/>
      <c r="LTJ214" s="447"/>
      <c r="LTK214" s="448"/>
      <c r="LTL214" s="602"/>
      <c r="LTM214" s="602"/>
      <c r="LTN214" s="602"/>
      <c r="LTO214" s="449"/>
      <c r="LTP214" s="449"/>
      <c r="LTQ214" s="449"/>
      <c r="LTR214" s="602"/>
      <c r="LTS214" s="449"/>
      <c r="LTT214" s="449"/>
      <c r="LTU214" s="449"/>
      <c r="LTV214" s="449"/>
      <c r="LTW214" s="602"/>
      <c r="LTX214" s="447"/>
      <c r="LTY214" s="447"/>
      <c r="LTZ214" s="447"/>
      <c r="LUA214" s="448"/>
      <c r="LUB214" s="602"/>
      <c r="LUC214" s="602"/>
      <c r="LUD214" s="602"/>
      <c r="LUE214" s="449"/>
      <c r="LUF214" s="449"/>
      <c r="LUG214" s="449"/>
      <c r="LUH214" s="602"/>
      <c r="LUI214" s="449"/>
      <c r="LUJ214" s="449"/>
      <c r="LUK214" s="449"/>
      <c r="LUL214" s="449"/>
      <c r="LUM214" s="602"/>
      <c r="LUN214" s="447"/>
      <c r="LUO214" s="447"/>
      <c r="LUP214" s="447"/>
      <c r="LUQ214" s="448"/>
      <c r="LUR214" s="602"/>
      <c r="LUS214" s="602"/>
      <c r="LUT214" s="602"/>
      <c r="LUU214" s="449"/>
      <c r="LUV214" s="449"/>
      <c r="LUW214" s="449"/>
      <c r="LUX214" s="602"/>
      <c r="LUY214" s="449"/>
      <c r="LUZ214" s="449"/>
      <c r="LVA214" s="449"/>
      <c r="LVB214" s="449"/>
      <c r="LVC214" s="602"/>
      <c r="LVD214" s="447"/>
      <c r="LVE214" s="447"/>
      <c r="LVF214" s="447"/>
      <c r="LVG214" s="448"/>
      <c r="LVH214" s="602"/>
      <c r="LVI214" s="602"/>
      <c r="LVJ214" s="602"/>
      <c r="LVK214" s="449"/>
      <c r="LVL214" s="449"/>
      <c r="LVM214" s="449"/>
      <c r="LVN214" s="602"/>
      <c r="LVO214" s="449"/>
      <c r="LVP214" s="449"/>
      <c r="LVQ214" s="449"/>
      <c r="LVR214" s="449"/>
      <c r="LVS214" s="602"/>
      <c r="LVT214" s="447"/>
      <c r="LVU214" s="447"/>
      <c r="LVV214" s="447"/>
      <c r="LVW214" s="448"/>
      <c r="LVX214" s="602"/>
      <c r="LVY214" s="602"/>
      <c r="LVZ214" s="602"/>
      <c r="LWA214" s="449"/>
      <c r="LWB214" s="449"/>
      <c r="LWC214" s="449"/>
      <c r="LWD214" s="602"/>
      <c r="LWE214" s="449"/>
      <c r="LWF214" s="449"/>
      <c r="LWG214" s="449"/>
      <c r="LWH214" s="449"/>
      <c r="LWI214" s="602"/>
      <c r="LWJ214" s="447"/>
      <c r="LWK214" s="447"/>
      <c r="LWL214" s="447"/>
      <c r="LWM214" s="448"/>
      <c r="LWN214" s="602"/>
      <c r="LWO214" s="602"/>
      <c r="LWP214" s="602"/>
      <c r="LWQ214" s="449"/>
      <c r="LWR214" s="449"/>
      <c r="LWS214" s="449"/>
      <c r="LWT214" s="602"/>
      <c r="LWU214" s="449"/>
      <c r="LWV214" s="449"/>
      <c r="LWW214" s="449"/>
      <c r="LWX214" s="449"/>
      <c r="LWY214" s="602"/>
      <c r="LWZ214" s="447"/>
      <c r="LXA214" s="447"/>
      <c r="LXB214" s="447"/>
      <c r="LXC214" s="448"/>
      <c r="LXD214" s="602"/>
      <c r="LXE214" s="602"/>
      <c r="LXF214" s="602"/>
      <c r="LXG214" s="449"/>
      <c r="LXH214" s="449"/>
      <c r="LXI214" s="449"/>
      <c r="LXJ214" s="602"/>
      <c r="LXK214" s="449"/>
      <c r="LXL214" s="449"/>
      <c r="LXM214" s="449"/>
      <c r="LXN214" s="449"/>
      <c r="LXO214" s="602"/>
      <c r="LXP214" s="447"/>
      <c r="LXQ214" s="447"/>
      <c r="LXR214" s="447"/>
      <c r="LXS214" s="448"/>
      <c r="LXT214" s="602"/>
      <c r="LXU214" s="602"/>
      <c r="LXV214" s="602"/>
      <c r="LXW214" s="449"/>
      <c r="LXX214" s="449"/>
      <c r="LXY214" s="449"/>
      <c r="LXZ214" s="602"/>
      <c r="LYA214" s="449"/>
      <c r="LYB214" s="449"/>
      <c r="LYC214" s="449"/>
      <c r="LYD214" s="449"/>
      <c r="LYE214" s="602"/>
      <c r="LYF214" s="447"/>
      <c r="LYG214" s="447"/>
      <c r="LYH214" s="447"/>
      <c r="LYI214" s="448"/>
      <c r="LYJ214" s="602"/>
      <c r="LYK214" s="602"/>
      <c r="LYL214" s="602"/>
      <c r="LYM214" s="449"/>
      <c r="LYN214" s="449"/>
      <c r="LYO214" s="449"/>
      <c r="LYP214" s="602"/>
      <c r="LYQ214" s="449"/>
      <c r="LYR214" s="449"/>
      <c r="LYS214" s="449"/>
      <c r="LYT214" s="449"/>
      <c r="LYU214" s="602"/>
      <c r="LYV214" s="447"/>
      <c r="LYW214" s="447"/>
      <c r="LYX214" s="447"/>
      <c r="LYY214" s="448"/>
      <c r="LYZ214" s="602"/>
      <c r="LZA214" s="602"/>
      <c r="LZB214" s="602"/>
      <c r="LZC214" s="449"/>
      <c r="LZD214" s="449"/>
      <c r="LZE214" s="449"/>
      <c r="LZF214" s="602"/>
      <c r="LZG214" s="449"/>
      <c r="LZH214" s="449"/>
      <c r="LZI214" s="449"/>
      <c r="LZJ214" s="449"/>
      <c r="LZK214" s="602"/>
      <c r="LZL214" s="447"/>
      <c r="LZM214" s="447"/>
      <c r="LZN214" s="447"/>
      <c r="LZO214" s="448"/>
      <c r="LZP214" s="602"/>
      <c r="LZQ214" s="602"/>
      <c r="LZR214" s="602"/>
      <c r="LZS214" s="449"/>
      <c r="LZT214" s="449"/>
      <c r="LZU214" s="449"/>
      <c r="LZV214" s="602"/>
      <c r="LZW214" s="449"/>
      <c r="LZX214" s="449"/>
      <c r="LZY214" s="449"/>
      <c r="LZZ214" s="449"/>
      <c r="MAA214" s="602"/>
      <c r="MAB214" s="447"/>
      <c r="MAC214" s="447"/>
      <c r="MAD214" s="447"/>
      <c r="MAE214" s="448"/>
      <c r="MAF214" s="602"/>
      <c r="MAG214" s="602"/>
      <c r="MAH214" s="602"/>
      <c r="MAI214" s="449"/>
      <c r="MAJ214" s="449"/>
      <c r="MAK214" s="449"/>
      <c r="MAL214" s="602"/>
      <c r="MAM214" s="449"/>
      <c r="MAN214" s="449"/>
      <c r="MAO214" s="449"/>
      <c r="MAP214" s="449"/>
      <c r="MAQ214" s="602"/>
      <c r="MAR214" s="447"/>
      <c r="MAS214" s="447"/>
      <c r="MAT214" s="447"/>
      <c r="MAU214" s="448"/>
      <c r="MAV214" s="602"/>
      <c r="MAW214" s="602"/>
      <c r="MAX214" s="602"/>
      <c r="MAY214" s="449"/>
      <c r="MAZ214" s="449"/>
      <c r="MBA214" s="449"/>
      <c r="MBB214" s="602"/>
      <c r="MBC214" s="449"/>
      <c r="MBD214" s="449"/>
      <c r="MBE214" s="449"/>
      <c r="MBF214" s="449"/>
      <c r="MBG214" s="602"/>
      <c r="MBH214" s="447"/>
      <c r="MBI214" s="447"/>
      <c r="MBJ214" s="447"/>
      <c r="MBK214" s="448"/>
      <c r="MBL214" s="602"/>
      <c r="MBM214" s="602"/>
      <c r="MBN214" s="602"/>
      <c r="MBO214" s="449"/>
      <c r="MBP214" s="449"/>
      <c r="MBQ214" s="449"/>
      <c r="MBR214" s="602"/>
      <c r="MBS214" s="449"/>
      <c r="MBT214" s="449"/>
      <c r="MBU214" s="449"/>
      <c r="MBV214" s="449"/>
      <c r="MBW214" s="602"/>
      <c r="MBX214" s="447"/>
      <c r="MBY214" s="447"/>
      <c r="MBZ214" s="447"/>
      <c r="MCA214" s="448"/>
      <c r="MCB214" s="602"/>
      <c r="MCC214" s="602"/>
      <c r="MCD214" s="602"/>
      <c r="MCE214" s="449"/>
      <c r="MCF214" s="449"/>
      <c r="MCG214" s="449"/>
      <c r="MCH214" s="602"/>
      <c r="MCI214" s="449"/>
      <c r="MCJ214" s="449"/>
      <c r="MCK214" s="449"/>
      <c r="MCL214" s="449"/>
      <c r="MCM214" s="602"/>
      <c r="MCN214" s="447"/>
      <c r="MCO214" s="447"/>
      <c r="MCP214" s="447"/>
      <c r="MCQ214" s="448"/>
      <c r="MCR214" s="602"/>
      <c r="MCS214" s="602"/>
      <c r="MCT214" s="602"/>
      <c r="MCU214" s="449"/>
      <c r="MCV214" s="449"/>
      <c r="MCW214" s="449"/>
      <c r="MCX214" s="602"/>
      <c r="MCY214" s="449"/>
      <c r="MCZ214" s="449"/>
      <c r="MDA214" s="449"/>
      <c r="MDB214" s="449"/>
      <c r="MDC214" s="602"/>
      <c r="MDD214" s="447"/>
      <c r="MDE214" s="447"/>
      <c r="MDF214" s="447"/>
      <c r="MDG214" s="448"/>
      <c r="MDH214" s="602"/>
      <c r="MDI214" s="602"/>
      <c r="MDJ214" s="602"/>
      <c r="MDK214" s="449"/>
      <c r="MDL214" s="449"/>
      <c r="MDM214" s="449"/>
      <c r="MDN214" s="602"/>
      <c r="MDO214" s="449"/>
      <c r="MDP214" s="449"/>
      <c r="MDQ214" s="449"/>
      <c r="MDR214" s="449"/>
      <c r="MDS214" s="602"/>
      <c r="MDT214" s="447"/>
      <c r="MDU214" s="447"/>
      <c r="MDV214" s="447"/>
      <c r="MDW214" s="448"/>
      <c r="MDX214" s="602"/>
      <c r="MDY214" s="602"/>
      <c r="MDZ214" s="602"/>
      <c r="MEA214" s="449"/>
      <c r="MEB214" s="449"/>
      <c r="MEC214" s="449"/>
      <c r="MED214" s="602"/>
      <c r="MEE214" s="449"/>
      <c r="MEF214" s="449"/>
      <c r="MEG214" s="449"/>
      <c r="MEH214" s="449"/>
      <c r="MEI214" s="602"/>
      <c r="MEJ214" s="447"/>
      <c r="MEK214" s="447"/>
      <c r="MEL214" s="447"/>
      <c r="MEM214" s="448"/>
      <c r="MEN214" s="602"/>
      <c r="MEO214" s="602"/>
      <c r="MEP214" s="602"/>
      <c r="MEQ214" s="449"/>
      <c r="MER214" s="449"/>
      <c r="MES214" s="449"/>
      <c r="MET214" s="602"/>
      <c r="MEU214" s="449"/>
      <c r="MEV214" s="449"/>
      <c r="MEW214" s="449"/>
      <c r="MEX214" s="449"/>
      <c r="MEY214" s="602"/>
      <c r="MEZ214" s="447"/>
      <c r="MFA214" s="447"/>
      <c r="MFB214" s="447"/>
      <c r="MFC214" s="448"/>
      <c r="MFD214" s="602"/>
      <c r="MFE214" s="602"/>
      <c r="MFF214" s="602"/>
      <c r="MFG214" s="449"/>
      <c r="MFH214" s="449"/>
      <c r="MFI214" s="449"/>
      <c r="MFJ214" s="602"/>
      <c r="MFK214" s="449"/>
      <c r="MFL214" s="449"/>
      <c r="MFM214" s="449"/>
      <c r="MFN214" s="449"/>
      <c r="MFO214" s="602"/>
      <c r="MFP214" s="447"/>
      <c r="MFQ214" s="447"/>
      <c r="MFR214" s="447"/>
      <c r="MFS214" s="448"/>
      <c r="MFT214" s="602"/>
      <c r="MFU214" s="602"/>
      <c r="MFV214" s="602"/>
      <c r="MFW214" s="449"/>
      <c r="MFX214" s="449"/>
      <c r="MFY214" s="449"/>
      <c r="MFZ214" s="602"/>
      <c r="MGA214" s="449"/>
      <c r="MGB214" s="449"/>
      <c r="MGC214" s="449"/>
      <c r="MGD214" s="449"/>
      <c r="MGE214" s="602"/>
      <c r="MGF214" s="447"/>
      <c r="MGG214" s="447"/>
      <c r="MGH214" s="447"/>
      <c r="MGI214" s="448"/>
      <c r="MGJ214" s="602"/>
      <c r="MGK214" s="602"/>
      <c r="MGL214" s="602"/>
      <c r="MGM214" s="449"/>
      <c r="MGN214" s="449"/>
      <c r="MGO214" s="449"/>
      <c r="MGP214" s="602"/>
      <c r="MGQ214" s="449"/>
      <c r="MGR214" s="449"/>
      <c r="MGS214" s="449"/>
      <c r="MGT214" s="449"/>
      <c r="MGU214" s="602"/>
      <c r="MGV214" s="447"/>
      <c r="MGW214" s="447"/>
      <c r="MGX214" s="447"/>
      <c r="MGY214" s="448"/>
      <c r="MGZ214" s="602"/>
      <c r="MHA214" s="602"/>
      <c r="MHB214" s="602"/>
      <c r="MHC214" s="449"/>
      <c r="MHD214" s="449"/>
      <c r="MHE214" s="449"/>
      <c r="MHF214" s="602"/>
      <c r="MHG214" s="449"/>
      <c r="MHH214" s="449"/>
      <c r="MHI214" s="449"/>
      <c r="MHJ214" s="449"/>
      <c r="MHK214" s="602"/>
      <c r="MHL214" s="447"/>
      <c r="MHM214" s="447"/>
      <c r="MHN214" s="447"/>
      <c r="MHO214" s="448"/>
      <c r="MHP214" s="602"/>
      <c r="MHQ214" s="602"/>
      <c r="MHR214" s="602"/>
      <c r="MHS214" s="449"/>
      <c r="MHT214" s="449"/>
      <c r="MHU214" s="449"/>
      <c r="MHV214" s="602"/>
      <c r="MHW214" s="449"/>
      <c r="MHX214" s="449"/>
      <c r="MHY214" s="449"/>
      <c r="MHZ214" s="449"/>
      <c r="MIA214" s="602"/>
      <c r="MIB214" s="447"/>
      <c r="MIC214" s="447"/>
      <c r="MID214" s="447"/>
      <c r="MIE214" s="448"/>
      <c r="MIF214" s="602"/>
      <c r="MIG214" s="602"/>
      <c r="MIH214" s="602"/>
      <c r="MII214" s="449"/>
      <c r="MIJ214" s="449"/>
      <c r="MIK214" s="449"/>
      <c r="MIL214" s="602"/>
      <c r="MIM214" s="449"/>
      <c r="MIN214" s="449"/>
      <c r="MIO214" s="449"/>
      <c r="MIP214" s="449"/>
      <c r="MIQ214" s="602"/>
      <c r="MIR214" s="447"/>
      <c r="MIS214" s="447"/>
      <c r="MIT214" s="447"/>
      <c r="MIU214" s="448"/>
      <c r="MIV214" s="602"/>
      <c r="MIW214" s="602"/>
      <c r="MIX214" s="602"/>
      <c r="MIY214" s="449"/>
      <c r="MIZ214" s="449"/>
      <c r="MJA214" s="449"/>
      <c r="MJB214" s="602"/>
      <c r="MJC214" s="449"/>
      <c r="MJD214" s="449"/>
      <c r="MJE214" s="449"/>
      <c r="MJF214" s="449"/>
      <c r="MJG214" s="602"/>
      <c r="MJH214" s="447"/>
      <c r="MJI214" s="447"/>
      <c r="MJJ214" s="447"/>
      <c r="MJK214" s="448"/>
      <c r="MJL214" s="602"/>
      <c r="MJM214" s="602"/>
      <c r="MJN214" s="602"/>
      <c r="MJO214" s="449"/>
      <c r="MJP214" s="449"/>
      <c r="MJQ214" s="449"/>
      <c r="MJR214" s="602"/>
      <c r="MJS214" s="449"/>
      <c r="MJT214" s="449"/>
      <c r="MJU214" s="449"/>
      <c r="MJV214" s="449"/>
      <c r="MJW214" s="602"/>
      <c r="MJX214" s="447"/>
      <c r="MJY214" s="447"/>
      <c r="MJZ214" s="447"/>
      <c r="MKA214" s="448"/>
      <c r="MKB214" s="602"/>
      <c r="MKC214" s="602"/>
      <c r="MKD214" s="602"/>
      <c r="MKE214" s="449"/>
      <c r="MKF214" s="449"/>
      <c r="MKG214" s="449"/>
      <c r="MKH214" s="602"/>
      <c r="MKI214" s="449"/>
      <c r="MKJ214" s="449"/>
      <c r="MKK214" s="449"/>
      <c r="MKL214" s="449"/>
      <c r="MKM214" s="602"/>
      <c r="MKN214" s="447"/>
      <c r="MKO214" s="447"/>
      <c r="MKP214" s="447"/>
      <c r="MKQ214" s="448"/>
      <c r="MKR214" s="602"/>
      <c r="MKS214" s="602"/>
      <c r="MKT214" s="602"/>
      <c r="MKU214" s="449"/>
      <c r="MKV214" s="449"/>
      <c r="MKW214" s="449"/>
      <c r="MKX214" s="602"/>
      <c r="MKY214" s="449"/>
      <c r="MKZ214" s="449"/>
      <c r="MLA214" s="449"/>
      <c r="MLB214" s="449"/>
      <c r="MLC214" s="602"/>
      <c r="MLD214" s="447"/>
      <c r="MLE214" s="447"/>
      <c r="MLF214" s="447"/>
      <c r="MLG214" s="448"/>
      <c r="MLH214" s="602"/>
      <c r="MLI214" s="602"/>
      <c r="MLJ214" s="602"/>
      <c r="MLK214" s="449"/>
      <c r="MLL214" s="449"/>
      <c r="MLM214" s="449"/>
      <c r="MLN214" s="602"/>
      <c r="MLO214" s="449"/>
      <c r="MLP214" s="449"/>
      <c r="MLQ214" s="449"/>
      <c r="MLR214" s="449"/>
      <c r="MLS214" s="602"/>
      <c r="MLT214" s="447"/>
      <c r="MLU214" s="447"/>
      <c r="MLV214" s="447"/>
      <c r="MLW214" s="448"/>
      <c r="MLX214" s="602"/>
      <c r="MLY214" s="602"/>
      <c r="MLZ214" s="602"/>
      <c r="MMA214" s="449"/>
      <c r="MMB214" s="449"/>
      <c r="MMC214" s="449"/>
      <c r="MMD214" s="602"/>
      <c r="MME214" s="449"/>
      <c r="MMF214" s="449"/>
      <c r="MMG214" s="449"/>
      <c r="MMH214" s="449"/>
      <c r="MMI214" s="602"/>
      <c r="MMJ214" s="447"/>
      <c r="MMK214" s="447"/>
      <c r="MML214" s="447"/>
      <c r="MMM214" s="448"/>
      <c r="MMN214" s="602"/>
      <c r="MMO214" s="602"/>
      <c r="MMP214" s="602"/>
      <c r="MMQ214" s="449"/>
      <c r="MMR214" s="449"/>
      <c r="MMS214" s="449"/>
      <c r="MMT214" s="602"/>
      <c r="MMU214" s="449"/>
      <c r="MMV214" s="449"/>
      <c r="MMW214" s="449"/>
      <c r="MMX214" s="449"/>
      <c r="MMY214" s="602"/>
      <c r="MMZ214" s="447"/>
      <c r="MNA214" s="447"/>
      <c r="MNB214" s="447"/>
      <c r="MNC214" s="448"/>
      <c r="MND214" s="602"/>
      <c r="MNE214" s="602"/>
      <c r="MNF214" s="602"/>
      <c r="MNG214" s="449"/>
      <c r="MNH214" s="449"/>
      <c r="MNI214" s="449"/>
      <c r="MNJ214" s="602"/>
      <c r="MNK214" s="449"/>
      <c r="MNL214" s="449"/>
      <c r="MNM214" s="449"/>
      <c r="MNN214" s="449"/>
      <c r="MNO214" s="602"/>
      <c r="MNP214" s="447"/>
      <c r="MNQ214" s="447"/>
      <c r="MNR214" s="447"/>
      <c r="MNS214" s="448"/>
      <c r="MNT214" s="602"/>
      <c r="MNU214" s="602"/>
      <c r="MNV214" s="602"/>
      <c r="MNW214" s="449"/>
      <c r="MNX214" s="449"/>
      <c r="MNY214" s="449"/>
      <c r="MNZ214" s="602"/>
      <c r="MOA214" s="449"/>
      <c r="MOB214" s="449"/>
      <c r="MOC214" s="449"/>
      <c r="MOD214" s="449"/>
      <c r="MOE214" s="602"/>
      <c r="MOF214" s="447"/>
      <c r="MOG214" s="447"/>
      <c r="MOH214" s="447"/>
      <c r="MOI214" s="448"/>
      <c r="MOJ214" s="602"/>
      <c r="MOK214" s="602"/>
      <c r="MOL214" s="602"/>
      <c r="MOM214" s="449"/>
      <c r="MON214" s="449"/>
      <c r="MOO214" s="449"/>
      <c r="MOP214" s="602"/>
      <c r="MOQ214" s="449"/>
      <c r="MOR214" s="449"/>
      <c r="MOS214" s="449"/>
      <c r="MOT214" s="449"/>
      <c r="MOU214" s="602"/>
      <c r="MOV214" s="447"/>
      <c r="MOW214" s="447"/>
      <c r="MOX214" s="447"/>
      <c r="MOY214" s="448"/>
      <c r="MOZ214" s="602"/>
      <c r="MPA214" s="602"/>
      <c r="MPB214" s="602"/>
      <c r="MPC214" s="449"/>
      <c r="MPD214" s="449"/>
      <c r="MPE214" s="449"/>
      <c r="MPF214" s="602"/>
      <c r="MPG214" s="449"/>
      <c r="MPH214" s="449"/>
      <c r="MPI214" s="449"/>
      <c r="MPJ214" s="449"/>
      <c r="MPK214" s="602"/>
      <c r="MPL214" s="447"/>
      <c r="MPM214" s="447"/>
      <c r="MPN214" s="447"/>
      <c r="MPO214" s="448"/>
      <c r="MPP214" s="602"/>
      <c r="MPQ214" s="602"/>
      <c r="MPR214" s="602"/>
      <c r="MPS214" s="449"/>
      <c r="MPT214" s="449"/>
      <c r="MPU214" s="449"/>
      <c r="MPV214" s="602"/>
      <c r="MPW214" s="449"/>
      <c r="MPX214" s="449"/>
      <c r="MPY214" s="449"/>
      <c r="MPZ214" s="449"/>
      <c r="MQA214" s="602"/>
      <c r="MQB214" s="447"/>
      <c r="MQC214" s="447"/>
      <c r="MQD214" s="447"/>
      <c r="MQE214" s="448"/>
      <c r="MQF214" s="602"/>
      <c r="MQG214" s="602"/>
      <c r="MQH214" s="602"/>
      <c r="MQI214" s="449"/>
      <c r="MQJ214" s="449"/>
      <c r="MQK214" s="449"/>
      <c r="MQL214" s="602"/>
      <c r="MQM214" s="449"/>
      <c r="MQN214" s="449"/>
      <c r="MQO214" s="449"/>
      <c r="MQP214" s="449"/>
      <c r="MQQ214" s="602"/>
      <c r="MQR214" s="447"/>
      <c r="MQS214" s="447"/>
      <c r="MQT214" s="447"/>
      <c r="MQU214" s="448"/>
      <c r="MQV214" s="602"/>
      <c r="MQW214" s="602"/>
      <c r="MQX214" s="602"/>
      <c r="MQY214" s="449"/>
      <c r="MQZ214" s="449"/>
      <c r="MRA214" s="449"/>
      <c r="MRB214" s="602"/>
      <c r="MRC214" s="449"/>
      <c r="MRD214" s="449"/>
      <c r="MRE214" s="449"/>
      <c r="MRF214" s="449"/>
      <c r="MRG214" s="602"/>
      <c r="MRH214" s="447"/>
      <c r="MRI214" s="447"/>
      <c r="MRJ214" s="447"/>
      <c r="MRK214" s="448"/>
      <c r="MRL214" s="602"/>
      <c r="MRM214" s="602"/>
      <c r="MRN214" s="602"/>
      <c r="MRO214" s="449"/>
      <c r="MRP214" s="449"/>
      <c r="MRQ214" s="449"/>
      <c r="MRR214" s="602"/>
      <c r="MRS214" s="449"/>
      <c r="MRT214" s="449"/>
      <c r="MRU214" s="449"/>
      <c r="MRV214" s="449"/>
      <c r="MRW214" s="602"/>
      <c r="MRX214" s="447"/>
      <c r="MRY214" s="447"/>
      <c r="MRZ214" s="447"/>
      <c r="MSA214" s="448"/>
      <c r="MSB214" s="602"/>
      <c r="MSC214" s="602"/>
      <c r="MSD214" s="602"/>
      <c r="MSE214" s="449"/>
      <c r="MSF214" s="449"/>
      <c r="MSG214" s="449"/>
      <c r="MSH214" s="602"/>
      <c r="MSI214" s="449"/>
      <c r="MSJ214" s="449"/>
      <c r="MSK214" s="449"/>
      <c r="MSL214" s="449"/>
      <c r="MSM214" s="602"/>
      <c r="MSN214" s="447"/>
      <c r="MSO214" s="447"/>
      <c r="MSP214" s="447"/>
      <c r="MSQ214" s="448"/>
      <c r="MSR214" s="602"/>
      <c r="MSS214" s="602"/>
      <c r="MST214" s="602"/>
      <c r="MSU214" s="449"/>
      <c r="MSV214" s="449"/>
      <c r="MSW214" s="449"/>
      <c r="MSX214" s="602"/>
      <c r="MSY214" s="449"/>
      <c r="MSZ214" s="449"/>
      <c r="MTA214" s="449"/>
      <c r="MTB214" s="449"/>
      <c r="MTC214" s="602"/>
      <c r="MTD214" s="447"/>
      <c r="MTE214" s="447"/>
      <c r="MTF214" s="447"/>
      <c r="MTG214" s="448"/>
      <c r="MTH214" s="602"/>
      <c r="MTI214" s="602"/>
      <c r="MTJ214" s="602"/>
      <c r="MTK214" s="449"/>
      <c r="MTL214" s="449"/>
      <c r="MTM214" s="449"/>
      <c r="MTN214" s="602"/>
      <c r="MTO214" s="449"/>
      <c r="MTP214" s="449"/>
      <c r="MTQ214" s="449"/>
      <c r="MTR214" s="449"/>
      <c r="MTS214" s="602"/>
      <c r="MTT214" s="447"/>
      <c r="MTU214" s="447"/>
      <c r="MTV214" s="447"/>
      <c r="MTW214" s="448"/>
      <c r="MTX214" s="602"/>
      <c r="MTY214" s="602"/>
      <c r="MTZ214" s="602"/>
      <c r="MUA214" s="449"/>
      <c r="MUB214" s="449"/>
      <c r="MUC214" s="449"/>
      <c r="MUD214" s="602"/>
      <c r="MUE214" s="449"/>
      <c r="MUF214" s="449"/>
      <c r="MUG214" s="449"/>
      <c r="MUH214" s="449"/>
      <c r="MUI214" s="602"/>
      <c r="MUJ214" s="447"/>
      <c r="MUK214" s="447"/>
      <c r="MUL214" s="447"/>
      <c r="MUM214" s="448"/>
      <c r="MUN214" s="602"/>
      <c r="MUO214" s="602"/>
      <c r="MUP214" s="602"/>
      <c r="MUQ214" s="449"/>
      <c r="MUR214" s="449"/>
      <c r="MUS214" s="449"/>
      <c r="MUT214" s="602"/>
      <c r="MUU214" s="449"/>
      <c r="MUV214" s="449"/>
      <c r="MUW214" s="449"/>
      <c r="MUX214" s="449"/>
      <c r="MUY214" s="602"/>
      <c r="MUZ214" s="447"/>
      <c r="MVA214" s="447"/>
      <c r="MVB214" s="447"/>
      <c r="MVC214" s="448"/>
      <c r="MVD214" s="602"/>
      <c r="MVE214" s="602"/>
      <c r="MVF214" s="602"/>
      <c r="MVG214" s="449"/>
      <c r="MVH214" s="449"/>
      <c r="MVI214" s="449"/>
      <c r="MVJ214" s="602"/>
      <c r="MVK214" s="449"/>
      <c r="MVL214" s="449"/>
      <c r="MVM214" s="449"/>
      <c r="MVN214" s="449"/>
      <c r="MVO214" s="602"/>
      <c r="MVP214" s="447"/>
      <c r="MVQ214" s="447"/>
      <c r="MVR214" s="447"/>
      <c r="MVS214" s="448"/>
      <c r="MVT214" s="602"/>
      <c r="MVU214" s="602"/>
      <c r="MVV214" s="602"/>
      <c r="MVW214" s="449"/>
      <c r="MVX214" s="449"/>
      <c r="MVY214" s="449"/>
      <c r="MVZ214" s="602"/>
      <c r="MWA214" s="449"/>
      <c r="MWB214" s="449"/>
      <c r="MWC214" s="449"/>
      <c r="MWD214" s="449"/>
      <c r="MWE214" s="602"/>
      <c r="MWF214" s="447"/>
      <c r="MWG214" s="447"/>
      <c r="MWH214" s="447"/>
      <c r="MWI214" s="448"/>
      <c r="MWJ214" s="602"/>
      <c r="MWK214" s="602"/>
      <c r="MWL214" s="602"/>
      <c r="MWM214" s="449"/>
      <c r="MWN214" s="449"/>
      <c r="MWO214" s="449"/>
      <c r="MWP214" s="602"/>
      <c r="MWQ214" s="449"/>
      <c r="MWR214" s="449"/>
      <c r="MWS214" s="449"/>
      <c r="MWT214" s="449"/>
      <c r="MWU214" s="602"/>
      <c r="MWV214" s="447"/>
      <c r="MWW214" s="447"/>
      <c r="MWX214" s="447"/>
      <c r="MWY214" s="448"/>
      <c r="MWZ214" s="602"/>
      <c r="MXA214" s="602"/>
      <c r="MXB214" s="602"/>
      <c r="MXC214" s="449"/>
      <c r="MXD214" s="449"/>
      <c r="MXE214" s="449"/>
      <c r="MXF214" s="602"/>
      <c r="MXG214" s="449"/>
      <c r="MXH214" s="449"/>
      <c r="MXI214" s="449"/>
      <c r="MXJ214" s="449"/>
      <c r="MXK214" s="602"/>
      <c r="MXL214" s="447"/>
      <c r="MXM214" s="447"/>
      <c r="MXN214" s="447"/>
      <c r="MXO214" s="448"/>
      <c r="MXP214" s="602"/>
      <c r="MXQ214" s="602"/>
      <c r="MXR214" s="602"/>
      <c r="MXS214" s="449"/>
      <c r="MXT214" s="449"/>
      <c r="MXU214" s="449"/>
      <c r="MXV214" s="602"/>
      <c r="MXW214" s="449"/>
      <c r="MXX214" s="449"/>
      <c r="MXY214" s="449"/>
      <c r="MXZ214" s="449"/>
      <c r="MYA214" s="602"/>
      <c r="MYB214" s="447"/>
      <c r="MYC214" s="447"/>
      <c r="MYD214" s="447"/>
      <c r="MYE214" s="448"/>
      <c r="MYF214" s="602"/>
      <c r="MYG214" s="602"/>
      <c r="MYH214" s="602"/>
      <c r="MYI214" s="449"/>
      <c r="MYJ214" s="449"/>
      <c r="MYK214" s="449"/>
      <c r="MYL214" s="602"/>
      <c r="MYM214" s="449"/>
      <c r="MYN214" s="449"/>
      <c r="MYO214" s="449"/>
      <c r="MYP214" s="449"/>
      <c r="MYQ214" s="602"/>
      <c r="MYR214" s="447"/>
      <c r="MYS214" s="447"/>
      <c r="MYT214" s="447"/>
      <c r="MYU214" s="448"/>
      <c r="MYV214" s="602"/>
      <c r="MYW214" s="602"/>
      <c r="MYX214" s="602"/>
      <c r="MYY214" s="449"/>
      <c r="MYZ214" s="449"/>
      <c r="MZA214" s="449"/>
      <c r="MZB214" s="602"/>
      <c r="MZC214" s="449"/>
      <c r="MZD214" s="449"/>
      <c r="MZE214" s="449"/>
      <c r="MZF214" s="449"/>
      <c r="MZG214" s="602"/>
      <c r="MZH214" s="447"/>
      <c r="MZI214" s="447"/>
      <c r="MZJ214" s="447"/>
      <c r="MZK214" s="448"/>
      <c r="MZL214" s="602"/>
      <c r="MZM214" s="602"/>
      <c r="MZN214" s="602"/>
      <c r="MZO214" s="449"/>
      <c r="MZP214" s="449"/>
      <c r="MZQ214" s="449"/>
      <c r="MZR214" s="602"/>
      <c r="MZS214" s="449"/>
      <c r="MZT214" s="449"/>
      <c r="MZU214" s="449"/>
      <c r="MZV214" s="449"/>
      <c r="MZW214" s="602"/>
      <c r="MZX214" s="447"/>
      <c r="MZY214" s="447"/>
      <c r="MZZ214" s="447"/>
      <c r="NAA214" s="448"/>
      <c r="NAB214" s="602"/>
      <c r="NAC214" s="602"/>
      <c r="NAD214" s="602"/>
      <c r="NAE214" s="449"/>
      <c r="NAF214" s="449"/>
      <c r="NAG214" s="449"/>
      <c r="NAH214" s="602"/>
      <c r="NAI214" s="449"/>
      <c r="NAJ214" s="449"/>
      <c r="NAK214" s="449"/>
      <c r="NAL214" s="449"/>
      <c r="NAM214" s="602"/>
      <c r="NAN214" s="447"/>
      <c r="NAO214" s="447"/>
      <c r="NAP214" s="447"/>
      <c r="NAQ214" s="448"/>
      <c r="NAR214" s="602"/>
      <c r="NAS214" s="602"/>
      <c r="NAT214" s="602"/>
      <c r="NAU214" s="449"/>
      <c r="NAV214" s="449"/>
      <c r="NAW214" s="449"/>
      <c r="NAX214" s="602"/>
      <c r="NAY214" s="449"/>
      <c r="NAZ214" s="449"/>
      <c r="NBA214" s="449"/>
      <c r="NBB214" s="449"/>
      <c r="NBC214" s="602"/>
      <c r="NBD214" s="447"/>
      <c r="NBE214" s="447"/>
      <c r="NBF214" s="447"/>
      <c r="NBG214" s="448"/>
      <c r="NBH214" s="602"/>
      <c r="NBI214" s="602"/>
      <c r="NBJ214" s="602"/>
      <c r="NBK214" s="449"/>
      <c r="NBL214" s="449"/>
      <c r="NBM214" s="449"/>
      <c r="NBN214" s="602"/>
      <c r="NBO214" s="449"/>
      <c r="NBP214" s="449"/>
      <c r="NBQ214" s="449"/>
      <c r="NBR214" s="449"/>
      <c r="NBS214" s="602"/>
      <c r="NBT214" s="447"/>
      <c r="NBU214" s="447"/>
      <c r="NBV214" s="447"/>
      <c r="NBW214" s="448"/>
      <c r="NBX214" s="602"/>
      <c r="NBY214" s="602"/>
      <c r="NBZ214" s="602"/>
      <c r="NCA214" s="449"/>
      <c r="NCB214" s="449"/>
      <c r="NCC214" s="449"/>
      <c r="NCD214" s="602"/>
      <c r="NCE214" s="449"/>
      <c r="NCF214" s="449"/>
      <c r="NCG214" s="449"/>
      <c r="NCH214" s="449"/>
      <c r="NCI214" s="602"/>
      <c r="NCJ214" s="447"/>
      <c r="NCK214" s="447"/>
      <c r="NCL214" s="447"/>
      <c r="NCM214" s="448"/>
      <c r="NCN214" s="602"/>
      <c r="NCO214" s="602"/>
      <c r="NCP214" s="602"/>
      <c r="NCQ214" s="449"/>
      <c r="NCR214" s="449"/>
      <c r="NCS214" s="449"/>
      <c r="NCT214" s="602"/>
      <c r="NCU214" s="449"/>
      <c r="NCV214" s="449"/>
      <c r="NCW214" s="449"/>
      <c r="NCX214" s="449"/>
      <c r="NCY214" s="602"/>
      <c r="NCZ214" s="447"/>
      <c r="NDA214" s="447"/>
      <c r="NDB214" s="447"/>
      <c r="NDC214" s="448"/>
      <c r="NDD214" s="602"/>
      <c r="NDE214" s="602"/>
      <c r="NDF214" s="602"/>
      <c r="NDG214" s="449"/>
      <c r="NDH214" s="449"/>
      <c r="NDI214" s="449"/>
      <c r="NDJ214" s="602"/>
      <c r="NDK214" s="449"/>
      <c r="NDL214" s="449"/>
      <c r="NDM214" s="449"/>
      <c r="NDN214" s="449"/>
      <c r="NDO214" s="602"/>
      <c r="NDP214" s="447"/>
      <c r="NDQ214" s="447"/>
      <c r="NDR214" s="447"/>
      <c r="NDS214" s="448"/>
      <c r="NDT214" s="602"/>
      <c r="NDU214" s="602"/>
      <c r="NDV214" s="602"/>
      <c r="NDW214" s="449"/>
      <c r="NDX214" s="449"/>
      <c r="NDY214" s="449"/>
      <c r="NDZ214" s="602"/>
      <c r="NEA214" s="449"/>
      <c r="NEB214" s="449"/>
      <c r="NEC214" s="449"/>
      <c r="NED214" s="449"/>
      <c r="NEE214" s="602"/>
      <c r="NEF214" s="447"/>
      <c r="NEG214" s="447"/>
      <c r="NEH214" s="447"/>
      <c r="NEI214" s="448"/>
      <c r="NEJ214" s="602"/>
      <c r="NEK214" s="602"/>
      <c r="NEL214" s="602"/>
      <c r="NEM214" s="449"/>
      <c r="NEN214" s="449"/>
      <c r="NEO214" s="449"/>
      <c r="NEP214" s="602"/>
      <c r="NEQ214" s="449"/>
      <c r="NER214" s="449"/>
      <c r="NES214" s="449"/>
      <c r="NET214" s="449"/>
      <c r="NEU214" s="602"/>
      <c r="NEV214" s="447"/>
      <c r="NEW214" s="447"/>
      <c r="NEX214" s="447"/>
      <c r="NEY214" s="448"/>
      <c r="NEZ214" s="602"/>
      <c r="NFA214" s="602"/>
      <c r="NFB214" s="602"/>
      <c r="NFC214" s="449"/>
      <c r="NFD214" s="449"/>
      <c r="NFE214" s="449"/>
      <c r="NFF214" s="602"/>
      <c r="NFG214" s="449"/>
      <c r="NFH214" s="449"/>
      <c r="NFI214" s="449"/>
      <c r="NFJ214" s="449"/>
      <c r="NFK214" s="602"/>
      <c r="NFL214" s="447"/>
      <c r="NFM214" s="447"/>
      <c r="NFN214" s="447"/>
      <c r="NFO214" s="448"/>
      <c r="NFP214" s="602"/>
      <c r="NFQ214" s="602"/>
      <c r="NFR214" s="602"/>
      <c r="NFS214" s="449"/>
      <c r="NFT214" s="449"/>
      <c r="NFU214" s="449"/>
      <c r="NFV214" s="602"/>
      <c r="NFW214" s="449"/>
      <c r="NFX214" s="449"/>
      <c r="NFY214" s="449"/>
      <c r="NFZ214" s="449"/>
      <c r="NGA214" s="602"/>
      <c r="NGB214" s="447"/>
      <c r="NGC214" s="447"/>
      <c r="NGD214" s="447"/>
      <c r="NGE214" s="448"/>
      <c r="NGF214" s="602"/>
      <c r="NGG214" s="602"/>
      <c r="NGH214" s="602"/>
      <c r="NGI214" s="449"/>
      <c r="NGJ214" s="449"/>
      <c r="NGK214" s="449"/>
      <c r="NGL214" s="602"/>
      <c r="NGM214" s="449"/>
      <c r="NGN214" s="449"/>
      <c r="NGO214" s="449"/>
      <c r="NGP214" s="449"/>
      <c r="NGQ214" s="602"/>
      <c r="NGR214" s="447"/>
      <c r="NGS214" s="447"/>
      <c r="NGT214" s="447"/>
      <c r="NGU214" s="448"/>
      <c r="NGV214" s="602"/>
      <c r="NGW214" s="602"/>
      <c r="NGX214" s="602"/>
      <c r="NGY214" s="449"/>
      <c r="NGZ214" s="449"/>
      <c r="NHA214" s="449"/>
      <c r="NHB214" s="602"/>
      <c r="NHC214" s="449"/>
      <c r="NHD214" s="449"/>
      <c r="NHE214" s="449"/>
      <c r="NHF214" s="449"/>
      <c r="NHG214" s="602"/>
      <c r="NHH214" s="447"/>
      <c r="NHI214" s="447"/>
      <c r="NHJ214" s="447"/>
      <c r="NHK214" s="448"/>
      <c r="NHL214" s="602"/>
      <c r="NHM214" s="602"/>
      <c r="NHN214" s="602"/>
      <c r="NHO214" s="449"/>
      <c r="NHP214" s="449"/>
      <c r="NHQ214" s="449"/>
      <c r="NHR214" s="602"/>
      <c r="NHS214" s="449"/>
      <c r="NHT214" s="449"/>
      <c r="NHU214" s="449"/>
      <c r="NHV214" s="449"/>
      <c r="NHW214" s="602"/>
      <c r="NHX214" s="447"/>
      <c r="NHY214" s="447"/>
      <c r="NHZ214" s="447"/>
      <c r="NIA214" s="448"/>
      <c r="NIB214" s="602"/>
      <c r="NIC214" s="602"/>
      <c r="NID214" s="602"/>
      <c r="NIE214" s="449"/>
      <c r="NIF214" s="449"/>
      <c r="NIG214" s="449"/>
      <c r="NIH214" s="602"/>
      <c r="NII214" s="449"/>
      <c r="NIJ214" s="449"/>
      <c r="NIK214" s="449"/>
      <c r="NIL214" s="449"/>
      <c r="NIM214" s="602"/>
      <c r="NIN214" s="447"/>
      <c r="NIO214" s="447"/>
      <c r="NIP214" s="447"/>
      <c r="NIQ214" s="448"/>
      <c r="NIR214" s="602"/>
      <c r="NIS214" s="602"/>
      <c r="NIT214" s="602"/>
      <c r="NIU214" s="449"/>
      <c r="NIV214" s="449"/>
      <c r="NIW214" s="449"/>
      <c r="NIX214" s="602"/>
      <c r="NIY214" s="449"/>
      <c r="NIZ214" s="449"/>
      <c r="NJA214" s="449"/>
      <c r="NJB214" s="449"/>
      <c r="NJC214" s="602"/>
      <c r="NJD214" s="447"/>
      <c r="NJE214" s="447"/>
      <c r="NJF214" s="447"/>
      <c r="NJG214" s="448"/>
      <c r="NJH214" s="602"/>
      <c r="NJI214" s="602"/>
      <c r="NJJ214" s="602"/>
      <c r="NJK214" s="449"/>
      <c r="NJL214" s="449"/>
      <c r="NJM214" s="449"/>
      <c r="NJN214" s="602"/>
      <c r="NJO214" s="449"/>
      <c r="NJP214" s="449"/>
      <c r="NJQ214" s="449"/>
      <c r="NJR214" s="449"/>
      <c r="NJS214" s="602"/>
      <c r="NJT214" s="447"/>
      <c r="NJU214" s="447"/>
      <c r="NJV214" s="447"/>
      <c r="NJW214" s="448"/>
      <c r="NJX214" s="602"/>
      <c r="NJY214" s="602"/>
      <c r="NJZ214" s="602"/>
      <c r="NKA214" s="449"/>
      <c r="NKB214" s="449"/>
      <c r="NKC214" s="449"/>
      <c r="NKD214" s="602"/>
      <c r="NKE214" s="449"/>
      <c r="NKF214" s="449"/>
      <c r="NKG214" s="449"/>
      <c r="NKH214" s="449"/>
      <c r="NKI214" s="602"/>
      <c r="NKJ214" s="447"/>
      <c r="NKK214" s="447"/>
      <c r="NKL214" s="447"/>
      <c r="NKM214" s="448"/>
      <c r="NKN214" s="602"/>
      <c r="NKO214" s="602"/>
      <c r="NKP214" s="602"/>
      <c r="NKQ214" s="449"/>
      <c r="NKR214" s="449"/>
      <c r="NKS214" s="449"/>
      <c r="NKT214" s="602"/>
      <c r="NKU214" s="449"/>
      <c r="NKV214" s="449"/>
      <c r="NKW214" s="449"/>
      <c r="NKX214" s="449"/>
      <c r="NKY214" s="602"/>
      <c r="NKZ214" s="447"/>
      <c r="NLA214" s="447"/>
      <c r="NLB214" s="447"/>
      <c r="NLC214" s="448"/>
      <c r="NLD214" s="602"/>
      <c r="NLE214" s="602"/>
      <c r="NLF214" s="602"/>
      <c r="NLG214" s="449"/>
      <c r="NLH214" s="449"/>
      <c r="NLI214" s="449"/>
      <c r="NLJ214" s="602"/>
      <c r="NLK214" s="449"/>
      <c r="NLL214" s="449"/>
      <c r="NLM214" s="449"/>
      <c r="NLN214" s="449"/>
      <c r="NLO214" s="602"/>
      <c r="NLP214" s="447"/>
      <c r="NLQ214" s="447"/>
      <c r="NLR214" s="447"/>
      <c r="NLS214" s="448"/>
      <c r="NLT214" s="602"/>
      <c r="NLU214" s="602"/>
      <c r="NLV214" s="602"/>
      <c r="NLW214" s="449"/>
      <c r="NLX214" s="449"/>
      <c r="NLY214" s="449"/>
      <c r="NLZ214" s="602"/>
      <c r="NMA214" s="449"/>
      <c r="NMB214" s="449"/>
      <c r="NMC214" s="449"/>
      <c r="NMD214" s="449"/>
      <c r="NME214" s="602"/>
      <c r="NMF214" s="447"/>
      <c r="NMG214" s="447"/>
      <c r="NMH214" s="447"/>
      <c r="NMI214" s="448"/>
      <c r="NMJ214" s="602"/>
      <c r="NMK214" s="602"/>
      <c r="NML214" s="602"/>
      <c r="NMM214" s="449"/>
      <c r="NMN214" s="449"/>
      <c r="NMO214" s="449"/>
      <c r="NMP214" s="602"/>
      <c r="NMQ214" s="449"/>
      <c r="NMR214" s="449"/>
      <c r="NMS214" s="449"/>
      <c r="NMT214" s="449"/>
      <c r="NMU214" s="602"/>
      <c r="NMV214" s="447"/>
      <c r="NMW214" s="447"/>
      <c r="NMX214" s="447"/>
      <c r="NMY214" s="448"/>
      <c r="NMZ214" s="602"/>
      <c r="NNA214" s="602"/>
      <c r="NNB214" s="602"/>
      <c r="NNC214" s="449"/>
      <c r="NND214" s="449"/>
      <c r="NNE214" s="449"/>
      <c r="NNF214" s="602"/>
      <c r="NNG214" s="449"/>
      <c r="NNH214" s="449"/>
      <c r="NNI214" s="449"/>
      <c r="NNJ214" s="449"/>
      <c r="NNK214" s="602"/>
      <c r="NNL214" s="447"/>
      <c r="NNM214" s="447"/>
      <c r="NNN214" s="447"/>
      <c r="NNO214" s="448"/>
      <c r="NNP214" s="602"/>
      <c r="NNQ214" s="602"/>
      <c r="NNR214" s="602"/>
      <c r="NNS214" s="449"/>
      <c r="NNT214" s="449"/>
      <c r="NNU214" s="449"/>
      <c r="NNV214" s="602"/>
      <c r="NNW214" s="449"/>
      <c r="NNX214" s="449"/>
      <c r="NNY214" s="449"/>
      <c r="NNZ214" s="449"/>
      <c r="NOA214" s="602"/>
      <c r="NOB214" s="447"/>
      <c r="NOC214" s="447"/>
      <c r="NOD214" s="447"/>
      <c r="NOE214" s="448"/>
      <c r="NOF214" s="602"/>
      <c r="NOG214" s="602"/>
      <c r="NOH214" s="602"/>
      <c r="NOI214" s="449"/>
      <c r="NOJ214" s="449"/>
      <c r="NOK214" s="449"/>
      <c r="NOL214" s="602"/>
      <c r="NOM214" s="449"/>
      <c r="NON214" s="449"/>
      <c r="NOO214" s="449"/>
      <c r="NOP214" s="449"/>
      <c r="NOQ214" s="602"/>
      <c r="NOR214" s="447"/>
      <c r="NOS214" s="447"/>
      <c r="NOT214" s="447"/>
      <c r="NOU214" s="448"/>
      <c r="NOV214" s="602"/>
      <c r="NOW214" s="602"/>
      <c r="NOX214" s="602"/>
      <c r="NOY214" s="449"/>
      <c r="NOZ214" s="449"/>
      <c r="NPA214" s="449"/>
      <c r="NPB214" s="602"/>
      <c r="NPC214" s="449"/>
      <c r="NPD214" s="449"/>
      <c r="NPE214" s="449"/>
      <c r="NPF214" s="449"/>
      <c r="NPG214" s="602"/>
      <c r="NPH214" s="447"/>
      <c r="NPI214" s="447"/>
      <c r="NPJ214" s="447"/>
      <c r="NPK214" s="448"/>
      <c r="NPL214" s="602"/>
      <c r="NPM214" s="602"/>
      <c r="NPN214" s="602"/>
      <c r="NPO214" s="449"/>
      <c r="NPP214" s="449"/>
      <c r="NPQ214" s="449"/>
      <c r="NPR214" s="602"/>
      <c r="NPS214" s="449"/>
      <c r="NPT214" s="449"/>
      <c r="NPU214" s="449"/>
      <c r="NPV214" s="449"/>
      <c r="NPW214" s="602"/>
      <c r="NPX214" s="447"/>
      <c r="NPY214" s="447"/>
      <c r="NPZ214" s="447"/>
      <c r="NQA214" s="448"/>
      <c r="NQB214" s="602"/>
      <c r="NQC214" s="602"/>
      <c r="NQD214" s="602"/>
      <c r="NQE214" s="449"/>
      <c r="NQF214" s="449"/>
      <c r="NQG214" s="449"/>
      <c r="NQH214" s="602"/>
      <c r="NQI214" s="449"/>
      <c r="NQJ214" s="449"/>
      <c r="NQK214" s="449"/>
      <c r="NQL214" s="449"/>
      <c r="NQM214" s="602"/>
      <c r="NQN214" s="447"/>
      <c r="NQO214" s="447"/>
      <c r="NQP214" s="447"/>
      <c r="NQQ214" s="448"/>
      <c r="NQR214" s="602"/>
      <c r="NQS214" s="602"/>
      <c r="NQT214" s="602"/>
      <c r="NQU214" s="449"/>
      <c r="NQV214" s="449"/>
      <c r="NQW214" s="449"/>
      <c r="NQX214" s="602"/>
      <c r="NQY214" s="449"/>
      <c r="NQZ214" s="449"/>
      <c r="NRA214" s="449"/>
      <c r="NRB214" s="449"/>
      <c r="NRC214" s="602"/>
      <c r="NRD214" s="447"/>
      <c r="NRE214" s="447"/>
      <c r="NRF214" s="447"/>
      <c r="NRG214" s="448"/>
      <c r="NRH214" s="602"/>
      <c r="NRI214" s="602"/>
      <c r="NRJ214" s="602"/>
      <c r="NRK214" s="449"/>
      <c r="NRL214" s="449"/>
      <c r="NRM214" s="449"/>
      <c r="NRN214" s="602"/>
      <c r="NRO214" s="449"/>
      <c r="NRP214" s="449"/>
      <c r="NRQ214" s="449"/>
      <c r="NRR214" s="449"/>
      <c r="NRS214" s="602"/>
      <c r="NRT214" s="447"/>
      <c r="NRU214" s="447"/>
      <c r="NRV214" s="447"/>
      <c r="NRW214" s="448"/>
      <c r="NRX214" s="602"/>
      <c r="NRY214" s="602"/>
      <c r="NRZ214" s="602"/>
      <c r="NSA214" s="449"/>
      <c r="NSB214" s="449"/>
      <c r="NSC214" s="449"/>
      <c r="NSD214" s="602"/>
      <c r="NSE214" s="449"/>
      <c r="NSF214" s="449"/>
      <c r="NSG214" s="449"/>
      <c r="NSH214" s="449"/>
      <c r="NSI214" s="602"/>
      <c r="NSJ214" s="447"/>
      <c r="NSK214" s="447"/>
      <c r="NSL214" s="447"/>
      <c r="NSM214" s="448"/>
      <c r="NSN214" s="602"/>
      <c r="NSO214" s="602"/>
      <c r="NSP214" s="602"/>
      <c r="NSQ214" s="449"/>
      <c r="NSR214" s="449"/>
      <c r="NSS214" s="449"/>
      <c r="NST214" s="602"/>
      <c r="NSU214" s="449"/>
      <c r="NSV214" s="449"/>
      <c r="NSW214" s="449"/>
      <c r="NSX214" s="449"/>
      <c r="NSY214" s="602"/>
      <c r="NSZ214" s="447"/>
      <c r="NTA214" s="447"/>
      <c r="NTB214" s="447"/>
      <c r="NTC214" s="448"/>
      <c r="NTD214" s="602"/>
      <c r="NTE214" s="602"/>
      <c r="NTF214" s="602"/>
      <c r="NTG214" s="449"/>
      <c r="NTH214" s="449"/>
      <c r="NTI214" s="449"/>
      <c r="NTJ214" s="602"/>
      <c r="NTK214" s="449"/>
      <c r="NTL214" s="449"/>
      <c r="NTM214" s="449"/>
      <c r="NTN214" s="449"/>
      <c r="NTO214" s="602"/>
      <c r="NTP214" s="447"/>
      <c r="NTQ214" s="447"/>
      <c r="NTR214" s="447"/>
      <c r="NTS214" s="448"/>
      <c r="NTT214" s="602"/>
      <c r="NTU214" s="602"/>
      <c r="NTV214" s="602"/>
      <c r="NTW214" s="449"/>
      <c r="NTX214" s="449"/>
      <c r="NTY214" s="449"/>
      <c r="NTZ214" s="602"/>
      <c r="NUA214" s="449"/>
      <c r="NUB214" s="449"/>
      <c r="NUC214" s="449"/>
      <c r="NUD214" s="449"/>
      <c r="NUE214" s="602"/>
      <c r="NUF214" s="447"/>
      <c r="NUG214" s="447"/>
      <c r="NUH214" s="447"/>
      <c r="NUI214" s="448"/>
      <c r="NUJ214" s="602"/>
      <c r="NUK214" s="602"/>
      <c r="NUL214" s="602"/>
      <c r="NUM214" s="449"/>
      <c r="NUN214" s="449"/>
      <c r="NUO214" s="449"/>
      <c r="NUP214" s="602"/>
      <c r="NUQ214" s="449"/>
      <c r="NUR214" s="449"/>
      <c r="NUS214" s="449"/>
      <c r="NUT214" s="449"/>
      <c r="NUU214" s="602"/>
      <c r="NUV214" s="447"/>
      <c r="NUW214" s="447"/>
      <c r="NUX214" s="447"/>
      <c r="NUY214" s="448"/>
      <c r="NUZ214" s="602"/>
      <c r="NVA214" s="602"/>
      <c r="NVB214" s="602"/>
      <c r="NVC214" s="449"/>
      <c r="NVD214" s="449"/>
      <c r="NVE214" s="449"/>
      <c r="NVF214" s="602"/>
      <c r="NVG214" s="449"/>
      <c r="NVH214" s="449"/>
      <c r="NVI214" s="449"/>
      <c r="NVJ214" s="449"/>
      <c r="NVK214" s="602"/>
      <c r="NVL214" s="447"/>
      <c r="NVM214" s="447"/>
      <c r="NVN214" s="447"/>
      <c r="NVO214" s="448"/>
      <c r="NVP214" s="602"/>
      <c r="NVQ214" s="602"/>
      <c r="NVR214" s="602"/>
      <c r="NVS214" s="449"/>
      <c r="NVT214" s="449"/>
      <c r="NVU214" s="449"/>
      <c r="NVV214" s="602"/>
      <c r="NVW214" s="449"/>
      <c r="NVX214" s="449"/>
      <c r="NVY214" s="449"/>
      <c r="NVZ214" s="449"/>
      <c r="NWA214" s="602"/>
      <c r="NWB214" s="447"/>
      <c r="NWC214" s="447"/>
      <c r="NWD214" s="447"/>
      <c r="NWE214" s="448"/>
      <c r="NWF214" s="602"/>
      <c r="NWG214" s="602"/>
      <c r="NWH214" s="602"/>
      <c r="NWI214" s="449"/>
      <c r="NWJ214" s="449"/>
      <c r="NWK214" s="449"/>
      <c r="NWL214" s="602"/>
      <c r="NWM214" s="449"/>
      <c r="NWN214" s="449"/>
      <c r="NWO214" s="449"/>
      <c r="NWP214" s="449"/>
      <c r="NWQ214" s="602"/>
      <c r="NWR214" s="447"/>
      <c r="NWS214" s="447"/>
      <c r="NWT214" s="447"/>
      <c r="NWU214" s="448"/>
      <c r="NWV214" s="602"/>
      <c r="NWW214" s="602"/>
      <c r="NWX214" s="602"/>
      <c r="NWY214" s="449"/>
      <c r="NWZ214" s="449"/>
      <c r="NXA214" s="449"/>
      <c r="NXB214" s="602"/>
      <c r="NXC214" s="449"/>
      <c r="NXD214" s="449"/>
      <c r="NXE214" s="449"/>
      <c r="NXF214" s="449"/>
      <c r="NXG214" s="602"/>
      <c r="NXH214" s="447"/>
      <c r="NXI214" s="447"/>
      <c r="NXJ214" s="447"/>
      <c r="NXK214" s="448"/>
      <c r="NXL214" s="602"/>
      <c r="NXM214" s="602"/>
      <c r="NXN214" s="602"/>
      <c r="NXO214" s="449"/>
      <c r="NXP214" s="449"/>
      <c r="NXQ214" s="449"/>
      <c r="NXR214" s="602"/>
      <c r="NXS214" s="449"/>
      <c r="NXT214" s="449"/>
      <c r="NXU214" s="449"/>
      <c r="NXV214" s="449"/>
      <c r="NXW214" s="602"/>
      <c r="NXX214" s="447"/>
      <c r="NXY214" s="447"/>
      <c r="NXZ214" s="447"/>
      <c r="NYA214" s="448"/>
      <c r="NYB214" s="602"/>
      <c r="NYC214" s="602"/>
      <c r="NYD214" s="602"/>
      <c r="NYE214" s="449"/>
      <c r="NYF214" s="449"/>
      <c r="NYG214" s="449"/>
      <c r="NYH214" s="602"/>
      <c r="NYI214" s="449"/>
      <c r="NYJ214" s="449"/>
      <c r="NYK214" s="449"/>
      <c r="NYL214" s="449"/>
      <c r="NYM214" s="602"/>
      <c r="NYN214" s="447"/>
      <c r="NYO214" s="447"/>
      <c r="NYP214" s="447"/>
      <c r="NYQ214" s="448"/>
      <c r="NYR214" s="602"/>
      <c r="NYS214" s="602"/>
      <c r="NYT214" s="602"/>
      <c r="NYU214" s="449"/>
      <c r="NYV214" s="449"/>
      <c r="NYW214" s="449"/>
      <c r="NYX214" s="602"/>
      <c r="NYY214" s="449"/>
      <c r="NYZ214" s="449"/>
      <c r="NZA214" s="449"/>
      <c r="NZB214" s="449"/>
      <c r="NZC214" s="602"/>
      <c r="NZD214" s="447"/>
      <c r="NZE214" s="447"/>
      <c r="NZF214" s="447"/>
      <c r="NZG214" s="448"/>
      <c r="NZH214" s="602"/>
      <c r="NZI214" s="602"/>
      <c r="NZJ214" s="602"/>
      <c r="NZK214" s="449"/>
      <c r="NZL214" s="449"/>
      <c r="NZM214" s="449"/>
      <c r="NZN214" s="602"/>
      <c r="NZO214" s="449"/>
      <c r="NZP214" s="449"/>
      <c r="NZQ214" s="449"/>
      <c r="NZR214" s="449"/>
      <c r="NZS214" s="602"/>
      <c r="NZT214" s="447"/>
      <c r="NZU214" s="447"/>
      <c r="NZV214" s="447"/>
      <c r="NZW214" s="448"/>
      <c r="NZX214" s="602"/>
      <c r="NZY214" s="602"/>
      <c r="NZZ214" s="602"/>
      <c r="OAA214" s="449"/>
      <c r="OAB214" s="449"/>
      <c r="OAC214" s="449"/>
      <c r="OAD214" s="602"/>
      <c r="OAE214" s="449"/>
      <c r="OAF214" s="449"/>
      <c r="OAG214" s="449"/>
      <c r="OAH214" s="449"/>
      <c r="OAI214" s="602"/>
      <c r="OAJ214" s="447"/>
      <c r="OAK214" s="447"/>
      <c r="OAL214" s="447"/>
      <c r="OAM214" s="448"/>
      <c r="OAN214" s="602"/>
      <c r="OAO214" s="602"/>
      <c r="OAP214" s="602"/>
      <c r="OAQ214" s="449"/>
      <c r="OAR214" s="449"/>
      <c r="OAS214" s="449"/>
      <c r="OAT214" s="602"/>
      <c r="OAU214" s="449"/>
      <c r="OAV214" s="449"/>
      <c r="OAW214" s="449"/>
      <c r="OAX214" s="449"/>
      <c r="OAY214" s="602"/>
      <c r="OAZ214" s="447"/>
      <c r="OBA214" s="447"/>
      <c r="OBB214" s="447"/>
      <c r="OBC214" s="448"/>
      <c r="OBD214" s="602"/>
      <c r="OBE214" s="602"/>
      <c r="OBF214" s="602"/>
      <c r="OBG214" s="449"/>
      <c r="OBH214" s="449"/>
      <c r="OBI214" s="449"/>
      <c r="OBJ214" s="602"/>
      <c r="OBK214" s="449"/>
      <c r="OBL214" s="449"/>
      <c r="OBM214" s="449"/>
      <c r="OBN214" s="449"/>
      <c r="OBO214" s="602"/>
      <c r="OBP214" s="447"/>
      <c r="OBQ214" s="447"/>
      <c r="OBR214" s="447"/>
      <c r="OBS214" s="448"/>
      <c r="OBT214" s="602"/>
      <c r="OBU214" s="602"/>
      <c r="OBV214" s="602"/>
      <c r="OBW214" s="449"/>
      <c r="OBX214" s="449"/>
      <c r="OBY214" s="449"/>
      <c r="OBZ214" s="602"/>
      <c r="OCA214" s="449"/>
      <c r="OCB214" s="449"/>
      <c r="OCC214" s="449"/>
      <c r="OCD214" s="449"/>
      <c r="OCE214" s="602"/>
      <c r="OCF214" s="447"/>
      <c r="OCG214" s="447"/>
      <c r="OCH214" s="447"/>
      <c r="OCI214" s="448"/>
      <c r="OCJ214" s="602"/>
      <c r="OCK214" s="602"/>
      <c r="OCL214" s="602"/>
      <c r="OCM214" s="449"/>
      <c r="OCN214" s="449"/>
      <c r="OCO214" s="449"/>
      <c r="OCP214" s="602"/>
      <c r="OCQ214" s="449"/>
      <c r="OCR214" s="449"/>
      <c r="OCS214" s="449"/>
      <c r="OCT214" s="449"/>
      <c r="OCU214" s="602"/>
      <c r="OCV214" s="447"/>
      <c r="OCW214" s="447"/>
      <c r="OCX214" s="447"/>
      <c r="OCY214" s="448"/>
      <c r="OCZ214" s="602"/>
      <c r="ODA214" s="602"/>
      <c r="ODB214" s="602"/>
      <c r="ODC214" s="449"/>
      <c r="ODD214" s="449"/>
      <c r="ODE214" s="449"/>
      <c r="ODF214" s="602"/>
      <c r="ODG214" s="449"/>
      <c r="ODH214" s="449"/>
      <c r="ODI214" s="449"/>
      <c r="ODJ214" s="449"/>
      <c r="ODK214" s="602"/>
      <c r="ODL214" s="447"/>
      <c r="ODM214" s="447"/>
      <c r="ODN214" s="447"/>
      <c r="ODO214" s="448"/>
      <c r="ODP214" s="602"/>
      <c r="ODQ214" s="602"/>
      <c r="ODR214" s="602"/>
      <c r="ODS214" s="449"/>
      <c r="ODT214" s="449"/>
      <c r="ODU214" s="449"/>
      <c r="ODV214" s="602"/>
      <c r="ODW214" s="449"/>
      <c r="ODX214" s="449"/>
      <c r="ODY214" s="449"/>
      <c r="ODZ214" s="449"/>
      <c r="OEA214" s="602"/>
      <c r="OEB214" s="447"/>
      <c r="OEC214" s="447"/>
      <c r="OED214" s="447"/>
      <c r="OEE214" s="448"/>
      <c r="OEF214" s="602"/>
      <c r="OEG214" s="602"/>
      <c r="OEH214" s="602"/>
      <c r="OEI214" s="449"/>
      <c r="OEJ214" s="449"/>
      <c r="OEK214" s="449"/>
      <c r="OEL214" s="602"/>
      <c r="OEM214" s="449"/>
      <c r="OEN214" s="449"/>
      <c r="OEO214" s="449"/>
      <c r="OEP214" s="449"/>
      <c r="OEQ214" s="602"/>
      <c r="OER214" s="447"/>
      <c r="OES214" s="447"/>
      <c r="OET214" s="447"/>
      <c r="OEU214" s="448"/>
      <c r="OEV214" s="602"/>
      <c r="OEW214" s="602"/>
      <c r="OEX214" s="602"/>
      <c r="OEY214" s="449"/>
      <c r="OEZ214" s="449"/>
      <c r="OFA214" s="449"/>
      <c r="OFB214" s="602"/>
      <c r="OFC214" s="449"/>
      <c r="OFD214" s="449"/>
      <c r="OFE214" s="449"/>
      <c r="OFF214" s="449"/>
      <c r="OFG214" s="602"/>
      <c r="OFH214" s="447"/>
      <c r="OFI214" s="447"/>
      <c r="OFJ214" s="447"/>
      <c r="OFK214" s="448"/>
      <c r="OFL214" s="602"/>
      <c r="OFM214" s="602"/>
      <c r="OFN214" s="602"/>
      <c r="OFO214" s="449"/>
      <c r="OFP214" s="449"/>
      <c r="OFQ214" s="449"/>
      <c r="OFR214" s="602"/>
      <c r="OFS214" s="449"/>
      <c r="OFT214" s="449"/>
      <c r="OFU214" s="449"/>
      <c r="OFV214" s="449"/>
      <c r="OFW214" s="602"/>
      <c r="OFX214" s="447"/>
      <c r="OFY214" s="447"/>
      <c r="OFZ214" s="447"/>
      <c r="OGA214" s="448"/>
      <c r="OGB214" s="602"/>
      <c r="OGC214" s="602"/>
      <c r="OGD214" s="602"/>
      <c r="OGE214" s="449"/>
      <c r="OGF214" s="449"/>
      <c r="OGG214" s="449"/>
      <c r="OGH214" s="602"/>
      <c r="OGI214" s="449"/>
      <c r="OGJ214" s="449"/>
      <c r="OGK214" s="449"/>
      <c r="OGL214" s="449"/>
      <c r="OGM214" s="602"/>
      <c r="OGN214" s="447"/>
      <c r="OGO214" s="447"/>
      <c r="OGP214" s="447"/>
      <c r="OGQ214" s="448"/>
      <c r="OGR214" s="602"/>
      <c r="OGS214" s="602"/>
      <c r="OGT214" s="602"/>
      <c r="OGU214" s="449"/>
      <c r="OGV214" s="449"/>
      <c r="OGW214" s="449"/>
      <c r="OGX214" s="602"/>
      <c r="OGY214" s="449"/>
      <c r="OGZ214" s="449"/>
      <c r="OHA214" s="449"/>
      <c r="OHB214" s="449"/>
      <c r="OHC214" s="602"/>
      <c r="OHD214" s="447"/>
      <c r="OHE214" s="447"/>
      <c r="OHF214" s="447"/>
      <c r="OHG214" s="448"/>
      <c r="OHH214" s="602"/>
      <c r="OHI214" s="602"/>
      <c r="OHJ214" s="602"/>
      <c r="OHK214" s="449"/>
      <c r="OHL214" s="449"/>
      <c r="OHM214" s="449"/>
      <c r="OHN214" s="602"/>
      <c r="OHO214" s="449"/>
      <c r="OHP214" s="449"/>
      <c r="OHQ214" s="449"/>
      <c r="OHR214" s="449"/>
      <c r="OHS214" s="602"/>
      <c r="OHT214" s="447"/>
      <c r="OHU214" s="447"/>
      <c r="OHV214" s="447"/>
      <c r="OHW214" s="448"/>
      <c r="OHX214" s="602"/>
      <c r="OHY214" s="602"/>
      <c r="OHZ214" s="602"/>
      <c r="OIA214" s="449"/>
      <c r="OIB214" s="449"/>
      <c r="OIC214" s="449"/>
      <c r="OID214" s="602"/>
      <c r="OIE214" s="449"/>
      <c r="OIF214" s="449"/>
      <c r="OIG214" s="449"/>
      <c r="OIH214" s="449"/>
      <c r="OII214" s="602"/>
      <c r="OIJ214" s="447"/>
      <c r="OIK214" s="447"/>
      <c r="OIL214" s="447"/>
      <c r="OIM214" s="448"/>
      <c r="OIN214" s="602"/>
      <c r="OIO214" s="602"/>
      <c r="OIP214" s="602"/>
      <c r="OIQ214" s="449"/>
      <c r="OIR214" s="449"/>
      <c r="OIS214" s="449"/>
      <c r="OIT214" s="602"/>
      <c r="OIU214" s="449"/>
      <c r="OIV214" s="449"/>
      <c r="OIW214" s="449"/>
      <c r="OIX214" s="449"/>
      <c r="OIY214" s="602"/>
      <c r="OIZ214" s="447"/>
      <c r="OJA214" s="447"/>
      <c r="OJB214" s="447"/>
      <c r="OJC214" s="448"/>
      <c r="OJD214" s="602"/>
      <c r="OJE214" s="602"/>
      <c r="OJF214" s="602"/>
      <c r="OJG214" s="449"/>
      <c r="OJH214" s="449"/>
      <c r="OJI214" s="449"/>
      <c r="OJJ214" s="602"/>
      <c r="OJK214" s="449"/>
      <c r="OJL214" s="449"/>
      <c r="OJM214" s="449"/>
      <c r="OJN214" s="449"/>
      <c r="OJO214" s="602"/>
      <c r="OJP214" s="447"/>
      <c r="OJQ214" s="447"/>
      <c r="OJR214" s="447"/>
      <c r="OJS214" s="448"/>
      <c r="OJT214" s="602"/>
      <c r="OJU214" s="602"/>
      <c r="OJV214" s="602"/>
      <c r="OJW214" s="449"/>
      <c r="OJX214" s="449"/>
      <c r="OJY214" s="449"/>
      <c r="OJZ214" s="602"/>
      <c r="OKA214" s="449"/>
      <c r="OKB214" s="449"/>
      <c r="OKC214" s="449"/>
      <c r="OKD214" s="449"/>
      <c r="OKE214" s="602"/>
      <c r="OKF214" s="447"/>
      <c r="OKG214" s="447"/>
      <c r="OKH214" s="447"/>
      <c r="OKI214" s="448"/>
      <c r="OKJ214" s="602"/>
      <c r="OKK214" s="602"/>
      <c r="OKL214" s="602"/>
      <c r="OKM214" s="449"/>
      <c r="OKN214" s="449"/>
      <c r="OKO214" s="449"/>
      <c r="OKP214" s="602"/>
      <c r="OKQ214" s="449"/>
      <c r="OKR214" s="449"/>
      <c r="OKS214" s="449"/>
      <c r="OKT214" s="449"/>
      <c r="OKU214" s="602"/>
      <c r="OKV214" s="447"/>
      <c r="OKW214" s="447"/>
      <c r="OKX214" s="447"/>
      <c r="OKY214" s="448"/>
      <c r="OKZ214" s="602"/>
      <c r="OLA214" s="602"/>
      <c r="OLB214" s="602"/>
      <c r="OLC214" s="449"/>
      <c r="OLD214" s="449"/>
      <c r="OLE214" s="449"/>
      <c r="OLF214" s="602"/>
      <c r="OLG214" s="449"/>
      <c r="OLH214" s="449"/>
      <c r="OLI214" s="449"/>
      <c r="OLJ214" s="449"/>
      <c r="OLK214" s="602"/>
      <c r="OLL214" s="447"/>
      <c r="OLM214" s="447"/>
      <c r="OLN214" s="447"/>
      <c r="OLO214" s="448"/>
      <c r="OLP214" s="602"/>
      <c r="OLQ214" s="602"/>
      <c r="OLR214" s="602"/>
      <c r="OLS214" s="449"/>
      <c r="OLT214" s="449"/>
      <c r="OLU214" s="449"/>
      <c r="OLV214" s="602"/>
      <c r="OLW214" s="449"/>
      <c r="OLX214" s="449"/>
      <c r="OLY214" s="449"/>
      <c r="OLZ214" s="449"/>
      <c r="OMA214" s="602"/>
      <c r="OMB214" s="447"/>
      <c r="OMC214" s="447"/>
      <c r="OMD214" s="447"/>
      <c r="OME214" s="448"/>
      <c r="OMF214" s="602"/>
      <c r="OMG214" s="602"/>
      <c r="OMH214" s="602"/>
      <c r="OMI214" s="449"/>
      <c r="OMJ214" s="449"/>
      <c r="OMK214" s="449"/>
      <c r="OML214" s="602"/>
      <c r="OMM214" s="449"/>
      <c r="OMN214" s="449"/>
      <c r="OMO214" s="449"/>
      <c r="OMP214" s="449"/>
      <c r="OMQ214" s="602"/>
      <c r="OMR214" s="447"/>
      <c r="OMS214" s="447"/>
      <c r="OMT214" s="447"/>
      <c r="OMU214" s="448"/>
      <c r="OMV214" s="602"/>
      <c r="OMW214" s="602"/>
      <c r="OMX214" s="602"/>
      <c r="OMY214" s="449"/>
      <c r="OMZ214" s="449"/>
      <c r="ONA214" s="449"/>
      <c r="ONB214" s="602"/>
      <c r="ONC214" s="449"/>
      <c r="OND214" s="449"/>
      <c r="ONE214" s="449"/>
      <c r="ONF214" s="449"/>
      <c r="ONG214" s="602"/>
      <c r="ONH214" s="447"/>
      <c r="ONI214" s="447"/>
      <c r="ONJ214" s="447"/>
      <c r="ONK214" s="448"/>
      <c r="ONL214" s="602"/>
      <c r="ONM214" s="602"/>
      <c r="ONN214" s="602"/>
      <c r="ONO214" s="449"/>
      <c r="ONP214" s="449"/>
      <c r="ONQ214" s="449"/>
      <c r="ONR214" s="602"/>
      <c r="ONS214" s="449"/>
      <c r="ONT214" s="449"/>
      <c r="ONU214" s="449"/>
      <c r="ONV214" s="449"/>
      <c r="ONW214" s="602"/>
      <c r="ONX214" s="447"/>
      <c r="ONY214" s="447"/>
      <c r="ONZ214" s="447"/>
      <c r="OOA214" s="448"/>
      <c r="OOB214" s="602"/>
      <c r="OOC214" s="602"/>
      <c r="OOD214" s="602"/>
      <c r="OOE214" s="449"/>
      <c r="OOF214" s="449"/>
      <c r="OOG214" s="449"/>
      <c r="OOH214" s="602"/>
      <c r="OOI214" s="449"/>
      <c r="OOJ214" s="449"/>
      <c r="OOK214" s="449"/>
      <c r="OOL214" s="449"/>
      <c r="OOM214" s="602"/>
      <c r="OON214" s="447"/>
      <c r="OOO214" s="447"/>
      <c r="OOP214" s="447"/>
      <c r="OOQ214" s="448"/>
      <c r="OOR214" s="602"/>
      <c r="OOS214" s="602"/>
      <c r="OOT214" s="602"/>
      <c r="OOU214" s="449"/>
      <c r="OOV214" s="449"/>
      <c r="OOW214" s="449"/>
      <c r="OOX214" s="602"/>
      <c r="OOY214" s="449"/>
      <c r="OOZ214" s="449"/>
      <c r="OPA214" s="449"/>
      <c r="OPB214" s="449"/>
      <c r="OPC214" s="602"/>
      <c r="OPD214" s="447"/>
      <c r="OPE214" s="447"/>
      <c r="OPF214" s="447"/>
      <c r="OPG214" s="448"/>
      <c r="OPH214" s="602"/>
      <c r="OPI214" s="602"/>
      <c r="OPJ214" s="602"/>
      <c r="OPK214" s="449"/>
      <c r="OPL214" s="449"/>
      <c r="OPM214" s="449"/>
      <c r="OPN214" s="602"/>
      <c r="OPO214" s="449"/>
      <c r="OPP214" s="449"/>
      <c r="OPQ214" s="449"/>
      <c r="OPR214" s="449"/>
      <c r="OPS214" s="602"/>
      <c r="OPT214" s="447"/>
      <c r="OPU214" s="447"/>
      <c r="OPV214" s="447"/>
      <c r="OPW214" s="448"/>
      <c r="OPX214" s="602"/>
      <c r="OPY214" s="602"/>
      <c r="OPZ214" s="602"/>
      <c r="OQA214" s="449"/>
      <c r="OQB214" s="449"/>
      <c r="OQC214" s="449"/>
      <c r="OQD214" s="602"/>
      <c r="OQE214" s="449"/>
      <c r="OQF214" s="449"/>
      <c r="OQG214" s="449"/>
      <c r="OQH214" s="449"/>
      <c r="OQI214" s="602"/>
      <c r="OQJ214" s="447"/>
      <c r="OQK214" s="447"/>
      <c r="OQL214" s="447"/>
      <c r="OQM214" s="448"/>
      <c r="OQN214" s="602"/>
      <c r="OQO214" s="602"/>
      <c r="OQP214" s="602"/>
      <c r="OQQ214" s="449"/>
      <c r="OQR214" s="449"/>
      <c r="OQS214" s="449"/>
      <c r="OQT214" s="602"/>
      <c r="OQU214" s="449"/>
      <c r="OQV214" s="449"/>
      <c r="OQW214" s="449"/>
      <c r="OQX214" s="449"/>
      <c r="OQY214" s="602"/>
      <c r="OQZ214" s="447"/>
      <c r="ORA214" s="447"/>
      <c r="ORB214" s="447"/>
      <c r="ORC214" s="448"/>
      <c r="ORD214" s="602"/>
      <c r="ORE214" s="602"/>
      <c r="ORF214" s="602"/>
      <c r="ORG214" s="449"/>
      <c r="ORH214" s="449"/>
      <c r="ORI214" s="449"/>
      <c r="ORJ214" s="602"/>
      <c r="ORK214" s="449"/>
      <c r="ORL214" s="449"/>
      <c r="ORM214" s="449"/>
      <c r="ORN214" s="449"/>
      <c r="ORO214" s="602"/>
      <c r="ORP214" s="447"/>
      <c r="ORQ214" s="447"/>
      <c r="ORR214" s="447"/>
      <c r="ORS214" s="448"/>
      <c r="ORT214" s="602"/>
      <c r="ORU214" s="602"/>
      <c r="ORV214" s="602"/>
      <c r="ORW214" s="449"/>
      <c r="ORX214" s="449"/>
      <c r="ORY214" s="449"/>
      <c r="ORZ214" s="602"/>
      <c r="OSA214" s="449"/>
      <c r="OSB214" s="449"/>
      <c r="OSC214" s="449"/>
      <c r="OSD214" s="449"/>
      <c r="OSE214" s="602"/>
      <c r="OSF214" s="447"/>
      <c r="OSG214" s="447"/>
      <c r="OSH214" s="447"/>
      <c r="OSI214" s="448"/>
      <c r="OSJ214" s="602"/>
      <c r="OSK214" s="602"/>
      <c r="OSL214" s="602"/>
      <c r="OSM214" s="449"/>
      <c r="OSN214" s="449"/>
      <c r="OSO214" s="449"/>
      <c r="OSP214" s="602"/>
      <c r="OSQ214" s="449"/>
      <c r="OSR214" s="449"/>
      <c r="OSS214" s="449"/>
      <c r="OST214" s="449"/>
      <c r="OSU214" s="602"/>
      <c r="OSV214" s="447"/>
      <c r="OSW214" s="447"/>
      <c r="OSX214" s="447"/>
      <c r="OSY214" s="448"/>
      <c r="OSZ214" s="602"/>
      <c r="OTA214" s="602"/>
      <c r="OTB214" s="602"/>
      <c r="OTC214" s="449"/>
      <c r="OTD214" s="449"/>
      <c r="OTE214" s="449"/>
      <c r="OTF214" s="602"/>
      <c r="OTG214" s="449"/>
      <c r="OTH214" s="449"/>
      <c r="OTI214" s="449"/>
      <c r="OTJ214" s="449"/>
      <c r="OTK214" s="602"/>
      <c r="OTL214" s="447"/>
      <c r="OTM214" s="447"/>
      <c r="OTN214" s="447"/>
      <c r="OTO214" s="448"/>
      <c r="OTP214" s="602"/>
      <c r="OTQ214" s="602"/>
      <c r="OTR214" s="602"/>
      <c r="OTS214" s="449"/>
      <c r="OTT214" s="449"/>
      <c r="OTU214" s="449"/>
      <c r="OTV214" s="602"/>
      <c r="OTW214" s="449"/>
      <c r="OTX214" s="449"/>
      <c r="OTY214" s="449"/>
      <c r="OTZ214" s="449"/>
      <c r="OUA214" s="602"/>
      <c r="OUB214" s="447"/>
      <c r="OUC214" s="447"/>
      <c r="OUD214" s="447"/>
      <c r="OUE214" s="448"/>
      <c r="OUF214" s="602"/>
      <c r="OUG214" s="602"/>
      <c r="OUH214" s="602"/>
      <c r="OUI214" s="449"/>
      <c r="OUJ214" s="449"/>
      <c r="OUK214" s="449"/>
      <c r="OUL214" s="602"/>
      <c r="OUM214" s="449"/>
      <c r="OUN214" s="449"/>
      <c r="OUO214" s="449"/>
      <c r="OUP214" s="449"/>
      <c r="OUQ214" s="602"/>
      <c r="OUR214" s="447"/>
      <c r="OUS214" s="447"/>
      <c r="OUT214" s="447"/>
      <c r="OUU214" s="448"/>
      <c r="OUV214" s="602"/>
      <c r="OUW214" s="602"/>
      <c r="OUX214" s="602"/>
      <c r="OUY214" s="449"/>
      <c r="OUZ214" s="449"/>
      <c r="OVA214" s="449"/>
      <c r="OVB214" s="602"/>
      <c r="OVC214" s="449"/>
      <c r="OVD214" s="449"/>
      <c r="OVE214" s="449"/>
      <c r="OVF214" s="449"/>
      <c r="OVG214" s="602"/>
      <c r="OVH214" s="447"/>
      <c r="OVI214" s="447"/>
      <c r="OVJ214" s="447"/>
      <c r="OVK214" s="448"/>
      <c r="OVL214" s="602"/>
      <c r="OVM214" s="602"/>
      <c r="OVN214" s="602"/>
      <c r="OVO214" s="449"/>
      <c r="OVP214" s="449"/>
      <c r="OVQ214" s="449"/>
      <c r="OVR214" s="602"/>
      <c r="OVS214" s="449"/>
      <c r="OVT214" s="449"/>
      <c r="OVU214" s="449"/>
      <c r="OVV214" s="449"/>
      <c r="OVW214" s="602"/>
      <c r="OVX214" s="447"/>
      <c r="OVY214" s="447"/>
      <c r="OVZ214" s="447"/>
      <c r="OWA214" s="448"/>
      <c r="OWB214" s="602"/>
      <c r="OWC214" s="602"/>
      <c r="OWD214" s="602"/>
      <c r="OWE214" s="449"/>
      <c r="OWF214" s="449"/>
      <c r="OWG214" s="449"/>
      <c r="OWH214" s="602"/>
      <c r="OWI214" s="449"/>
      <c r="OWJ214" s="449"/>
      <c r="OWK214" s="449"/>
      <c r="OWL214" s="449"/>
      <c r="OWM214" s="602"/>
      <c r="OWN214" s="447"/>
      <c r="OWO214" s="447"/>
      <c r="OWP214" s="447"/>
      <c r="OWQ214" s="448"/>
      <c r="OWR214" s="602"/>
      <c r="OWS214" s="602"/>
      <c r="OWT214" s="602"/>
      <c r="OWU214" s="449"/>
      <c r="OWV214" s="449"/>
      <c r="OWW214" s="449"/>
      <c r="OWX214" s="602"/>
      <c r="OWY214" s="449"/>
      <c r="OWZ214" s="449"/>
      <c r="OXA214" s="449"/>
      <c r="OXB214" s="449"/>
      <c r="OXC214" s="602"/>
      <c r="OXD214" s="447"/>
      <c r="OXE214" s="447"/>
      <c r="OXF214" s="447"/>
      <c r="OXG214" s="448"/>
      <c r="OXH214" s="602"/>
      <c r="OXI214" s="602"/>
      <c r="OXJ214" s="602"/>
      <c r="OXK214" s="449"/>
      <c r="OXL214" s="449"/>
      <c r="OXM214" s="449"/>
      <c r="OXN214" s="602"/>
      <c r="OXO214" s="449"/>
      <c r="OXP214" s="449"/>
      <c r="OXQ214" s="449"/>
      <c r="OXR214" s="449"/>
      <c r="OXS214" s="602"/>
      <c r="OXT214" s="447"/>
      <c r="OXU214" s="447"/>
      <c r="OXV214" s="447"/>
      <c r="OXW214" s="448"/>
      <c r="OXX214" s="602"/>
      <c r="OXY214" s="602"/>
      <c r="OXZ214" s="602"/>
      <c r="OYA214" s="449"/>
      <c r="OYB214" s="449"/>
      <c r="OYC214" s="449"/>
      <c r="OYD214" s="602"/>
      <c r="OYE214" s="449"/>
      <c r="OYF214" s="449"/>
      <c r="OYG214" s="449"/>
      <c r="OYH214" s="449"/>
      <c r="OYI214" s="602"/>
      <c r="OYJ214" s="447"/>
      <c r="OYK214" s="447"/>
      <c r="OYL214" s="447"/>
      <c r="OYM214" s="448"/>
      <c r="OYN214" s="602"/>
      <c r="OYO214" s="602"/>
      <c r="OYP214" s="602"/>
      <c r="OYQ214" s="449"/>
      <c r="OYR214" s="449"/>
      <c r="OYS214" s="449"/>
      <c r="OYT214" s="602"/>
      <c r="OYU214" s="449"/>
      <c r="OYV214" s="449"/>
      <c r="OYW214" s="449"/>
      <c r="OYX214" s="449"/>
      <c r="OYY214" s="602"/>
      <c r="OYZ214" s="447"/>
      <c r="OZA214" s="447"/>
      <c r="OZB214" s="447"/>
      <c r="OZC214" s="448"/>
      <c r="OZD214" s="602"/>
      <c r="OZE214" s="602"/>
      <c r="OZF214" s="602"/>
      <c r="OZG214" s="449"/>
      <c r="OZH214" s="449"/>
      <c r="OZI214" s="449"/>
      <c r="OZJ214" s="602"/>
      <c r="OZK214" s="449"/>
      <c r="OZL214" s="449"/>
      <c r="OZM214" s="449"/>
      <c r="OZN214" s="449"/>
      <c r="OZO214" s="602"/>
      <c r="OZP214" s="447"/>
      <c r="OZQ214" s="447"/>
      <c r="OZR214" s="447"/>
      <c r="OZS214" s="448"/>
      <c r="OZT214" s="602"/>
      <c r="OZU214" s="602"/>
      <c r="OZV214" s="602"/>
      <c r="OZW214" s="449"/>
      <c r="OZX214" s="449"/>
      <c r="OZY214" s="449"/>
      <c r="OZZ214" s="602"/>
      <c r="PAA214" s="449"/>
      <c r="PAB214" s="449"/>
      <c r="PAC214" s="449"/>
      <c r="PAD214" s="449"/>
      <c r="PAE214" s="602"/>
      <c r="PAF214" s="447"/>
      <c r="PAG214" s="447"/>
      <c r="PAH214" s="447"/>
      <c r="PAI214" s="448"/>
      <c r="PAJ214" s="602"/>
      <c r="PAK214" s="602"/>
      <c r="PAL214" s="602"/>
      <c r="PAM214" s="449"/>
      <c r="PAN214" s="449"/>
      <c r="PAO214" s="449"/>
      <c r="PAP214" s="602"/>
      <c r="PAQ214" s="449"/>
      <c r="PAR214" s="449"/>
      <c r="PAS214" s="449"/>
      <c r="PAT214" s="449"/>
      <c r="PAU214" s="602"/>
      <c r="PAV214" s="447"/>
      <c r="PAW214" s="447"/>
      <c r="PAX214" s="447"/>
      <c r="PAY214" s="448"/>
      <c r="PAZ214" s="602"/>
      <c r="PBA214" s="602"/>
      <c r="PBB214" s="602"/>
      <c r="PBC214" s="449"/>
      <c r="PBD214" s="449"/>
      <c r="PBE214" s="449"/>
      <c r="PBF214" s="602"/>
      <c r="PBG214" s="449"/>
      <c r="PBH214" s="449"/>
      <c r="PBI214" s="449"/>
      <c r="PBJ214" s="449"/>
      <c r="PBK214" s="602"/>
      <c r="PBL214" s="447"/>
      <c r="PBM214" s="447"/>
      <c r="PBN214" s="447"/>
      <c r="PBO214" s="448"/>
      <c r="PBP214" s="602"/>
      <c r="PBQ214" s="602"/>
      <c r="PBR214" s="602"/>
      <c r="PBS214" s="449"/>
      <c r="PBT214" s="449"/>
      <c r="PBU214" s="449"/>
      <c r="PBV214" s="602"/>
      <c r="PBW214" s="449"/>
      <c r="PBX214" s="449"/>
      <c r="PBY214" s="449"/>
      <c r="PBZ214" s="449"/>
      <c r="PCA214" s="602"/>
      <c r="PCB214" s="447"/>
      <c r="PCC214" s="447"/>
      <c r="PCD214" s="447"/>
      <c r="PCE214" s="448"/>
      <c r="PCF214" s="602"/>
      <c r="PCG214" s="602"/>
      <c r="PCH214" s="602"/>
      <c r="PCI214" s="449"/>
      <c r="PCJ214" s="449"/>
      <c r="PCK214" s="449"/>
      <c r="PCL214" s="602"/>
      <c r="PCM214" s="449"/>
      <c r="PCN214" s="449"/>
      <c r="PCO214" s="449"/>
      <c r="PCP214" s="449"/>
      <c r="PCQ214" s="602"/>
      <c r="PCR214" s="447"/>
      <c r="PCS214" s="447"/>
      <c r="PCT214" s="447"/>
      <c r="PCU214" s="448"/>
      <c r="PCV214" s="602"/>
      <c r="PCW214" s="602"/>
      <c r="PCX214" s="602"/>
      <c r="PCY214" s="449"/>
      <c r="PCZ214" s="449"/>
      <c r="PDA214" s="449"/>
      <c r="PDB214" s="602"/>
      <c r="PDC214" s="449"/>
      <c r="PDD214" s="449"/>
      <c r="PDE214" s="449"/>
      <c r="PDF214" s="449"/>
      <c r="PDG214" s="602"/>
      <c r="PDH214" s="447"/>
      <c r="PDI214" s="447"/>
      <c r="PDJ214" s="447"/>
      <c r="PDK214" s="448"/>
      <c r="PDL214" s="602"/>
      <c r="PDM214" s="602"/>
      <c r="PDN214" s="602"/>
      <c r="PDO214" s="449"/>
      <c r="PDP214" s="449"/>
      <c r="PDQ214" s="449"/>
      <c r="PDR214" s="602"/>
      <c r="PDS214" s="449"/>
      <c r="PDT214" s="449"/>
      <c r="PDU214" s="449"/>
      <c r="PDV214" s="449"/>
      <c r="PDW214" s="602"/>
      <c r="PDX214" s="447"/>
      <c r="PDY214" s="447"/>
      <c r="PDZ214" s="447"/>
      <c r="PEA214" s="448"/>
      <c r="PEB214" s="602"/>
      <c r="PEC214" s="602"/>
      <c r="PED214" s="602"/>
      <c r="PEE214" s="449"/>
      <c r="PEF214" s="449"/>
      <c r="PEG214" s="449"/>
      <c r="PEH214" s="602"/>
      <c r="PEI214" s="449"/>
      <c r="PEJ214" s="449"/>
      <c r="PEK214" s="449"/>
      <c r="PEL214" s="449"/>
      <c r="PEM214" s="602"/>
      <c r="PEN214" s="447"/>
      <c r="PEO214" s="447"/>
      <c r="PEP214" s="447"/>
      <c r="PEQ214" s="448"/>
      <c r="PER214" s="602"/>
      <c r="PES214" s="602"/>
      <c r="PET214" s="602"/>
      <c r="PEU214" s="449"/>
      <c r="PEV214" s="449"/>
      <c r="PEW214" s="449"/>
      <c r="PEX214" s="602"/>
      <c r="PEY214" s="449"/>
      <c r="PEZ214" s="449"/>
      <c r="PFA214" s="449"/>
      <c r="PFB214" s="449"/>
      <c r="PFC214" s="602"/>
      <c r="PFD214" s="447"/>
      <c r="PFE214" s="447"/>
      <c r="PFF214" s="447"/>
      <c r="PFG214" s="448"/>
      <c r="PFH214" s="602"/>
      <c r="PFI214" s="602"/>
      <c r="PFJ214" s="602"/>
      <c r="PFK214" s="449"/>
      <c r="PFL214" s="449"/>
      <c r="PFM214" s="449"/>
      <c r="PFN214" s="602"/>
      <c r="PFO214" s="449"/>
      <c r="PFP214" s="449"/>
      <c r="PFQ214" s="449"/>
      <c r="PFR214" s="449"/>
      <c r="PFS214" s="602"/>
      <c r="PFT214" s="447"/>
      <c r="PFU214" s="447"/>
      <c r="PFV214" s="447"/>
      <c r="PFW214" s="448"/>
      <c r="PFX214" s="602"/>
      <c r="PFY214" s="602"/>
      <c r="PFZ214" s="602"/>
      <c r="PGA214" s="449"/>
      <c r="PGB214" s="449"/>
      <c r="PGC214" s="449"/>
      <c r="PGD214" s="602"/>
      <c r="PGE214" s="449"/>
      <c r="PGF214" s="449"/>
      <c r="PGG214" s="449"/>
      <c r="PGH214" s="449"/>
      <c r="PGI214" s="602"/>
      <c r="PGJ214" s="447"/>
      <c r="PGK214" s="447"/>
      <c r="PGL214" s="447"/>
      <c r="PGM214" s="448"/>
      <c r="PGN214" s="602"/>
      <c r="PGO214" s="602"/>
      <c r="PGP214" s="602"/>
      <c r="PGQ214" s="449"/>
      <c r="PGR214" s="449"/>
      <c r="PGS214" s="449"/>
      <c r="PGT214" s="602"/>
      <c r="PGU214" s="449"/>
      <c r="PGV214" s="449"/>
      <c r="PGW214" s="449"/>
      <c r="PGX214" s="449"/>
      <c r="PGY214" s="602"/>
      <c r="PGZ214" s="447"/>
      <c r="PHA214" s="447"/>
      <c r="PHB214" s="447"/>
      <c r="PHC214" s="448"/>
      <c r="PHD214" s="602"/>
      <c r="PHE214" s="602"/>
      <c r="PHF214" s="602"/>
      <c r="PHG214" s="449"/>
      <c r="PHH214" s="449"/>
      <c r="PHI214" s="449"/>
      <c r="PHJ214" s="602"/>
      <c r="PHK214" s="449"/>
      <c r="PHL214" s="449"/>
      <c r="PHM214" s="449"/>
      <c r="PHN214" s="449"/>
      <c r="PHO214" s="602"/>
      <c r="PHP214" s="447"/>
      <c r="PHQ214" s="447"/>
      <c r="PHR214" s="447"/>
      <c r="PHS214" s="448"/>
      <c r="PHT214" s="602"/>
      <c r="PHU214" s="602"/>
      <c r="PHV214" s="602"/>
      <c r="PHW214" s="449"/>
      <c r="PHX214" s="449"/>
      <c r="PHY214" s="449"/>
      <c r="PHZ214" s="602"/>
      <c r="PIA214" s="449"/>
      <c r="PIB214" s="449"/>
      <c r="PIC214" s="449"/>
      <c r="PID214" s="449"/>
      <c r="PIE214" s="602"/>
      <c r="PIF214" s="447"/>
      <c r="PIG214" s="447"/>
      <c r="PIH214" s="447"/>
      <c r="PII214" s="448"/>
      <c r="PIJ214" s="602"/>
      <c r="PIK214" s="602"/>
      <c r="PIL214" s="602"/>
      <c r="PIM214" s="449"/>
      <c r="PIN214" s="449"/>
      <c r="PIO214" s="449"/>
      <c r="PIP214" s="602"/>
      <c r="PIQ214" s="449"/>
      <c r="PIR214" s="449"/>
      <c r="PIS214" s="449"/>
      <c r="PIT214" s="449"/>
      <c r="PIU214" s="602"/>
      <c r="PIV214" s="447"/>
      <c r="PIW214" s="447"/>
      <c r="PIX214" s="447"/>
      <c r="PIY214" s="448"/>
      <c r="PIZ214" s="602"/>
      <c r="PJA214" s="602"/>
      <c r="PJB214" s="602"/>
      <c r="PJC214" s="449"/>
      <c r="PJD214" s="449"/>
      <c r="PJE214" s="449"/>
      <c r="PJF214" s="602"/>
      <c r="PJG214" s="449"/>
      <c r="PJH214" s="449"/>
      <c r="PJI214" s="449"/>
      <c r="PJJ214" s="449"/>
      <c r="PJK214" s="602"/>
      <c r="PJL214" s="447"/>
      <c r="PJM214" s="447"/>
      <c r="PJN214" s="447"/>
      <c r="PJO214" s="448"/>
      <c r="PJP214" s="602"/>
      <c r="PJQ214" s="602"/>
      <c r="PJR214" s="602"/>
      <c r="PJS214" s="449"/>
      <c r="PJT214" s="449"/>
      <c r="PJU214" s="449"/>
      <c r="PJV214" s="602"/>
      <c r="PJW214" s="449"/>
      <c r="PJX214" s="449"/>
      <c r="PJY214" s="449"/>
      <c r="PJZ214" s="449"/>
      <c r="PKA214" s="602"/>
      <c r="PKB214" s="447"/>
      <c r="PKC214" s="447"/>
      <c r="PKD214" s="447"/>
      <c r="PKE214" s="448"/>
      <c r="PKF214" s="602"/>
      <c r="PKG214" s="602"/>
      <c r="PKH214" s="602"/>
      <c r="PKI214" s="449"/>
      <c r="PKJ214" s="449"/>
      <c r="PKK214" s="449"/>
      <c r="PKL214" s="602"/>
      <c r="PKM214" s="449"/>
      <c r="PKN214" s="449"/>
      <c r="PKO214" s="449"/>
      <c r="PKP214" s="449"/>
      <c r="PKQ214" s="602"/>
      <c r="PKR214" s="447"/>
      <c r="PKS214" s="447"/>
      <c r="PKT214" s="447"/>
      <c r="PKU214" s="448"/>
      <c r="PKV214" s="602"/>
      <c r="PKW214" s="602"/>
      <c r="PKX214" s="602"/>
      <c r="PKY214" s="449"/>
      <c r="PKZ214" s="449"/>
      <c r="PLA214" s="449"/>
      <c r="PLB214" s="602"/>
      <c r="PLC214" s="449"/>
      <c r="PLD214" s="449"/>
      <c r="PLE214" s="449"/>
      <c r="PLF214" s="449"/>
      <c r="PLG214" s="602"/>
      <c r="PLH214" s="447"/>
      <c r="PLI214" s="447"/>
      <c r="PLJ214" s="447"/>
      <c r="PLK214" s="448"/>
      <c r="PLL214" s="602"/>
      <c r="PLM214" s="602"/>
      <c r="PLN214" s="602"/>
      <c r="PLO214" s="449"/>
      <c r="PLP214" s="449"/>
      <c r="PLQ214" s="449"/>
      <c r="PLR214" s="602"/>
      <c r="PLS214" s="449"/>
      <c r="PLT214" s="449"/>
      <c r="PLU214" s="449"/>
      <c r="PLV214" s="449"/>
      <c r="PLW214" s="602"/>
      <c r="PLX214" s="447"/>
      <c r="PLY214" s="447"/>
      <c r="PLZ214" s="447"/>
      <c r="PMA214" s="448"/>
      <c r="PMB214" s="602"/>
      <c r="PMC214" s="602"/>
      <c r="PMD214" s="602"/>
      <c r="PME214" s="449"/>
      <c r="PMF214" s="449"/>
      <c r="PMG214" s="449"/>
      <c r="PMH214" s="602"/>
      <c r="PMI214" s="449"/>
      <c r="PMJ214" s="449"/>
      <c r="PMK214" s="449"/>
      <c r="PML214" s="449"/>
      <c r="PMM214" s="602"/>
      <c r="PMN214" s="447"/>
      <c r="PMO214" s="447"/>
      <c r="PMP214" s="447"/>
      <c r="PMQ214" s="448"/>
      <c r="PMR214" s="602"/>
      <c r="PMS214" s="602"/>
      <c r="PMT214" s="602"/>
      <c r="PMU214" s="449"/>
      <c r="PMV214" s="449"/>
      <c r="PMW214" s="449"/>
      <c r="PMX214" s="602"/>
      <c r="PMY214" s="449"/>
      <c r="PMZ214" s="449"/>
      <c r="PNA214" s="449"/>
      <c r="PNB214" s="449"/>
      <c r="PNC214" s="602"/>
      <c r="PND214" s="447"/>
      <c r="PNE214" s="447"/>
      <c r="PNF214" s="447"/>
      <c r="PNG214" s="448"/>
      <c r="PNH214" s="602"/>
      <c r="PNI214" s="602"/>
      <c r="PNJ214" s="602"/>
      <c r="PNK214" s="449"/>
      <c r="PNL214" s="449"/>
      <c r="PNM214" s="449"/>
      <c r="PNN214" s="602"/>
      <c r="PNO214" s="449"/>
      <c r="PNP214" s="449"/>
      <c r="PNQ214" s="449"/>
      <c r="PNR214" s="449"/>
      <c r="PNS214" s="602"/>
      <c r="PNT214" s="447"/>
      <c r="PNU214" s="447"/>
      <c r="PNV214" s="447"/>
      <c r="PNW214" s="448"/>
      <c r="PNX214" s="602"/>
      <c r="PNY214" s="602"/>
      <c r="PNZ214" s="602"/>
      <c r="POA214" s="449"/>
      <c r="POB214" s="449"/>
      <c r="POC214" s="449"/>
      <c r="POD214" s="602"/>
      <c r="POE214" s="449"/>
      <c r="POF214" s="449"/>
      <c r="POG214" s="449"/>
      <c r="POH214" s="449"/>
      <c r="POI214" s="602"/>
      <c r="POJ214" s="447"/>
      <c r="POK214" s="447"/>
      <c r="POL214" s="447"/>
      <c r="POM214" s="448"/>
      <c r="PON214" s="602"/>
      <c r="POO214" s="602"/>
      <c r="POP214" s="602"/>
      <c r="POQ214" s="449"/>
      <c r="POR214" s="449"/>
      <c r="POS214" s="449"/>
      <c r="POT214" s="602"/>
      <c r="POU214" s="449"/>
      <c r="POV214" s="449"/>
      <c r="POW214" s="449"/>
      <c r="POX214" s="449"/>
      <c r="POY214" s="602"/>
      <c r="POZ214" s="447"/>
      <c r="PPA214" s="447"/>
      <c r="PPB214" s="447"/>
      <c r="PPC214" s="448"/>
      <c r="PPD214" s="602"/>
      <c r="PPE214" s="602"/>
      <c r="PPF214" s="602"/>
      <c r="PPG214" s="449"/>
      <c r="PPH214" s="449"/>
      <c r="PPI214" s="449"/>
      <c r="PPJ214" s="602"/>
      <c r="PPK214" s="449"/>
      <c r="PPL214" s="449"/>
      <c r="PPM214" s="449"/>
      <c r="PPN214" s="449"/>
      <c r="PPO214" s="602"/>
      <c r="PPP214" s="447"/>
      <c r="PPQ214" s="447"/>
      <c r="PPR214" s="447"/>
      <c r="PPS214" s="448"/>
      <c r="PPT214" s="602"/>
      <c r="PPU214" s="602"/>
      <c r="PPV214" s="602"/>
      <c r="PPW214" s="449"/>
      <c r="PPX214" s="449"/>
      <c r="PPY214" s="449"/>
      <c r="PPZ214" s="602"/>
      <c r="PQA214" s="449"/>
      <c r="PQB214" s="449"/>
      <c r="PQC214" s="449"/>
      <c r="PQD214" s="449"/>
      <c r="PQE214" s="602"/>
      <c r="PQF214" s="447"/>
      <c r="PQG214" s="447"/>
      <c r="PQH214" s="447"/>
      <c r="PQI214" s="448"/>
      <c r="PQJ214" s="602"/>
      <c r="PQK214" s="602"/>
      <c r="PQL214" s="602"/>
      <c r="PQM214" s="449"/>
      <c r="PQN214" s="449"/>
      <c r="PQO214" s="449"/>
      <c r="PQP214" s="602"/>
      <c r="PQQ214" s="449"/>
      <c r="PQR214" s="449"/>
      <c r="PQS214" s="449"/>
      <c r="PQT214" s="449"/>
      <c r="PQU214" s="602"/>
      <c r="PQV214" s="447"/>
      <c r="PQW214" s="447"/>
      <c r="PQX214" s="447"/>
      <c r="PQY214" s="448"/>
      <c r="PQZ214" s="602"/>
      <c r="PRA214" s="602"/>
      <c r="PRB214" s="602"/>
      <c r="PRC214" s="449"/>
      <c r="PRD214" s="449"/>
      <c r="PRE214" s="449"/>
      <c r="PRF214" s="602"/>
      <c r="PRG214" s="449"/>
      <c r="PRH214" s="449"/>
      <c r="PRI214" s="449"/>
      <c r="PRJ214" s="449"/>
      <c r="PRK214" s="602"/>
      <c r="PRL214" s="447"/>
      <c r="PRM214" s="447"/>
      <c r="PRN214" s="447"/>
      <c r="PRO214" s="448"/>
      <c r="PRP214" s="602"/>
      <c r="PRQ214" s="602"/>
      <c r="PRR214" s="602"/>
      <c r="PRS214" s="449"/>
      <c r="PRT214" s="449"/>
      <c r="PRU214" s="449"/>
      <c r="PRV214" s="602"/>
      <c r="PRW214" s="449"/>
      <c r="PRX214" s="449"/>
      <c r="PRY214" s="449"/>
      <c r="PRZ214" s="449"/>
      <c r="PSA214" s="602"/>
      <c r="PSB214" s="447"/>
      <c r="PSC214" s="447"/>
      <c r="PSD214" s="447"/>
      <c r="PSE214" s="448"/>
      <c r="PSF214" s="602"/>
      <c r="PSG214" s="602"/>
      <c r="PSH214" s="602"/>
      <c r="PSI214" s="449"/>
      <c r="PSJ214" s="449"/>
      <c r="PSK214" s="449"/>
      <c r="PSL214" s="602"/>
      <c r="PSM214" s="449"/>
      <c r="PSN214" s="449"/>
      <c r="PSO214" s="449"/>
      <c r="PSP214" s="449"/>
      <c r="PSQ214" s="602"/>
      <c r="PSR214" s="447"/>
      <c r="PSS214" s="447"/>
      <c r="PST214" s="447"/>
      <c r="PSU214" s="448"/>
      <c r="PSV214" s="602"/>
      <c r="PSW214" s="602"/>
      <c r="PSX214" s="602"/>
      <c r="PSY214" s="449"/>
      <c r="PSZ214" s="449"/>
      <c r="PTA214" s="449"/>
      <c r="PTB214" s="602"/>
      <c r="PTC214" s="449"/>
      <c r="PTD214" s="449"/>
      <c r="PTE214" s="449"/>
      <c r="PTF214" s="449"/>
      <c r="PTG214" s="602"/>
      <c r="PTH214" s="447"/>
      <c r="PTI214" s="447"/>
      <c r="PTJ214" s="447"/>
      <c r="PTK214" s="448"/>
      <c r="PTL214" s="602"/>
      <c r="PTM214" s="602"/>
      <c r="PTN214" s="602"/>
      <c r="PTO214" s="449"/>
      <c r="PTP214" s="449"/>
      <c r="PTQ214" s="449"/>
      <c r="PTR214" s="602"/>
      <c r="PTS214" s="449"/>
      <c r="PTT214" s="449"/>
      <c r="PTU214" s="449"/>
      <c r="PTV214" s="449"/>
      <c r="PTW214" s="602"/>
      <c r="PTX214" s="447"/>
      <c r="PTY214" s="447"/>
      <c r="PTZ214" s="447"/>
      <c r="PUA214" s="448"/>
      <c r="PUB214" s="602"/>
      <c r="PUC214" s="602"/>
      <c r="PUD214" s="602"/>
      <c r="PUE214" s="449"/>
      <c r="PUF214" s="449"/>
      <c r="PUG214" s="449"/>
      <c r="PUH214" s="602"/>
      <c r="PUI214" s="449"/>
      <c r="PUJ214" s="449"/>
      <c r="PUK214" s="449"/>
      <c r="PUL214" s="449"/>
      <c r="PUM214" s="602"/>
      <c r="PUN214" s="447"/>
      <c r="PUO214" s="447"/>
      <c r="PUP214" s="447"/>
      <c r="PUQ214" s="448"/>
      <c r="PUR214" s="602"/>
      <c r="PUS214" s="602"/>
      <c r="PUT214" s="602"/>
      <c r="PUU214" s="449"/>
      <c r="PUV214" s="449"/>
      <c r="PUW214" s="449"/>
      <c r="PUX214" s="602"/>
      <c r="PUY214" s="449"/>
      <c r="PUZ214" s="449"/>
      <c r="PVA214" s="449"/>
      <c r="PVB214" s="449"/>
      <c r="PVC214" s="602"/>
      <c r="PVD214" s="447"/>
      <c r="PVE214" s="447"/>
      <c r="PVF214" s="447"/>
      <c r="PVG214" s="448"/>
      <c r="PVH214" s="602"/>
      <c r="PVI214" s="602"/>
      <c r="PVJ214" s="602"/>
      <c r="PVK214" s="449"/>
      <c r="PVL214" s="449"/>
      <c r="PVM214" s="449"/>
      <c r="PVN214" s="602"/>
      <c r="PVO214" s="449"/>
      <c r="PVP214" s="449"/>
      <c r="PVQ214" s="449"/>
      <c r="PVR214" s="449"/>
      <c r="PVS214" s="602"/>
      <c r="PVT214" s="447"/>
      <c r="PVU214" s="447"/>
      <c r="PVV214" s="447"/>
      <c r="PVW214" s="448"/>
      <c r="PVX214" s="602"/>
      <c r="PVY214" s="602"/>
      <c r="PVZ214" s="602"/>
      <c r="PWA214" s="449"/>
      <c r="PWB214" s="449"/>
      <c r="PWC214" s="449"/>
      <c r="PWD214" s="602"/>
      <c r="PWE214" s="449"/>
      <c r="PWF214" s="449"/>
      <c r="PWG214" s="449"/>
      <c r="PWH214" s="449"/>
      <c r="PWI214" s="602"/>
      <c r="PWJ214" s="447"/>
      <c r="PWK214" s="447"/>
      <c r="PWL214" s="447"/>
      <c r="PWM214" s="448"/>
      <c r="PWN214" s="602"/>
      <c r="PWO214" s="602"/>
      <c r="PWP214" s="602"/>
      <c r="PWQ214" s="449"/>
      <c r="PWR214" s="449"/>
      <c r="PWS214" s="449"/>
      <c r="PWT214" s="602"/>
      <c r="PWU214" s="449"/>
      <c r="PWV214" s="449"/>
      <c r="PWW214" s="449"/>
      <c r="PWX214" s="449"/>
      <c r="PWY214" s="602"/>
      <c r="PWZ214" s="447"/>
      <c r="PXA214" s="447"/>
      <c r="PXB214" s="447"/>
      <c r="PXC214" s="448"/>
      <c r="PXD214" s="602"/>
      <c r="PXE214" s="602"/>
      <c r="PXF214" s="602"/>
      <c r="PXG214" s="449"/>
      <c r="PXH214" s="449"/>
      <c r="PXI214" s="449"/>
      <c r="PXJ214" s="602"/>
      <c r="PXK214" s="449"/>
      <c r="PXL214" s="449"/>
      <c r="PXM214" s="449"/>
      <c r="PXN214" s="449"/>
      <c r="PXO214" s="602"/>
      <c r="PXP214" s="447"/>
      <c r="PXQ214" s="447"/>
      <c r="PXR214" s="447"/>
      <c r="PXS214" s="448"/>
      <c r="PXT214" s="602"/>
      <c r="PXU214" s="602"/>
      <c r="PXV214" s="602"/>
      <c r="PXW214" s="449"/>
      <c r="PXX214" s="449"/>
      <c r="PXY214" s="449"/>
      <c r="PXZ214" s="602"/>
      <c r="PYA214" s="449"/>
      <c r="PYB214" s="449"/>
      <c r="PYC214" s="449"/>
      <c r="PYD214" s="449"/>
      <c r="PYE214" s="602"/>
      <c r="PYF214" s="447"/>
      <c r="PYG214" s="447"/>
      <c r="PYH214" s="447"/>
      <c r="PYI214" s="448"/>
      <c r="PYJ214" s="602"/>
      <c r="PYK214" s="602"/>
      <c r="PYL214" s="602"/>
      <c r="PYM214" s="449"/>
      <c r="PYN214" s="449"/>
      <c r="PYO214" s="449"/>
      <c r="PYP214" s="602"/>
      <c r="PYQ214" s="449"/>
      <c r="PYR214" s="449"/>
      <c r="PYS214" s="449"/>
      <c r="PYT214" s="449"/>
      <c r="PYU214" s="602"/>
      <c r="PYV214" s="447"/>
      <c r="PYW214" s="447"/>
      <c r="PYX214" s="447"/>
      <c r="PYY214" s="448"/>
      <c r="PYZ214" s="602"/>
      <c r="PZA214" s="602"/>
      <c r="PZB214" s="602"/>
      <c r="PZC214" s="449"/>
      <c r="PZD214" s="449"/>
      <c r="PZE214" s="449"/>
      <c r="PZF214" s="602"/>
      <c r="PZG214" s="449"/>
      <c r="PZH214" s="449"/>
      <c r="PZI214" s="449"/>
      <c r="PZJ214" s="449"/>
      <c r="PZK214" s="602"/>
      <c r="PZL214" s="447"/>
      <c r="PZM214" s="447"/>
      <c r="PZN214" s="447"/>
      <c r="PZO214" s="448"/>
      <c r="PZP214" s="602"/>
      <c r="PZQ214" s="602"/>
      <c r="PZR214" s="602"/>
      <c r="PZS214" s="449"/>
      <c r="PZT214" s="449"/>
      <c r="PZU214" s="449"/>
      <c r="PZV214" s="602"/>
      <c r="PZW214" s="449"/>
      <c r="PZX214" s="449"/>
      <c r="PZY214" s="449"/>
      <c r="PZZ214" s="449"/>
      <c r="QAA214" s="602"/>
      <c r="QAB214" s="447"/>
      <c r="QAC214" s="447"/>
      <c r="QAD214" s="447"/>
      <c r="QAE214" s="448"/>
      <c r="QAF214" s="602"/>
      <c r="QAG214" s="602"/>
      <c r="QAH214" s="602"/>
      <c r="QAI214" s="449"/>
      <c r="QAJ214" s="449"/>
      <c r="QAK214" s="449"/>
      <c r="QAL214" s="602"/>
      <c r="QAM214" s="449"/>
      <c r="QAN214" s="449"/>
      <c r="QAO214" s="449"/>
      <c r="QAP214" s="449"/>
      <c r="QAQ214" s="602"/>
      <c r="QAR214" s="447"/>
      <c r="QAS214" s="447"/>
      <c r="QAT214" s="447"/>
      <c r="QAU214" s="448"/>
      <c r="QAV214" s="602"/>
      <c r="QAW214" s="602"/>
      <c r="QAX214" s="602"/>
      <c r="QAY214" s="449"/>
      <c r="QAZ214" s="449"/>
      <c r="QBA214" s="449"/>
      <c r="QBB214" s="602"/>
      <c r="QBC214" s="449"/>
      <c r="QBD214" s="449"/>
      <c r="QBE214" s="449"/>
      <c r="QBF214" s="449"/>
      <c r="QBG214" s="602"/>
      <c r="QBH214" s="447"/>
      <c r="QBI214" s="447"/>
      <c r="QBJ214" s="447"/>
      <c r="QBK214" s="448"/>
      <c r="QBL214" s="602"/>
      <c r="QBM214" s="602"/>
      <c r="QBN214" s="602"/>
      <c r="QBO214" s="449"/>
      <c r="QBP214" s="449"/>
      <c r="QBQ214" s="449"/>
      <c r="QBR214" s="602"/>
      <c r="QBS214" s="449"/>
      <c r="QBT214" s="449"/>
      <c r="QBU214" s="449"/>
      <c r="QBV214" s="449"/>
      <c r="QBW214" s="602"/>
      <c r="QBX214" s="447"/>
      <c r="QBY214" s="447"/>
      <c r="QBZ214" s="447"/>
      <c r="QCA214" s="448"/>
      <c r="QCB214" s="602"/>
      <c r="QCC214" s="602"/>
      <c r="QCD214" s="602"/>
      <c r="QCE214" s="449"/>
      <c r="QCF214" s="449"/>
      <c r="QCG214" s="449"/>
      <c r="QCH214" s="602"/>
      <c r="QCI214" s="449"/>
      <c r="QCJ214" s="449"/>
      <c r="QCK214" s="449"/>
      <c r="QCL214" s="449"/>
      <c r="QCM214" s="602"/>
      <c r="QCN214" s="447"/>
      <c r="QCO214" s="447"/>
      <c r="QCP214" s="447"/>
      <c r="QCQ214" s="448"/>
      <c r="QCR214" s="602"/>
      <c r="QCS214" s="602"/>
      <c r="QCT214" s="602"/>
      <c r="QCU214" s="449"/>
      <c r="QCV214" s="449"/>
      <c r="QCW214" s="449"/>
      <c r="QCX214" s="602"/>
      <c r="QCY214" s="449"/>
      <c r="QCZ214" s="449"/>
      <c r="QDA214" s="449"/>
      <c r="QDB214" s="449"/>
      <c r="QDC214" s="602"/>
      <c r="QDD214" s="447"/>
      <c r="QDE214" s="447"/>
      <c r="QDF214" s="447"/>
      <c r="QDG214" s="448"/>
      <c r="QDH214" s="602"/>
      <c r="QDI214" s="602"/>
      <c r="QDJ214" s="602"/>
      <c r="QDK214" s="449"/>
      <c r="QDL214" s="449"/>
      <c r="QDM214" s="449"/>
      <c r="QDN214" s="602"/>
      <c r="QDO214" s="449"/>
      <c r="QDP214" s="449"/>
      <c r="QDQ214" s="449"/>
      <c r="QDR214" s="449"/>
      <c r="QDS214" s="602"/>
      <c r="QDT214" s="447"/>
      <c r="QDU214" s="447"/>
      <c r="QDV214" s="447"/>
      <c r="QDW214" s="448"/>
      <c r="QDX214" s="602"/>
      <c r="QDY214" s="602"/>
      <c r="QDZ214" s="602"/>
      <c r="QEA214" s="449"/>
      <c r="QEB214" s="449"/>
      <c r="QEC214" s="449"/>
      <c r="QED214" s="602"/>
      <c r="QEE214" s="449"/>
      <c r="QEF214" s="449"/>
      <c r="QEG214" s="449"/>
      <c r="QEH214" s="449"/>
      <c r="QEI214" s="602"/>
      <c r="QEJ214" s="447"/>
      <c r="QEK214" s="447"/>
      <c r="QEL214" s="447"/>
      <c r="QEM214" s="448"/>
      <c r="QEN214" s="602"/>
      <c r="QEO214" s="602"/>
      <c r="QEP214" s="602"/>
      <c r="QEQ214" s="449"/>
      <c r="QER214" s="449"/>
      <c r="QES214" s="449"/>
      <c r="QET214" s="602"/>
      <c r="QEU214" s="449"/>
      <c r="QEV214" s="449"/>
      <c r="QEW214" s="449"/>
      <c r="QEX214" s="449"/>
      <c r="QEY214" s="602"/>
      <c r="QEZ214" s="447"/>
      <c r="QFA214" s="447"/>
      <c r="QFB214" s="447"/>
      <c r="QFC214" s="448"/>
      <c r="QFD214" s="602"/>
      <c r="QFE214" s="602"/>
      <c r="QFF214" s="602"/>
      <c r="QFG214" s="449"/>
      <c r="QFH214" s="449"/>
      <c r="QFI214" s="449"/>
      <c r="QFJ214" s="602"/>
      <c r="QFK214" s="449"/>
      <c r="QFL214" s="449"/>
      <c r="QFM214" s="449"/>
      <c r="QFN214" s="449"/>
      <c r="QFO214" s="602"/>
      <c r="QFP214" s="447"/>
      <c r="QFQ214" s="447"/>
      <c r="QFR214" s="447"/>
      <c r="QFS214" s="448"/>
      <c r="QFT214" s="602"/>
      <c r="QFU214" s="602"/>
      <c r="QFV214" s="602"/>
      <c r="QFW214" s="449"/>
      <c r="QFX214" s="449"/>
      <c r="QFY214" s="449"/>
      <c r="QFZ214" s="602"/>
      <c r="QGA214" s="449"/>
      <c r="QGB214" s="449"/>
      <c r="QGC214" s="449"/>
      <c r="QGD214" s="449"/>
      <c r="QGE214" s="602"/>
      <c r="QGF214" s="447"/>
      <c r="QGG214" s="447"/>
      <c r="QGH214" s="447"/>
      <c r="QGI214" s="448"/>
      <c r="QGJ214" s="602"/>
      <c r="QGK214" s="602"/>
      <c r="QGL214" s="602"/>
      <c r="QGM214" s="449"/>
      <c r="QGN214" s="449"/>
      <c r="QGO214" s="449"/>
      <c r="QGP214" s="602"/>
      <c r="QGQ214" s="449"/>
      <c r="QGR214" s="449"/>
      <c r="QGS214" s="449"/>
      <c r="QGT214" s="449"/>
      <c r="QGU214" s="602"/>
      <c r="QGV214" s="447"/>
      <c r="QGW214" s="447"/>
      <c r="QGX214" s="447"/>
      <c r="QGY214" s="448"/>
      <c r="QGZ214" s="602"/>
      <c r="QHA214" s="602"/>
      <c r="QHB214" s="602"/>
      <c r="QHC214" s="449"/>
      <c r="QHD214" s="449"/>
      <c r="QHE214" s="449"/>
      <c r="QHF214" s="602"/>
      <c r="QHG214" s="449"/>
      <c r="QHH214" s="449"/>
      <c r="QHI214" s="449"/>
      <c r="QHJ214" s="449"/>
      <c r="QHK214" s="602"/>
      <c r="QHL214" s="447"/>
      <c r="QHM214" s="447"/>
      <c r="QHN214" s="447"/>
      <c r="QHO214" s="448"/>
      <c r="QHP214" s="602"/>
      <c r="QHQ214" s="602"/>
      <c r="QHR214" s="602"/>
      <c r="QHS214" s="449"/>
      <c r="QHT214" s="449"/>
      <c r="QHU214" s="449"/>
      <c r="QHV214" s="602"/>
      <c r="QHW214" s="449"/>
      <c r="QHX214" s="449"/>
      <c r="QHY214" s="449"/>
      <c r="QHZ214" s="449"/>
      <c r="QIA214" s="602"/>
      <c r="QIB214" s="447"/>
      <c r="QIC214" s="447"/>
      <c r="QID214" s="447"/>
      <c r="QIE214" s="448"/>
      <c r="QIF214" s="602"/>
      <c r="QIG214" s="602"/>
      <c r="QIH214" s="602"/>
      <c r="QII214" s="449"/>
      <c r="QIJ214" s="449"/>
      <c r="QIK214" s="449"/>
      <c r="QIL214" s="602"/>
      <c r="QIM214" s="449"/>
      <c r="QIN214" s="449"/>
      <c r="QIO214" s="449"/>
      <c r="QIP214" s="449"/>
      <c r="QIQ214" s="602"/>
      <c r="QIR214" s="447"/>
      <c r="QIS214" s="447"/>
      <c r="QIT214" s="447"/>
      <c r="QIU214" s="448"/>
      <c r="QIV214" s="602"/>
      <c r="QIW214" s="602"/>
      <c r="QIX214" s="602"/>
      <c r="QIY214" s="449"/>
      <c r="QIZ214" s="449"/>
      <c r="QJA214" s="449"/>
      <c r="QJB214" s="602"/>
      <c r="QJC214" s="449"/>
      <c r="QJD214" s="449"/>
      <c r="QJE214" s="449"/>
      <c r="QJF214" s="449"/>
      <c r="QJG214" s="602"/>
      <c r="QJH214" s="447"/>
      <c r="QJI214" s="447"/>
      <c r="QJJ214" s="447"/>
      <c r="QJK214" s="448"/>
      <c r="QJL214" s="602"/>
      <c r="QJM214" s="602"/>
      <c r="QJN214" s="602"/>
      <c r="QJO214" s="449"/>
      <c r="QJP214" s="449"/>
      <c r="QJQ214" s="449"/>
      <c r="QJR214" s="602"/>
      <c r="QJS214" s="449"/>
      <c r="QJT214" s="449"/>
      <c r="QJU214" s="449"/>
      <c r="QJV214" s="449"/>
      <c r="QJW214" s="602"/>
      <c r="QJX214" s="447"/>
      <c r="QJY214" s="447"/>
      <c r="QJZ214" s="447"/>
      <c r="QKA214" s="448"/>
      <c r="QKB214" s="602"/>
      <c r="QKC214" s="602"/>
      <c r="QKD214" s="602"/>
      <c r="QKE214" s="449"/>
      <c r="QKF214" s="449"/>
      <c r="QKG214" s="449"/>
      <c r="QKH214" s="602"/>
      <c r="QKI214" s="449"/>
      <c r="QKJ214" s="449"/>
      <c r="QKK214" s="449"/>
      <c r="QKL214" s="449"/>
      <c r="QKM214" s="602"/>
      <c r="QKN214" s="447"/>
      <c r="QKO214" s="447"/>
      <c r="QKP214" s="447"/>
      <c r="QKQ214" s="448"/>
      <c r="QKR214" s="602"/>
      <c r="QKS214" s="602"/>
      <c r="QKT214" s="602"/>
      <c r="QKU214" s="449"/>
      <c r="QKV214" s="449"/>
      <c r="QKW214" s="449"/>
      <c r="QKX214" s="602"/>
      <c r="QKY214" s="449"/>
      <c r="QKZ214" s="449"/>
      <c r="QLA214" s="449"/>
      <c r="QLB214" s="449"/>
      <c r="QLC214" s="602"/>
      <c r="QLD214" s="447"/>
      <c r="QLE214" s="447"/>
      <c r="QLF214" s="447"/>
      <c r="QLG214" s="448"/>
      <c r="QLH214" s="602"/>
      <c r="QLI214" s="602"/>
      <c r="QLJ214" s="602"/>
      <c r="QLK214" s="449"/>
      <c r="QLL214" s="449"/>
      <c r="QLM214" s="449"/>
      <c r="QLN214" s="602"/>
      <c r="QLO214" s="449"/>
      <c r="QLP214" s="449"/>
      <c r="QLQ214" s="449"/>
      <c r="QLR214" s="449"/>
      <c r="QLS214" s="602"/>
      <c r="QLT214" s="447"/>
      <c r="QLU214" s="447"/>
      <c r="QLV214" s="447"/>
      <c r="QLW214" s="448"/>
      <c r="QLX214" s="602"/>
      <c r="QLY214" s="602"/>
      <c r="QLZ214" s="602"/>
      <c r="QMA214" s="449"/>
      <c r="QMB214" s="449"/>
      <c r="QMC214" s="449"/>
      <c r="QMD214" s="602"/>
      <c r="QME214" s="449"/>
      <c r="QMF214" s="449"/>
      <c r="QMG214" s="449"/>
      <c r="QMH214" s="449"/>
      <c r="QMI214" s="602"/>
      <c r="QMJ214" s="447"/>
      <c r="QMK214" s="447"/>
      <c r="QML214" s="447"/>
      <c r="QMM214" s="448"/>
      <c r="QMN214" s="602"/>
      <c r="QMO214" s="602"/>
      <c r="QMP214" s="602"/>
      <c r="QMQ214" s="449"/>
      <c r="QMR214" s="449"/>
      <c r="QMS214" s="449"/>
      <c r="QMT214" s="602"/>
      <c r="QMU214" s="449"/>
      <c r="QMV214" s="449"/>
      <c r="QMW214" s="449"/>
      <c r="QMX214" s="449"/>
      <c r="QMY214" s="602"/>
      <c r="QMZ214" s="447"/>
      <c r="QNA214" s="447"/>
      <c r="QNB214" s="447"/>
      <c r="QNC214" s="448"/>
      <c r="QND214" s="602"/>
      <c r="QNE214" s="602"/>
      <c r="QNF214" s="602"/>
      <c r="QNG214" s="449"/>
      <c r="QNH214" s="449"/>
      <c r="QNI214" s="449"/>
      <c r="QNJ214" s="602"/>
      <c r="QNK214" s="449"/>
      <c r="QNL214" s="449"/>
      <c r="QNM214" s="449"/>
      <c r="QNN214" s="449"/>
      <c r="QNO214" s="602"/>
      <c r="QNP214" s="447"/>
      <c r="QNQ214" s="447"/>
      <c r="QNR214" s="447"/>
      <c r="QNS214" s="448"/>
      <c r="QNT214" s="602"/>
      <c r="QNU214" s="602"/>
      <c r="QNV214" s="602"/>
      <c r="QNW214" s="449"/>
      <c r="QNX214" s="449"/>
      <c r="QNY214" s="449"/>
      <c r="QNZ214" s="602"/>
      <c r="QOA214" s="449"/>
      <c r="QOB214" s="449"/>
      <c r="QOC214" s="449"/>
      <c r="QOD214" s="449"/>
      <c r="QOE214" s="602"/>
      <c r="QOF214" s="447"/>
      <c r="QOG214" s="447"/>
      <c r="QOH214" s="447"/>
      <c r="QOI214" s="448"/>
      <c r="QOJ214" s="602"/>
      <c r="QOK214" s="602"/>
      <c r="QOL214" s="602"/>
      <c r="QOM214" s="449"/>
      <c r="QON214" s="449"/>
      <c r="QOO214" s="449"/>
      <c r="QOP214" s="602"/>
      <c r="QOQ214" s="449"/>
      <c r="QOR214" s="449"/>
      <c r="QOS214" s="449"/>
      <c r="QOT214" s="449"/>
      <c r="QOU214" s="602"/>
      <c r="QOV214" s="447"/>
      <c r="QOW214" s="447"/>
      <c r="QOX214" s="447"/>
      <c r="QOY214" s="448"/>
      <c r="QOZ214" s="602"/>
      <c r="QPA214" s="602"/>
      <c r="QPB214" s="602"/>
      <c r="QPC214" s="449"/>
      <c r="QPD214" s="449"/>
      <c r="QPE214" s="449"/>
      <c r="QPF214" s="602"/>
      <c r="QPG214" s="449"/>
      <c r="QPH214" s="449"/>
      <c r="QPI214" s="449"/>
      <c r="QPJ214" s="449"/>
      <c r="QPK214" s="602"/>
      <c r="QPL214" s="447"/>
      <c r="QPM214" s="447"/>
      <c r="QPN214" s="447"/>
      <c r="QPO214" s="448"/>
      <c r="QPP214" s="602"/>
      <c r="QPQ214" s="602"/>
      <c r="QPR214" s="602"/>
      <c r="QPS214" s="449"/>
      <c r="QPT214" s="449"/>
      <c r="QPU214" s="449"/>
      <c r="QPV214" s="602"/>
      <c r="QPW214" s="449"/>
      <c r="QPX214" s="449"/>
      <c r="QPY214" s="449"/>
      <c r="QPZ214" s="449"/>
      <c r="QQA214" s="602"/>
      <c r="QQB214" s="447"/>
      <c r="QQC214" s="447"/>
      <c r="QQD214" s="447"/>
      <c r="QQE214" s="448"/>
      <c r="QQF214" s="602"/>
      <c r="QQG214" s="602"/>
      <c r="QQH214" s="602"/>
      <c r="QQI214" s="449"/>
      <c r="QQJ214" s="449"/>
      <c r="QQK214" s="449"/>
      <c r="QQL214" s="602"/>
      <c r="QQM214" s="449"/>
      <c r="QQN214" s="449"/>
      <c r="QQO214" s="449"/>
      <c r="QQP214" s="449"/>
      <c r="QQQ214" s="602"/>
      <c r="QQR214" s="447"/>
      <c r="QQS214" s="447"/>
      <c r="QQT214" s="447"/>
      <c r="QQU214" s="448"/>
      <c r="QQV214" s="602"/>
      <c r="QQW214" s="602"/>
      <c r="QQX214" s="602"/>
      <c r="QQY214" s="449"/>
      <c r="QQZ214" s="449"/>
      <c r="QRA214" s="449"/>
      <c r="QRB214" s="602"/>
      <c r="QRC214" s="449"/>
      <c r="QRD214" s="449"/>
      <c r="QRE214" s="449"/>
      <c r="QRF214" s="449"/>
      <c r="QRG214" s="602"/>
      <c r="QRH214" s="447"/>
      <c r="QRI214" s="447"/>
      <c r="QRJ214" s="447"/>
      <c r="QRK214" s="448"/>
      <c r="QRL214" s="602"/>
      <c r="QRM214" s="602"/>
      <c r="QRN214" s="602"/>
      <c r="QRO214" s="449"/>
      <c r="QRP214" s="449"/>
      <c r="QRQ214" s="449"/>
      <c r="QRR214" s="602"/>
      <c r="QRS214" s="449"/>
      <c r="QRT214" s="449"/>
      <c r="QRU214" s="449"/>
      <c r="QRV214" s="449"/>
      <c r="QRW214" s="602"/>
      <c r="QRX214" s="447"/>
      <c r="QRY214" s="447"/>
      <c r="QRZ214" s="447"/>
      <c r="QSA214" s="448"/>
      <c r="QSB214" s="602"/>
      <c r="QSC214" s="602"/>
      <c r="QSD214" s="602"/>
      <c r="QSE214" s="449"/>
      <c r="QSF214" s="449"/>
      <c r="QSG214" s="449"/>
      <c r="QSH214" s="602"/>
      <c r="QSI214" s="449"/>
      <c r="QSJ214" s="449"/>
      <c r="QSK214" s="449"/>
      <c r="QSL214" s="449"/>
      <c r="QSM214" s="602"/>
      <c r="QSN214" s="447"/>
      <c r="QSO214" s="447"/>
      <c r="QSP214" s="447"/>
      <c r="QSQ214" s="448"/>
      <c r="QSR214" s="602"/>
      <c r="QSS214" s="602"/>
      <c r="QST214" s="602"/>
      <c r="QSU214" s="449"/>
      <c r="QSV214" s="449"/>
      <c r="QSW214" s="449"/>
      <c r="QSX214" s="602"/>
      <c r="QSY214" s="449"/>
      <c r="QSZ214" s="449"/>
      <c r="QTA214" s="449"/>
      <c r="QTB214" s="449"/>
      <c r="QTC214" s="602"/>
      <c r="QTD214" s="447"/>
      <c r="QTE214" s="447"/>
      <c r="QTF214" s="447"/>
      <c r="QTG214" s="448"/>
      <c r="QTH214" s="602"/>
      <c r="QTI214" s="602"/>
      <c r="QTJ214" s="602"/>
      <c r="QTK214" s="449"/>
      <c r="QTL214" s="449"/>
      <c r="QTM214" s="449"/>
      <c r="QTN214" s="602"/>
      <c r="QTO214" s="449"/>
      <c r="QTP214" s="449"/>
      <c r="QTQ214" s="449"/>
      <c r="QTR214" s="449"/>
      <c r="QTS214" s="602"/>
      <c r="QTT214" s="447"/>
      <c r="QTU214" s="447"/>
      <c r="QTV214" s="447"/>
      <c r="QTW214" s="448"/>
      <c r="QTX214" s="602"/>
      <c r="QTY214" s="602"/>
      <c r="QTZ214" s="602"/>
      <c r="QUA214" s="449"/>
      <c r="QUB214" s="449"/>
      <c r="QUC214" s="449"/>
      <c r="QUD214" s="602"/>
      <c r="QUE214" s="449"/>
      <c r="QUF214" s="449"/>
      <c r="QUG214" s="449"/>
      <c r="QUH214" s="449"/>
      <c r="QUI214" s="602"/>
      <c r="QUJ214" s="447"/>
      <c r="QUK214" s="447"/>
      <c r="QUL214" s="447"/>
      <c r="QUM214" s="448"/>
      <c r="QUN214" s="602"/>
      <c r="QUO214" s="602"/>
      <c r="QUP214" s="602"/>
      <c r="QUQ214" s="449"/>
      <c r="QUR214" s="449"/>
      <c r="QUS214" s="449"/>
      <c r="QUT214" s="602"/>
      <c r="QUU214" s="449"/>
      <c r="QUV214" s="449"/>
      <c r="QUW214" s="449"/>
      <c r="QUX214" s="449"/>
      <c r="QUY214" s="602"/>
      <c r="QUZ214" s="447"/>
      <c r="QVA214" s="447"/>
      <c r="QVB214" s="447"/>
      <c r="QVC214" s="448"/>
      <c r="QVD214" s="602"/>
      <c r="QVE214" s="602"/>
      <c r="QVF214" s="602"/>
      <c r="QVG214" s="449"/>
      <c r="QVH214" s="449"/>
      <c r="QVI214" s="449"/>
      <c r="QVJ214" s="602"/>
      <c r="QVK214" s="449"/>
      <c r="QVL214" s="449"/>
      <c r="QVM214" s="449"/>
      <c r="QVN214" s="449"/>
      <c r="QVO214" s="602"/>
      <c r="QVP214" s="447"/>
      <c r="QVQ214" s="447"/>
      <c r="QVR214" s="447"/>
      <c r="QVS214" s="448"/>
      <c r="QVT214" s="602"/>
      <c r="QVU214" s="602"/>
      <c r="QVV214" s="602"/>
      <c r="QVW214" s="449"/>
      <c r="QVX214" s="449"/>
      <c r="QVY214" s="449"/>
      <c r="QVZ214" s="602"/>
      <c r="QWA214" s="449"/>
      <c r="QWB214" s="449"/>
      <c r="QWC214" s="449"/>
      <c r="QWD214" s="449"/>
      <c r="QWE214" s="602"/>
      <c r="QWF214" s="447"/>
      <c r="QWG214" s="447"/>
      <c r="QWH214" s="447"/>
      <c r="QWI214" s="448"/>
      <c r="QWJ214" s="602"/>
      <c r="QWK214" s="602"/>
      <c r="QWL214" s="602"/>
      <c r="QWM214" s="449"/>
      <c r="QWN214" s="449"/>
      <c r="QWO214" s="449"/>
      <c r="QWP214" s="602"/>
      <c r="QWQ214" s="449"/>
      <c r="QWR214" s="449"/>
      <c r="QWS214" s="449"/>
      <c r="QWT214" s="449"/>
      <c r="QWU214" s="602"/>
      <c r="QWV214" s="447"/>
      <c r="QWW214" s="447"/>
      <c r="QWX214" s="447"/>
      <c r="QWY214" s="448"/>
      <c r="QWZ214" s="602"/>
      <c r="QXA214" s="602"/>
      <c r="QXB214" s="602"/>
      <c r="QXC214" s="449"/>
      <c r="QXD214" s="449"/>
      <c r="QXE214" s="449"/>
      <c r="QXF214" s="602"/>
      <c r="QXG214" s="449"/>
      <c r="QXH214" s="449"/>
      <c r="QXI214" s="449"/>
      <c r="QXJ214" s="449"/>
      <c r="QXK214" s="602"/>
      <c r="QXL214" s="447"/>
      <c r="QXM214" s="447"/>
      <c r="QXN214" s="447"/>
      <c r="QXO214" s="448"/>
      <c r="QXP214" s="602"/>
      <c r="QXQ214" s="602"/>
      <c r="QXR214" s="602"/>
      <c r="QXS214" s="449"/>
      <c r="QXT214" s="449"/>
      <c r="QXU214" s="449"/>
      <c r="QXV214" s="602"/>
      <c r="QXW214" s="449"/>
      <c r="QXX214" s="449"/>
      <c r="QXY214" s="449"/>
      <c r="QXZ214" s="449"/>
      <c r="QYA214" s="602"/>
      <c r="QYB214" s="447"/>
      <c r="QYC214" s="447"/>
      <c r="QYD214" s="447"/>
      <c r="QYE214" s="448"/>
      <c r="QYF214" s="602"/>
      <c r="QYG214" s="602"/>
      <c r="QYH214" s="602"/>
      <c r="QYI214" s="449"/>
      <c r="QYJ214" s="449"/>
      <c r="QYK214" s="449"/>
      <c r="QYL214" s="602"/>
      <c r="QYM214" s="449"/>
      <c r="QYN214" s="449"/>
      <c r="QYO214" s="449"/>
      <c r="QYP214" s="449"/>
      <c r="QYQ214" s="602"/>
      <c r="QYR214" s="447"/>
      <c r="QYS214" s="447"/>
      <c r="QYT214" s="447"/>
      <c r="QYU214" s="448"/>
      <c r="QYV214" s="602"/>
      <c r="QYW214" s="602"/>
      <c r="QYX214" s="602"/>
      <c r="QYY214" s="449"/>
      <c r="QYZ214" s="449"/>
      <c r="QZA214" s="449"/>
      <c r="QZB214" s="602"/>
      <c r="QZC214" s="449"/>
      <c r="QZD214" s="449"/>
      <c r="QZE214" s="449"/>
      <c r="QZF214" s="449"/>
      <c r="QZG214" s="602"/>
      <c r="QZH214" s="447"/>
      <c r="QZI214" s="447"/>
      <c r="QZJ214" s="447"/>
      <c r="QZK214" s="448"/>
      <c r="QZL214" s="602"/>
      <c r="QZM214" s="602"/>
      <c r="QZN214" s="602"/>
      <c r="QZO214" s="449"/>
      <c r="QZP214" s="449"/>
      <c r="QZQ214" s="449"/>
      <c r="QZR214" s="602"/>
      <c r="QZS214" s="449"/>
      <c r="QZT214" s="449"/>
      <c r="QZU214" s="449"/>
      <c r="QZV214" s="449"/>
      <c r="QZW214" s="602"/>
      <c r="QZX214" s="447"/>
      <c r="QZY214" s="447"/>
      <c r="QZZ214" s="447"/>
      <c r="RAA214" s="448"/>
      <c r="RAB214" s="602"/>
      <c r="RAC214" s="602"/>
      <c r="RAD214" s="602"/>
      <c r="RAE214" s="449"/>
      <c r="RAF214" s="449"/>
      <c r="RAG214" s="449"/>
      <c r="RAH214" s="602"/>
      <c r="RAI214" s="449"/>
      <c r="RAJ214" s="449"/>
      <c r="RAK214" s="449"/>
      <c r="RAL214" s="449"/>
      <c r="RAM214" s="602"/>
      <c r="RAN214" s="447"/>
      <c r="RAO214" s="447"/>
      <c r="RAP214" s="447"/>
      <c r="RAQ214" s="448"/>
      <c r="RAR214" s="602"/>
      <c r="RAS214" s="602"/>
      <c r="RAT214" s="602"/>
      <c r="RAU214" s="449"/>
      <c r="RAV214" s="449"/>
      <c r="RAW214" s="449"/>
      <c r="RAX214" s="602"/>
      <c r="RAY214" s="449"/>
      <c r="RAZ214" s="449"/>
      <c r="RBA214" s="449"/>
      <c r="RBB214" s="449"/>
      <c r="RBC214" s="602"/>
      <c r="RBD214" s="447"/>
      <c r="RBE214" s="447"/>
      <c r="RBF214" s="447"/>
      <c r="RBG214" s="448"/>
      <c r="RBH214" s="602"/>
      <c r="RBI214" s="602"/>
      <c r="RBJ214" s="602"/>
      <c r="RBK214" s="449"/>
      <c r="RBL214" s="449"/>
      <c r="RBM214" s="449"/>
      <c r="RBN214" s="602"/>
      <c r="RBO214" s="449"/>
      <c r="RBP214" s="449"/>
      <c r="RBQ214" s="449"/>
      <c r="RBR214" s="449"/>
      <c r="RBS214" s="602"/>
      <c r="RBT214" s="447"/>
      <c r="RBU214" s="447"/>
      <c r="RBV214" s="447"/>
      <c r="RBW214" s="448"/>
      <c r="RBX214" s="602"/>
      <c r="RBY214" s="602"/>
      <c r="RBZ214" s="602"/>
      <c r="RCA214" s="449"/>
      <c r="RCB214" s="449"/>
      <c r="RCC214" s="449"/>
      <c r="RCD214" s="602"/>
      <c r="RCE214" s="449"/>
      <c r="RCF214" s="449"/>
      <c r="RCG214" s="449"/>
      <c r="RCH214" s="449"/>
      <c r="RCI214" s="602"/>
      <c r="RCJ214" s="447"/>
      <c r="RCK214" s="447"/>
      <c r="RCL214" s="447"/>
      <c r="RCM214" s="448"/>
      <c r="RCN214" s="602"/>
      <c r="RCO214" s="602"/>
      <c r="RCP214" s="602"/>
      <c r="RCQ214" s="449"/>
      <c r="RCR214" s="449"/>
      <c r="RCS214" s="449"/>
      <c r="RCT214" s="602"/>
      <c r="RCU214" s="449"/>
      <c r="RCV214" s="449"/>
      <c r="RCW214" s="449"/>
      <c r="RCX214" s="449"/>
      <c r="RCY214" s="602"/>
      <c r="RCZ214" s="447"/>
      <c r="RDA214" s="447"/>
      <c r="RDB214" s="447"/>
      <c r="RDC214" s="448"/>
      <c r="RDD214" s="602"/>
      <c r="RDE214" s="602"/>
      <c r="RDF214" s="602"/>
      <c r="RDG214" s="449"/>
      <c r="RDH214" s="449"/>
      <c r="RDI214" s="449"/>
      <c r="RDJ214" s="602"/>
      <c r="RDK214" s="449"/>
      <c r="RDL214" s="449"/>
      <c r="RDM214" s="449"/>
      <c r="RDN214" s="449"/>
      <c r="RDO214" s="602"/>
      <c r="RDP214" s="447"/>
      <c r="RDQ214" s="447"/>
      <c r="RDR214" s="447"/>
      <c r="RDS214" s="448"/>
      <c r="RDT214" s="602"/>
      <c r="RDU214" s="602"/>
      <c r="RDV214" s="602"/>
      <c r="RDW214" s="449"/>
      <c r="RDX214" s="449"/>
      <c r="RDY214" s="449"/>
      <c r="RDZ214" s="602"/>
      <c r="REA214" s="449"/>
      <c r="REB214" s="449"/>
      <c r="REC214" s="449"/>
      <c r="RED214" s="449"/>
      <c r="REE214" s="602"/>
      <c r="REF214" s="447"/>
      <c r="REG214" s="447"/>
      <c r="REH214" s="447"/>
      <c r="REI214" s="448"/>
      <c r="REJ214" s="602"/>
      <c r="REK214" s="602"/>
      <c r="REL214" s="602"/>
      <c r="REM214" s="449"/>
      <c r="REN214" s="449"/>
      <c r="REO214" s="449"/>
      <c r="REP214" s="602"/>
      <c r="REQ214" s="449"/>
      <c r="RER214" s="449"/>
      <c r="RES214" s="449"/>
      <c r="RET214" s="449"/>
      <c r="REU214" s="602"/>
      <c r="REV214" s="447"/>
      <c r="REW214" s="447"/>
      <c r="REX214" s="447"/>
      <c r="REY214" s="448"/>
      <c r="REZ214" s="602"/>
      <c r="RFA214" s="602"/>
      <c r="RFB214" s="602"/>
      <c r="RFC214" s="449"/>
      <c r="RFD214" s="449"/>
      <c r="RFE214" s="449"/>
      <c r="RFF214" s="602"/>
      <c r="RFG214" s="449"/>
      <c r="RFH214" s="449"/>
      <c r="RFI214" s="449"/>
      <c r="RFJ214" s="449"/>
      <c r="RFK214" s="602"/>
      <c r="RFL214" s="447"/>
      <c r="RFM214" s="447"/>
      <c r="RFN214" s="447"/>
      <c r="RFO214" s="448"/>
      <c r="RFP214" s="602"/>
      <c r="RFQ214" s="602"/>
      <c r="RFR214" s="602"/>
      <c r="RFS214" s="449"/>
      <c r="RFT214" s="449"/>
      <c r="RFU214" s="449"/>
      <c r="RFV214" s="602"/>
      <c r="RFW214" s="449"/>
      <c r="RFX214" s="449"/>
      <c r="RFY214" s="449"/>
      <c r="RFZ214" s="449"/>
      <c r="RGA214" s="602"/>
      <c r="RGB214" s="447"/>
      <c r="RGC214" s="447"/>
      <c r="RGD214" s="447"/>
      <c r="RGE214" s="448"/>
      <c r="RGF214" s="602"/>
      <c r="RGG214" s="602"/>
      <c r="RGH214" s="602"/>
      <c r="RGI214" s="449"/>
      <c r="RGJ214" s="449"/>
      <c r="RGK214" s="449"/>
      <c r="RGL214" s="602"/>
      <c r="RGM214" s="449"/>
      <c r="RGN214" s="449"/>
      <c r="RGO214" s="449"/>
      <c r="RGP214" s="449"/>
      <c r="RGQ214" s="602"/>
      <c r="RGR214" s="447"/>
      <c r="RGS214" s="447"/>
      <c r="RGT214" s="447"/>
      <c r="RGU214" s="448"/>
      <c r="RGV214" s="602"/>
      <c r="RGW214" s="602"/>
      <c r="RGX214" s="602"/>
      <c r="RGY214" s="449"/>
      <c r="RGZ214" s="449"/>
      <c r="RHA214" s="449"/>
      <c r="RHB214" s="602"/>
      <c r="RHC214" s="449"/>
      <c r="RHD214" s="449"/>
      <c r="RHE214" s="449"/>
      <c r="RHF214" s="449"/>
      <c r="RHG214" s="602"/>
      <c r="RHH214" s="447"/>
      <c r="RHI214" s="447"/>
      <c r="RHJ214" s="447"/>
      <c r="RHK214" s="448"/>
      <c r="RHL214" s="602"/>
      <c r="RHM214" s="602"/>
      <c r="RHN214" s="602"/>
      <c r="RHO214" s="449"/>
      <c r="RHP214" s="449"/>
      <c r="RHQ214" s="449"/>
      <c r="RHR214" s="602"/>
      <c r="RHS214" s="449"/>
      <c r="RHT214" s="449"/>
      <c r="RHU214" s="449"/>
      <c r="RHV214" s="449"/>
      <c r="RHW214" s="602"/>
      <c r="RHX214" s="447"/>
      <c r="RHY214" s="447"/>
      <c r="RHZ214" s="447"/>
      <c r="RIA214" s="448"/>
      <c r="RIB214" s="602"/>
      <c r="RIC214" s="602"/>
      <c r="RID214" s="602"/>
      <c r="RIE214" s="449"/>
      <c r="RIF214" s="449"/>
      <c r="RIG214" s="449"/>
      <c r="RIH214" s="602"/>
      <c r="RII214" s="449"/>
      <c r="RIJ214" s="449"/>
      <c r="RIK214" s="449"/>
      <c r="RIL214" s="449"/>
      <c r="RIM214" s="602"/>
      <c r="RIN214" s="447"/>
      <c r="RIO214" s="447"/>
      <c r="RIP214" s="447"/>
      <c r="RIQ214" s="448"/>
      <c r="RIR214" s="602"/>
      <c r="RIS214" s="602"/>
      <c r="RIT214" s="602"/>
      <c r="RIU214" s="449"/>
      <c r="RIV214" s="449"/>
      <c r="RIW214" s="449"/>
      <c r="RIX214" s="602"/>
      <c r="RIY214" s="449"/>
      <c r="RIZ214" s="449"/>
      <c r="RJA214" s="449"/>
      <c r="RJB214" s="449"/>
      <c r="RJC214" s="602"/>
      <c r="RJD214" s="447"/>
      <c r="RJE214" s="447"/>
      <c r="RJF214" s="447"/>
      <c r="RJG214" s="448"/>
      <c r="RJH214" s="602"/>
      <c r="RJI214" s="602"/>
      <c r="RJJ214" s="602"/>
      <c r="RJK214" s="449"/>
      <c r="RJL214" s="449"/>
      <c r="RJM214" s="449"/>
      <c r="RJN214" s="602"/>
      <c r="RJO214" s="449"/>
      <c r="RJP214" s="449"/>
      <c r="RJQ214" s="449"/>
      <c r="RJR214" s="449"/>
      <c r="RJS214" s="602"/>
      <c r="RJT214" s="447"/>
      <c r="RJU214" s="447"/>
      <c r="RJV214" s="447"/>
      <c r="RJW214" s="448"/>
      <c r="RJX214" s="602"/>
      <c r="RJY214" s="602"/>
      <c r="RJZ214" s="602"/>
      <c r="RKA214" s="449"/>
      <c r="RKB214" s="449"/>
      <c r="RKC214" s="449"/>
      <c r="RKD214" s="602"/>
      <c r="RKE214" s="449"/>
      <c r="RKF214" s="449"/>
      <c r="RKG214" s="449"/>
      <c r="RKH214" s="449"/>
      <c r="RKI214" s="602"/>
      <c r="RKJ214" s="447"/>
      <c r="RKK214" s="447"/>
      <c r="RKL214" s="447"/>
      <c r="RKM214" s="448"/>
      <c r="RKN214" s="602"/>
      <c r="RKO214" s="602"/>
      <c r="RKP214" s="602"/>
      <c r="RKQ214" s="449"/>
      <c r="RKR214" s="449"/>
      <c r="RKS214" s="449"/>
      <c r="RKT214" s="602"/>
      <c r="RKU214" s="449"/>
      <c r="RKV214" s="449"/>
      <c r="RKW214" s="449"/>
      <c r="RKX214" s="449"/>
      <c r="RKY214" s="602"/>
      <c r="RKZ214" s="447"/>
      <c r="RLA214" s="447"/>
      <c r="RLB214" s="447"/>
      <c r="RLC214" s="448"/>
      <c r="RLD214" s="602"/>
      <c r="RLE214" s="602"/>
      <c r="RLF214" s="602"/>
      <c r="RLG214" s="449"/>
      <c r="RLH214" s="449"/>
      <c r="RLI214" s="449"/>
      <c r="RLJ214" s="602"/>
      <c r="RLK214" s="449"/>
      <c r="RLL214" s="449"/>
      <c r="RLM214" s="449"/>
      <c r="RLN214" s="449"/>
      <c r="RLO214" s="602"/>
      <c r="RLP214" s="447"/>
      <c r="RLQ214" s="447"/>
      <c r="RLR214" s="447"/>
      <c r="RLS214" s="448"/>
      <c r="RLT214" s="602"/>
      <c r="RLU214" s="602"/>
      <c r="RLV214" s="602"/>
      <c r="RLW214" s="449"/>
      <c r="RLX214" s="449"/>
      <c r="RLY214" s="449"/>
      <c r="RLZ214" s="602"/>
      <c r="RMA214" s="449"/>
      <c r="RMB214" s="449"/>
      <c r="RMC214" s="449"/>
      <c r="RMD214" s="449"/>
      <c r="RME214" s="602"/>
      <c r="RMF214" s="447"/>
      <c r="RMG214" s="447"/>
      <c r="RMH214" s="447"/>
      <c r="RMI214" s="448"/>
      <c r="RMJ214" s="602"/>
      <c r="RMK214" s="602"/>
      <c r="RML214" s="602"/>
      <c r="RMM214" s="449"/>
      <c r="RMN214" s="449"/>
      <c r="RMO214" s="449"/>
      <c r="RMP214" s="602"/>
      <c r="RMQ214" s="449"/>
      <c r="RMR214" s="449"/>
      <c r="RMS214" s="449"/>
      <c r="RMT214" s="449"/>
      <c r="RMU214" s="602"/>
      <c r="RMV214" s="447"/>
      <c r="RMW214" s="447"/>
      <c r="RMX214" s="447"/>
      <c r="RMY214" s="448"/>
      <c r="RMZ214" s="602"/>
      <c r="RNA214" s="602"/>
      <c r="RNB214" s="602"/>
      <c r="RNC214" s="449"/>
      <c r="RND214" s="449"/>
      <c r="RNE214" s="449"/>
      <c r="RNF214" s="602"/>
      <c r="RNG214" s="449"/>
      <c r="RNH214" s="449"/>
      <c r="RNI214" s="449"/>
      <c r="RNJ214" s="449"/>
      <c r="RNK214" s="602"/>
      <c r="RNL214" s="447"/>
      <c r="RNM214" s="447"/>
      <c r="RNN214" s="447"/>
      <c r="RNO214" s="448"/>
      <c r="RNP214" s="602"/>
      <c r="RNQ214" s="602"/>
      <c r="RNR214" s="602"/>
      <c r="RNS214" s="449"/>
      <c r="RNT214" s="449"/>
      <c r="RNU214" s="449"/>
      <c r="RNV214" s="602"/>
      <c r="RNW214" s="449"/>
      <c r="RNX214" s="449"/>
      <c r="RNY214" s="449"/>
      <c r="RNZ214" s="449"/>
      <c r="ROA214" s="602"/>
      <c r="ROB214" s="447"/>
      <c r="ROC214" s="447"/>
      <c r="ROD214" s="447"/>
      <c r="ROE214" s="448"/>
      <c r="ROF214" s="602"/>
      <c r="ROG214" s="602"/>
      <c r="ROH214" s="602"/>
      <c r="ROI214" s="449"/>
      <c r="ROJ214" s="449"/>
      <c r="ROK214" s="449"/>
      <c r="ROL214" s="602"/>
      <c r="ROM214" s="449"/>
      <c r="RON214" s="449"/>
      <c r="ROO214" s="449"/>
      <c r="ROP214" s="449"/>
      <c r="ROQ214" s="602"/>
      <c r="ROR214" s="447"/>
      <c r="ROS214" s="447"/>
      <c r="ROT214" s="447"/>
      <c r="ROU214" s="448"/>
      <c r="ROV214" s="602"/>
      <c r="ROW214" s="602"/>
      <c r="ROX214" s="602"/>
      <c r="ROY214" s="449"/>
      <c r="ROZ214" s="449"/>
      <c r="RPA214" s="449"/>
      <c r="RPB214" s="602"/>
      <c r="RPC214" s="449"/>
      <c r="RPD214" s="449"/>
      <c r="RPE214" s="449"/>
      <c r="RPF214" s="449"/>
      <c r="RPG214" s="602"/>
      <c r="RPH214" s="447"/>
      <c r="RPI214" s="447"/>
      <c r="RPJ214" s="447"/>
      <c r="RPK214" s="448"/>
      <c r="RPL214" s="602"/>
      <c r="RPM214" s="602"/>
      <c r="RPN214" s="602"/>
      <c r="RPO214" s="449"/>
      <c r="RPP214" s="449"/>
      <c r="RPQ214" s="449"/>
      <c r="RPR214" s="602"/>
      <c r="RPS214" s="449"/>
      <c r="RPT214" s="449"/>
      <c r="RPU214" s="449"/>
      <c r="RPV214" s="449"/>
      <c r="RPW214" s="602"/>
      <c r="RPX214" s="447"/>
      <c r="RPY214" s="447"/>
      <c r="RPZ214" s="447"/>
      <c r="RQA214" s="448"/>
      <c r="RQB214" s="602"/>
      <c r="RQC214" s="602"/>
      <c r="RQD214" s="602"/>
      <c r="RQE214" s="449"/>
      <c r="RQF214" s="449"/>
      <c r="RQG214" s="449"/>
      <c r="RQH214" s="602"/>
      <c r="RQI214" s="449"/>
      <c r="RQJ214" s="449"/>
      <c r="RQK214" s="449"/>
      <c r="RQL214" s="449"/>
      <c r="RQM214" s="602"/>
      <c r="RQN214" s="447"/>
      <c r="RQO214" s="447"/>
      <c r="RQP214" s="447"/>
      <c r="RQQ214" s="448"/>
      <c r="RQR214" s="602"/>
      <c r="RQS214" s="602"/>
      <c r="RQT214" s="602"/>
      <c r="RQU214" s="449"/>
      <c r="RQV214" s="449"/>
      <c r="RQW214" s="449"/>
      <c r="RQX214" s="602"/>
      <c r="RQY214" s="449"/>
      <c r="RQZ214" s="449"/>
      <c r="RRA214" s="449"/>
      <c r="RRB214" s="449"/>
      <c r="RRC214" s="602"/>
      <c r="RRD214" s="447"/>
      <c r="RRE214" s="447"/>
      <c r="RRF214" s="447"/>
      <c r="RRG214" s="448"/>
      <c r="RRH214" s="602"/>
      <c r="RRI214" s="602"/>
      <c r="RRJ214" s="602"/>
      <c r="RRK214" s="449"/>
      <c r="RRL214" s="449"/>
      <c r="RRM214" s="449"/>
      <c r="RRN214" s="602"/>
      <c r="RRO214" s="449"/>
      <c r="RRP214" s="449"/>
      <c r="RRQ214" s="449"/>
      <c r="RRR214" s="449"/>
      <c r="RRS214" s="602"/>
      <c r="RRT214" s="447"/>
      <c r="RRU214" s="447"/>
      <c r="RRV214" s="447"/>
      <c r="RRW214" s="448"/>
      <c r="RRX214" s="602"/>
      <c r="RRY214" s="602"/>
      <c r="RRZ214" s="602"/>
      <c r="RSA214" s="449"/>
      <c r="RSB214" s="449"/>
      <c r="RSC214" s="449"/>
      <c r="RSD214" s="602"/>
      <c r="RSE214" s="449"/>
      <c r="RSF214" s="449"/>
      <c r="RSG214" s="449"/>
      <c r="RSH214" s="449"/>
      <c r="RSI214" s="602"/>
      <c r="RSJ214" s="447"/>
      <c r="RSK214" s="447"/>
      <c r="RSL214" s="447"/>
      <c r="RSM214" s="448"/>
      <c r="RSN214" s="602"/>
      <c r="RSO214" s="602"/>
      <c r="RSP214" s="602"/>
      <c r="RSQ214" s="449"/>
      <c r="RSR214" s="449"/>
      <c r="RSS214" s="449"/>
      <c r="RST214" s="602"/>
      <c r="RSU214" s="449"/>
      <c r="RSV214" s="449"/>
      <c r="RSW214" s="449"/>
      <c r="RSX214" s="449"/>
      <c r="RSY214" s="602"/>
      <c r="RSZ214" s="447"/>
      <c r="RTA214" s="447"/>
      <c r="RTB214" s="447"/>
      <c r="RTC214" s="448"/>
      <c r="RTD214" s="602"/>
      <c r="RTE214" s="602"/>
      <c r="RTF214" s="602"/>
      <c r="RTG214" s="449"/>
      <c r="RTH214" s="449"/>
      <c r="RTI214" s="449"/>
      <c r="RTJ214" s="602"/>
      <c r="RTK214" s="449"/>
      <c r="RTL214" s="449"/>
      <c r="RTM214" s="449"/>
      <c r="RTN214" s="449"/>
      <c r="RTO214" s="602"/>
      <c r="RTP214" s="447"/>
      <c r="RTQ214" s="447"/>
      <c r="RTR214" s="447"/>
      <c r="RTS214" s="448"/>
      <c r="RTT214" s="602"/>
      <c r="RTU214" s="602"/>
      <c r="RTV214" s="602"/>
      <c r="RTW214" s="449"/>
      <c r="RTX214" s="449"/>
      <c r="RTY214" s="449"/>
      <c r="RTZ214" s="602"/>
      <c r="RUA214" s="449"/>
      <c r="RUB214" s="449"/>
      <c r="RUC214" s="449"/>
      <c r="RUD214" s="449"/>
      <c r="RUE214" s="602"/>
      <c r="RUF214" s="447"/>
      <c r="RUG214" s="447"/>
      <c r="RUH214" s="447"/>
      <c r="RUI214" s="448"/>
      <c r="RUJ214" s="602"/>
      <c r="RUK214" s="602"/>
      <c r="RUL214" s="602"/>
      <c r="RUM214" s="449"/>
      <c r="RUN214" s="449"/>
      <c r="RUO214" s="449"/>
      <c r="RUP214" s="602"/>
      <c r="RUQ214" s="449"/>
      <c r="RUR214" s="449"/>
      <c r="RUS214" s="449"/>
      <c r="RUT214" s="449"/>
      <c r="RUU214" s="602"/>
      <c r="RUV214" s="447"/>
      <c r="RUW214" s="447"/>
      <c r="RUX214" s="447"/>
      <c r="RUY214" s="448"/>
      <c r="RUZ214" s="602"/>
      <c r="RVA214" s="602"/>
      <c r="RVB214" s="602"/>
      <c r="RVC214" s="449"/>
      <c r="RVD214" s="449"/>
      <c r="RVE214" s="449"/>
      <c r="RVF214" s="602"/>
      <c r="RVG214" s="449"/>
      <c r="RVH214" s="449"/>
      <c r="RVI214" s="449"/>
      <c r="RVJ214" s="449"/>
      <c r="RVK214" s="602"/>
      <c r="RVL214" s="447"/>
      <c r="RVM214" s="447"/>
      <c r="RVN214" s="447"/>
      <c r="RVO214" s="448"/>
      <c r="RVP214" s="602"/>
      <c r="RVQ214" s="602"/>
      <c r="RVR214" s="602"/>
      <c r="RVS214" s="449"/>
      <c r="RVT214" s="449"/>
      <c r="RVU214" s="449"/>
      <c r="RVV214" s="602"/>
      <c r="RVW214" s="449"/>
      <c r="RVX214" s="449"/>
      <c r="RVY214" s="449"/>
      <c r="RVZ214" s="449"/>
      <c r="RWA214" s="602"/>
      <c r="RWB214" s="447"/>
      <c r="RWC214" s="447"/>
      <c r="RWD214" s="447"/>
      <c r="RWE214" s="448"/>
      <c r="RWF214" s="602"/>
      <c r="RWG214" s="602"/>
      <c r="RWH214" s="602"/>
      <c r="RWI214" s="449"/>
      <c r="RWJ214" s="449"/>
      <c r="RWK214" s="449"/>
      <c r="RWL214" s="602"/>
      <c r="RWM214" s="449"/>
      <c r="RWN214" s="449"/>
      <c r="RWO214" s="449"/>
      <c r="RWP214" s="449"/>
      <c r="RWQ214" s="602"/>
      <c r="RWR214" s="447"/>
      <c r="RWS214" s="447"/>
      <c r="RWT214" s="447"/>
      <c r="RWU214" s="448"/>
      <c r="RWV214" s="602"/>
      <c r="RWW214" s="602"/>
      <c r="RWX214" s="602"/>
      <c r="RWY214" s="449"/>
      <c r="RWZ214" s="449"/>
      <c r="RXA214" s="449"/>
      <c r="RXB214" s="602"/>
      <c r="RXC214" s="449"/>
      <c r="RXD214" s="449"/>
      <c r="RXE214" s="449"/>
      <c r="RXF214" s="449"/>
      <c r="RXG214" s="602"/>
      <c r="RXH214" s="447"/>
      <c r="RXI214" s="447"/>
      <c r="RXJ214" s="447"/>
      <c r="RXK214" s="448"/>
      <c r="RXL214" s="602"/>
      <c r="RXM214" s="602"/>
      <c r="RXN214" s="602"/>
      <c r="RXO214" s="449"/>
      <c r="RXP214" s="449"/>
      <c r="RXQ214" s="449"/>
      <c r="RXR214" s="602"/>
      <c r="RXS214" s="449"/>
      <c r="RXT214" s="449"/>
      <c r="RXU214" s="449"/>
      <c r="RXV214" s="449"/>
      <c r="RXW214" s="602"/>
      <c r="RXX214" s="447"/>
      <c r="RXY214" s="447"/>
      <c r="RXZ214" s="447"/>
      <c r="RYA214" s="448"/>
      <c r="RYB214" s="602"/>
      <c r="RYC214" s="602"/>
      <c r="RYD214" s="602"/>
      <c r="RYE214" s="449"/>
      <c r="RYF214" s="449"/>
      <c r="RYG214" s="449"/>
      <c r="RYH214" s="602"/>
      <c r="RYI214" s="449"/>
      <c r="RYJ214" s="449"/>
      <c r="RYK214" s="449"/>
      <c r="RYL214" s="449"/>
      <c r="RYM214" s="602"/>
      <c r="RYN214" s="447"/>
      <c r="RYO214" s="447"/>
      <c r="RYP214" s="447"/>
      <c r="RYQ214" s="448"/>
      <c r="RYR214" s="602"/>
      <c r="RYS214" s="602"/>
      <c r="RYT214" s="602"/>
      <c r="RYU214" s="449"/>
      <c r="RYV214" s="449"/>
      <c r="RYW214" s="449"/>
      <c r="RYX214" s="602"/>
      <c r="RYY214" s="449"/>
      <c r="RYZ214" s="449"/>
      <c r="RZA214" s="449"/>
      <c r="RZB214" s="449"/>
      <c r="RZC214" s="602"/>
      <c r="RZD214" s="447"/>
      <c r="RZE214" s="447"/>
      <c r="RZF214" s="447"/>
      <c r="RZG214" s="448"/>
      <c r="RZH214" s="602"/>
      <c r="RZI214" s="602"/>
      <c r="RZJ214" s="602"/>
      <c r="RZK214" s="449"/>
      <c r="RZL214" s="449"/>
      <c r="RZM214" s="449"/>
      <c r="RZN214" s="602"/>
      <c r="RZO214" s="449"/>
      <c r="RZP214" s="449"/>
      <c r="RZQ214" s="449"/>
      <c r="RZR214" s="449"/>
      <c r="RZS214" s="602"/>
      <c r="RZT214" s="447"/>
      <c r="RZU214" s="447"/>
      <c r="RZV214" s="447"/>
      <c r="RZW214" s="448"/>
      <c r="RZX214" s="602"/>
      <c r="RZY214" s="602"/>
      <c r="RZZ214" s="602"/>
      <c r="SAA214" s="449"/>
      <c r="SAB214" s="449"/>
      <c r="SAC214" s="449"/>
      <c r="SAD214" s="602"/>
      <c r="SAE214" s="449"/>
      <c r="SAF214" s="449"/>
      <c r="SAG214" s="449"/>
      <c r="SAH214" s="449"/>
      <c r="SAI214" s="602"/>
      <c r="SAJ214" s="447"/>
      <c r="SAK214" s="447"/>
      <c r="SAL214" s="447"/>
      <c r="SAM214" s="448"/>
      <c r="SAN214" s="602"/>
      <c r="SAO214" s="602"/>
      <c r="SAP214" s="602"/>
      <c r="SAQ214" s="449"/>
      <c r="SAR214" s="449"/>
      <c r="SAS214" s="449"/>
      <c r="SAT214" s="602"/>
      <c r="SAU214" s="449"/>
      <c r="SAV214" s="449"/>
      <c r="SAW214" s="449"/>
      <c r="SAX214" s="449"/>
      <c r="SAY214" s="602"/>
      <c r="SAZ214" s="447"/>
      <c r="SBA214" s="447"/>
      <c r="SBB214" s="447"/>
      <c r="SBC214" s="448"/>
      <c r="SBD214" s="602"/>
      <c r="SBE214" s="602"/>
      <c r="SBF214" s="602"/>
      <c r="SBG214" s="449"/>
      <c r="SBH214" s="449"/>
      <c r="SBI214" s="449"/>
      <c r="SBJ214" s="602"/>
      <c r="SBK214" s="449"/>
      <c r="SBL214" s="449"/>
      <c r="SBM214" s="449"/>
      <c r="SBN214" s="449"/>
      <c r="SBO214" s="602"/>
      <c r="SBP214" s="447"/>
      <c r="SBQ214" s="447"/>
      <c r="SBR214" s="447"/>
      <c r="SBS214" s="448"/>
      <c r="SBT214" s="602"/>
      <c r="SBU214" s="602"/>
      <c r="SBV214" s="602"/>
      <c r="SBW214" s="449"/>
      <c r="SBX214" s="449"/>
      <c r="SBY214" s="449"/>
      <c r="SBZ214" s="602"/>
      <c r="SCA214" s="449"/>
      <c r="SCB214" s="449"/>
      <c r="SCC214" s="449"/>
      <c r="SCD214" s="449"/>
      <c r="SCE214" s="602"/>
      <c r="SCF214" s="447"/>
      <c r="SCG214" s="447"/>
      <c r="SCH214" s="447"/>
      <c r="SCI214" s="448"/>
      <c r="SCJ214" s="602"/>
      <c r="SCK214" s="602"/>
      <c r="SCL214" s="602"/>
      <c r="SCM214" s="449"/>
      <c r="SCN214" s="449"/>
      <c r="SCO214" s="449"/>
      <c r="SCP214" s="602"/>
      <c r="SCQ214" s="449"/>
      <c r="SCR214" s="449"/>
      <c r="SCS214" s="449"/>
      <c r="SCT214" s="449"/>
      <c r="SCU214" s="602"/>
      <c r="SCV214" s="447"/>
      <c r="SCW214" s="447"/>
      <c r="SCX214" s="447"/>
      <c r="SCY214" s="448"/>
      <c r="SCZ214" s="602"/>
      <c r="SDA214" s="602"/>
      <c r="SDB214" s="602"/>
      <c r="SDC214" s="449"/>
      <c r="SDD214" s="449"/>
      <c r="SDE214" s="449"/>
      <c r="SDF214" s="602"/>
      <c r="SDG214" s="449"/>
      <c r="SDH214" s="449"/>
      <c r="SDI214" s="449"/>
      <c r="SDJ214" s="449"/>
      <c r="SDK214" s="602"/>
      <c r="SDL214" s="447"/>
      <c r="SDM214" s="447"/>
      <c r="SDN214" s="447"/>
      <c r="SDO214" s="448"/>
      <c r="SDP214" s="602"/>
      <c r="SDQ214" s="602"/>
      <c r="SDR214" s="602"/>
      <c r="SDS214" s="449"/>
      <c r="SDT214" s="449"/>
      <c r="SDU214" s="449"/>
      <c r="SDV214" s="602"/>
      <c r="SDW214" s="449"/>
      <c r="SDX214" s="449"/>
      <c r="SDY214" s="449"/>
      <c r="SDZ214" s="449"/>
      <c r="SEA214" s="602"/>
      <c r="SEB214" s="447"/>
      <c r="SEC214" s="447"/>
      <c r="SED214" s="447"/>
      <c r="SEE214" s="448"/>
      <c r="SEF214" s="602"/>
      <c r="SEG214" s="602"/>
      <c r="SEH214" s="602"/>
      <c r="SEI214" s="449"/>
      <c r="SEJ214" s="449"/>
      <c r="SEK214" s="449"/>
      <c r="SEL214" s="602"/>
      <c r="SEM214" s="449"/>
      <c r="SEN214" s="449"/>
      <c r="SEO214" s="449"/>
      <c r="SEP214" s="449"/>
      <c r="SEQ214" s="602"/>
      <c r="SER214" s="447"/>
      <c r="SES214" s="447"/>
      <c r="SET214" s="447"/>
      <c r="SEU214" s="448"/>
      <c r="SEV214" s="602"/>
      <c r="SEW214" s="602"/>
      <c r="SEX214" s="602"/>
      <c r="SEY214" s="449"/>
      <c r="SEZ214" s="449"/>
      <c r="SFA214" s="449"/>
      <c r="SFB214" s="602"/>
      <c r="SFC214" s="449"/>
      <c r="SFD214" s="449"/>
      <c r="SFE214" s="449"/>
      <c r="SFF214" s="449"/>
      <c r="SFG214" s="602"/>
      <c r="SFH214" s="447"/>
      <c r="SFI214" s="447"/>
      <c r="SFJ214" s="447"/>
      <c r="SFK214" s="448"/>
      <c r="SFL214" s="602"/>
      <c r="SFM214" s="602"/>
      <c r="SFN214" s="602"/>
      <c r="SFO214" s="449"/>
      <c r="SFP214" s="449"/>
      <c r="SFQ214" s="449"/>
      <c r="SFR214" s="602"/>
      <c r="SFS214" s="449"/>
      <c r="SFT214" s="449"/>
      <c r="SFU214" s="449"/>
      <c r="SFV214" s="449"/>
      <c r="SFW214" s="602"/>
      <c r="SFX214" s="447"/>
      <c r="SFY214" s="447"/>
      <c r="SFZ214" s="447"/>
      <c r="SGA214" s="448"/>
      <c r="SGB214" s="602"/>
      <c r="SGC214" s="602"/>
      <c r="SGD214" s="602"/>
      <c r="SGE214" s="449"/>
      <c r="SGF214" s="449"/>
      <c r="SGG214" s="449"/>
      <c r="SGH214" s="602"/>
      <c r="SGI214" s="449"/>
      <c r="SGJ214" s="449"/>
      <c r="SGK214" s="449"/>
      <c r="SGL214" s="449"/>
      <c r="SGM214" s="602"/>
      <c r="SGN214" s="447"/>
      <c r="SGO214" s="447"/>
      <c r="SGP214" s="447"/>
      <c r="SGQ214" s="448"/>
      <c r="SGR214" s="602"/>
      <c r="SGS214" s="602"/>
      <c r="SGT214" s="602"/>
      <c r="SGU214" s="449"/>
      <c r="SGV214" s="449"/>
      <c r="SGW214" s="449"/>
      <c r="SGX214" s="602"/>
      <c r="SGY214" s="449"/>
      <c r="SGZ214" s="449"/>
      <c r="SHA214" s="449"/>
      <c r="SHB214" s="449"/>
      <c r="SHC214" s="602"/>
      <c r="SHD214" s="447"/>
      <c r="SHE214" s="447"/>
      <c r="SHF214" s="447"/>
      <c r="SHG214" s="448"/>
      <c r="SHH214" s="602"/>
      <c r="SHI214" s="602"/>
      <c r="SHJ214" s="602"/>
      <c r="SHK214" s="449"/>
      <c r="SHL214" s="449"/>
      <c r="SHM214" s="449"/>
      <c r="SHN214" s="602"/>
      <c r="SHO214" s="449"/>
      <c r="SHP214" s="449"/>
      <c r="SHQ214" s="449"/>
      <c r="SHR214" s="449"/>
      <c r="SHS214" s="602"/>
      <c r="SHT214" s="447"/>
      <c r="SHU214" s="447"/>
      <c r="SHV214" s="447"/>
      <c r="SHW214" s="448"/>
      <c r="SHX214" s="602"/>
      <c r="SHY214" s="602"/>
      <c r="SHZ214" s="602"/>
      <c r="SIA214" s="449"/>
      <c r="SIB214" s="449"/>
      <c r="SIC214" s="449"/>
      <c r="SID214" s="602"/>
      <c r="SIE214" s="449"/>
      <c r="SIF214" s="449"/>
      <c r="SIG214" s="449"/>
      <c r="SIH214" s="449"/>
      <c r="SII214" s="602"/>
      <c r="SIJ214" s="447"/>
      <c r="SIK214" s="447"/>
      <c r="SIL214" s="447"/>
      <c r="SIM214" s="448"/>
      <c r="SIN214" s="602"/>
      <c r="SIO214" s="602"/>
      <c r="SIP214" s="602"/>
      <c r="SIQ214" s="449"/>
      <c r="SIR214" s="449"/>
      <c r="SIS214" s="449"/>
      <c r="SIT214" s="602"/>
      <c r="SIU214" s="449"/>
      <c r="SIV214" s="449"/>
      <c r="SIW214" s="449"/>
      <c r="SIX214" s="449"/>
      <c r="SIY214" s="602"/>
      <c r="SIZ214" s="447"/>
      <c r="SJA214" s="447"/>
      <c r="SJB214" s="447"/>
      <c r="SJC214" s="448"/>
      <c r="SJD214" s="602"/>
      <c r="SJE214" s="602"/>
      <c r="SJF214" s="602"/>
      <c r="SJG214" s="449"/>
      <c r="SJH214" s="449"/>
      <c r="SJI214" s="449"/>
      <c r="SJJ214" s="602"/>
      <c r="SJK214" s="449"/>
      <c r="SJL214" s="449"/>
      <c r="SJM214" s="449"/>
      <c r="SJN214" s="449"/>
      <c r="SJO214" s="602"/>
      <c r="SJP214" s="447"/>
      <c r="SJQ214" s="447"/>
      <c r="SJR214" s="447"/>
      <c r="SJS214" s="448"/>
      <c r="SJT214" s="602"/>
      <c r="SJU214" s="602"/>
      <c r="SJV214" s="602"/>
      <c r="SJW214" s="449"/>
      <c r="SJX214" s="449"/>
      <c r="SJY214" s="449"/>
      <c r="SJZ214" s="602"/>
      <c r="SKA214" s="449"/>
      <c r="SKB214" s="449"/>
      <c r="SKC214" s="449"/>
      <c r="SKD214" s="449"/>
      <c r="SKE214" s="602"/>
      <c r="SKF214" s="447"/>
      <c r="SKG214" s="447"/>
      <c r="SKH214" s="447"/>
      <c r="SKI214" s="448"/>
      <c r="SKJ214" s="602"/>
      <c r="SKK214" s="602"/>
      <c r="SKL214" s="602"/>
      <c r="SKM214" s="449"/>
      <c r="SKN214" s="449"/>
      <c r="SKO214" s="449"/>
      <c r="SKP214" s="602"/>
      <c r="SKQ214" s="449"/>
      <c r="SKR214" s="449"/>
      <c r="SKS214" s="449"/>
      <c r="SKT214" s="449"/>
      <c r="SKU214" s="602"/>
      <c r="SKV214" s="447"/>
      <c r="SKW214" s="447"/>
      <c r="SKX214" s="447"/>
      <c r="SKY214" s="448"/>
      <c r="SKZ214" s="602"/>
      <c r="SLA214" s="602"/>
      <c r="SLB214" s="602"/>
      <c r="SLC214" s="449"/>
      <c r="SLD214" s="449"/>
      <c r="SLE214" s="449"/>
      <c r="SLF214" s="602"/>
      <c r="SLG214" s="449"/>
      <c r="SLH214" s="449"/>
      <c r="SLI214" s="449"/>
      <c r="SLJ214" s="449"/>
      <c r="SLK214" s="602"/>
      <c r="SLL214" s="447"/>
      <c r="SLM214" s="447"/>
      <c r="SLN214" s="447"/>
      <c r="SLO214" s="448"/>
      <c r="SLP214" s="602"/>
      <c r="SLQ214" s="602"/>
      <c r="SLR214" s="602"/>
      <c r="SLS214" s="449"/>
      <c r="SLT214" s="449"/>
      <c r="SLU214" s="449"/>
      <c r="SLV214" s="602"/>
      <c r="SLW214" s="449"/>
      <c r="SLX214" s="449"/>
      <c r="SLY214" s="449"/>
      <c r="SLZ214" s="449"/>
      <c r="SMA214" s="602"/>
      <c r="SMB214" s="447"/>
      <c r="SMC214" s="447"/>
      <c r="SMD214" s="447"/>
      <c r="SME214" s="448"/>
      <c r="SMF214" s="602"/>
      <c r="SMG214" s="602"/>
      <c r="SMH214" s="602"/>
      <c r="SMI214" s="449"/>
      <c r="SMJ214" s="449"/>
      <c r="SMK214" s="449"/>
      <c r="SML214" s="602"/>
      <c r="SMM214" s="449"/>
      <c r="SMN214" s="449"/>
      <c r="SMO214" s="449"/>
      <c r="SMP214" s="449"/>
      <c r="SMQ214" s="602"/>
      <c r="SMR214" s="447"/>
      <c r="SMS214" s="447"/>
      <c r="SMT214" s="447"/>
      <c r="SMU214" s="448"/>
      <c r="SMV214" s="602"/>
      <c r="SMW214" s="602"/>
      <c r="SMX214" s="602"/>
      <c r="SMY214" s="449"/>
      <c r="SMZ214" s="449"/>
      <c r="SNA214" s="449"/>
      <c r="SNB214" s="602"/>
      <c r="SNC214" s="449"/>
      <c r="SND214" s="449"/>
      <c r="SNE214" s="449"/>
      <c r="SNF214" s="449"/>
      <c r="SNG214" s="602"/>
      <c r="SNH214" s="447"/>
      <c r="SNI214" s="447"/>
      <c r="SNJ214" s="447"/>
      <c r="SNK214" s="448"/>
      <c r="SNL214" s="602"/>
      <c r="SNM214" s="602"/>
      <c r="SNN214" s="602"/>
      <c r="SNO214" s="449"/>
      <c r="SNP214" s="449"/>
      <c r="SNQ214" s="449"/>
      <c r="SNR214" s="602"/>
      <c r="SNS214" s="449"/>
      <c r="SNT214" s="449"/>
      <c r="SNU214" s="449"/>
      <c r="SNV214" s="449"/>
      <c r="SNW214" s="602"/>
      <c r="SNX214" s="447"/>
      <c r="SNY214" s="447"/>
      <c r="SNZ214" s="447"/>
      <c r="SOA214" s="448"/>
      <c r="SOB214" s="602"/>
      <c r="SOC214" s="602"/>
      <c r="SOD214" s="602"/>
      <c r="SOE214" s="449"/>
      <c r="SOF214" s="449"/>
      <c r="SOG214" s="449"/>
      <c r="SOH214" s="602"/>
      <c r="SOI214" s="449"/>
      <c r="SOJ214" s="449"/>
      <c r="SOK214" s="449"/>
      <c r="SOL214" s="449"/>
      <c r="SOM214" s="602"/>
      <c r="SON214" s="447"/>
      <c r="SOO214" s="447"/>
      <c r="SOP214" s="447"/>
      <c r="SOQ214" s="448"/>
      <c r="SOR214" s="602"/>
      <c r="SOS214" s="602"/>
      <c r="SOT214" s="602"/>
      <c r="SOU214" s="449"/>
      <c r="SOV214" s="449"/>
      <c r="SOW214" s="449"/>
      <c r="SOX214" s="602"/>
      <c r="SOY214" s="449"/>
      <c r="SOZ214" s="449"/>
      <c r="SPA214" s="449"/>
      <c r="SPB214" s="449"/>
      <c r="SPC214" s="602"/>
      <c r="SPD214" s="447"/>
      <c r="SPE214" s="447"/>
      <c r="SPF214" s="447"/>
      <c r="SPG214" s="448"/>
      <c r="SPH214" s="602"/>
      <c r="SPI214" s="602"/>
      <c r="SPJ214" s="602"/>
      <c r="SPK214" s="449"/>
      <c r="SPL214" s="449"/>
      <c r="SPM214" s="449"/>
      <c r="SPN214" s="602"/>
      <c r="SPO214" s="449"/>
      <c r="SPP214" s="449"/>
      <c r="SPQ214" s="449"/>
      <c r="SPR214" s="449"/>
      <c r="SPS214" s="602"/>
      <c r="SPT214" s="447"/>
      <c r="SPU214" s="447"/>
      <c r="SPV214" s="447"/>
      <c r="SPW214" s="448"/>
      <c r="SPX214" s="602"/>
      <c r="SPY214" s="602"/>
      <c r="SPZ214" s="602"/>
      <c r="SQA214" s="449"/>
      <c r="SQB214" s="449"/>
      <c r="SQC214" s="449"/>
      <c r="SQD214" s="602"/>
      <c r="SQE214" s="449"/>
      <c r="SQF214" s="449"/>
      <c r="SQG214" s="449"/>
      <c r="SQH214" s="449"/>
      <c r="SQI214" s="602"/>
      <c r="SQJ214" s="447"/>
      <c r="SQK214" s="447"/>
      <c r="SQL214" s="447"/>
      <c r="SQM214" s="448"/>
      <c r="SQN214" s="602"/>
      <c r="SQO214" s="602"/>
      <c r="SQP214" s="602"/>
      <c r="SQQ214" s="449"/>
      <c r="SQR214" s="449"/>
      <c r="SQS214" s="449"/>
      <c r="SQT214" s="602"/>
      <c r="SQU214" s="449"/>
      <c r="SQV214" s="449"/>
      <c r="SQW214" s="449"/>
      <c r="SQX214" s="449"/>
      <c r="SQY214" s="602"/>
      <c r="SQZ214" s="447"/>
      <c r="SRA214" s="447"/>
      <c r="SRB214" s="447"/>
      <c r="SRC214" s="448"/>
      <c r="SRD214" s="602"/>
      <c r="SRE214" s="602"/>
      <c r="SRF214" s="602"/>
      <c r="SRG214" s="449"/>
      <c r="SRH214" s="449"/>
      <c r="SRI214" s="449"/>
      <c r="SRJ214" s="602"/>
      <c r="SRK214" s="449"/>
      <c r="SRL214" s="449"/>
      <c r="SRM214" s="449"/>
      <c r="SRN214" s="449"/>
      <c r="SRO214" s="602"/>
      <c r="SRP214" s="447"/>
      <c r="SRQ214" s="447"/>
      <c r="SRR214" s="447"/>
      <c r="SRS214" s="448"/>
      <c r="SRT214" s="602"/>
      <c r="SRU214" s="602"/>
      <c r="SRV214" s="602"/>
      <c r="SRW214" s="449"/>
      <c r="SRX214" s="449"/>
      <c r="SRY214" s="449"/>
      <c r="SRZ214" s="602"/>
      <c r="SSA214" s="449"/>
      <c r="SSB214" s="449"/>
      <c r="SSC214" s="449"/>
      <c r="SSD214" s="449"/>
      <c r="SSE214" s="602"/>
      <c r="SSF214" s="447"/>
      <c r="SSG214" s="447"/>
      <c r="SSH214" s="447"/>
      <c r="SSI214" s="448"/>
      <c r="SSJ214" s="602"/>
      <c r="SSK214" s="602"/>
      <c r="SSL214" s="602"/>
      <c r="SSM214" s="449"/>
      <c r="SSN214" s="449"/>
      <c r="SSO214" s="449"/>
      <c r="SSP214" s="602"/>
      <c r="SSQ214" s="449"/>
      <c r="SSR214" s="449"/>
      <c r="SSS214" s="449"/>
      <c r="SST214" s="449"/>
      <c r="SSU214" s="602"/>
      <c r="SSV214" s="447"/>
      <c r="SSW214" s="447"/>
      <c r="SSX214" s="447"/>
      <c r="SSY214" s="448"/>
      <c r="SSZ214" s="602"/>
      <c r="STA214" s="602"/>
      <c r="STB214" s="602"/>
      <c r="STC214" s="449"/>
      <c r="STD214" s="449"/>
      <c r="STE214" s="449"/>
      <c r="STF214" s="602"/>
      <c r="STG214" s="449"/>
      <c r="STH214" s="449"/>
      <c r="STI214" s="449"/>
      <c r="STJ214" s="449"/>
      <c r="STK214" s="602"/>
      <c r="STL214" s="447"/>
      <c r="STM214" s="447"/>
      <c r="STN214" s="447"/>
      <c r="STO214" s="448"/>
      <c r="STP214" s="602"/>
      <c r="STQ214" s="602"/>
      <c r="STR214" s="602"/>
      <c r="STS214" s="449"/>
      <c r="STT214" s="449"/>
      <c r="STU214" s="449"/>
      <c r="STV214" s="602"/>
      <c r="STW214" s="449"/>
      <c r="STX214" s="449"/>
      <c r="STY214" s="449"/>
      <c r="STZ214" s="449"/>
      <c r="SUA214" s="602"/>
      <c r="SUB214" s="447"/>
      <c r="SUC214" s="447"/>
      <c r="SUD214" s="447"/>
      <c r="SUE214" s="448"/>
      <c r="SUF214" s="602"/>
      <c r="SUG214" s="602"/>
      <c r="SUH214" s="602"/>
      <c r="SUI214" s="449"/>
      <c r="SUJ214" s="449"/>
      <c r="SUK214" s="449"/>
      <c r="SUL214" s="602"/>
      <c r="SUM214" s="449"/>
      <c r="SUN214" s="449"/>
      <c r="SUO214" s="449"/>
      <c r="SUP214" s="449"/>
      <c r="SUQ214" s="602"/>
      <c r="SUR214" s="447"/>
      <c r="SUS214" s="447"/>
      <c r="SUT214" s="447"/>
      <c r="SUU214" s="448"/>
      <c r="SUV214" s="602"/>
      <c r="SUW214" s="602"/>
      <c r="SUX214" s="602"/>
      <c r="SUY214" s="449"/>
      <c r="SUZ214" s="449"/>
      <c r="SVA214" s="449"/>
      <c r="SVB214" s="602"/>
      <c r="SVC214" s="449"/>
      <c r="SVD214" s="449"/>
      <c r="SVE214" s="449"/>
      <c r="SVF214" s="449"/>
      <c r="SVG214" s="602"/>
      <c r="SVH214" s="447"/>
      <c r="SVI214" s="447"/>
      <c r="SVJ214" s="447"/>
      <c r="SVK214" s="448"/>
      <c r="SVL214" s="602"/>
      <c r="SVM214" s="602"/>
      <c r="SVN214" s="602"/>
      <c r="SVO214" s="449"/>
      <c r="SVP214" s="449"/>
      <c r="SVQ214" s="449"/>
      <c r="SVR214" s="602"/>
      <c r="SVS214" s="449"/>
      <c r="SVT214" s="449"/>
      <c r="SVU214" s="449"/>
      <c r="SVV214" s="449"/>
      <c r="SVW214" s="602"/>
      <c r="SVX214" s="447"/>
      <c r="SVY214" s="447"/>
      <c r="SVZ214" s="447"/>
      <c r="SWA214" s="448"/>
      <c r="SWB214" s="602"/>
      <c r="SWC214" s="602"/>
      <c r="SWD214" s="602"/>
      <c r="SWE214" s="449"/>
      <c r="SWF214" s="449"/>
      <c r="SWG214" s="449"/>
      <c r="SWH214" s="602"/>
      <c r="SWI214" s="449"/>
      <c r="SWJ214" s="449"/>
      <c r="SWK214" s="449"/>
      <c r="SWL214" s="449"/>
      <c r="SWM214" s="602"/>
      <c r="SWN214" s="447"/>
      <c r="SWO214" s="447"/>
      <c r="SWP214" s="447"/>
      <c r="SWQ214" s="448"/>
      <c r="SWR214" s="602"/>
      <c r="SWS214" s="602"/>
      <c r="SWT214" s="602"/>
      <c r="SWU214" s="449"/>
      <c r="SWV214" s="449"/>
      <c r="SWW214" s="449"/>
      <c r="SWX214" s="602"/>
      <c r="SWY214" s="449"/>
      <c r="SWZ214" s="449"/>
      <c r="SXA214" s="449"/>
      <c r="SXB214" s="449"/>
      <c r="SXC214" s="602"/>
      <c r="SXD214" s="447"/>
      <c r="SXE214" s="447"/>
      <c r="SXF214" s="447"/>
      <c r="SXG214" s="448"/>
      <c r="SXH214" s="602"/>
      <c r="SXI214" s="602"/>
      <c r="SXJ214" s="602"/>
      <c r="SXK214" s="449"/>
      <c r="SXL214" s="449"/>
      <c r="SXM214" s="449"/>
      <c r="SXN214" s="602"/>
      <c r="SXO214" s="449"/>
      <c r="SXP214" s="449"/>
      <c r="SXQ214" s="449"/>
      <c r="SXR214" s="449"/>
      <c r="SXS214" s="602"/>
      <c r="SXT214" s="447"/>
      <c r="SXU214" s="447"/>
      <c r="SXV214" s="447"/>
      <c r="SXW214" s="448"/>
      <c r="SXX214" s="602"/>
      <c r="SXY214" s="602"/>
      <c r="SXZ214" s="602"/>
      <c r="SYA214" s="449"/>
      <c r="SYB214" s="449"/>
      <c r="SYC214" s="449"/>
      <c r="SYD214" s="602"/>
      <c r="SYE214" s="449"/>
      <c r="SYF214" s="449"/>
      <c r="SYG214" s="449"/>
      <c r="SYH214" s="449"/>
      <c r="SYI214" s="602"/>
      <c r="SYJ214" s="447"/>
      <c r="SYK214" s="447"/>
      <c r="SYL214" s="447"/>
      <c r="SYM214" s="448"/>
      <c r="SYN214" s="602"/>
      <c r="SYO214" s="602"/>
      <c r="SYP214" s="602"/>
      <c r="SYQ214" s="449"/>
      <c r="SYR214" s="449"/>
      <c r="SYS214" s="449"/>
      <c r="SYT214" s="602"/>
      <c r="SYU214" s="449"/>
      <c r="SYV214" s="449"/>
      <c r="SYW214" s="449"/>
      <c r="SYX214" s="449"/>
      <c r="SYY214" s="602"/>
      <c r="SYZ214" s="447"/>
      <c r="SZA214" s="447"/>
      <c r="SZB214" s="447"/>
      <c r="SZC214" s="448"/>
      <c r="SZD214" s="602"/>
      <c r="SZE214" s="602"/>
      <c r="SZF214" s="602"/>
      <c r="SZG214" s="449"/>
      <c r="SZH214" s="449"/>
      <c r="SZI214" s="449"/>
      <c r="SZJ214" s="602"/>
      <c r="SZK214" s="449"/>
      <c r="SZL214" s="449"/>
      <c r="SZM214" s="449"/>
      <c r="SZN214" s="449"/>
      <c r="SZO214" s="602"/>
      <c r="SZP214" s="447"/>
      <c r="SZQ214" s="447"/>
      <c r="SZR214" s="447"/>
      <c r="SZS214" s="448"/>
      <c r="SZT214" s="602"/>
      <c r="SZU214" s="602"/>
      <c r="SZV214" s="602"/>
      <c r="SZW214" s="449"/>
      <c r="SZX214" s="449"/>
      <c r="SZY214" s="449"/>
      <c r="SZZ214" s="602"/>
      <c r="TAA214" s="449"/>
      <c r="TAB214" s="449"/>
      <c r="TAC214" s="449"/>
      <c r="TAD214" s="449"/>
      <c r="TAE214" s="602"/>
      <c r="TAF214" s="447"/>
      <c r="TAG214" s="447"/>
      <c r="TAH214" s="447"/>
      <c r="TAI214" s="448"/>
      <c r="TAJ214" s="602"/>
      <c r="TAK214" s="602"/>
      <c r="TAL214" s="602"/>
      <c r="TAM214" s="449"/>
      <c r="TAN214" s="449"/>
      <c r="TAO214" s="449"/>
      <c r="TAP214" s="602"/>
      <c r="TAQ214" s="449"/>
      <c r="TAR214" s="449"/>
      <c r="TAS214" s="449"/>
      <c r="TAT214" s="449"/>
      <c r="TAU214" s="602"/>
      <c r="TAV214" s="447"/>
      <c r="TAW214" s="447"/>
      <c r="TAX214" s="447"/>
      <c r="TAY214" s="448"/>
      <c r="TAZ214" s="602"/>
      <c r="TBA214" s="602"/>
      <c r="TBB214" s="602"/>
      <c r="TBC214" s="449"/>
      <c r="TBD214" s="449"/>
      <c r="TBE214" s="449"/>
      <c r="TBF214" s="602"/>
      <c r="TBG214" s="449"/>
      <c r="TBH214" s="449"/>
      <c r="TBI214" s="449"/>
      <c r="TBJ214" s="449"/>
      <c r="TBK214" s="602"/>
      <c r="TBL214" s="447"/>
      <c r="TBM214" s="447"/>
      <c r="TBN214" s="447"/>
      <c r="TBO214" s="448"/>
      <c r="TBP214" s="602"/>
      <c r="TBQ214" s="602"/>
      <c r="TBR214" s="602"/>
      <c r="TBS214" s="449"/>
      <c r="TBT214" s="449"/>
      <c r="TBU214" s="449"/>
      <c r="TBV214" s="602"/>
      <c r="TBW214" s="449"/>
      <c r="TBX214" s="449"/>
      <c r="TBY214" s="449"/>
      <c r="TBZ214" s="449"/>
      <c r="TCA214" s="602"/>
      <c r="TCB214" s="447"/>
      <c r="TCC214" s="447"/>
      <c r="TCD214" s="447"/>
      <c r="TCE214" s="448"/>
      <c r="TCF214" s="602"/>
      <c r="TCG214" s="602"/>
      <c r="TCH214" s="602"/>
      <c r="TCI214" s="449"/>
      <c r="TCJ214" s="449"/>
      <c r="TCK214" s="449"/>
      <c r="TCL214" s="602"/>
      <c r="TCM214" s="449"/>
      <c r="TCN214" s="449"/>
      <c r="TCO214" s="449"/>
      <c r="TCP214" s="449"/>
      <c r="TCQ214" s="602"/>
      <c r="TCR214" s="447"/>
      <c r="TCS214" s="447"/>
      <c r="TCT214" s="447"/>
      <c r="TCU214" s="448"/>
      <c r="TCV214" s="602"/>
      <c r="TCW214" s="602"/>
      <c r="TCX214" s="602"/>
      <c r="TCY214" s="449"/>
      <c r="TCZ214" s="449"/>
      <c r="TDA214" s="449"/>
      <c r="TDB214" s="602"/>
      <c r="TDC214" s="449"/>
      <c r="TDD214" s="449"/>
      <c r="TDE214" s="449"/>
      <c r="TDF214" s="449"/>
      <c r="TDG214" s="602"/>
      <c r="TDH214" s="447"/>
      <c r="TDI214" s="447"/>
      <c r="TDJ214" s="447"/>
      <c r="TDK214" s="448"/>
      <c r="TDL214" s="602"/>
      <c r="TDM214" s="602"/>
      <c r="TDN214" s="602"/>
      <c r="TDO214" s="449"/>
      <c r="TDP214" s="449"/>
      <c r="TDQ214" s="449"/>
      <c r="TDR214" s="602"/>
      <c r="TDS214" s="449"/>
      <c r="TDT214" s="449"/>
      <c r="TDU214" s="449"/>
      <c r="TDV214" s="449"/>
      <c r="TDW214" s="602"/>
      <c r="TDX214" s="447"/>
      <c r="TDY214" s="447"/>
      <c r="TDZ214" s="447"/>
      <c r="TEA214" s="448"/>
      <c r="TEB214" s="602"/>
      <c r="TEC214" s="602"/>
      <c r="TED214" s="602"/>
      <c r="TEE214" s="449"/>
      <c r="TEF214" s="449"/>
      <c r="TEG214" s="449"/>
      <c r="TEH214" s="602"/>
      <c r="TEI214" s="449"/>
      <c r="TEJ214" s="449"/>
      <c r="TEK214" s="449"/>
      <c r="TEL214" s="449"/>
      <c r="TEM214" s="602"/>
      <c r="TEN214" s="447"/>
      <c r="TEO214" s="447"/>
      <c r="TEP214" s="447"/>
      <c r="TEQ214" s="448"/>
      <c r="TER214" s="602"/>
      <c r="TES214" s="602"/>
      <c r="TET214" s="602"/>
      <c r="TEU214" s="449"/>
      <c r="TEV214" s="449"/>
      <c r="TEW214" s="449"/>
      <c r="TEX214" s="602"/>
      <c r="TEY214" s="449"/>
      <c r="TEZ214" s="449"/>
      <c r="TFA214" s="449"/>
      <c r="TFB214" s="449"/>
      <c r="TFC214" s="602"/>
      <c r="TFD214" s="447"/>
      <c r="TFE214" s="447"/>
      <c r="TFF214" s="447"/>
      <c r="TFG214" s="448"/>
      <c r="TFH214" s="602"/>
      <c r="TFI214" s="602"/>
      <c r="TFJ214" s="602"/>
      <c r="TFK214" s="449"/>
      <c r="TFL214" s="449"/>
      <c r="TFM214" s="449"/>
      <c r="TFN214" s="602"/>
      <c r="TFO214" s="449"/>
      <c r="TFP214" s="449"/>
      <c r="TFQ214" s="449"/>
      <c r="TFR214" s="449"/>
      <c r="TFS214" s="602"/>
      <c r="TFT214" s="447"/>
      <c r="TFU214" s="447"/>
      <c r="TFV214" s="447"/>
      <c r="TFW214" s="448"/>
      <c r="TFX214" s="602"/>
      <c r="TFY214" s="602"/>
      <c r="TFZ214" s="602"/>
      <c r="TGA214" s="449"/>
      <c r="TGB214" s="449"/>
      <c r="TGC214" s="449"/>
      <c r="TGD214" s="602"/>
      <c r="TGE214" s="449"/>
      <c r="TGF214" s="449"/>
      <c r="TGG214" s="449"/>
      <c r="TGH214" s="449"/>
      <c r="TGI214" s="602"/>
      <c r="TGJ214" s="447"/>
      <c r="TGK214" s="447"/>
      <c r="TGL214" s="447"/>
      <c r="TGM214" s="448"/>
      <c r="TGN214" s="602"/>
      <c r="TGO214" s="602"/>
      <c r="TGP214" s="602"/>
      <c r="TGQ214" s="449"/>
      <c r="TGR214" s="449"/>
      <c r="TGS214" s="449"/>
      <c r="TGT214" s="602"/>
      <c r="TGU214" s="449"/>
      <c r="TGV214" s="449"/>
      <c r="TGW214" s="449"/>
      <c r="TGX214" s="449"/>
      <c r="TGY214" s="602"/>
      <c r="TGZ214" s="447"/>
      <c r="THA214" s="447"/>
      <c r="THB214" s="447"/>
      <c r="THC214" s="448"/>
      <c r="THD214" s="602"/>
      <c r="THE214" s="602"/>
      <c r="THF214" s="602"/>
      <c r="THG214" s="449"/>
      <c r="THH214" s="449"/>
      <c r="THI214" s="449"/>
      <c r="THJ214" s="602"/>
      <c r="THK214" s="449"/>
      <c r="THL214" s="449"/>
      <c r="THM214" s="449"/>
      <c r="THN214" s="449"/>
      <c r="THO214" s="602"/>
      <c r="THP214" s="447"/>
      <c r="THQ214" s="447"/>
      <c r="THR214" s="447"/>
      <c r="THS214" s="448"/>
      <c r="THT214" s="602"/>
      <c r="THU214" s="602"/>
      <c r="THV214" s="602"/>
      <c r="THW214" s="449"/>
      <c r="THX214" s="449"/>
      <c r="THY214" s="449"/>
      <c r="THZ214" s="602"/>
      <c r="TIA214" s="449"/>
      <c r="TIB214" s="449"/>
      <c r="TIC214" s="449"/>
      <c r="TID214" s="449"/>
      <c r="TIE214" s="602"/>
      <c r="TIF214" s="447"/>
      <c r="TIG214" s="447"/>
      <c r="TIH214" s="447"/>
      <c r="TII214" s="448"/>
      <c r="TIJ214" s="602"/>
      <c r="TIK214" s="602"/>
      <c r="TIL214" s="602"/>
      <c r="TIM214" s="449"/>
      <c r="TIN214" s="449"/>
      <c r="TIO214" s="449"/>
      <c r="TIP214" s="602"/>
      <c r="TIQ214" s="449"/>
      <c r="TIR214" s="449"/>
      <c r="TIS214" s="449"/>
      <c r="TIT214" s="449"/>
      <c r="TIU214" s="602"/>
      <c r="TIV214" s="447"/>
      <c r="TIW214" s="447"/>
      <c r="TIX214" s="447"/>
      <c r="TIY214" s="448"/>
      <c r="TIZ214" s="602"/>
      <c r="TJA214" s="602"/>
      <c r="TJB214" s="602"/>
      <c r="TJC214" s="449"/>
      <c r="TJD214" s="449"/>
      <c r="TJE214" s="449"/>
      <c r="TJF214" s="602"/>
      <c r="TJG214" s="449"/>
      <c r="TJH214" s="449"/>
      <c r="TJI214" s="449"/>
      <c r="TJJ214" s="449"/>
      <c r="TJK214" s="602"/>
      <c r="TJL214" s="447"/>
      <c r="TJM214" s="447"/>
      <c r="TJN214" s="447"/>
      <c r="TJO214" s="448"/>
      <c r="TJP214" s="602"/>
      <c r="TJQ214" s="602"/>
      <c r="TJR214" s="602"/>
      <c r="TJS214" s="449"/>
      <c r="TJT214" s="449"/>
      <c r="TJU214" s="449"/>
      <c r="TJV214" s="602"/>
      <c r="TJW214" s="449"/>
      <c r="TJX214" s="449"/>
      <c r="TJY214" s="449"/>
      <c r="TJZ214" s="449"/>
      <c r="TKA214" s="602"/>
      <c r="TKB214" s="447"/>
      <c r="TKC214" s="447"/>
      <c r="TKD214" s="447"/>
      <c r="TKE214" s="448"/>
      <c r="TKF214" s="602"/>
      <c r="TKG214" s="602"/>
      <c r="TKH214" s="602"/>
      <c r="TKI214" s="449"/>
      <c r="TKJ214" s="449"/>
      <c r="TKK214" s="449"/>
      <c r="TKL214" s="602"/>
      <c r="TKM214" s="449"/>
      <c r="TKN214" s="449"/>
      <c r="TKO214" s="449"/>
      <c r="TKP214" s="449"/>
      <c r="TKQ214" s="602"/>
      <c r="TKR214" s="447"/>
      <c r="TKS214" s="447"/>
      <c r="TKT214" s="447"/>
      <c r="TKU214" s="448"/>
      <c r="TKV214" s="602"/>
      <c r="TKW214" s="602"/>
      <c r="TKX214" s="602"/>
      <c r="TKY214" s="449"/>
      <c r="TKZ214" s="449"/>
      <c r="TLA214" s="449"/>
      <c r="TLB214" s="602"/>
      <c r="TLC214" s="449"/>
      <c r="TLD214" s="449"/>
      <c r="TLE214" s="449"/>
      <c r="TLF214" s="449"/>
      <c r="TLG214" s="602"/>
      <c r="TLH214" s="447"/>
      <c r="TLI214" s="447"/>
      <c r="TLJ214" s="447"/>
      <c r="TLK214" s="448"/>
      <c r="TLL214" s="602"/>
      <c r="TLM214" s="602"/>
      <c r="TLN214" s="602"/>
      <c r="TLO214" s="449"/>
      <c r="TLP214" s="449"/>
      <c r="TLQ214" s="449"/>
      <c r="TLR214" s="602"/>
      <c r="TLS214" s="449"/>
      <c r="TLT214" s="449"/>
      <c r="TLU214" s="449"/>
      <c r="TLV214" s="449"/>
      <c r="TLW214" s="602"/>
      <c r="TLX214" s="447"/>
      <c r="TLY214" s="447"/>
      <c r="TLZ214" s="447"/>
      <c r="TMA214" s="448"/>
      <c r="TMB214" s="602"/>
      <c r="TMC214" s="602"/>
      <c r="TMD214" s="602"/>
      <c r="TME214" s="449"/>
      <c r="TMF214" s="449"/>
      <c r="TMG214" s="449"/>
      <c r="TMH214" s="602"/>
      <c r="TMI214" s="449"/>
      <c r="TMJ214" s="449"/>
      <c r="TMK214" s="449"/>
      <c r="TML214" s="449"/>
      <c r="TMM214" s="602"/>
      <c r="TMN214" s="447"/>
      <c r="TMO214" s="447"/>
      <c r="TMP214" s="447"/>
      <c r="TMQ214" s="448"/>
      <c r="TMR214" s="602"/>
      <c r="TMS214" s="602"/>
      <c r="TMT214" s="602"/>
      <c r="TMU214" s="449"/>
      <c r="TMV214" s="449"/>
      <c r="TMW214" s="449"/>
      <c r="TMX214" s="602"/>
      <c r="TMY214" s="449"/>
      <c r="TMZ214" s="449"/>
      <c r="TNA214" s="449"/>
      <c r="TNB214" s="449"/>
      <c r="TNC214" s="602"/>
      <c r="TND214" s="447"/>
      <c r="TNE214" s="447"/>
      <c r="TNF214" s="447"/>
      <c r="TNG214" s="448"/>
      <c r="TNH214" s="602"/>
      <c r="TNI214" s="602"/>
      <c r="TNJ214" s="602"/>
      <c r="TNK214" s="449"/>
      <c r="TNL214" s="449"/>
      <c r="TNM214" s="449"/>
      <c r="TNN214" s="602"/>
      <c r="TNO214" s="449"/>
      <c r="TNP214" s="449"/>
      <c r="TNQ214" s="449"/>
      <c r="TNR214" s="449"/>
      <c r="TNS214" s="602"/>
      <c r="TNT214" s="447"/>
      <c r="TNU214" s="447"/>
      <c r="TNV214" s="447"/>
      <c r="TNW214" s="448"/>
      <c r="TNX214" s="602"/>
      <c r="TNY214" s="602"/>
      <c r="TNZ214" s="602"/>
      <c r="TOA214" s="449"/>
      <c r="TOB214" s="449"/>
      <c r="TOC214" s="449"/>
      <c r="TOD214" s="602"/>
      <c r="TOE214" s="449"/>
      <c r="TOF214" s="449"/>
      <c r="TOG214" s="449"/>
      <c r="TOH214" s="449"/>
      <c r="TOI214" s="602"/>
      <c r="TOJ214" s="447"/>
      <c r="TOK214" s="447"/>
      <c r="TOL214" s="447"/>
      <c r="TOM214" s="448"/>
      <c r="TON214" s="602"/>
      <c r="TOO214" s="602"/>
      <c r="TOP214" s="602"/>
      <c r="TOQ214" s="449"/>
      <c r="TOR214" s="449"/>
      <c r="TOS214" s="449"/>
      <c r="TOT214" s="602"/>
      <c r="TOU214" s="449"/>
      <c r="TOV214" s="449"/>
      <c r="TOW214" s="449"/>
      <c r="TOX214" s="449"/>
      <c r="TOY214" s="602"/>
      <c r="TOZ214" s="447"/>
      <c r="TPA214" s="447"/>
      <c r="TPB214" s="447"/>
      <c r="TPC214" s="448"/>
      <c r="TPD214" s="602"/>
      <c r="TPE214" s="602"/>
      <c r="TPF214" s="602"/>
      <c r="TPG214" s="449"/>
      <c r="TPH214" s="449"/>
      <c r="TPI214" s="449"/>
      <c r="TPJ214" s="602"/>
      <c r="TPK214" s="449"/>
      <c r="TPL214" s="449"/>
      <c r="TPM214" s="449"/>
      <c r="TPN214" s="449"/>
      <c r="TPO214" s="602"/>
      <c r="TPP214" s="447"/>
      <c r="TPQ214" s="447"/>
      <c r="TPR214" s="447"/>
      <c r="TPS214" s="448"/>
      <c r="TPT214" s="602"/>
      <c r="TPU214" s="602"/>
      <c r="TPV214" s="602"/>
      <c r="TPW214" s="449"/>
      <c r="TPX214" s="449"/>
      <c r="TPY214" s="449"/>
      <c r="TPZ214" s="602"/>
      <c r="TQA214" s="449"/>
      <c r="TQB214" s="449"/>
      <c r="TQC214" s="449"/>
      <c r="TQD214" s="449"/>
      <c r="TQE214" s="602"/>
      <c r="TQF214" s="447"/>
      <c r="TQG214" s="447"/>
      <c r="TQH214" s="447"/>
      <c r="TQI214" s="448"/>
      <c r="TQJ214" s="602"/>
      <c r="TQK214" s="602"/>
      <c r="TQL214" s="602"/>
      <c r="TQM214" s="449"/>
      <c r="TQN214" s="449"/>
      <c r="TQO214" s="449"/>
      <c r="TQP214" s="602"/>
      <c r="TQQ214" s="449"/>
      <c r="TQR214" s="449"/>
      <c r="TQS214" s="449"/>
      <c r="TQT214" s="449"/>
      <c r="TQU214" s="602"/>
      <c r="TQV214" s="447"/>
      <c r="TQW214" s="447"/>
      <c r="TQX214" s="447"/>
      <c r="TQY214" s="448"/>
      <c r="TQZ214" s="602"/>
      <c r="TRA214" s="602"/>
      <c r="TRB214" s="602"/>
      <c r="TRC214" s="449"/>
      <c r="TRD214" s="449"/>
      <c r="TRE214" s="449"/>
      <c r="TRF214" s="602"/>
      <c r="TRG214" s="449"/>
      <c r="TRH214" s="449"/>
      <c r="TRI214" s="449"/>
      <c r="TRJ214" s="449"/>
      <c r="TRK214" s="602"/>
      <c r="TRL214" s="447"/>
      <c r="TRM214" s="447"/>
      <c r="TRN214" s="447"/>
      <c r="TRO214" s="448"/>
      <c r="TRP214" s="602"/>
      <c r="TRQ214" s="602"/>
      <c r="TRR214" s="602"/>
      <c r="TRS214" s="449"/>
      <c r="TRT214" s="449"/>
      <c r="TRU214" s="449"/>
      <c r="TRV214" s="602"/>
      <c r="TRW214" s="449"/>
      <c r="TRX214" s="449"/>
      <c r="TRY214" s="449"/>
      <c r="TRZ214" s="449"/>
      <c r="TSA214" s="602"/>
      <c r="TSB214" s="447"/>
      <c r="TSC214" s="447"/>
      <c r="TSD214" s="447"/>
      <c r="TSE214" s="448"/>
      <c r="TSF214" s="602"/>
      <c r="TSG214" s="602"/>
      <c r="TSH214" s="602"/>
      <c r="TSI214" s="449"/>
      <c r="TSJ214" s="449"/>
      <c r="TSK214" s="449"/>
      <c r="TSL214" s="602"/>
      <c r="TSM214" s="449"/>
      <c r="TSN214" s="449"/>
      <c r="TSO214" s="449"/>
      <c r="TSP214" s="449"/>
      <c r="TSQ214" s="602"/>
      <c r="TSR214" s="447"/>
      <c r="TSS214" s="447"/>
      <c r="TST214" s="447"/>
      <c r="TSU214" s="448"/>
      <c r="TSV214" s="602"/>
      <c r="TSW214" s="602"/>
      <c r="TSX214" s="602"/>
      <c r="TSY214" s="449"/>
      <c r="TSZ214" s="449"/>
      <c r="TTA214" s="449"/>
      <c r="TTB214" s="602"/>
      <c r="TTC214" s="449"/>
      <c r="TTD214" s="449"/>
      <c r="TTE214" s="449"/>
      <c r="TTF214" s="449"/>
      <c r="TTG214" s="602"/>
      <c r="TTH214" s="447"/>
      <c r="TTI214" s="447"/>
      <c r="TTJ214" s="447"/>
      <c r="TTK214" s="448"/>
      <c r="TTL214" s="602"/>
      <c r="TTM214" s="602"/>
      <c r="TTN214" s="602"/>
      <c r="TTO214" s="449"/>
      <c r="TTP214" s="449"/>
      <c r="TTQ214" s="449"/>
      <c r="TTR214" s="602"/>
      <c r="TTS214" s="449"/>
      <c r="TTT214" s="449"/>
      <c r="TTU214" s="449"/>
      <c r="TTV214" s="449"/>
      <c r="TTW214" s="602"/>
      <c r="TTX214" s="447"/>
      <c r="TTY214" s="447"/>
      <c r="TTZ214" s="447"/>
      <c r="TUA214" s="448"/>
      <c r="TUB214" s="602"/>
      <c r="TUC214" s="602"/>
      <c r="TUD214" s="602"/>
      <c r="TUE214" s="449"/>
      <c r="TUF214" s="449"/>
      <c r="TUG214" s="449"/>
      <c r="TUH214" s="602"/>
      <c r="TUI214" s="449"/>
      <c r="TUJ214" s="449"/>
      <c r="TUK214" s="449"/>
      <c r="TUL214" s="449"/>
      <c r="TUM214" s="602"/>
      <c r="TUN214" s="447"/>
      <c r="TUO214" s="447"/>
      <c r="TUP214" s="447"/>
      <c r="TUQ214" s="448"/>
      <c r="TUR214" s="602"/>
      <c r="TUS214" s="602"/>
      <c r="TUT214" s="602"/>
      <c r="TUU214" s="449"/>
      <c r="TUV214" s="449"/>
      <c r="TUW214" s="449"/>
      <c r="TUX214" s="602"/>
      <c r="TUY214" s="449"/>
      <c r="TUZ214" s="449"/>
      <c r="TVA214" s="449"/>
      <c r="TVB214" s="449"/>
      <c r="TVC214" s="602"/>
      <c r="TVD214" s="447"/>
      <c r="TVE214" s="447"/>
      <c r="TVF214" s="447"/>
      <c r="TVG214" s="448"/>
      <c r="TVH214" s="602"/>
      <c r="TVI214" s="602"/>
      <c r="TVJ214" s="602"/>
      <c r="TVK214" s="449"/>
      <c r="TVL214" s="449"/>
      <c r="TVM214" s="449"/>
      <c r="TVN214" s="602"/>
      <c r="TVO214" s="449"/>
      <c r="TVP214" s="449"/>
      <c r="TVQ214" s="449"/>
      <c r="TVR214" s="449"/>
      <c r="TVS214" s="602"/>
      <c r="TVT214" s="447"/>
      <c r="TVU214" s="447"/>
      <c r="TVV214" s="447"/>
      <c r="TVW214" s="448"/>
      <c r="TVX214" s="602"/>
      <c r="TVY214" s="602"/>
      <c r="TVZ214" s="602"/>
      <c r="TWA214" s="449"/>
      <c r="TWB214" s="449"/>
      <c r="TWC214" s="449"/>
      <c r="TWD214" s="602"/>
      <c r="TWE214" s="449"/>
      <c r="TWF214" s="449"/>
      <c r="TWG214" s="449"/>
      <c r="TWH214" s="449"/>
      <c r="TWI214" s="602"/>
      <c r="TWJ214" s="447"/>
      <c r="TWK214" s="447"/>
      <c r="TWL214" s="447"/>
      <c r="TWM214" s="448"/>
      <c r="TWN214" s="602"/>
      <c r="TWO214" s="602"/>
      <c r="TWP214" s="602"/>
      <c r="TWQ214" s="449"/>
      <c r="TWR214" s="449"/>
      <c r="TWS214" s="449"/>
      <c r="TWT214" s="602"/>
      <c r="TWU214" s="449"/>
      <c r="TWV214" s="449"/>
      <c r="TWW214" s="449"/>
      <c r="TWX214" s="449"/>
      <c r="TWY214" s="602"/>
      <c r="TWZ214" s="447"/>
      <c r="TXA214" s="447"/>
      <c r="TXB214" s="447"/>
      <c r="TXC214" s="448"/>
      <c r="TXD214" s="602"/>
      <c r="TXE214" s="602"/>
      <c r="TXF214" s="602"/>
      <c r="TXG214" s="449"/>
      <c r="TXH214" s="449"/>
      <c r="TXI214" s="449"/>
      <c r="TXJ214" s="602"/>
      <c r="TXK214" s="449"/>
      <c r="TXL214" s="449"/>
      <c r="TXM214" s="449"/>
      <c r="TXN214" s="449"/>
      <c r="TXO214" s="602"/>
      <c r="TXP214" s="447"/>
      <c r="TXQ214" s="447"/>
      <c r="TXR214" s="447"/>
      <c r="TXS214" s="448"/>
      <c r="TXT214" s="602"/>
      <c r="TXU214" s="602"/>
      <c r="TXV214" s="602"/>
      <c r="TXW214" s="449"/>
      <c r="TXX214" s="449"/>
      <c r="TXY214" s="449"/>
      <c r="TXZ214" s="602"/>
      <c r="TYA214" s="449"/>
      <c r="TYB214" s="449"/>
      <c r="TYC214" s="449"/>
      <c r="TYD214" s="449"/>
      <c r="TYE214" s="602"/>
      <c r="TYF214" s="447"/>
      <c r="TYG214" s="447"/>
      <c r="TYH214" s="447"/>
      <c r="TYI214" s="448"/>
      <c r="TYJ214" s="602"/>
      <c r="TYK214" s="602"/>
      <c r="TYL214" s="602"/>
      <c r="TYM214" s="449"/>
      <c r="TYN214" s="449"/>
      <c r="TYO214" s="449"/>
      <c r="TYP214" s="602"/>
      <c r="TYQ214" s="449"/>
      <c r="TYR214" s="449"/>
      <c r="TYS214" s="449"/>
      <c r="TYT214" s="449"/>
      <c r="TYU214" s="602"/>
      <c r="TYV214" s="447"/>
      <c r="TYW214" s="447"/>
      <c r="TYX214" s="447"/>
      <c r="TYY214" s="448"/>
      <c r="TYZ214" s="602"/>
      <c r="TZA214" s="602"/>
      <c r="TZB214" s="602"/>
      <c r="TZC214" s="449"/>
      <c r="TZD214" s="449"/>
      <c r="TZE214" s="449"/>
      <c r="TZF214" s="602"/>
      <c r="TZG214" s="449"/>
      <c r="TZH214" s="449"/>
      <c r="TZI214" s="449"/>
      <c r="TZJ214" s="449"/>
      <c r="TZK214" s="602"/>
      <c r="TZL214" s="447"/>
      <c r="TZM214" s="447"/>
      <c r="TZN214" s="447"/>
      <c r="TZO214" s="448"/>
      <c r="TZP214" s="602"/>
      <c r="TZQ214" s="602"/>
      <c r="TZR214" s="602"/>
      <c r="TZS214" s="449"/>
      <c r="TZT214" s="449"/>
      <c r="TZU214" s="449"/>
      <c r="TZV214" s="602"/>
      <c r="TZW214" s="449"/>
      <c r="TZX214" s="449"/>
      <c r="TZY214" s="449"/>
      <c r="TZZ214" s="449"/>
      <c r="UAA214" s="602"/>
      <c r="UAB214" s="447"/>
      <c r="UAC214" s="447"/>
      <c r="UAD214" s="447"/>
      <c r="UAE214" s="448"/>
      <c r="UAF214" s="602"/>
      <c r="UAG214" s="602"/>
      <c r="UAH214" s="602"/>
      <c r="UAI214" s="449"/>
      <c r="UAJ214" s="449"/>
      <c r="UAK214" s="449"/>
      <c r="UAL214" s="602"/>
      <c r="UAM214" s="449"/>
      <c r="UAN214" s="449"/>
      <c r="UAO214" s="449"/>
      <c r="UAP214" s="449"/>
      <c r="UAQ214" s="602"/>
      <c r="UAR214" s="447"/>
      <c r="UAS214" s="447"/>
      <c r="UAT214" s="447"/>
      <c r="UAU214" s="448"/>
      <c r="UAV214" s="602"/>
      <c r="UAW214" s="602"/>
      <c r="UAX214" s="602"/>
      <c r="UAY214" s="449"/>
      <c r="UAZ214" s="449"/>
      <c r="UBA214" s="449"/>
      <c r="UBB214" s="602"/>
      <c r="UBC214" s="449"/>
      <c r="UBD214" s="449"/>
      <c r="UBE214" s="449"/>
      <c r="UBF214" s="449"/>
      <c r="UBG214" s="602"/>
      <c r="UBH214" s="447"/>
      <c r="UBI214" s="447"/>
      <c r="UBJ214" s="447"/>
      <c r="UBK214" s="448"/>
      <c r="UBL214" s="602"/>
      <c r="UBM214" s="602"/>
      <c r="UBN214" s="602"/>
      <c r="UBO214" s="449"/>
      <c r="UBP214" s="449"/>
      <c r="UBQ214" s="449"/>
      <c r="UBR214" s="602"/>
      <c r="UBS214" s="449"/>
      <c r="UBT214" s="449"/>
      <c r="UBU214" s="449"/>
      <c r="UBV214" s="449"/>
      <c r="UBW214" s="602"/>
      <c r="UBX214" s="447"/>
      <c r="UBY214" s="447"/>
      <c r="UBZ214" s="447"/>
      <c r="UCA214" s="448"/>
      <c r="UCB214" s="602"/>
      <c r="UCC214" s="602"/>
      <c r="UCD214" s="602"/>
      <c r="UCE214" s="449"/>
      <c r="UCF214" s="449"/>
      <c r="UCG214" s="449"/>
      <c r="UCH214" s="602"/>
      <c r="UCI214" s="449"/>
      <c r="UCJ214" s="449"/>
      <c r="UCK214" s="449"/>
      <c r="UCL214" s="449"/>
      <c r="UCM214" s="602"/>
      <c r="UCN214" s="447"/>
      <c r="UCO214" s="447"/>
      <c r="UCP214" s="447"/>
      <c r="UCQ214" s="448"/>
      <c r="UCR214" s="602"/>
      <c r="UCS214" s="602"/>
      <c r="UCT214" s="602"/>
      <c r="UCU214" s="449"/>
      <c r="UCV214" s="449"/>
      <c r="UCW214" s="449"/>
      <c r="UCX214" s="602"/>
      <c r="UCY214" s="449"/>
      <c r="UCZ214" s="449"/>
      <c r="UDA214" s="449"/>
      <c r="UDB214" s="449"/>
      <c r="UDC214" s="602"/>
      <c r="UDD214" s="447"/>
      <c r="UDE214" s="447"/>
      <c r="UDF214" s="447"/>
      <c r="UDG214" s="448"/>
      <c r="UDH214" s="602"/>
      <c r="UDI214" s="602"/>
      <c r="UDJ214" s="602"/>
      <c r="UDK214" s="449"/>
      <c r="UDL214" s="449"/>
      <c r="UDM214" s="449"/>
      <c r="UDN214" s="602"/>
      <c r="UDO214" s="449"/>
      <c r="UDP214" s="449"/>
      <c r="UDQ214" s="449"/>
      <c r="UDR214" s="449"/>
      <c r="UDS214" s="602"/>
      <c r="UDT214" s="447"/>
      <c r="UDU214" s="447"/>
      <c r="UDV214" s="447"/>
      <c r="UDW214" s="448"/>
      <c r="UDX214" s="602"/>
      <c r="UDY214" s="602"/>
      <c r="UDZ214" s="602"/>
      <c r="UEA214" s="449"/>
      <c r="UEB214" s="449"/>
      <c r="UEC214" s="449"/>
      <c r="UED214" s="602"/>
      <c r="UEE214" s="449"/>
      <c r="UEF214" s="449"/>
      <c r="UEG214" s="449"/>
      <c r="UEH214" s="449"/>
      <c r="UEI214" s="602"/>
      <c r="UEJ214" s="447"/>
      <c r="UEK214" s="447"/>
      <c r="UEL214" s="447"/>
      <c r="UEM214" s="448"/>
      <c r="UEN214" s="602"/>
      <c r="UEO214" s="602"/>
      <c r="UEP214" s="602"/>
      <c r="UEQ214" s="449"/>
      <c r="UER214" s="449"/>
      <c r="UES214" s="449"/>
      <c r="UET214" s="602"/>
      <c r="UEU214" s="449"/>
      <c r="UEV214" s="449"/>
      <c r="UEW214" s="449"/>
      <c r="UEX214" s="449"/>
      <c r="UEY214" s="602"/>
      <c r="UEZ214" s="447"/>
      <c r="UFA214" s="447"/>
      <c r="UFB214" s="447"/>
      <c r="UFC214" s="448"/>
      <c r="UFD214" s="602"/>
      <c r="UFE214" s="602"/>
      <c r="UFF214" s="602"/>
      <c r="UFG214" s="449"/>
      <c r="UFH214" s="449"/>
      <c r="UFI214" s="449"/>
      <c r="UFJ214" s="602"/>
      <c r="UFK214" s="449"/>
      <c r="UFL214" s="449"/>
      <c r="UFM214" s="449"/>
      <c r="UFN214" s="449"/>
      <c r="UFO214" s="602"/>
      <c r="UFP214" s="447"/>
      <c r="UFQ214" s="447"/>
      <c r="UFR214" s="447"/>
      <c r="UFS214" s="448"/>
      <c r="UFT214" s="602"/>
      <c r="UFU214" s="602"/>
      <c r="UFV214" s="602"/>
      <c r="UFW214" s="449"/>
      <c r="UFX214" s="449"/>
      <c r="UFY214" s="449"/>
      <c r="UFZ214" s="602"/>
      <c r="UGA214" s="449"/>
      <c r="UGB214" s="449"/>
      <c r="UGC214" s="449"/>
      <c r="UGD214" s="449"/>
      <c r="UGE214" s="602"/>
      <c r="UGF214" s="447"/>
      <c r="UGG214" s="447"/>
      <c r="UGH214" s="447"/>
      <c r="UGI214" s="448"/>
      <c r="UGJ214" s="602"/>
      <c r="UGK214" s="602"/>
      <c r="UGL214" s="602"/>
      <c r="UGM214" s="449"/>
      <c r="UGN214" s="449"/>
      <c r="UGO214" s="449"/>
      <c r="UGP214" s="602"/>
      <c r="UGQ214" s="449"/>
      <c r="UGR214" s="449"/>
      <c r="UGS214" s="449"/>
      <c r="UGT214" s="449"/>
      <c r="UGU214" s="602"/>
      <c r="UGV214" s="447"/>
      <c r="UGW214" s="447"/>
      <c r="UGX214" s="447"/>
      <c r="UGY214" s="448"/>
      <c r="UGZ214" s="602"/>
      <c r="UHA214" s="602"/>
      <c r="UHB214" s="602"/>
      <c r="UHC214" s="449"/>
      <c r="UHD214" s="449"/>
      <c r="UHE214" s="449"/>
      <c r="UHF214" s="602"/>
      <c r="UHG214" s="449"/>
      <c r="UHH214" s="449"/>
      <c r="UHI214" s="449"/>
      <c r="UHJ214" s="449"/>
      <c r="UHK214" s="602"/>
      <c r="UHL214" s="447"/>
      <c r="UHM214" s="447"/>
      <c r="UHN214" s="447"/>
      <c r="UHO214" s="448"/>
      <c r="UHP214" s="602"/>
      <c r="UHQ214" s="602"/>
      <c r="UHR214" s="602"/>
      <c r="UHS214" s="449"/>
      <c r="UHT214" s="449"/>
      <c r="UHU214" s="449"/>
      <c r="UHV214" s="602"/>
      <c r="UHW214" s="449"/>
      <c r="UHX214" s="449"/>
      <c r="UHY214" s="449"/>
      <c r="UHZ214" s="449"/>
      <c r="UIA214" s="602"/>
      <c r="UIB214" s="447"/>
      <c r="UIC214" s="447"/>
      <c r="UID214" s="447"/>
      <c r="UIE214" s="448"/>
      <c r="UIF214" s="602"/>
      <c r="UIG214" s="602"/>
      <c r="UIH214" s="602"/>
      <c r="UII214" s="449"/>
      <c r="UIJ214" s="449"/>
      <c r="UIK214" s="449"/>
      <c r="UIL214" s="602"/>
      <c r="UIM214" s="449"/>
      <c r="UIN214" s="449"/>
      <c r="UIO214" s="449"/>
      <c r="UIP214" s="449"/>
      <c r="UIQ214" s="602"/>
      <c r="UIR214" s="447"/>
      <c r="UIS214" s="447"/>
      <c r="UIT214" s="447"/>
      <c r="UIU214" s="448"/>
      <c r="UIV214" s="602"/>
      <c r="UIW214" s="602"/>
      <c r="UIX214" s="602"/>
      <c r="UIY214" s="449"/>
      <c r="UIZ214" s="449"/>
      <c r="UJA214" s="449"/>
      <c r="UJB214" s="602"/>
      <c r="UJC214" s="449"/>
      <c r="UJD214" s="449"/>
      <c r="UJE214" s="449"/>
      <c r="UJF214" s="449"/>
      <c r="UJG214" s="602"/>
      <c r="UJH214" s="447"/>
      <c r="UJI214" s="447"/>
      <c r="UJJ214" s="447"/>
      <c r="UJK214" s="448"/>
      <c r="UJL214" s="602"/>
      <c r="UJM214" s="602"/>
      <c r="UJN214" s="602"/>
      <c r="UJO214" s="449"/>
      <c r="UJP214" s="449"/>
      <c r="UJQ214" s="449"/>
      <c r="UJR214" s="602"/>
      <c r="UJS214" s="449"/>
      <c r="UJT214" s="449"/>
      <c r="UJU214" s="449"/>
      <c r="UJV214" s="449"/>
      <c r="UJW214" s="602"/>
      <c r="UJX214" s="447"/>
      <c r="UJY214" s="447"/>
      <c r="UJZ214" s="447"/>
      <c r="UKA214" s="448"/>
      <c r="UKB214" s="602"/>
      <c r="UKC214" s="602"/>
      <c r="UKD214" s="602"/>
      <c r="UKE214" s="449"/>
      <c r="UKF214" s="449"/>
      <c r="UKG214" s="449"/>
      <c r="UKH214" s="602"/>
      <c r="UKI214" s="449"/>
      <c r="UKJ214" s="449"/>
      <c r="UKK214" s="449"/>
      <c r="UKL214" s="449"/>
      <c r="UKM214" s="602"/>
      <c r="UKN214" s="447"/>
      <c r="UKO214" s="447"/>
      <c r="UKP214" s="447"/>
      <c r="UKQ214" s="448"/>
      <c r="UKR214" s="602"/>
      <c r="UKS214" s="602"/>
      <c r="UKT214" s="602"/>
      <c r="UKU214" s="449"/>
      <c r="UKV214" s="449"/>
      <c r="UKW214" s="449"/>
      <c r="UKX214" s="602"/>
      <c r="UKY214" s="449"/>
      <c r="UKZ214" s="449"/>
      <c r="ULA214" s="449"/>
      <c r="ULB214" s="449"/>
      <c r="ULC214" s="602"/>
      <c r="ULD214" s="447"/>
      <c r="ULE214" s="447"/>
      <c r="ULF214" s="447"/>
      <c r="ULG214" s="448"/>
      <c r="ULH214" s="602"/>
      <c r="ULI214" s="602"/>
      <c r="ULJ214" s="602"/>
      <c r="ULK214" s="449"/>
      <c r="ULL214" s="449"/>
      <c r="ULM214" s="449"/>
      <c r="ULN214" s="602"/>
      <c r="ULO214" s="449"/>
      <c r="ULP214" s="449"/>
      <c r="ULQ214" s="449"/>
      <c r="ULR214" s="449"/>
      <c r="ULS214" s="602"/>
      <c r="ULT214" s="447"/>
      <c r="ULU214" s="447"/>
      <c r="ULV214" s="447"/>
      <c r="ULW214" s="448"/>
      <c r="ULX214" s="602"/>
      <c r="ULY214" s="602"/>
      <c r="ULZ214" s="602"/>
      <c r="UMA214" s="449"/>
      <c r="UMB214" s="449"/>
      <c r="UMC214" s="449"/>
      <c r="UMD214" s="602"/>
      <c r="UME214" s="449"/>
      <c r="UMF214" s="449"/>
      <c r="UMG214" s="449"/>
      <c r="UMH214" s="449"/>
      <c r="UMI214" s="602"/>
      <c r="UMJ214" s="447"/>
      <c r="UMK214" s="447"/>
      <c r="UML214" s="447"/>
      <c r="UMM214" s="448"/>
      <c r="UMN214" s="602"/>
      <c r="UMO214" s="602"/>
      <c r="UMP214" s="602"/>
      <c r="UMQ214" s="449"/>
      <c r="UMR214" s="449"/>
      <c r="UMS214" s="449"/>
      <c r="UMT214" s="602"/>
      <c r="UMU214" s="449"/>
      <c r="UMV214" s="449"/>
      <c r="UMW214" s="449"/>
      <c r="UMX214" s="449"/>
      <c r="UMY214" s="602"/>
      <c r="UMZ214" s="447"/>
      <c r="UNA214" s="447"/>
      <c r="UNB214" s="447"/>
      <c r="UNC214" s="448"/>
      <c r="UND214" s="602"/>
      <c r="UNE214" s="602"/>
      <c r="UNF214" s="602"/>
      <c r="UNG214" s="449"/>
      <c r="UNH214" s="449"/>
      <c r="UNI214" s="449"/>
      <c r="UNJ214" s="602"/>
      <c r="UNK214" s="449"/>
      <c r="UNL214" s="449"/>
      <c r="UNM214" s="449"/>
      <c r="UNN214" s="449"/>
      <c r="UNO214" s="602"/>
      <c r="UNP214" s="447"/>
      <c r="UNQ214" s="447"/>
      <c r="UNR214" s="447"/>
      <c r="UNS214" s="448"/>
      <c r="UNT214" s="602"/>
      <c r="UNU214" s="602"/>
      <c r="UNV214" s="602"/>
      <c r="UNW214" s="449"/>
      <c r="UNX214" s="449"/>
      <c r="UNY214" s="449"/>
      <c r="UNZ214" s="602"/>
      <c r="UOA214" s="449"/>
      <c r="UOB214" s="449"/>
      <c r="UOC214" s="449"/>
      <c r="UOD214" s="449"/>
      <c r="UOE214" s="602"/>
      <c r="UOF214" s="447"/>
      <c r="UOG214" s="447"/>
      <c r="UOH214" s="447"/>
      <c r="UOI214" s="448"/>
      <c r="UOJ214" s="602"/>
      <c r="UOK214" s="602"/>
      <c r="UOL214" s="602"/>
      <c r="UOM214" s="449"/>
      <c r="UON214" s="449"/>
      <c r="UOO214" s="449"/>
      <c r="UOP214" s="602"/>
      <c r="UOQ214" s="449"/>
      <c r="UOR214" s="449"/>
      <c r="UOS214" s="449"/>
      <c r="UOT214" s="449"/>
      <c r="UOU214" s="602"/>
      <c r="UOV214" s="447"/>
      <c r="UOW214" s="447"/>
      <c r="UOX214" s="447"/>
      <c r="UOY214" s="448"/>
      <c r="UOZ214" s="602"/>
      <c r="UPA214" s="602"/>
      <c r="UPB214" s="602"/>
      <c r="UPC214" s="449"/>
      <c r="UPD214" s="449"/>
      <c r="UPE214" s="449"/>
      <c r="UPF214" s="602"/>
      <c r="UPG214" s="449"/>
      <c r="UPH214" s="449"/>
      <c r="UPI214" s="449"/>
      <c r="UPJ214" s="449"/>
      <c r="UPK214" s="602"/>
      <c r="UPL214" s="447"/>
      <c r="UPM214" s="447"/>
      <c r="UPN214" s="447"/>
      <c r="UPO214" s="448"/>
      <c r="UPP214" s="602"/>
      <c r="UPQ214" s="602"/>
      <c r="UPR214" s="602"/>
      <c r="UPS214" s="449"/>
      <c r="UPT214" s="449"/>
      <c r="UPU214" s="449"/>
      <c r="UPV214" s="602"/>
      <c r="UPW214" s="449"/>
      <c r="UPX214" s="449"/>
      <c r="UPY214" s="449"/>
      <c r="UPZ214" s="449"/>
      <c r="UQA214" s="602"/>
      <c r="UQB214" s="447"/>
      <c r="UQC214" s="447"/>
      <c r="UQD214" s="447"/>
      <c r="UQE214" s="448"/>
      <c r="UQF214" s="602"/>
      <c r="UQG214" s="602"/>
      <c r="UQH214" s="602"/>
      <c r="UQI214" s="449"/>
      <c r="UQJ214" s="449"/>
      <c r="UQK214" s="449"/>
      <c r="UQL214" s="602"/>
      <c r="UQM214" s="449"/>
      <c r="UQN214" s="449"/>
      <c r="UQO214" s="449"/>
      <c r="UQP214" s="449"/>
      <c r="UQQ214" s="602"/>
      <c r="UQR214" s="447"/>
      <c r="UQS214" s="447"/>
      <c r="UQT214" s="447"/>
      <c r="UQU214" s="448"/>
      <c r="UQV214" s="602"/>
      <c r="UQW214" s="602"/>
      <c r="UQX214" s="602"/>
      <c r="UQY214" s="449"/>
      <c r="UQZ214" s="449"/>
      <c r="URA214" s="449"/>
      <c r="URB214" s="602"/>
      <c r="URC214" s="449"/>
      <c r="URD214" s="449"/>
      <c r="URE214" s="449"/>
      <c r="URF214" s="449"/>
      <c r="URG214" s="602"/>
      <c r="URH214" s="447"/>
      <c r="URI214" s="447"/>
      <c r="URJ214" s="447"/>
      <c r="URK214" s="448"/>
      <c r="URL214" s="602"/>
      <c r="URM214" s="602"/>
      <c r="URN214" s="602"/>
      <c r="URO214" s="449"/>
      <c r="URP214" s="449"/>
      <c r="URQ214" s="449"/>
      <c r="URR214" s="602"/>
      <c r="URS214" s="449"/>
      <c r="URT214" s="449"/>
      <c r="URU214" s="449"/>
      <c r="URV214" s="449"/>
      <c r="URW214" s="602"/>
      <c r="URX214" s="447"/>
      <c r="URY214" s="447"/>
      <c r="URZ214" s="447"/>
      <c r="USA214" s="448"/>
      <c r="USB214" s="602"/>
      <c r="USC214" s="602"/>
      <c r="USD214" s="602"/>
      <c r="USE214" s="449"/>
      <c r="USF214" s="449"/>
      <c r="USG214" s="449"/>
      <c r="USH214" s="602"/>
      <c r="USI214" s="449"/>
      <c r="USJ214" s="449"/>
      <c r="USK214" s="449"/>
      <c r="USL214" s="449"/>
      <c r="USM214" s="602"/>
      <c r="USN214" s="447"/>
      <c r="USO214" s="447"/>
      <c r="USP214" s="447"/>
      <c r="USQ214" s="448"/>
      <c r="USR214" s="602"/>
      <c r="USS214" s="602"/>
      <c r="UST214" s="602"/>
      <c r="USU214" s="449"/>
      <c r="USV214" s="449"/>
      <c r="USW214" s="449"/>
      <c r="USX214" s="602"/>
      <c r="USY214" s="449"/>
      <c r="USZ214" s="449"/>
      <c r="UTA214" s="449"/>
      <c r="UTB214" s="449"/>
      <c r="UTC214" s="602"/>
      <c r="UTD214" s="447"/>
      <c r="UTE214" s="447"/>
      <c r="UTF214" s="447"/>
      <c r="UTG214" s="448"/>
      <c r="UTH214" s="602"/>
      <c r="UTI214" s="602"/>
      <c r="UTJ214" s="602"/>
      <c r="UTK214" s="449"/>
      <c r="UTL214" s="449"/>
      <c r="UTM214" s="449"/>
      <c r="UTN214" s="602"/>
      <c r="UTO214" s="449"/>
      <c r="UTP214" s="449"/>
      <c r="UTQ214" s="449"/>
      <c r="UTR214" s="449"/>
      <c r="UTS214" s="602"/>
      <c r="UTT214" s="447"/>
      <c r="UTU214" s="447"/>
      <c r="UTV214" s="447"/>
      <c r="UTW214" s="448"/>
      <c r="UTX214" s="602"/>
      <c r="UTY214" s="602"/>
      <c r="UTZ214" s="602"/>
      <c r="UUA214" s="449"/>
      <c r="UUB214" s="449"/>
      <c r="UUC214" s="449"/>
      <c r="UUD214" s="602"/>
      <c r="UUE214" s="449"/>
      <c r="UUF214" s="449"/>
      <c r="UUG214" s="449"/>
      <c r="UUH214" s="449"/>
      <c r="UUI214" s="602"/>
      <c r="UUJ214" s="447"/>
      <c r="UUK214" s="447"/>
      <c r="UUL214" s="447"/>
      <c r="UUM214" s="448"/>
      <c r="UUN214" s="602"/>
      <c r="UUO214" s="602"/>
      <c r="UUP214" s="602"/>
      <c r="UUQ214" s="449"/>
      <c r="UUR214" s="449"/>
      <c r="UUS214" s="449"/>
      <c r="UUT214" s="602"/>
      <c r="UUU214" s="449"/>
      <c r="UUV214" s="449"/>
      <c r="UUW214" s="449"/>
      <c r="UUX214" s="449"/>
      <c r="UUY214" s="602"/>
      <c r="UUZ214" s="447"/>
      <c r="UVA214" s="447"/>
      <c r="UVB214" s="447"/>
      <c r="UVC214" s="448"/>
      <c r="UVD214" s="602"/>
      <c r="UVE214" s="602"/>
      <c r="UVF214" s="602"/>
      <c r="UVG214" s="449"/>
      <c r="UVH214" s="449"/>
      <c r="UVI214" s="449"/>
      <c r="UVJ214" s="602"/>
      <c r="UVK214" s="449"/>
      <c r="UVL214" s="449"/>
      <c r="UVM214" s="449"/>
      <c r="UVN214" s="449"/>
      <c r="UVO214" s="602"/>
      <c r="UVP214" s="447"/>
      <c r="UVQ214" s="447"/>
      <c r="UVR214" s="447"/>
      <c r="UVS214" s="448"/>
      <c r="UVT214" s="602"/>
      <c r="UVU214" s="602"/>
      <c r="UVV214" s="602"/>
      <c r="UVW214" s="449"/>
      <c r="UVX214" s="449"/>
      <c r="UVY214" s="449"/>
      <c r="UVZ214" s="602"/>
      <c r="UWA214" s="449"/>
      <c r="UWB214" s="449"/>
      <c r="UWC214" s="449"/>
      <c r="UWD214" s="449"/>
      <c r="UWE214" s="602"/>
      <c r="UWF214" s="447"/>
      <c r="UWG214" s="447"/>
      <c r="UWH214" s="447"/>
      <c r="UWI214" s="448"/>
      <c r="UWJ214" s="602"/>
      <c r="UWK214" s="602"/>
      <c r="UWL214" s="602"/>
      <c r="UWM214" s="449"/>
      <c r="UWN214" s="449"/>
      <c r="UWO214" s="449"/>
      <c r="UWP214" s="602"/>
      <c r="UWQ214" s="449"/>
      <c r="UWR214" s="449"/>
      <c r="UWS214" s="449"/>
      <c r="UWT214" s="449"/>
      <c r="UWU214" s="602"/>
      <c r="UWV214" s="447"/>
      <c r="UWW214" s="447"/>
      <c r="UWX214" s="447"/>
      <c r="UWY214" s="448"/>
      <c r="UWZ214" s="602"/>
      <c r="UXA214" s="602"/>
      <c r="UXB214" s="602"/>
      <c r="UXC214" s="449"/>
      <c r="UXD214" s="449"/>
      <c r="UXE214" s="449"/>
      <c r="UXF214" s="602"/>
      <c r="UXG214" s="449"/>
      <c r="UXH214" s="449"/>
      <c r="UXI214" s="449"/>
      <c r="UXJ214" s="449"/>
      <c r="UXK214" s="602"/>
      <c r="UXL214" s="447"/>
      <c r="UXM214" s="447"/>
      <c r="UXN214" s="447"/>
      <c r="UXO214" s="448"/>
      <c r="UXP214" s="602"/>
      <c r="UXQ214" s="602"/>
      <c r="UXR214" s="602"/>
      <c r="UXS214" s="449"/>
      <c r="UXT214" s="449"/>
      <c r="UXU214" s="449"/>
      <c r="UXV214" s="602"/>
      <c r="UXW214" s="449"/>
      <c r="UXX214" s="449"/>
      <c r="UXY214" s="449"/>
      <c r="UXZ214" s="449"/>
      <c r="UYA214" s="602"/>
      <c r="UYB214" s="447"/>
      <c r="UYC214" s="447"/>
      <c r="UYD214" s="447"/>
      <c r="UYE214" s="448"/>
      <c r="UYF214" s="602"/>
      <c r="UYG214" s="602"/>
      <c r="UYH214" s="602"/>
      <c r="UYI214" s="449"/>
      <c r="UYJ214" s="449"/>
      <c r="UYK214" s="449"/>
      <c r="UYL214" s="602"/>
      <c r="UYM214" s="449"/>
      <c r="UYN214" s="449"/>
      <c r="UYO214" s="449"/>
      <c r="UYP214" s="449"/>
      <c r="UYQ214" s="602"/>
      <c r="UYR214" s="447"/>
      <c r="UYS214" s="447"/>
      <c r="UYT214" s="447"/>
      <c r="UYU214" s="448"/>
      <c r="UYV214" s="602"/>
      <c r="UYW214" s="602"/>
      <c r="UYX214" s="602"/>
      <c r="UYY214" s="449"/>
      <c r="UYZ214" s="449"/>
      <c r="UZA214" s="449"/>
      <c r="UZB214" s="602"/>
      <c r="UZC214" s="449"/>
      <c r="UZD214" s="449"/>
      <c r="UZE214" s="449"/>
      <c r="UZF214" s="449"/>
      <c r="UZG214" s="602"/>
      <c r="UZH214" s="447"/>
      <c r="UZI214" s="447"/>
      <c r="UZJ214" s="447"/>
      <c r="UZK214" s="448"/>
      <c r="UZL214" s="602"/>
      <c r="UZM214" s="602"/>
      <c r="UZN214" s="602"/>
      <c r="UZO214" s="449"/>
      <c r="UZP214" s="449"/>
      <c r="UZQ214" s="449"/>
      <c r="UZR214" s="602"/>
      <c r="UZS214" s="449"/>
      <c r="UZT214" s="449"/>
      <c r="UZU214" s="449"/>
      <c r="UZV214" s="449"/>
      <c r="UZW214" s="602"/>
      <c r="UZX214" s="447"/>
      <c r="UZY214" s="447"/>
      <c r="UZZ214" s="447"/>
      <c r="VAA214" s="448"/>
      <c r="VAB214" s="602"/>
      <c r="VAC214" s="602"/>
      <c r="VAD214" s="602"/>
      <c r="VAE214" s="449"/>
      <c r="VAF214" s="449"/>
      <c r="VAG214" s="449"/>
      <c r="VAH214" s="602"/>
      <c r="VAI214" s="449"/>
      <c r="VAJ214" s="449"/>
      <c r="VAK214" s="449"/>
      <c r="VAL214" s="449"/>
      <c r="VAM214" s="602"/>
      <c r="VAN214" s="447"/>
      <c r="VAO214" s="447"/>
      <c r="VAP214" s="447"/>
      <c r="VAQ214" s="448"/>
      <c r="VAR214" s="602"/>
      <c r="VAS214" s="602"/>
      <c r="VAT214" s="602"/>
      <c r="VAU214" s="449"/>
      <c r="VAV214" s="449"/>
      <c r="VAW214" s="449"/>
      <c r="VAX214" s="602"/>
      <c r="VAY214" s="449"/>
      <c r="VAZ214" s="449"/>
      <c r="VBA214" s="449"/>
      <c r="VBB214" s="449"/>
      <c r="VBC214" s="602"/>
      <c r="VBD214" s="447"/>
      <c r="VBE214" s="447"/>
      <c r="VBF214" s="447"/>
      <c r="VBG214" s="448"/>
      <c r="VBH214" s="602"/>
      <c r="VBI214" s="602"/>
      <c r="VBJ214" s="602"/>
      <c r="VBK214" s="449"/>
      <c r="VBL214" s="449"/>
      <c r="VBM214" s="449"/>
      <c r="VBN214" s="602"/>
      <c r="VBO214" s="449"/>
      <c r="VBP214" s="449"/>
      <c r="VBQ214" s="449"/>
      <c r="VBR214" s="449"/>
      <c r="VBS214" s="602"/>
      <c r="VBT214" s="447"/>
      <c r="VBU214" s="447"/>
      <c r="VBV214" s="447"/>
      <c r="VBW214" s="448"/>
      <c r="VBX214" s="602"/>
      <c r="VBY214" s="602"/>
      <c r="VBZ214" s="602"/>
      <c r="VCA214" s="449"/>
      <c r="VCB214" s="449"/>
      <c r="VCC214" s="449"/>
      <c r="VCD214" s="602"/>
      <c r="VCE214" s="449"/>
      <c r="VCF214" s="449"/>
      <c r="VCG214" s="449"/>
      <c r="VCH214" s="449"/>
      <c r="VCI214" s="602"/>
      <c r="VCJ214" s="447"/>
      <c r="VCK214" s="447"/>
      <c r="VCL214" s="447"/>
      <c r="VCM214" s="448"/>
      <c r="VCN214" s="602"/>
      <c r="VCO214" s="602"/>
      <c r="VCP214" s="602"/>
      <c r="VCQ214" s="449"/>
      <c r="VCR214" s="449"/>
      <c r="VCS214" s="449"/>
      <c r="VCT214" s="602"/>
      <c r="VCU214" s="449"/>
      <c r="VCV214" s="449"/>
      <c r="VCW214" s="449"/>
      <c r="VCX214" s="449"/>
      <c r="VCY214" s="602"/>
      <c r="VCZ214" s="447"/>
      <c r="VDA214" s="447"/>
      <c r="VDB214" s="447"/>
      <c r="VDC214" s="448"/>
      <c r="VDD214" s="602"/>
      <c r="VDE214" s="602"/>
      <c r="VDF214" s="602"/>
      <c r="VDG214" s="449"/>
      <c r="VDH214" s="449"/>
      <c r="VDI214" s="449"/>
      <c r="VDJ214" s="602"/>
      <c r="VDK214" s="449"/>
      <c r="VDL214" s="449"/>
      <c r="VDM214" s="449"/>
      <c r="VDN214" s="449"/>
      <c r="VDO214" s="602"/>
      <c r="VDP214" s="447"/>
      <c r="VDQ214" s="447"/>
      <c r="VDR214" s="447"/>
      <c r="VDS214" s="448"/>
      <c r="VDT214" s="602"/>
      <c r="VDU214" s="602"/>
      <c r="VDV214" s="602"/>
      <c r="VDW214" s="449"/>
      <c r="VDX214" s="449"/>
      <c r="VDY214" s="449"/>
      <c r="VDZ214" s="602"/>
      <c r="VEA214" s="449"/>
      <c r="VEB214" s="449"/>
      <c r="VEC214" s="449"/>
      <c r="VED214" s="449"/>
      <c r="VEE214" s="602"/>
      <c r="VEF214" s="447"/>
      <c r="VEG214" s="447"/>
      <c r="VEH214" s="447"/>
      <c r="VEI214" s="448"/>
      <c r="VEJ214" s="602"/>
      <c r="VEK214" s="602"/>
      <c r="VEL214" s="602"/>
      <c r="VEM214" s="449"/>
      <c r="VEN214" s="449"/>
      <c r="VEO214" s="449"/>
      <c r="VEP214" s="602"/>
      <c r="VEQ214" s="449"/>
      <c r="VER214" s="449"/>
      <c r="VES214" s="449"/>
      <c r="VET214" s="449"/>
      <c r="VEU214" s="602"/>
      <c r="VEV214" s="447"/>
      <c r="VEW214" s="447"/>
      <c r="VEX214" s="447"/>
      <c r="VEY214" s="448"/>
      <c r="VEZ214" s="602"/>
      <c r="VFA214" s="602"/>
      <c r="VFB214" s="602"/>
      <c r="VFC214" s="449"/>
      <c r="VFD214" s="449"/>
      <c r="VFE214" s="449"/>
      <c r="VFF214" s="602"/>
      <c r="VFG214" s="449"/>
      <c r="VFH214" s="449"/>
      <c r="VFI214" s="449"/>
      <c r="VFJ214" s="449"/>
      <c r="VFK214" s="602"/>
      <c r="VFL214" s="447"/>
      <c r="VFM214" s="447"/>
      <c r="VFN214" s="447"/>
      <c r="VFO214" s="448"/>
      <c r="VFP214" s="602"/>
      <c r="VFQ214" s="602"/>
      <c r="VFR214" s="602"/>
      <c r="VFS214" s="449"/>
      <c r="VFT214" s="449"/>
      <c r="VFU214" s="449"/>
      <c r="VFV214" s="602"/>
      <c r="VFW214" s="449"/>
      <c r="VFX214" s="449"/>
      <c r="VFY214" s="449"/>
      <c r="VFZ214" s="449"/>
      <c r="VGA214" s="602"/>
      <c r="VGB214" s="447"/>
      <c r="VGC214" s="447"/>
      <c r="VGD214" s="447"/>
      <c r="VGE214" s="448"/>
      <c r="VGF214" s="602"/>
      <c r="VGG214" s="602"/>
      <c r="VGH214" s="602"/>
      <c r="VGI214" s="449"/>
      <c r="VGJ214" s="449"/>
      <c r="VGK214" s="449"/>
      <c r="VGL214" s="602"/>
      <c r="VGM214" s="449"/>
      <c r="VGN214" s="449"/>
      <c r="VGO214" s="449"/>
      <c r="VGP214" s="449"/>
      <c r="VGQ214" s="602"/>
      <c r="VGR214" s="447"/>
      <c r="VGS214" s="447"/>
      <c r="VGT214" s="447"/>
      <c r="VGU214" s="448"/>
      <c r="VGV214" s="602"/>
      <c r="VGW214" s="602"/>
      <c r="VGX214" s="602"/>
      <c r="VGY214" s="449"/>
      <c r="VGZ214" s="449"/>
      <c r="VHA214" s="449"/>
      <c r="VHB214" s="602"/>
      <c r="VHC214" s="449"/>
      <c r="VHD214" s="449"/>
      <c r="VHE214" s="449"/>
      <c r="VHF214" s="449"/>
      <c r="VHG214" s="602"/>
      <c r="VHH214" s="447"/>
      <c r="VHI214" s="447"/>
      <c r="VHJ214" s="447"/>
      <c r="VHK214" s="448"/>
      <c r="VHL214" s="602"/>
      <c r="VHM214" s="602"/>
      <c r="VHN214" s="602"/>
      <c r="VHO214" s="449"/>
      <c r="VHP214" s="449"/>
      <c r="VHQ214" s="449"/>
      <c r="VHR214" s="602"/>
      <c r="VHS214" s="449"/>
      <c r="VHT214" s="449"/>
      <c r="VHU214" s="449"/>
      <c r="VHV214" s="449"/>
      <c r="VHW214" s="602"/>
      <c r="VHX214" s="447"/>
      <c r="VHY214" s="447"/>
      <c r="VHZ214" s="447"/>
      <c r="VIA214" s="448"/>
      <c r="VIB214" s="602"/>
      <c r="VIC214" s="602"/>
      <c r="VID214" s="602"/>
      <c r="VIE214" s="449"/>
      <c r="VIF214" s="449"/>
      <c r="VIG214" s="449"/>
      <c r="VIH214" s="602"/>
      <c r="VII214" s="449"/>
      <c r="VIJ214" s="449"/>
      <c r="VIK214" s="449"/>
      <c r="VIL214" s="449"/>
      <c r="VIM214" s="602"/>
      <c r="VIN214" s="447"/>
      <c r="VIO214" s="447"/>
      <c r="VIP214" s="447"/>
      <c r="VIQ214" s="448"/>
      <c r="VIR214" s="602"/>
      <c r="VIS214" s="602"/>
      <c r="VIT214" s="602"/>
      <c r="VIU214" s="449"/>
      <c r="VIV214" s="449"/>
      <c r="VIW214" s="449"/>
      <c r="VIX214" s="602"/>
      <c r="VIY214" s="449"/>
      <c r="VIZ214" s="449"/>
      <c r="VJA214" s="449"/>
      <c r="VJB214" s="449"/>
      <c r="VJC214" s="602"/>
      <c r="VJD214" s="447"/>
      <c r="VJE214" s="447"/>
      <c r="VJF214" s="447"/>
      <c r="VJG214" s="448"/>
      <c r="VJH214" s="602"/>
      <c r="VJI214" s="602"/>
      <c r="VJJ214" s="602"/>
      <c r="VJK214" s="449"/>
      <c r="VJL214" s="449"/>
      <c r="VJM214" s="449"/>
      <c r="VJN214" s="602"/>
      <c r="VJO214" s="449"/>
      <c r="VJP214" s="449"/>
      <c r="VJQ214" s="449"/>
      <c r="VJR214" s="449"/>
      <c r="VJS214" s="602"/>
      <c r="VJT214" s="447"/>
      <c r="VJU214" s="447"/>
      <c r="VJV214" s="447"/>
      <c r="VJW214" s="448"/>
      <c r="VJX214" s="602"/>
      <c r="VJY214" s="602"/>
      <c r="VJZ214" s="602"/>
      <c r="VKA214" s="449"/>
      <c r="VKB214" s="449"/>
      <c r="VKC214" s="449"/>
      <c r="VKD214" s="602"/>
      <c r="VKE214" s="449"/>
      <c r="VKF214" s="449"/>
      <c r="VKG214" s="449"/>
      <c r="VKH214" s="449"/>
      <c r="VKI214" s="602"/>
      <c r="VKJ214" s="447"/>
      <c r="VKK214" s="447"/>
      <c r="VKL214" s="447"/>
      <c r="VKM214" s="448"/>
      <c r="VKN214" s="602"/>
      <c r="VKO214" s="602"/>
      <c r="VKP214" s="602"/>
      <c r="VKQ214" s="449"/>
      <c r="VKR214" s="449"/>
      <c r="VKS214" s="449"/>
      <c r="VKT214" s="602"/>
      <c r="VKU214" s="449"/>
      <c r="VKV214" s="449"/>
      <c r="VKW214" s="449"/>
      <c r="VKX214" s="449"/>
      <c r="VKY214" s="602"/>
      <c r="VKZ214" s="447"/>
      <c r="VLA214" s="447"/>
      <c r="VLB214" s="447"/>
      <c r="VLC214" s="448"/>
      <c r="VLD214" s="602"/>
      <c r="VLE214" s="602"/>
      <c r="VLF214" s="602"/>
      <c r="VLG214" s="449"/>
      <c r="VLH214" s="449"/>
      <c r="VLI214" s="449"/>
      <c r="VLJ214" s="602"/>
      <c r="VLK214" s="449"/>
      <c r="VLL214" s="449"/>
      <c r="VLM214" s="449"/>
      <c r="VLN214" s="449"/>
      <c r="VLO214" s="602"/>
      <c r="VLP214" s="447"/>
      <c r="VLQ214" s="447"/>
      <c r="VLR214" s="447"/>
      <c r="VLS214" s="448"/>
      <c r="VLT214" s="602"/>
      <c r="VLU214" s="602"/>
      <c r="VLV214" s="602"/>
      <c r="VLW214" s="449"/>
      <c r="VLX214" s="449"/>
      <c r="VLY214" s="449"/>
      <c r="VLZ214" s="602"/>
      <c r="VMA214" s="449"/>
      <c r="VMB214" s="449"/>
      <c r="VMC214" s="449"/>
      <c r="VMD214" s="449"/>
      <c r="VME214" s="602"/>
      <c r="VMF214" s="447"/>
      <c r="VMG214" s="447"/>
      <c r="VMH214" s="447"/>
      <c r="VMI214" s="448"/>
      <c r="VMJ214" s="602"/>
      <c r="VMK214" s="602"/>
      <c r="VML214" s="602"/>
      <c r="VMM214" s="449"/>
      <c r="VMN214" s="449"/>
      <c r="VMO214" s="449"/>
      <c r="VMP214" s="602"/>
      <c r="VMQ214" s="449"/>
      <c r="VMR214" s="449"/>
      <c r="VMS214" s="449"/>
      <c r="VMT214" s="449"/>
      <c r="VMU214" s="602"/>
      <c r="VMV214" s="447"/>
      <c r="VMW214" s="447"/>
      <c r="VMX214" s="447"/>
      <c r="VMY214" s="448"/>
      <c r="VMZ214" s="602"/>
      <c r="VNA214" s="602"/>
      <c r="VNB214" s="602"/>
      <c r="VNC214" s="449"/>
      <c r="VND214" s="449"/>
      <c r="VNE214" s="449"/>
      <c r="VNF214" s="602"/>
      <c r="VNG214" s="449"/>
      <c r="VNH214" s="449"/>
      <c r="VNI214" s="449"/>
      <c r="VNJ214" s="449"/>
      <c r="VNK214" s="602"/>
      <c r="VNL214" s="447"/>
      <c r="VNM214" s="447"/>
      <c r="VNN214" s="447"/>
      <c r="VNO214" s="448"/>
      <c r="VNP214" s="602"/>
      <c r="VNQ214" s="602"/>
      <c r="VNR214" s="602"/>
      <c r="VNS214" s="449"/>
      <c r="VNT214" s="449"/>
      <c r="VNU214" s="449"/>
      <c r="VNV214" s="602"/>
      <c r="VNW214" s="449"/>
      <c r="VNX214" s="449"/>
      <c r="VNY214" s="449"/>
      <c r="VNZ214" s="449"/>
      <c r="VOA214" s="602"/>
      <c r="VOB214" s="447"/>
      <c r="VOC214" s="447"/>
      <c r="VOD214" s="447"/>
      <c r="VOE214" s="448"/>
      <c r="VOF214" s="602"/>
      <c r="VOG214" s="602"/>
      <c r="VOH214" s="602"/>
      <c r="VOI214" s="449"/>
      <c r="VOJ214" s="449"/>
      <c r="VOK214" s="449"/>
      <c r="VOL214" s="602"/>
      <c r="VOM214" s="449"/>
      <c r="VON214" s="449"/>
      <c r="VOO214" s="449"/>
      <c r="VOP214" s="449"/>
      <c r="VOQ214" s="602"/>
      <c r="VOR214" s="447"/>
      <c r="VOS214" s="447"/>
      <c r="VOT214" s="447"/>
      <c r="VOU214" s="448"/>
      <c r="VOV214" s="602"/>
      <c r="VOW214" s="602"/>
      <c r="VOX214" s="602"/>
      <c r="VOY214" s="449"/>
      <c r="VOZ214" s="449"/>
      <c r="VPA214" s="449"/>
      <c r="VPB214" s="602"/>
      <c r="VPC214" s="449"/>
      <c r="VPD214" s="449"/>
      <c r="VPE214" s="449"/>
      <c r="VPF214" s="449"/>
      <c r="VPG214" s="602"/>
      <c r="VPH214" s="447"/>
      <c r="VPI214" s="447"/>
      <c r="VPJ214" s="447"/>
      <c r="VPK214" s="448"/>
      <c r="VPL214" s="602"/>
      <c r="VPM214" s="602"/>
      <c r="VPN214" s="602"/>
      <c r="VPO214" s="449"/>
      <c r="VPP214" s="449"/>
      <c r="VPQ214" s="449"/>
      <c r="VPR214" s="602"/>
      <c r="VPS214" s="449"/>
      <c r="VPT214" s="449"/>
      <c r="VPU214" s="449"/>
      <c r="VPV214" s="449"/>
      <c r="VPW214" s="602"/>
      <c r="VPX214" s="447"/>
      <c r="VPY214" s="447"/>
      <c r="VPZ214" s="447"/>
      <c r="VQA214" s="448"/>
      <c r="VQB214" s="602"/>
      <c r="VQC214" s="602"/>
      <c r="VQD214" s="602"/>
      <c r="VQE214" s="449"/>
      <c r="VQF214" s="449"/>
      <c r="VQG214" s="449"/>
      <c r="VQH214" s="602"/>
      <c r="VQI214" s="449"/>
      <c r="VQJ214" s="449"/>
      <c r="VQK214" s="449"/>
      <c r="VQL214" s="449"/>
      <c r="VQM214" s="602"/>
      <c r="VQN214" s="447"/>
      <c r="VQO214" s="447"/>
      <c r="VQP214" s="447"/>
      <c r="VQQ214" s="448"/>
      <c r="VQR214" s="602"/>
      <c r="VQS214" s="602"/>
      <c r="VQT214" s="602"/>
      <c r="VQU214" s="449"/>
      <c r="VQV214" s="449"/>
      <c r="VQW214" s="449"/>
      <c r="VQX214" s="602"/>
      <c r="VQY214" s="449"/>
      <c r="VQZ214" s="449"/>
      <c r="VRA214" s="449"/>
      <c r="VRB214" s="449"/>
      <c r="VRC214" s="602"/>
      <c r="VRD214" s="447"/>
      <c r="VRE214" s="447"/>
      <c r="VRF214" s="447"/>
      <c r="VRG214" s="448"/>
      <c r="VRH214" s="602"/>
      <c r="VRI214" s="602"/>
      <c r="VRJ214" s="602"/>
      <c r="VRK214" s="449"/>
      <c r="VRL214" s="449"/>
      <c r="VRM214" s="449"/>
      <c r="VRN214" s="602"/>
      <c r="VRO214" s="449"/>
      <c r="VRP214" s="449"/>
      <c r="VRQ214" s="449"/>
      <c r="VRR214" s="449"/>
      <c r="VRS214" s="602"/>
      <c r="VRT214" s="447"/>
      <c r="VRU214" s="447"/>
      <c r="VRV214" s="447"/>
      <c r="VRW214" s="448"/>
      <c r="VRX214" s="602"/>
      <c r="VRY214" s="602"/>
      <c r="VRZ214" s="602"/>
      <c r="VSA214" s="449"/>
      <c r="VSB214" s="449"/>
      <c r="VSC214" s="449"/>
      <c r="VSD214" s="602"/>
      <c r="VSE214" s="449"/>
      <c r="VSF214" s="449"/>
      <c r="VSG214" s="449"/>
      <c r="VSH214" s="449"/>
      <c r="VSI214" s="602"/>
      <c r="VSJ214" s="447"/>
      <c r="VSK214" s="447"/>
      <c r="VSL214" s="447"/>
      <c r="VSM214" s="448"/>
      <c r="VSN214" s="602"/>
      <c r="VSO214" s="602"/>
      <c r="VSP214" s="602"/>
      <c r="VSQ214" s="449"/>
      <c r="VSR214" s="449"/>
      <c r="VSS214" s="449"/>
      <c r="VST214" s="602"/>
      <c r="VSU214" s="449"/>
      <c r="VSV214" s="449"/>
      <c r="VSW214" s="449"/>
      <c r="VSX214" s="449"/>
      <c r="VSY214" s="602"/>
      <c r="VSZ214" s="447"/>
      <c r="VTA214" s="447"/>
      <c r="VTB214" s="447"/>
      <c r="VTC214" s="448"/>
      <c r="VTD214" s="602"/>
      <c r="VTE214" s="602"/>
      <c r="VTF214" s="602"/>
      <c r="VTG214" s="449"/>
      <c r="VTH214" s="449"/>
      <c r="VTI214" s="449"/>
      <c r="VTJ214" s="602"/>
      <c r="VTK214" s="449"/>
      <c r="VTL214" s="449"/>
      <c r="VTM214" s="449"/>
      <c r="VTN214" s="449"/>
      <c r="VTO214" s="602"/>
      <c r="VTP214" s="447"/>
      <c r="VTQ214" s="447"/>
      <c r="VTR214" s="447"/>
      <c r="VTS214" s="448"/>
      <c r="VTT214" s="602"/>
      <c r="VTU214" s="602"/>
      <c r="VTV214" s="602"/>
      <c r="VTW214" s="449"/>
      <c r="VTX214" s="449"/>
      <c r="VTY214" s="449"/>
      <c r="VTZ214" s="602"/>
      <c r="VUA214" s="449"/>
      <c r="VUB214" s="449"/>
      <c r="VUC214" s="449"/>
      <c r="VUD214" s="449"/>
      <c r="VUE214" s="602"/>
      <c r="VUF214" s="447"/>
      <c r="VUG214" s="447"/>
      <c r="VUH214" s="447"/>
      <c r="VUI214" s="448"/>
      <c r="VUJ214" s="602"/>
      <c r="VUK214" s="602"/>
      <c r="VUL214" s="602"/>
      <c r="VUM214" s="449"/>
      <c r="VUN214" s="449"/>
      <c r="VUO214" s="449"/>
      <c r="VUP214" s="602"/>
      <c r="VUQ214" s="449"/>
      <c r="VUR214" s="449"/>
      <c r="VUS214" s="449"/>
      <c r="VUT214" s="449"/>
      <c r="VUU214" s="602"/>
      <c r="VUV214" s="447"/>
      <c r="VUW214" s="447"/>
      <c r="VUX214" s="447"/>
      <c r="VUY214" s="448"/>
      <c r="VUZ214" s="602"/>
      <c r="VVA214" s="602"/>
      <c r="VVB214" s="602"/>
      <c r="VVC214" s="449"/>
      <c r="VVD214" s="449"/>
      <c r="VVE214" s="449"/>
      <c r="VVF214" s="602"/>
      <c r="VVG214" s="449"/>
      <c r="VVH214" s="449"/>
      <c r="VVI214" s="449"/>
      <c r="VVJ214" s="449"/>
      <c r="VVK214" s="602"/>
      <c r="VVL214" s="447"/>
      <c r="VVM214" s="447"/>
      <c r="VVN214" s="447"/>
      <c r="VVO214" s="448"/>
      <c r="VVP214" s="602"/>
      <c r="VVQ214" s="602"/>
      <c r="VVR214" s="602"/>
      <c r="VVS214" s="449"/>
      <c r="VVT214" s="449"/>
      <c r="VVU214" s="449"/>
      <c r="VVV214" s="602"/>
      <c r="VVW214" s="449"/>
      <c r="VVX214" s="449"/>
      <c r="VVY214" s="449"/>
      <c r="VVZ214" s="449"/>
      <c r="VWA214" s="602"/>
      <c r="VWB214" s="447"/>
      <c r="VWC214" s="447"/>
      <c r="VWD214" s="447"/>
      <c r="VWE214" s="448"/>
      <c r="VWF214" s="602"/>
      <c r="VWG214" s="602"/>
      <c r="VWH214" s="602"/>
      <c r="VWI214" s="449"/>
      <c r="VWJ214" s="449"/>
      <c r="VWK214" s="449"/>
      <c r="VWL214" s="602"/>
      <c r="VWM214" s="449"/>
      <c r="VWN214" s="449"/>
      <c r="VWO214" s="449"/>
      <c r="VWP214" s="449"/>
      <c r="VWQ214" s="602"/>
      <c r="VWR214" s="447"/>
      <c r="VWS214" s="447"/>
      <c r="VWT214" s="447"/>
      <c r="VWU214" s="448"/>
      <c r="VWV214" s="602"/>
      <c r="VWW214" s="602"/>
      <c r="VWX214" s="602"/>
      <c r="VWY214" s="449"/>
      <c r="VWZ214" s="449"/>
      <c r="VXA214" s="449"/>
      <c r="VXB214" s="602"/>
      <c r="VXC214" s="449"/>
      <c r="VXD214" s="449"/>
      <c r="VXE214" s="449"/>
      <c r="VXF214" s="449"/>
      <c r="VXG214" s="602"/>
      <c r="VXH214" s="447"/>
      <c r="VXI214" s="447"/>
      <c r="VXJ214" s="447"/>
      <c r="VXK214" s="448"/>
      <c r="VXL214" s="602"/>
      <c r="VXM214" s="602"/>
      <c r="VXN214" s="602"/>
      <c r="VXO214" s="449"/>
      <c r="VXP214" s="449"/>
      <c r="VXQ214" s="449"/>
      <c r="VXR214" s="602"/>
      <c r="VXS214" s="449"/>
      <c r="VXT214" s="449"/>
      <c r="VXU214" s="449"/>
      <c r="VXV214" s="449"/>
      <c r="VXW214" s="602"/>
      <c r="VXX214" s="447"/>
      <c r="VXY214" s="447"/>
      <c r="VXZ214" s="447"/>
      <c r="VYA214" s="448"/>
      <c r="VYB214" s="602"/>
      <c r="VYC214" s="602"/>
      <c r="VYD214" s="602"/>
      <c r="VYE214" s="449"/>
      <c r="VYF214" s="449"/>
      <c r="VYG214" s="449"/>
      <c r="VYH214" s="602"/>
      <c r="VYI214" s="449"/>
      <c r="VYJ214" s="449"/>
      <c r="VYK214" s="449"/>
      <c r="VYL214" s="449"/>
      <c r="VYM214" s="602"/>
      <c r="VYN214" s="447"/>
      <c r="VYO214" s="447"/>
      <c r="VYP214" s="447"/>
      <c r="VYQ214" s="448"/>
      <c r="VYR214" s="602"/>
      <c r="VYS214" s="602"/>
      <c r="VYT214" s="602"/>
      <c r="VYU214" s="449"/>
      <c r="VYV214" s="449"/>
      <c r="VYW214" s="449"/>
      <c r="VYX214" s="602"/>
      <c r="VYY214" s="449"/>
      <c r="VYZ214" s="449"/>
      <c r="VZA214" s="449"/>
      <c r="VZB214" s="449"/>
      <c r="VZC214" s="602"/>
      <c r="VZD214" s="447"/>
      <c r="VZE214" s="447"/>
      <c r="VZF214" s="447"/>
      <c r="VZG214" s="448"/>
      <c r="VZH214" s="602"/>
      <c r="VZI214" s="602"/>
      <c r="VZJ214" s="602"/>
      <c r="VZK214" s="449"/>
      <c r="VZL214" s="449"/>
      <c r="VZM214" s="449"/>
      <c r="VZN214" s="602"/>
      <c r="VZO214" s="449"/>
      <c r="VZP214" s="449"/>
      <c r="VZQ214" s="449"/>
      <c r="VZR214" s="449"/>
      <c r="VZS214" s="602"/>
      <c r="VZT214" s="447"/>
      <c r="VZU214" s="447"/>
      <c r="VZV214" s="447"/>
      <c r="VZW214" s="448"/>
      <c r="VZX214" s="602"/>
      <c r="VZY214" s="602"/>
      <c r="VZZ214" s="602"/>
      <c r="WAA214" s="449"/>
      <c r="WAB214" s="449"/>
      <c r="WAC214" s="449"/>
      <c r="WAD214" s="602"/>
      <c r="WAE214" s="449"/>
      <c r="WAF214" s="449"/>
      <c r="WAG214" s="449"/>
      <c r="WAH214" s="449"/>
      <c r="WAI214" s="602"/>
      <c r="WAJ214" s="447"/>
      <c r="WAK214" s="447"/>
      <c r="WAL214" s="447"/>
      <c r="WAM214" s="448"/>
      <c r="WAN214" s="602"/>
      <c r="WAO214" s="602"/>
      <c r="WAP214" s="602"/>
      <c r="WAQ214" s="449"/>
      <c r="WAR214" s="449"/>
      <c r="WAS214" s="449"/>
      <c r="WAT214" s="602"/>
      <c r="WAU214" s="449"/>
      <c r="WAV214" s="449"/>
      <c r="WAW214" s="449"/>
      <c r="WAX214" s="449"/>
      <c r="WAY214" s="602"/>
      <c r="WAZ214" s="447"/>
      <c r="WBA214" s="447"/>
      <c r="WBB214" s="447"/>
      <c r="WBC214" s="448"/>
      <c r="WBD214" s="602"/>
      <c r="WBE214" s="602"/>
      <c r="WBF214" s="602"/>
      <c r="WBG214" s="449"/>
      <c r="WBH214" s="449"/>
      <c r="WBI214" s="449"/>
      <c r="WBJ214" s="602"/>
      <c r="WBK214" s="449"/>
      <c r="WBL214" s="449"/>
      <c r="WBM214" s="449"/>
      <c r="WBN214" s="449"/>
      <c r="WBO214" s="602"/>
      <c r="WBP214" s="447"/>
      <c r="WBQ214" s="447"/>
      <c r="WBR214" s="447"/>
      <c r="WBS214" s="448"/>
      <c r="WBT214" s="602"/>
      <c r="WBU214" s="602"/>
      <c r="WBV214" s="602"/>
      <c r="WBW214" s="449"/>
      <c r="WBX214" s="449"/>
      <c r="WBY214" s="449"/>
      <c r="WBZ214" s="602"/>
      <c r="WCA214" s="449"/>
      <c r="WCB214" s="449"/>
      <c r="WCC214" s="449"/>
      <c r="WCD214" s="449"/>
      <c r="WCE214" s="602"/>
      <c r="WCF214" s="447"/>
      <c r="WCG214" s="447"/>
      <c r="WCH214" s="447"/>
      <c r="WCI214" s="448"/>
      <c r="WCJ214" s="602"/>
      <c r="WCK214" s="602"/>
      <c r="WCL214" s="602"/>
      <c r="WCM214" s="449"/>
      <c r="WCN214" s="449"/>
      <c r="WCO214" s="449"/>
      <c r="WCP214" s="602"/>
      <c r="WCQ214" s="449"/>
      <c r="WCR214" s="449"/>
      <c r="WCS214" s="449"/>
      <c r="WCT214" s="449"/>
      <c r="WCU214" s="602"/>
      <c r="WCV214" s="447"/>
      <c r="WCW214" s="447"/>
      <c r="WCX214" s="447"/>
      <c r="WCY214" s="448"/>
      <c r="WCZ214" s="602"/>
      <c r="WDA214" s="602"/>
      <c r="WDB214" s="602"/>
      <c r="WDC214" s="449"/>
      <c r="WDD214" s="449"/>
      <c r="WDE214" s="449"/>
      <c r="WDF214" s="602"/>
      <c r="WDG214" s="449"/>
      <c r="WDH214" s="449"/>
      <c r="WDI214" s="449"/>
      <c r="WDJ214" s="449"/>
      <c r="WDK214" s="602"/>
      <c r="WDL214" s="447"/>
      <c r="WDM214" s="447"/>
      <c r="WDN214" s="447"/>
      <c r="WDO214" s="448"/>
      <c r="WDP214" s="602"/>
      <c r="WDQ214" s="602"/>
      <c r="WDR214" s="602"/>
      <c r="WDS214" s="449"/>
      <c r="WDT214" s="449"/>
      <c r="WDU214" s="449"/>
      <c r="WDV214" s="602"/>
      <c r="WDW214" s="449"/>
      <c r="WDX214" s="449"/>
      <c r="WDY214" s="449"/>
      <c r="WDZ214" s="449"/>
      <c r="WEA214" s="602"/>
      <c r="WEB214" s="447"/>
      <c r="WEC214" s="447"/>
      <c r="WED214" s="447"/>
      <c r="WEE214" s="448"/>
      <c r="WEF214" s="602"/>
      <c r="WEG214" s="602"/>
      <c r="WEH214" s="602"/>
      <c r="WEI214" s="449"/>
      <c r="WEJ214" s="449"/>
      <c r="WEK214" s="449"/>
      <c r="WEL214" s="602"/>
      <c r="WEM214" s="449"/>
      <c r="WEN214" s="449"/>
      <c r="WEO214" s="449"/>
      <c r="WEP214" s="449"/>
      <c r="WEQ214" s="602"/>
      <c r="WER214" s="447"/>
      <c r="WES214" s="447"/>
      <c r="WET214" s="447"/>
      <c r="WEU214" s="448"/>
      <c r="WEV214" s="602"/>
      <c r="WEW214" s="602"/>
      <c r="WEX214" s="602"/>
      <c r="WEY214" s="449"/>
      <c r="WEZ214" s="449"/>
      <c r="WFA214" s="449"/>
      <c r="WFB214" s="602"/>
      <c r="WFC214" s="449"/>
      <c r="WFD214" s="449"/>
      <c r="WFE214" s="449"/>
      <c r="WFF214" s="449"/>
      <c r="WFG214" s="602"/>
      <c r="WFH214" s="447"/>
      <c r="WFI214" s="447"/>
      <c r="WFJ214" s="447"/>
      <c r="WFK214" s="448"/>
      <c r="WFL214" s="602"/>
      <c r="WFM214" s="602"/>
      <c r="WFN214" s="602"/>
      <c r="WFO214" s="449"/>
      <c r="WFP214" s="449"/>
      <c r="WFQ214" s="449"/>
      <c r="WFR214" s="602"/>
      <c r="WFS214" s="449"/>
      <c r="WFT214" s="449"/>
      <c r="WFU214" s="449"/>
      <c r="WFV214" s="449"/>
      <c r="WFW214" s="602"/>
      <c r="WFX214" s="447"/>
      <c r="WFY214" s="447"/>
      <c r="WFZ214" s="447"/>
      <c r="WGA214" s="448"/>
      <c r="WGB214" s="602"/>
      <c r="WGC214" s="602"/>
      <c r="WGD214" s="602"/>
      <c r="WGE214" s="449"/>
      <c r="WGF214" s="449"/>
      <c r="WGG214" s="449"/>
      <c r="WGH214" s="602"/>
      <c r="WGI214" s="449"/>
      <c r="WGJ214" s="449"/>
      <c r="WGK214" s="449"/>
      <c r="WGL214" s="449"/>
      <c r="WGM214" s="602"/>
      <c r="WGN214" s="447"/>
      <c r="WGO214" s="447"/>
      <c r="WGP214" s="447"/>
      <c r="WGQ214" s="448"/>
      <c r="WGR214" s="602"/>
      <c r="WGS214" s="602"/>
      <c r="WGT214" s="602"/>
      <c r="WGU214" s="449"/>
      <c r="WGV214" s="449"/>
      <c r="WGW214" s="449"/>
      <c r="WGX214" s="602"/>
      <c r="WGY214" s="449"/>
      <c r="WGZ214" s="449"/>
      <c r="WHA214" s="449"/>
      <c r="WHB214" s="449"/>
      <c r="WHC214" s="602"/>
      <c r="WHD214" s="447"/>
      <c r="WHE214" s="447"/>
      <c r="WHF214" s="447"/>
      <c r="WHG214" s="448"/>
      <c r="WHH214" s="602"/>
      <c r="WHI214" s="602"/>
      <c r="WHJ214" s="602"/>
      <c r="WHK214" s="449"/>
      <c r="WHL214" s="449"/>
      <c r="WHM214" s="449"/>
      <c r="WHN214" s="602"/>
      <c r="WHO214" s="449"/>
      <c r="WHP214" s="449"/>
      <c r="WHQ214" s="449"/>
      <c r="WHR214" s="449"/>
      <c r="WHS214" s="602"/>
      <c r="WHT214" s="447"/>
      <c r="WHU214" s="447"/>
      <c r="WHV214" s="447"/>
      <c r="WHW214" s="448"/>
      <c r="WHX214" s="602"/>
      <c r="WHY214" s="602"/>
      <c r="WHZ214" s="602"/>
      <c r="WIA214" s="449"/>
      <c r="WIB214" s="449"/>
      <c r="WIC214" s="449"/>
      <c r="WID214" s="602"/>
      <c r="WIE214" s="449"/>
      <c r="WIF214" s="449"/>
      <c r="WIG214" s="449"/>
      <c r="WIH214" s="449"/>
      <c r="WII214" s="602"/>
      <c r="WIJ214" s="447"/>
      <c r="WIK214" s="447"/>
      <c r="WIL214" s="447"/>
      <c r="WIM214" s="448"/>
      <c r="WIN214" s="602"/>
      <c r="WIO214" s="602"/>
      <c r="WIP214" s="602"/>
      <c r="WIQ214" s="449"/>
      <c r="WIR214" s="449"/>
      <c r="WIS214" s="449"/>
      <c r="WIT214" s="602"/>
      <c r="WIU214" s="449"/>
      <c r="WIV214" s="449"/>
      <c r="WIW214" s="449"/>
      <c r="WIX214" s="449"/>
      <c r="WIY214" s="602"/>
      <c r="WIZ214" s="447"/>
      <c r="WJA214" s="447"/>
      <c r="WJB214" s="447"/>
      <c r="WJC214" s="448"/>
      <c r="WJD214" s="602"/>
      <c r="WJE214" s="602"/>
      <c r="WJF214" s="602"/>
      <c r="WJG214" s="449"/>
      <c r="WJH214" s="449"/>
      <c r="WJI214" s="449"/>
      <c r="WJJ214" s="602"/>
      <c r="WJK214" s="449"/>
      <c r="WJL214" s="449"/>
      <c r="WJM214" s="449"/>
      <c r="WJN214" s="449"/>
      <c r="WJO214" s="602"/>
      <c r="WJP214" s="447"/>
      <c r="WJQ214" s="447"/>
      <c r="WJR214" s="447"/>
      <c r="WJS214" s="448"/>
      <c r="WJT214" s="602"/>
      <c r="WJU214" s="602"/>
      <c r="WJV214" s="602"/>
      <c r="WJW214" s="449"/>
      <c r="WJX214" s="449"/>
      <c r="WJY214" s="449"/>
      <c r="WJZ214" s="602"/>
      <c r="WKA214" s="449"/>
      <c r="WKB214" s="449"/>
      <c r="WKC214" s="449"/>
      <c r="WKD214" s="449"/>
      <c r="WKE214" s="602"/>
      <c r="WKF214" s="447"/>
      <c r="WKG214" s="447"/>
      <c r="WKH214" s="447"/>
      <c r="WKI214" s="448"/>
      <c r="WKJ214" s="602"/>
      <c r="WKK214" s="602"/>
      <c r="WKL214" s="602"/>
      <c r="WKM214" s="449"/>
      <c r="WKN214" s="449"/>
      <c r="WKO214" s="449"/>
      <c r="WKP214" s="602"/>
      <c r="WKQ214" s="449"/>
      <c r="WKR214" s="449"/>
      <c r="WKS214" s="449"/>
      <c r="WKT214" s="449"/>
      <c r="WKU214" s="602"/>
      <c r="WKV214" s="447"/>
      <c r="WKW214" s="447"/>
      <c r="WKX214" s="447"/>
      <c r="WKY214" s="448"/>
      <c r="WKZ214" s="602"/>
      <c r="WLA214" s="602"/>
      <c r="WLB214" s="602"/>
      <c r="WLC214" s="449"/>
      <c r="WLD214" s="449"/>
      <c r="WLE214" s="449"/>
      <c r="WLF214" s="602"/>
      <c r="WLG214" s="449"/>
      <c r="WLH214" s="449"/>
      <c r="WLI214" s="449"/>
      <c r="WLJ214" s="449"/>
      <c r="WLK214" s="602"/>
      <c r="WLL214" s="447"/>
      <c r="WLM214" s="447"/>
      <c r="WLN214" s="447"/>
      <c r="WLO214" s="448"/>
      <c r="WLP214" s="602"/>
      <c r="WLQ214" s="602"/>
      <c r="WLR214" s="602"/>
      <c r="WLS214" s="449"/>
      <c r="WLT214" s="449"/>
      <c r="WLU214" s="449"/>
      <c r="WLV214" s="602"/>
      <c r="WLW214" s="449"/>
      <c r="WLX214" s="449"/>
      <c r="WLY214" s="449"/>
      <c r="WLZ214" s="449"/>
      <c r="WMA214" s="602"/>
      <c r="WMB214" s="447"/>
      <c r="WMC214" s="447"/>
      <c r="WMD214" s="447"/>
      <c r="WME214" s="448"/>
      <c r="WMF214" s="602"/>
      <c r="WMG214" s="602"/>
      <c r="WMH214" s="602"/>
      <c r="WMI214" s="449"/>
      <c r="WMJ214" s="449"/>
      <c r="WMK214" s="449"/>
      <c r="WML214" s="602"/>
      <c r="WMM214" s="449"/>
      <c r="WMN214" s="449"/>
      <c r="WMO214" s="449"/>
      <c r="WMP214" s="449"/>
      <c r="WMQ214" s="602"/>
      <c r="WMR214" s="447"/>
      <c r="WMS214" s="447"/>
      <c r="WMT214" s="447"/>
      <c r="WMU214" s="448"/>
      <c r="WMV214" s="602"/>
      <c r="WMW214" s="602"/>
      <c r="WMX214" s="602"/>
      <c r="WMY214" s="449"/>
      <c r="WMZ214" s="449"/>
      <c r="WNA214" s="449"/>
      <c r="WNB214" s="602"/>
      <c r="WNC214" s="449"/>
      <c r="WND214" s="449"/>
      <c r="WNE214" s="449"/>
      <c r="WNF214" s="449"/>
      <c r="WNG214" s="602"/>
      <c r="WNH214" s="447"/>
      <c r="WNI214" s="447"/>
      <c r="WNJ214" s="447"/>
      <c r="WNK214" s="448"/>
      <c r="WNL214" s="602"/>
      <c r="WNM214" s="602"/>
      <c r="WNN214" s="602"/>
      <c r="WNO214" s="449"/>
      <c r="WNP214" s="449"/>
      <c r="WNQ214" s="449"/>
      <c r="WNR214" s="602"/>
      <c r="WNS214" s="449"/>
      <c r="WNT214" s="449"/>
      <c r="WNU214" s="449"/>
      <c r="WNV214" s="449"/>
      <c r="WNW214" s="602"/>
      <c r="WNX214" s="447"/>
      <c r="WNY214" s="447"/>
      <c r="WNZ214" s="447"/>
      <c r="WOA214" s="448"/>
      <c r="WOB214" s="602"/>
      <c r="WOC214" s="602"/>
      <c r="WOD214" s="602"/>
      <c r="WOE214" s="449"/>
      <c r="WOF214" s="449"/>
      <c r="WOG214" s="449"/>
      <c r="WOH214" s="602"/>
      <c r="WOI214" s="449"/>
      <c r="WOJ214" s="449"/>
      <c r="WOK214" s="449"/>
      <c r="WOL214" s="449"/>
      <c r="WOM214" s="602"/>
      <c r="WON214" s="447"/>
      <c r="WOO214" s="447"/>
      <c r="WOP214" s="447"/>
      <c r="WOQ214" s="448"/>
      <c r="WOR214" s="602"/>
      <c r="WOS214" s="602"/>
      <c r="WOT214" s="602"/>
      <c r="WOU214" s="449"/>
      <c r="WOV214" s="449"/>
      <c r="WOW214" s="449"/>
      <c r="WOX214" s="602"/>
      <c r="WOY214" s="449"/>
      <c r="WOZ214" s="449"/>
      <c r="WPA214" s="449"/>
      <c r="WPB214" s="449"/>
      <c r="WPC214" s="602"/>
      <c r="WPD214" s="447"/>
      <c r="WPE214" s="447"/>
      <c r="WPF214" s="447"/>
      <c r="WPG214" s="448"/>
      <c r="WPH214" s="602"/>
      <c r="WPI214" s="602"/>
      <c r="WPJ214" s="602"/>
      <c r="WPK214" s="449"/>
      <c r="WPL214" s="449"/>
      <c r="WPM214" s="449"/>
      <c r="WPN214" s="602"/>
      <c r="WPO214" s="449"/>
      <c r="WPP214" s="449"/>
      <c r="WPQ214" s="449"/>
      <c r="WPR214" s="449"/>
      <c r="WPS214" s="602"/>
      <c r="WPT214" s="447"/>
      <c r="WPU214" s="447"/>
      <c r="WPV214" s="447"/>
      <c r="WPW214" s="448"/>
      <c r="WPX214" s="602"/>
      <c r="WPY214" s="602"/>
      <c r="WPZ214" s="602"/>
      <c r="WQA214" s="449"/>
      <c r="WQB214" s="449"/>
      <c r="WQC214" s="449"/>
      <c r="WQD214" s="602"/>
      <c r="WQE214" s="449"/>
      <c r="WQF214" s="449"/>
      <c r="WQG214" s="449"/>
      <c r="WQH214" s="449"/>
      <c r="WQI214" s="602"/>
      <c r="WQJ214" s="447"/>
      <c r="WQK214" s="447"/>
      <c r="WQL214" s="447"/>
      <c r="WQM214" s="448"/>
      <c r="WQN214" s="602"/>
      <c r="WQO214" s="602"/>
      <c r="WQP214" s="602"/>
      <c r="WQQ214" s="449"/>
      <c r="WQR214" s="449"/>
      <c r="WQS214" s="449"/>
      <c r="WQT214" s="602"/>
      <c r="WQU214" s="449"/>
      <c r="WQV214" s="449"/>
      <c r="WQW214" s="449"/>
      <c r="WQX214" s="449"/>
      <c r="WQY214" s="602"/>
      <c r="WQZ214" s="447"/>
      <c r="WRA214" s="447"/>
      <c r="WRB214" s="447"/>
      <c r="WRC214" s="448"/>
      <c r="WRD214" s="602"/>
      <c r="WRE214" s="602"/>
      <c r="WRF214" s="602"/>
      <c r="WRG214" s="449"/>
      <c r="WRH214" s="449"/>
      <c r="WRI214" s="449"/>
      <c r="WRJ214" s="602"/>
      <c r="WRK214" s="449"/>
      <c r="WRL214" s="449"/>
      <c r="WRM214" s="449"/>
      <c r="WRN214" s="449"/>
      <c r="WRO214" s="602"/>
      <c r="WRP214" s="447"/>
      <c r="WRQ214" s="447"/>
      <c r="WRR214" s="447"/>
      <c r="WRS214" s="448"/>
      <c r="WRT214" s="602"/>
      <c r="WRU214" s="602"/>
      <c r="WRV214" s="602"/>
      <c r="WRW214" s="449"/>
      <c r="WRX214" s="449"/>
      <c r="WRY214" s="449"/>
      <c r="WRZ214" s="602"/>
      <c r="WSA214" s="449"/>
      <c r="WSB214" s="449"/>
      <c r="WSC214" s="449"/>
      <c r="WSD214" s="449"/>
      <c r="WSE214" s="602"/>
      <c r="WSF214" s="447"/>
      <c r="WSG214" s="447"/>
      <c r="WSH214" s="447"/>
      <c r="WSI214" s="448"/>
      <c r="WSJ214" s="602"/>
      <c r="WSK214" s="602"/>
      <c r="WSL214" s="602"/>
      <c r="WSM214" s="449"/>
      <c r="WSN214" s="449"/>
      <c r="WSO214" s="449"/>
      <c r="WSP214" s="602"/>
      <c r="WSQ214" s="449"/>
      <c r="WSR214" s="449"/>
      <c r="WSS214" s="449"/>
      <c r="WST214" s="449"/>
      <c r="WSU214" s="602"/>
      <c r="WSV214" s="447"/>
      <c r="WSW214" s="447"/>
      <c r="WSX214" s="447"/>
      <c r="WSY214" s="448"/>
      <c r="WSZ214" s="602"/>
      <c r="WTA214" s="602"/>
      <c r="WTB214" s="602"/>
      <c r="WTC214" s="449"/>
      <c r="WTD214" s="449"/>
      <c r="WTE214" s="449"/>
      <c r="WTF214" s="602"/>
      <c r="WTG214" s="449"/>
      <c r="WTH214" s="449"/>
      <c r="WTI214" s="449"/>
      <c r="WTJ214" s="449"/>
      <c r="WTK214" s="602"/>
      <c r="WTL214" s="447"/>
      <c r="WTM214" s="447"/>
      <c r="WTN214" s="447"/>
      <c r="WTO214" s="448"/>
      <c r="WTP214" s="602"/>
      <c r="WTQ214" s="602"/>
      <c r="WTR214" s="602"/>
      <c r="WTS214" s="449"/>
      <c r="WTT214" s="449"/>
      <c r="WTU214" s="449"/>
      <c r="WTV214" s="602"/>
      <c r="WTW214" s="449"/>
      <c r="WTX214" s="449"/>
      <c r="WTY214" s="449"/>
      <c r="WTZ214" s="449"/>
      <c r="WUA214" s="602"/>
      <c r="WUB214" s="447"/>
      <c r="WUC214" s="447"/>
      <c r="WUD214" s="447"/>
      <c r="WUE214" s="448"/>
      <c r="WUF214" s="602"/>
      <c r="WUG214" s="602"/>
      <c r="WUH214" s="602"/>
      <c r="WUI214" s="449"/>
      <c r="WUJ214" s="449"/>
      <c r="WUK214" s="449"/>
      <c r="WUL214" s="602"/>
      <c r="WUM214" s="449"/>
      <c r="WUN214" s="449"/>
      <c r="WUO214" s="449"/>
      <c r="WUP214" s="449"/>
      <c r="WUQ214" s="602"/>
      <c r="WUR214" s="447"/>
      <c r="WUS214" s="447"/>
      <c r="WUT214" s="447"/>
      <c r="WUU214" s="448"/>
      <c r="WUV214" s="602"/>
      <c r="WUW214" s="602"/>
      <c r="WUX214" s="602"/>
      <c r="WUY214" s="449"/>
      <c r="WUZ214" s="449"/>
      <c r="WVA214" s="449"/>
      <c r="WVB214" s="602"/>
      <c r="WVC214" s="449"/>
      <c r="WVD214" s="449"/>
      <c r="WVE214" s="449"/>
      <c r="WVF214" s="449"/>
      <c r="WVG214" s="602"/>
      <c r="WVH214" s="447"/>
      <c r="WVI214" s="447"/>
      <c r="WVJ214" s="447"/>
      <c r="WVK214" s="448"/>
      <c r="WVL214" s="602"/>
      <c r="WVM214" s="602"/>
      <c r="WVN214" s="602"/>
      <c r="WVO214" s="449"/>
      <c r="WVP214" s="449"/>
      <c r="WVQ214" s="449"/>
      <c r="WVR214" s="602"/>
      <c r="WVS214" s="449"/>
      <c r="WVT214" s="449"/>
      <c r="WVU214" s="449"/>
      <c r="WVV214" s="449"/>
      <c r="WVW214" s="602"/>
      <c r="WVX214" s="447"/>
      <c r="WVY214" s="447"/>
      <c r="WVZ214" s="447"/>
      <c r="WWA214" s="448"/>
      <c r="WWB214" s="602"/>
      <c r="WWC214" s="602"/>
      <c r="WWD214" s="602"/>
      <c r="WWE214" s="449"/>
      <c r="WWF214" s="449"/>
      <c r="WWG214" s="449"/>
      <c r="WWH214" s="602"/>
      <c r="WWI214" s="449"/>
      <c r="WWJ214" s="449"/>
      <c r="WWK214" s="449"/>
      <c r="WWL214" s="449"/>
      <c r="WWM214" s="602"/>
      <c r="WWN214" s="447"/>
      <c r="WWO214" s="447"/>
      <c r="WWP214" s="447"/>
      <c r="WWQ214" s="448"/>
      <c r="WWR214" s="602"/>
      <c r="WWS214" s="602"/>
      <c r="WWT214" s="602"/>
      <c r="WWU214" s="449"/>
      <c r="WWV214" s="449"/>
      <c r="WWW214" s="449"/>
      <c r="WWX214" s="602"/>
      <c r="WWY214" s="449"/>
      <c r="WWZ214" s="449"/>
      <c r="WXA214" s="449"/>
      <c r="WXB214" s="449"/>
      <c r="WXC214" s="602"/>
      <c r="WXD214" s="447"/>
      <c r="WXE214" s="447"/>
      <c r="WXF214" s="447"/>
      <c r="WXG214" s="448"/>
      <c r="WXH214" s="602"/>
      <c r="WXI214" s="602"/>
      <c r="WXJ214" s="602"/>
      <c r="WXK214" s="449"/>
      <c r="WXL214" s="449"/>
      <c r="WXM214" s="449"/>
      <c r="WXN214" s="602"/>
      <c r="WXO214" s="449"/>
      <c r="WXP214" s="449"/>
      <c r="WXQ214" s="449"/>
      <c r="WXR214" s="449"/>
      <c r="WXS214" s="602"/>
      <c r="WXT214" s="447"/>
      <c r="WXU214" s="447"/>
      <c r="WXV214" s="447"/>
      <c r="WXW214" s="448"/>
      <c r="WXX214" s="602"/>
      <c r="WXY214" s="602"/>
      <c r="WXZ214" s="602"/>
      <c r="WYA214" s="449"/>
      <c r="WYB214" s="449"/>
      <c r="WYC214" s="449"/>
      <c r="WYD214" s="602"/>
      <c r="WYE214" s="449"/>
      <c r="WYF214" s="449"/>
      <c r="WYG214" s="449"/>
      <c r="WYH214" s="449"/>
      <c r="WYI214" s="602"/>
      <c r="WYJ214" s="447"/>
      <c r="WYK214" s="447"/>
      <c r="WYL214" s="447"/>
      <c r="WYM214" s="448"/>
      <c r="WYN214" s="602"/>
      <c r="WYO214" s="602"/>
      <c r="WYP214" s="602"/>
      <c r="WYQ214" s="449"/>
      <c r="WYR214" s="449"/>
      <c r="WYS214" s="449"/>
      <c r="WYT214" s="602"/>
      <c r="WYU214" s="449"/>
      <c r="WYV214" s="449"/>
      <c r="WYW214" s="449"/>
      <c r="WYX214" s="449"/>
      <c r="WYY214" s="602"/>
      <c r="WYZ214" s="447"/>
      <c r="WZA214" s="447"/>
      <c r="WZB214" s="447"/>
      <c r="WZC214" s="448"/>
      <c r="WZD214" s="602"/>
      <c r="WZE214" s="602"/>
      <c r="WZF214" s="602"/>
      <c r="WZG214" s="449"/>
      <c r="WZH214" s="449"/>
      <c r="WZI214" s="449"/>
      <c r="WZJ214" s="602"/>
      <c r="WZK214" s="449"/>
      <c r="WZL214" s="449"/>
      <c r="WZM214" s="449"/>
      <c r="WZN214" s="449"/>
      <c r="WZO214" s="602"/>
      <c r="WZP214" s="447"/>
      <c r="WZQ214" s="447"/>
      <c r="WZR214" s="447"/>
      <c r="WZS214" s="448"/>
      <c r="WZT214" s="602"/>
      <c r="WZU214" s="602"/>
      <c r="WZV214" s="602"/>
      <c r="WZW214" s="449"/>
      <c r="WZX214" s="449"/>
      <c r="WZY214" s="449"/>
      <c r="WZZ214" s="602"/>
      <c r="XAA214" s="449"/>
      <c r="XAB214" s="449"/>
      <c r="XAC214" s="449"/>
      <c r="XAD214" s="449"/>
      <c r="XAE214" s="602"/>
      <c r="XAF214" s="447"/>
      <c r="XAG214" s="447"/>
      <c r="XAH214" s="447"/>
      <c r="XAI214" s="448"/>
      <c r="XAJ214" s="602"/>
      <c r="XAK214" s="602"/>
      <c r="XAL214" s="602"/>
      <c r="XAM214" s="449"/>
      <c r="XAN214" s="449"/>
      <c r="XAO214" s="449"/>
      <c r="XAP214" s="602"/>
      <c r="XAQ214" s="449"/>
      <c r="XAR214" s="449"/>
      <c r="XAS214" s="449"/>
      <c r="XAT214" s="449"/>
      <c r="XAU214" s="602"/>
      <c r="XAV214" s="447"/>
      <c r="XAW214" s="447"/>
      <c r="XAX214" s="447"/>
      <c r="XAY214" s="448"/>
      <c r="XAZ214" s="602"/>
      <c r="XBA214" s="602"/>
      <c r="XBB214" s="602"/>
      <c r="XBC214" s="449"/>
      <c r="XBD214" s="449"/>
      <c r="XBE214" s="449"/>
      <c r="XBF214" s="602"/>
      <c r="XBG214" s="449"/>
      <c r="XBH214" s="449"/>
      <c r="XBI214" s="449"/>
      <c r="XBJ214" s="449"/>
      <c r="XBK214" s="602"/>
      <c r="XBL214" s="447"/>
      <c r="XBM214" s="447"/>
      <c r="XBN214" s="447"/>
      <c r="XBO214" s="448"/>
      <c r="XBP214" s="602"/>
      <c r="XBQ214" s="602"/>
      <c r="XBR214" s="602"/>
      <c r="XBS214" s="449"/>
      <c r="XBT214" s="449"/>
      <c r="XBU214" s="449"/>
      <c r="XBV214" s="602"/>
      <c r="XBW214" s="449"/>
      <c r="XBX214" s="449"/>
      <c r="XBY214" s="449"/>
      <c r="XBZ214" s="449"/>
      <c r="XCA214" s="602"/>
      <c r="XCB214" s="447"/>
      <c r="XCC214" s="447"/>
      <c r="XCD214" s="447"/>
      <c r="XCE214" s="448"/>
      <c r="XCF214" s="602"/>
      <c r="XCG214" s="602"/>
      <c r="XCH214" s="602"/>
      <c r="XCI214" s="449"/>
      <c r="XCJ214" s="449"/>
      <c r="XCK214" s="449"/>
      <c r="XCL214" s="602"/>
      <c r="XCM214" s="449"/>
      <c r="XCN214" s="449"/>
      <c r="XCO214" s="449"/>
      <c r="XCP214" s="449"/>
      <c r="XCQ214" s="602"/>
      <c r="XCR214" s="447"/>
      <c r="XCS214" s="447"/>
      <c r="XCT214" s="447"/>
      <c r="XCU214" s="448"/>
      <c r="XCV214" s="602"/>
      <c r="XCW214" s="602"/>
      <c r="XCX214" s="602"/>
      <c r="XCY214" s="449"/>
      <c r="XCZ214" s="449"/>
      <c r="XDA214" s="449"/>
      <c r="XDB214" s="602"/>
      <c r="XDC214" s="449"/>
      <c r="XDD214" s="449"/>
      <c r="XDE214" s="449"/>
      <c r="XDF214" s="449"/>
      <c r="XDG214" s="602"/>
      <c r="XDH214" s="447"/>
      <c r="XDI214" s="447"/>
      <c r="XDJ214" s="447"/>
      <c r="XDK214" s="448"/>
      <c r="XDL214" s="602"/>
      <c r="XDM214" s="602"/>
      <c r="XDN214" s="602"/>
      <c r="XDO214" s="449"/>
      <c r="XDP214" s="449"/>
      <c r="XDQ214" s="449"/>
      <c r="XDR214" s="602"/>
      <c r="XDS214" s="449"/>
      <c r="XDT214" s="449"/>
      <c r="XDU214" s="449"/>
      <c r="XDV214" s="449"/>
      <c r="XDW214" s="602"/>
      <c r="XDX214" s="447"/>
      <c r="XDY214" s="447"/>
      <c r="XDZ214" s="447"/>
      <c r="XEA214" s="448"/>
      <c r="XEB214" s="602"/>
      <c r="XEC214" s="602"/>
      <c r="XED214" s="602"/>
      <c r="XEE214" s="449"/>
      <c r="XEF214" s="449"/>
      <c r="XEG214" s="449"/>
      <c r="XEH214" s="602"/>
      <c r="XEI214" s="449"/>
      <c r="XEJ214" s="449"/>
      <c r="XEK214" s="449"/>
      <c r="XEL214" s="449"/>
      <c r="XEM214" s="602"/>
      <c r="XEN214" s="447"/>
      <c r="XEO214" s="447"/>
      <c r="XEP214" s="447"/>
      <c r="XEQ214" s="448"/>
      <c r="XER214" s="602"/>
      <c r="XES214" s="602"/>
      <c r="XET214" s="602"/>
      <c r="XEU214" s="449"/>
      <c r="XEV214" s="449"/>
      <c r="XEW214" s="449"/>
      <c r="XEX214" s="602"/>
      <c r="XEY214" s="449"/>
      <c r="XEZ214" s="449"/>
      <c r="XFA214" s="449"/>
      <c r="XFB214" s="449"/>
      <c r="XFC214" s="602"/>
    </row>
    <row r="215" spans="1:16383" s="591" customFormat="1" ht="18.75" customHeight="1">
      <c r="A215" s="447" t="s">
        <v>316</v>
      </c>
      <c r="B215" s="447" t="s">
        <v>317</v>
      </c>
      <c r="C215" s="447" t="s">
        <v>144</v>
      </c>
      <c r="D215" s="448" t="s">
        <v>318</v>
      </c>
      <c r="E215" s="449">
        <v>2788500</v>
      </c>
      <c r="F215" s="449">
        <f t="shared" si="63"/>
        <v>2788500</v>
      </c>
      <c r="G215" s="449">
        <v>0</v>
      </c>
      <c r="H215" s="449">
        <v>0</v>
      </c>
      <c r="I215" s="449">
        <v>0</v>
      </c>
      <c r="J215" s="449">
        <v>0</v>
      </c>
      <c r="K215" s="449">
        <v>0</v>
      </c>
      <c r="L215" s="449">
        <f t="shared" si="70"/>
        <v>0</v>
      </c>
      <c r="M215" s="449">
        <v>0</v>
      </c>
      <c r="N215" s="449">
        <v>0</v>
      </c>
      <c r="O215" s="449">
        <v>0</v>
      </c>
      <c r="P215" s="449">
        <f t="shared" si="91"/>
        <v>2788500</v>
      </c>
      <c r="Q215" s="598"/>
      <c r="R215" s="599"/>
      <c r="S215" s="360"/>
      <c r="T215" s="600"/>
      <c r="U215" s="600"/>
      <c r="V215" s="601"/>
      <c r="W215" s="449"/>
      <c r="X215" s="449"/>
      <c r="Y215" s="449"/>
      <c r="Z215" s="602"/>
      <c r="AA215" s="449"/>
      <c r="AB215" s="449"/>
      <c r="AC215" s="449"/>
      <c r="AD215" s="449"/>
      <c r="AE215" s="602"/>
      <c r="AF215" s="447"/>
      <c r="AG215" s="447"/>
      <c r="AH215" s="447"/>
      <c r="AI215" s="448"/>
      <c r="AJ215" s="602"/>
      <c r="AK215" s="602"/>
      <c r="AL215" s="602"/>
      <c r="AM215" s="449"/>
      <c r="AN215" s="449"/>
      <c r="AO215" s="449"/>
      <c r="AP215" s="602"/>
      <c r="AQ215" s="449"/>
      <c r="AR215" s="449"/>
      <c r="AS215" s="449"/>
      <c r="AT215" s="449"/>
      <c r="AU215" s="602"/>
      <c r="AV215" s="447"/>
      <c r="AW215" s="447"/>
      <c r="AX215" s="447"/>
      <c r="AY215" s="448"/>
      <c r="AZ215" s="602"/>
      <c r="BA215" s="602"/>
      <c r="BB215" s="602"/>
      <c r="BC215" s="449"/>
      <c r="BD215" s="449"/>
      <c r="BE215" s="449"/>
      <c r="BF215" s="602"/>
      <c r="BG215" s="449"/>
      <c r="BH215" s="449"/>
      <c r="BI215" s="449"/>
      <c r="BJ215" s="449"/>
      <c r="BK215" s="602"/>
      <c r="BL215" s="447"/>
      <c r="BM215" s="447"/>
      <c r="BN215" s="447"/>
      <c r="BO215" s="448"/>
      <c r="BP215" s="602"/>
      <c r="BQ215" s="602"/>
      <c r="BR215" s="602"/>
      <c r="BS215" s="449"/>
      <c r="BT215" s="449"/>
      <c r="BU215" s="449"/>
      <c r="BV215" s="602"/>
      <c r="BW215" s="449"/>
      <c r="BX215" s="449"/>
      <c r="BY215" s="449"/>
      <c r="BZ215" s="449"/>
      <c r="CA215" s="602"/>
      <c r="CB215" s="447"/>
      <c r="CC215" s="447"/>
      <c r="CD215" s="447"/>
      <c r="CE215" s="448"/>
      <c r="CF215" s="602"/>
      <c r="CG215" s="602"/>
      <c r="CH215" s="602"/>
      <c r="CI215" s="449"/>
      <c r="CJ215" s="449"/>
      <c r="CK215" s="449"/>
      <c r="CL215" s="602"/>
      <c r="CM215" s="449"/>
      <c r="CN215" s="449"/>
      <c r="CO215" s="449"/>
      <c r="CP215" s="449"/>
      <c r="CQ215" s="602"/>
      <c r="CR215" s="447"/>
      <c r="CS215" s="447"/>
      <c r="CT215" s="447"/>
      <c r="CU215" s="448"/>
      <c r="CV215" s="602"/>
      <c r="CW215" s="602"/>
      <c r="CX215" s="602"/>
      <c r="CY215" s="449"/>
      <c r="CZ215" s="449"/>
      <c r="DA215" s="449"/>
      <c r="DB215" s="602"/>
      <c r="DC215" s="449"/>
      <c r="DD215" s="449"/>
      <c r="DE215" s="449"/>
      <c r="DF215" s="449"/>
      <c r="DG215" s="602"/>
      <c r="DH215" s="447"/>
      <c r="DI215" s="447"/>
      <c r="DJ215" s="447"/>
      <c r="DK215" s="448"/>
      <c r="DL215" s="602"/>
      <c r="DM215" s="602"/>
      <c r="DN215" s="602"/>
      <c r="DO215" s="449"/>
      <c r="DP215" s="449"/>
      <c r="DQ215" s="449"/>
      <c r="DR215" s="602"/>
      <c r="DS215" s="449"/>
      <c r="DT215" s="449"/>
      <c r="DU215" s="449"/>
      <c r="DV215" s="449"/>
      <c r="DW215" s="602"/>
      <c r="DX215" s="447"/>
      <c r="DY215" s="447"/>
      <c r="DZ215" s="447"/>
      <c r="EA215" s="448"/>
      <c r="EB215" s="602"/>
      <c r="EC215" s="602"/>
      <c r="ED215" s="602"/>
      <c r="EE215" s="449"/>
      <c r="EF215" s="449"/>
      <c r="EG215" s="449"/>
      <c r="EH215" s="602"/>
      <c r="EI215" s="449"/>
      <c r="EJ215" s="449"/>
      <c r="EK215" s="449"/>
      <c r="EL215" s="449"/>
      <c r="EM215" s="602"/>
      <c r="EN215" s="447"/>
      <c r="EO215" s="447"/>
      <c r="EP215" s="447"/>
      <c r="EQ215" s="448"/>
      <c r="ER215" s="602"/>
      <c r="ES215" s="602"/>
      <c r="ET215" s="602"/>
      <c r="EU215" s="449"/>
      <c r="EV215" s="449"/>
      <c r="EW215" s="449"/>
      <c r="EX215" s="602"/>
      <c r="EY215" s="449"/>
      <c r="EZ215" s="449"/>
      <c r="FA215" s="449"/>
      <c r="FB215" s="449"/>
      <c r="FC215" s="602"/>
      <c r="FD215" s="447"/>
      <c r="FE215" s="447"/>
      <c r="FF215" s="447"/>
      <c r="FG215" s="448"/>
      <c r="FH215" s="602"/>
      <c r="FI215" s="602"/>
      <c r="FJ215" s="602"/>
      <c r="FK215" s="449"/>
      <c r="FL215" s="449"/>
      <c r="FM215" s="449"/>
      <c r="FN215" s="602"/>
      <c r="FO215" s="449"/>
      <c r="FP215" s="449"/>
      <c r="FQ215" s="449"/>
      <c r="FR215" s="449"/>
      <c r="FS215" s="602"/>
      <c r="FT215" s="447"/>
      <c r="FU215" s="447"/>
      <c r="FV215" s="447"/>
      <c r="FW215" s="448"/>
      <c r="FX215" s="602"/>
      <c r="FY215" s="602"/>
      <c r="FZ215" s="602"/>
      <c r="GA215" s="449"/>
      <c r="GB215" s="449"/>
      <c r="GC215" s="449"/>
      <c r="GD215" s="602"/>
      <c r="GE215" s="449"/>
      <c r="GF215" s="449"/>
      <c r="GG215" s="449"/>
      <c r="GH215" s="449"/>
      <c r="GI215" s="602"/>
      <c r="GJ215" s="447"/>
      <c r="GK215" s="447"/>
      <c r="GL215" s="447"/>
      <c r="GM215" s="448"/>
      <c r="GN215" s="602"/>
      <c r="GO215" s="602"/>
      <c r="GP215" s="602"/>
      <c r="GQ215" s="449"/>
      <c r="GR215" s="449"/>
      <c r="GS215" s="449"/>
      <c r="GT215" s="602"/>
      <c r="GU215" s="449"/>
      <c r="GV215" s="449"/>
      <c r="GW215" s="449"/>
      <c r="GX215" s="449"/>
      <c r="GY215" s="602"/>
      <c r="GZ215" s="447"/>
      <c r="HA215" s="447"/>
      <c r="HB215" s="447"/>
      <c r="HC215" s="448"/>
      <c r="HD215" s="602"/>
      <c r="HE215" s="602"/>
      <c r="HF215" s="602"/>
      <c r="HG215" s="449"/>
      <c r="HH215" s="449"/>
      <c r="HI215" s="449"/>
      <c r="HJ215" s="602"/>
      <c r="HK215" s="449"/>
      <c r="HL215" s="449"/>
      <c r="HM215" s="449"/>
      <c r="HN215" s="449"/>
      <c r="HO215" s="602"/>
      <c r="HP215" s="447"/>
      <c r="HQ215" s="447"/>
      <c r="HR215" s="447"/>
      <c r="HS215" s="448"/>
      <c r="HT215" s="602"/>
      <c r="HU215" s="602"/>
      <c r="HV215" s="602"/>
      <c r="HW215" s="449"/>
      <c r="HX215" s="449"/>
      <c r="HY215" s="449"/>
      <c r="HZ215" s="602"/>
      <c r="IA215" s="449"/>
      <c r="IB215" s="449"/>
      <c r="IC215" s="449"/>
      <c r="ID215" s="449"/>
      <c r="IE215" s="602"/>
      <c r="IF215" s="447"/>
      <c r="IG215" s="447"/>
      <c r="IH215" s="447"/>
      <c r="II215" s="448"/>
      <c r="IJ215" s="602"/>
      <c r="IK215" s="602"/>
      <c r="IL215" s="602"/>
      <c r="IM215" s="449"/>
      <c r="IN215" s="449"/>
      <c r="IO215" s="449"/>
      <c r="IP215" s="602"/>
      <c r="IQ215" s="449"/>
      <c r="IR215" s="449"/>
      <c r="IS215" s="449"/>
      <c r="IT215" s="449"/>
      <c r="IU215" s="602"/>
      <c r="IV215" s="447"/>
      <c r="IW215" s="447"/>
      <c r="IX215" s="447"/>
      <c r="IY215" s="448"/>
      <c r="IZ215" s="602"/>
      <c r="JA215" s="602"/>
      <c r="JB215" s="602"/>
      <c r="JC215" s="449"/>
      <c r="JD215" s="449"/>
      <c r="JE215" s="449"/>
      <c r="JF215" s="602"/>
      <c r="JG215" s="449"/>
      <c r="JH215" s="449"/>
      <c r="JI215" s="449"/>
      <c r="JJ215" s="449"/>
      <c r="JK215" s="602"/>
      <c r="JL215" s="447"/>
      <c r="JM215" s="447"/>
      <c r="JN215" s="447"/>
      <c r="JO215" s="448"/>
      <c r="JP215" s="602"/>
      <c r="JQ215" s="602"/>
      <c r="JR215" s="602"/>
      <c r="JS215" s="449"/>
      <c r="JT215" s="449"/>
      <c r="JU215" s="449"/>
      <c r="JV215" s="602"/>
      <c r="JW215" s="449"/>
      <c r="JX215" s="449"/>
      <c r="JY215" s="449"/>
      <c r="JZ215" s="449"/>
      <c r="KA215" s="602"/>
      <c r="KB215" s="447"/>
      <c r="KC215" s="447"/>
      <c r="KD215" s="447"/>
      <c r="KE215" s="448"/>
      <c r="KF215" s="602"/>
      <c r="KG215" s="602"/>
      <c r="KH215" s="602"/>
      <c r="KI215" s="449"/>
      <c r="KJ215" s="449"/>
      <c r="KK215" s="449"/>
      <c r="KL215" s="602"/>
      <c r="KM215" s="449"/>
      <c r="KN215" s="449"/>
      <c r="KO215" s="449"/>
      <c r="KP215" s="449"/>
      <c r="KQ215" s="602"/>
      <c r="KR215" s="447"/>
      <c r="KS215" s="447"/>
      <c r="KT215" s="447"/>
      <c r="KU215" s="448"/>
      <c r="KV215" s="602"/>
      <c r="KW215" s="602"/>
      <c r="KX215" s="602"/>
      <c r="KY215" s="449"/>
      <c r="KZ215" s="449"/>
      <c r="LA215" s="449"/>
      <c r="LB215" s="602"/>
      <c r="LC215" s="449"/>
      <c r="LD215" s="449"/>
      <c r="LE215" s="449"/>
      <c r="LF215" s="449"/>
      <c r="LG215" s="602"/>
      <c r="LH215" s="447"/>
      <c r="LI215" s="447"/>
      <c r="LJ215" s="447"/>
      <c r="LK215" s="448"/>
      <c r="LL215" s="602"/>
      <c r="LM215" s="602"/>
      <c r="LN215" s="602"/>
      <c r="LO215" s="449"/>
      <c r="LP215" s="449"/>
      <c r="LQ215" s="449"/>
      <c r="LR215" s="602"/>
      <c r="LS215" s="449"/>
      <c r="LT215" s="449"/>
      <c r="LU215" s="449"/>
      <c r="LV215" s="449"/>
      <c r="LW215" s="602"/>
      <c r="LX215" s="447"/>
      <c r="LY215" s="447"/>
      <c r="LZ215" s="447"/>
      <c r="MA215" s="448"/>
      <c r="MB215" s="602"/>
      <c r="MC215" s="602"/>
      <c r="MD215" s="602"/>
      <c r="ME215" s="449"/>
      <c r="MF215" s="449"/>
      <c r="MG215" s="449"/>
      <c r="MH215" s="602"/>
      <c r="MI215" s="449"/>
      <c r="MJ215" s="449"/>
      <c r="MK215" s="449"/>
      <c r="ML215" s="449"/>
      <c r="MM215" s="602"/>
      <c r="MN215" s="447"/>
      <c r="MO215" s="447"/>
      <c r="MP215" s="447"/>
      <c r="MQ215" s="448"/>
      <c r="MR215" s="602"/>
      <c r="MS215" s="602"/>
      <c r="MT215" s="602"/>
      <c r="MU215" s="449"/>
      <c r="MV215" s="449"/>
      <c r="MW215" s="449"/>
      <c r="MX215" s="602"/>
      <c r="MY215" s="449"/>
      <c r="MZ215" s="449"/>
      <c r="NA215" s="449"/>
      <c r="NB215" s="449"/>
      <c r="NC215" s="602"/>
      <c r="ND215" s="447"/>
      <c r="NE215" s="447"/>
      <c r="NF215" s="447"/>
      <c r="NG215" s="448"/>
      <c r="NH215" s="602"/>
      <c r="NI215" s="602"/>
      <c r="NJ215" s="602"/>
      <c r="NK215" s="449"/>
      <c r="NL215" s="449"/>
      <c r="NM215" s="449"/>
      <c r="NN215" s="602"/>
      <c r="NO215" s="449"/>
      <c r="NP215" s="449"/>
      <c r="NQ215" s="449"/>
      <c r="NR215" s="449"/>
      <c r="NS215" s="602"/>
      <c r="NT215" s="447"/>
      <c r="NU215" s="447"/>
      <c r="NV215" s="447"/>
      <c r="NW215" s="448"/>
      <c r="NX215" s="602"/>
      <c r="NY215" s="602"/>
      <c r="NZ215" s="602"/>
      <c r="OA215" s="449"/>
      <c r="OB215" s="449"/>
      <c r="OC215" s="449"/>
      <c r="OD215" s="602"/>
      <c r="OE215" s="449"/>
      <c r="OF215" s="449"/>
      <c r="OG215" s="449"/>
      <c r="OH215" s="449"/>
      <c r="OI215" s="602"/>
      <c r="OJ215" s="447"/>
      <c r="OK215" s="447"/>
      <c r="OL215" s="447"/>
      <c r="OM215" s="448"/>
      <c r="ON215" s="602"/>
      <c r="OO215" s="602"/>
      <c r="OP215" s="602"/>
      <c r="OQ215" s="449"/>
      <c r="OR215" s="449"/>
      <c r="OS215" s="449"/>
      <c r="OT215" s="602"/>
      <c r="OU215" s="449"/>
      <c r="OV215" s="449"/>
      <c r="OW215" s="449"/>
      <c r="OX215" s="449"/>
      <c r="OY215" s="602"/>
      <c r="OZ215" s="447"/>
      <c r="PA215" s="447"/>
      <c r="PB215" s="447"/>
      <c r="PC215" s="448"/>
      <c r="PD215" s="602"/>
      <c r="PE215" s="602"/>
      <c r="PF215" s="602"/>
      <c r="PG215" s="449"/>
      <c r="PH215" s="449"/>
      <c r="PI215" s="449"/>
      <c r="PJ215" s="602"/>
      <c r="PK215" s="449"/>
      <c r="PL215" s="449"/>
      <c r="PM215" s="449"/>
      <c r="PN215" s="449"/>
      <c r="PO215" s="602"/>
      <c r="PP215" s="447"/>
      <c r="PQ215" s="447"/>
      <c r="PR215" s="447"/>
      <c r="PS215" s="448"/>
      <c r="PT215" s="602"/>
      <c r="PU215" s="602"/>
      <c r="PV215" s="602"/>
      <c r="PW215" s="449"/>
      <c r="PX215" s="449"/>
      <c r="PY215" s="449"/>
      <c r="PZ215" s="602"/>
      <c r="QA215" s="449"/>
      <c r="QB215" s="449"/>
      <c r="QC215" s="449"/>
      <c r="QD215" s="449"/>
      <c r="QE215" s="602"/>
      <c r="QF215" s="447"/>
      <c r="QG215" s="447"/>
      <c r="QH215" s="447"/>
      <c r="QI215" s="448"/>
      <c r="QJ215" s="602"/>
      <c r="QK215" s="602"/>
      <c r="QL215" s="602"/>
      <c r="QM215" s="449"/>
      <c r="QN215" s="449"/>
      <c r="QO215" s="449"/>
      <c r="QP215" s="602"/>
      <c r="QQ215" s="449"/>
      <c r="QR215" s="449"/>
      <c r="QS215" s="449"/>
      <c r="QT215" s="449"/>
      <c r="QU215" s="602"/>
      <c r="QV215" s="447"/>
      <c r="QW215" s="447"/>
      <c r="QX215" s="447"/>
      <c r="QY215" s="448"/>
      <c r="QZ215" s="602"/>
      <c r="RA215" s="602"/>
      <c r="RB215" s="602"/>
      <c r="RC215" s="449"/>
      <c r="RD215" s="449"/>
      <c r="RE215" s="449"/>
      <c r="RF215" s="602"/>
      <c r="RG215" s="449"/>
      <c r="RH215" s="449"/>
      <c r="RI215" s="449"/>
      <c r="RJ215" s="449"/>
      <c r="RK215" s="602"/>
      <c r="RL215" s="447"/>
      <c r="RM215" s="447"/>
      <c r="RN215" s="447"/>
      <c r="RO215" s="448"/>
      <c r="RP215" s="602"/>
      <c r="RQ215" s="602"/>
      <c r="RR215" s="602"/>
      <c r="RS215" s="449"/>
      <c r="RT215" s="449"/>
      <c r="RU215" s="449"/>
      <c r="RV215" s="602"/>
      <c r="RW215" s="449"/>
      <c r="RX215" s="449"/>
      <c r="RY215" s="449"/>
      <c r="RZ215" s="449"/>
      <c r="SA215" s="602"/>
      <c r="SB215" s="447"/>
      <c r="SC215" s="447"/>
      <c r="SD215" s="447"/>
      <c r="SE215" s="448"/>
      <c r="SF215" s="602"/>
      <c r="SG215" s="602"/>
      <c r="SH215" s="602"/>
      <c r="SI215" s="449"/>
      <c r="SJ215" s="449"/>
      <c r="SK215" s="449"/>
      <c r="SL215" s="602"/>
      <c r="SM215" s="449"/>
      <c r="SN215" s="449"/>
      <c r="SO215" s="449"/>
      <c r="SP215" s="449"/>
      <c r="SQ215" s="602"/>
      <c r="SR215" s="447"/>
      <c r="SS215" s="447"/>
      <c r="ST215" s="447"/>
      <c r="SU215" s="448"/>
      <c r="SV215" s="602"/>
      <c r="SW215" s="602"/>
      <c r="SX215" s="602"/>
      <c r="SY215" s="449"/>
      <c r="SZ215" s="449"/>
      <c r="TA215" s="449"/>
      <c r="TB215" s="602"/>
      <c r="TC215" s="449"/>
      <c r="TD215" s="449"/>
      <c r="TE215" s="449"/>
      <c r="TF215" s="449"/>
      <c r="TG215" s="602"/>
      <c r="TH215" s="447"/>
      <c r="TI215" s="447"/>
      <c r="TJ215" s="447"/>
      <c r="TK215" s="448"/>
      <c r="TL215" s="602"/>
      <c r="TM215" s="602"/>
      <c r="TN215" s="602"/>
      <c r="TO215" s="449"/>
      <c r="TP215" s="449"/>
      <c r="TQ215" s="449"/>
      <c r="TR215" s="602"/>
      <c r="TS215" s="449"/>
      <c r="TT215" s="449"/>
      <c r="TU215" s="449"/>
      <c r="TV215" s="449"/>
      <c r="TW215" s="602"/>
      <c r="TX215" s="447"/>
      <c r="TY215" s="447"/>
      <c r="TZ215" s="447"/>
      <c r="UA215" s="448"/>
      <c r="UB215" s="602"/>
      <c r="UC215" s="602"/>
      <c r="UD215" s="602"/>
      <c r="UE215" s="449"/>
      <c r="UF215" s="449"/>
      <c r="UG215" s="449"/>
      <c r="UH215" s="602"/>
      <c r="UI215" s="449"/>
      <c r="UJ215" s="449"/>
      <c r="UK215" s="449"/>
      <c r="UL215" s="449"/>
      <c r="UM215" s="602"/>
      <c r="UN215" s="447"/>
      <c r="UO215" s="447"/>
      <c r="UP215" s="447"/>
      <c r="UQ215" s="448"/>
      <c r="UR215" s="602"/>
      <c r="US215" s="602"/>
      <c r="UT215" s="602"/>
      <c r="UU215" s="449"/>
      <c r="UV215" s="449"/>
      <c r="UW215" s="449"/>
      <c r="UX215" s="602"/>
      <c r="UY215" s="449"/>
      <c r="UZ215" s="449"/>
      <c r="VA215" s="449"/>
      <c r="VB215" s="449"/>
      <c r="VC215" s="602"/>
      <c r="VD215" s="447"/>
      <c r="VE215" s="447"/>
      <c r="VF215" s="447"/>
      <c r="VG215" s="448"/>
      <c r="VH215" s="602"/>
      <c r="VI215" s="602"/>
      <c r="VJ215" s="602"/>
      <c r="VK215" s="449"/>
      <c r="VL215" s="449"/>
      <c r="VM215" s="449"/>
      <c r="VN215" s="602"/>
      <c r="VO215" s="449"/>
      <c r="VP215" s="449"/>
      <c r="VQ215" s="449"/>
      <c r="VR215" s="449"/>
      <c r="VS215" s="602"/>
      <c r="VT215" s="447"/>
      <c r="VU215" s="447"/>
      <c r="VV215" s="447"/>
      <c r="VW215" s="448"/>
      <c r="VX215" s="602"/>
      <c r="VY215" s="602"/>
      <c r="VZ215" s="602"/>
      <c r="WA215" s="449"/>
      <c r="WB215" s="449"/>
      <c r="WC215" s="449"/>
      <c r="WD215" s="602"/>
      <c r="WE215" s="449"/>
      <c r="WF215" s="449"/>
      <c r="WG215" s="449"/>
      <c r="WH215" s="449"/>
      <c r="WI215" s="602"/>
      <c r="WJ215" s="447"/>
      <c r="WK215" s="447"/>
      <c r="WL215" s="447"/>
      <c r="WM215" s="448"/>
      <c r="WN215" s="602"/>
      <c r="WO215" s="602"/>
      <c r="WP215" s="602"/>
      <c r="WQ215" s="449"/>
      <c r="WR215" s="449"/>
      <c r="WS215" s="449"/>
      <c r="WT215" s="602"/>
      <c r="WU215" s="449"/>
      <c r="WV215" s="449"/>
      <c r="WW215" s="449"/>
      <c r="WX215" s="449"/>
      <c r="WY215" s="602"/>
      <c r="WZ215" s="447"/>
      <c r="XA215" s="447"/>
      <c r="XB215" s="447"/>
      <c r="XC215" s="448"/>
      <c r="XD215" s="602"/>
      <c r="XE215" s="602"/>
      <c r="XF215" s="602"/>
      <c r="XG215" s="449"/>
      <c r="XH215" s="449"/>
      <c r="XI215" s="449"/>
      <c r="XJ215" s="602"/>
      <c r="XK215" s="449"/>
      <c r="XL215" s="449"/>
      <c r="XM215" s="449"/>
      <c r="XN215" s="449"/>
      <c r="XO215" s="602"/>
      <c r="XP215" s="447"/>
      <c r="XQ215" s="447"/>
      <c r="XR215" s="447"/>
      <c r="XS215" s="448"/>
      <c r="XT215" s="602"/>
      <c r="XU215" s="602"/>
      <c r="XV215" s="602"/>
      <c r="XW215" s="449"/>
      <c r="XX215" s="449"/>
      <c r="XY215" s="449"/>
      <c r="XZ215" s="602"/>
      <c r="YA215" s="449"/>
      <c r="YB215" s="449"/>
      <c r="YC215" s="449"/>
      <c r="YD215" s="449"/>
      <c r="YE215" s="602"/>
      <c r="YF215" s="447"/>
      <c r="YG215" s="447"/>
      <c r="YH215" s="447"/>
      <c r="YI215" s="448"/>
      <c r="YJ215" s="602"/>
      <c r="YK215" s="602"/>
      <c r="YL215" s="602"/>
      <c r="YM215" s="449"/>
      <c r="YN215" s="449"/>
      <c r="YO215" s="449"/>
      <c r="YP215" s="602"/>
      <c r="YQ215" s="449"/>
      <c r="YR215" s="449"/>
      <c r="YS215" s="449"/>
      <c r="YT215" s="449"/>
      <c r="YU215" s="602"/>
      <c r="YV215" s="447"/>
      <c r="YW215" s="447"/>
      <c r="YX215" s="447"/>
      <c r="YY215" s="448"/>
      <c r="YZ215" s="602"/>
      <c r="ZA215" s="602"/>
      <c r="ZB215" s="602"/>
      <c r="ZC215" s="449"/>
      <c r="ZD215" s="449"/>
      <c r="ZE215" s="449"/>
      <c r="ZF215" s="602"/>
      <c r="ZG215" s="449"/>
      <c r="ZH215" s="449"/>
      <c r="ZI215" s="449"/>
      <c r="ZJ215" s="449"/>
      <c r="ZK215" s="602"/>
      <c r="ZL215" s="447"/>
      <c r="ZM215" s="447"/>
      <c r="ZN215" s="447"/>
      <c r="ZO215" s="448"/>
      <c r="ZP215" s="602"/>
      <c r="ZQ215" s="602"/>
      <c r="ZR215" s="602"/>
      <c r="ZS215" s="449"/>
      <c r="ZT215" s="449"/>
      <c r="ZU215" s="449"/>
      <c r="ZV215" s="602"/>
      <c r="ZW215" s="449"/>
      <c r="ZX215" s="449"/>
      <c r="ZY215" s="449"/>
      <c r="ZZ215" s="449"/>
      <c r="AAA215" s="602"/>
      <c r="AAB215" s="447"/>
      <c r="AAC215" s="447"/>
      <c r="AAD215" s="447"/>
      <c r="AAE215" s="448"/>
      <c r="AAF215" s="602"/>
      <c r="AAG215" s="602"/>
      <c r="AAH215" s="602"/>
      <c r="AAI215" s="449"/>
      <c r="AAJ215" s="449"/>
      <c r="AAK215" s="449"/>
      <c r="AAL215" s="602"/>
      <c r="AAM215" s="449"/>
      <c r="AAN215" s="449"/>
      <c r="AAO215" s="449"/>
      <c r="AAP215" s="449"/>
      <c r="AAQ215" s="602"/>
      <c r="AAR215" s="447"/>
      <c r="AAS215" s="447"/>
      <c r="AAT215" s="447"/>
      <c r="AAU215" s="448"/>
      <c r="AAV215" s="602"/>
      <c r="AAW215" s="602"/>
      <c r="AAX215" s="602"/>
      <c r="AAY215" s="449"/>
      <c r="AAZ215" s="449"/>
      <c r="ABA215" s="449"/>
      <c r="ABB215" s="602"/>
      <c r="ABC215" s="449"/>
      <c r="ABD215" s="449"/>
      <c r="ABE215" s="449"/>
      <c r="ABF215" s="449"/>
      <c r="ABG215" s="602"/>
      <c r="ABH215" s="447"/>
      <c r="ABI215" s="447"/>
      <c r="ABJ215" s="447"/>
      <c r="ABK215" s="448"/>
      <c r="ABL215" s="602"/>
      <c r="ABM215" s="602"/>
      <c r="ABN215" s="602"/>
      <c r="ABO215" s="449"/>
      <c r="ABP215" s="449"/>
      <c r="ABQ215" s="449"/>
      <c r="ABR215" s="602"/>
      <c r="ABS215" s="449"/>
      <c r="ABT215" s="449"/>
      <c r="ABU215" s="449"/>
      <c r="ABV215" s="449"/>
      <c r="ABW215" s="602"/>
      <c r="ABX215" s="447"/>
      <c r="ABY215" s="447"/>
      <c r="ABZ215" s="447"/>
      <c r="ACA215" s="448"/>
      <c r="ACB215" s="602"/>
      <c r="ACC215" s="602"/>
      <c r="ACD215" s="602"/>
      <c r="ACE215" s="449"/>
      <c r="ACF215" s="449"/>
      <c r="ACG215" s="449"/>
      <c r="ACH215" s="602"/>
      <c r="ACI215" s="449"/>
      <c r="ACJ215" s="449"/>
      <c r="ACK215" s="449"/>
      <c r="ACL215" s="449"/>
      <c r="ACM215" s="602"/>
      <c r="ACN215" s="447"/>
      <c r="ACO215" s="447"/>
      <c r="ACP215" s="447"/>
      <c r="ACQ215" s="448"/>
      <c r="ACR215" s="602"/>
      <c r="ACS215" s="602"/>
      <c r="ACT215" s="602"/>
      <c r="ACU215" s="449"/>
      <c r="ACV215" s="449"/>
      <c r="ACW215" s="449"/>
      <c r="ACX215" s="602"/>
      <c r="ACY215" s="449"/>
      <c r="ACZ215" s="449"/>
      <c r="ADA215" s="449"/>
      <c r="ADB215" s="449"/>
      <c r="ADC215" s="602"/>
      <c r="ADD215" s="447"/>
      <c r="ADE215" s="447"/>
      <c r="ADF215" s="447"/>
      <c r="ADG215" s="448"/>
      <c r="ADH215" s="602"/>
      <c r="ADI215" s="602"/>
      <c r="ADJ215" s="602"/>
      <c r="ADK215" s="449"/>
      <c r="ADL215" s="449"/>
      <c r="ADM215" s="449"/>
      <c r="ADN215" s="602"/>
      <c r="ADO215" s="449"/>
      <c r="ADP215" s="449"/>
      <c r="ADQ215" s="449"/>
      <c r="ADR215" s="449"/>
      <c r="ADS215" s="602"/>
      <c r="ADT215" s="447"/>
      <c r="ADU215" s="447"/>
      <c r="ADV215" s="447"/>
      <c r="ADW215" s="448"/>
      <c r="ADX215" s="602"/>
      <c r="ADY215" s="602"/>
      <c r="ADZ215" s="602"/>
      <c r="AEA215" s="449"/>
      <c r="AEB215" s="449"/>
      <c r="AEC215" s="449"/>
      <c r="AED215" s="602"/>
      <c r="AEE215" s="449"/>
      <c r="AEF215" s="449"/>
      <c r="AEG215" s="449"/>
      <c r="AEH215" s="449"/>
      <c r="AEI215" s="602"/>
      <c r="AEJ215" s="447"/>
      <c r="AEK215" s="447"/>
      <c r="AEL215" s="447"/>
      <c r="AEM215" s="448"/>
      <c r="AEN215" s="602"/>
      <c r="AEO215" s="602"/>
      <c r="AEP215" s="602"/>
      <c r="AEQ215" s="449"/>
      <c r="AER215" s="449"/>
      <c r="AES215" s="449"/>
      <c r="AET215" s="602"/>
      <c r="AEU215" s="449"/>
      <c r="AEV215" s="449"/>
      <c r="AEW215" s="449"/>
      <c r="AEX215" s="449"/>
      <c r="AEY215" s="602"/>
      <c r="AEZ215" s="447"/>
      <c r="AFA215" s="447"/>
      <c r="AFB215" s="447"/>
      <c r="AFC215" s="448"/>
      <c r="AFD215" s="602"/>
      <c r="AFE215" s="602"/>
      <c r="AFF215" s="602"/>
      <c r="AFG215" s="449"/>
      <c r="AFH215" s="449"/>
      <c r="AFI215" s="449"/>
      <c r="AFJ215" s="602"/>
      <c r="AFK215" s="449"/>
      <c r="AFL215" s="449"/>
      <c r="AFM215" s="449"/>
      <c r="AFN215" s="449"/>
      <c r="AFO215" s="602"/>
      <c r="AFP215" s="447"/>
      <c r="AFQ215" s="447"/>
      <c r="AFR215" s="447"/>
      <c r="AFS215" s="448"/>
      <c r="AFT215" s="602"/>
      <c r="AFU215" s="602"/>
      <c r="AFV215" s="602"/>
      <c r="AFW215" s="449"/>
      <c r="AFX215" s="449"/>
      <c r="AFY215" s="449"/>
      <c r="AFZ215" s="602"/>
      <c r="AGA215" s="449"/>
      <c r="AGB215" s="449"/>
      <c r="AGC215" s="449"/>
      <c r="AGD215" s="449"/>
      <c r="AGE215" s="602"/>
      <c r="AGF215" s="447"/>
      <c r="AGG215" s="447"/>
      <c r="AGH215" s="447"/>
      <c r="AGI215" s="448"/>
      <c r="AGJ215" s="602"/>
      <c r="AGK215" s="602"/>
      <c r="AGL215" s="602"/>
      <c r="AGM215" s="449"/>
      <c r="AGN215" s="449"/>
      <c r="AGO215" s="449"/>
      <c r="AGP215" s="602"/>
      <c r="AGQ215" s="449"/>
      <c r="AGR215" s="449"/>
      <c r="AGS215" s="449"/>
      <c r="AGT215" s="449"/>
      <c r="AGU215" s="602"/>
      <c r="AGV215" s="447"/>
      <c r="AGW215" s="447"/>
      <c r="AGX215" s="447"/>
      <c r="AGY215" s="448"/>
      <c r="AGZ215" s="602"/>
      <c r="AHA215" s="602"/>
      <c r="AHB215" s="602"/>
      <c r="AHC215" s="449"/>
      <c r="AHD215" s="449"/>
      <c r="AHE215" s="449"/>
      <c r="AHF215" s="602"/>
      <c r="AHG215" s="449"/>
      <c r="AHH215" s="449"/>
      <c r="AHI215" s="449"/>
      <c r="AHJ215" s="449"/>
      <c r="AHK215" s="602"/>
      <c r="AHL215" s="447"/>
      <c r="AHM215" s="447"/>
      <c r="AHN215" s="447"/>
      <c r="AHO215" s="448"/>
      <c r="AHP215" s="602"/>
      <c r="AHQ215" s="602"/>
      <c r="AHR215" s="602"/>
      <c r="AHS215" s="449"/>
      <c r="AHT215" s="449"/>
      <c r="AHU215" s="449"/>
      <c r="AHV215" s="602"/>
      <c r="AHW215" s="449"/>
      <c r="AHX215" s="449"/>
      <c r="AHY215" s="449"/>
      <c r="AHZ215" s="449"/>
      <c r="AIA215" s="602"/>
      <c r="AIB215" s="447"/>
      <c r="AIC215" s="447"/>
      <c r="AID215" s="447"/>
      <c r="AIE215" s="448"/>
      <c r="AIF215" s="602"/>
      <c r="AIG215" s="602"/>
      <c r="AIH215" s="602"/>
      <c r="AII215" s="449"/>
      <c r="AIJ215" s="449"/>
      <c r="AIK215" s="449"/>
      <c r="AIL215" s="602"/>
      <c r="AIM215" s="449"/>
      <c r="AIN215" s="449"/>
      <c r="AIO215" s="449"/>
      <c r="AIP215" s="449"/>
      <c r="AIQ215" s="602"/>
      <c r="AIR215" s="447"/>
      <c r="AIS215" s="447"/>
      <c r="AIT215" s="447"/>
      <c r="AIU215" s="448"/>
      <c r="AIV215" s="602"/>
      <c r="AIW215" s="602"/>
      <c r="AIX215" s="602"/>
      <c r="AIY215" s="449"/>
      <c r="AIZ215" s="449"/>
      <c r="AJA215" s="449"/>
      <c r="AJB215" s="602"/>
      <c r="AJC215" s="449"/>
      <c r="AJD215" s="449"/>
      <c r="AJE215" s="449"/>
      <c r="AJF215" s="449"/>
      <c r="AJG215" s="602"/>
      <c r="AJH215" s="447"/>
      <c r="AJI215" s="447"/>
      <c r="AJJ215" s="447"/>
      <c r="AJK215" s="448"/>
      <c r="AJL215" s="602"/>
      <c r="AJM215" s="602"/>
      <c r="AJN215" s="602"/>
      <c r="AJO215" s="449"/>
      <c r="AJP215" s="449"/>
      <c r="AJQ215" s="449"/>
      <c r="AJR215" s="602"/>
      <c r="AJS215" s="449"/>
      <c r="AJT215" s="449"/>
      <c r="AJU215" s="449"/>
      <c r="AJV215" s="449"/>
      <c r="AJW215" s="602"/>
      <c r="AJX215" s="447"/>
      <c r="AJY215" s="447"/>
      <c r="AJZ215" s="447"/>
      <c r="AKA215" s="448"/>
      <c r="AKB215" s="602"/>
      <c r="AKC215" s="602"/>
      <c r="AKD215" s="602"/>
      <c r="AKE215" s="449"/>
      <c r="AKF215" s="449"/>
      <c r="AKG215" s="449"/>
      <c r="AKH215" s="602"/>
      <c r="AKI215" s="449"/>
      <c r="AKJ215" s="449"/>
      <c r="AKK215" s="449"/>
      <c r="AKL215" s="449"/>
      <c r="AKM215" s="602"/>
      <c r="AKN215" s="447"/>
      <c r="AKO215" s="447"/>
      <c r="AKP215" s="447"/>
      <c r="AKQ215" s="448"/>
      <c r="AKR215" s="602"/>
      <c r="AKS215" s="602"/>
      <c r="AKT215" s="602"/>
      <c r="AKU215" s="449"/>
      <c r="AKV215" s="449"/>
      <c r="AKW215" s="449"/>
      <c r="AKX215" s="602"/>
      <c r="AKY215" s="449"/>
      <c r="AKZ215" s="449"/>
      <c r="ALA215" s="449"/>
      <c r="ALB215" s="449"/>
      <c r="ALC215" s="602"/>
      <c r="ALD215" s="447"/>
      <c r="ALE215" s="447"/>
      <c r="ALF215" s="447"/>
      <c r="ALG215" s="448"/>
      <c r="ALH215" s="602"/>
      <c r="ALI215" s="602"/>
      <c r="ALJ215" s="602"/>
      <c r="ALK215" s="449"/>
      <c r="ALL215" s="449"/>
      <c r="ALM215" s="449"/>
      <c r="ALN215" s="602"/>
      <c r="ALO215" s="449"/>
      <c r="ALP215" s="449"/>
      <c r="ALQ215" s="449"/>
      <c r="ALR215" s="449"/>
      <c r="ALS215" s="602"/>
      <c r="ALT215" s="447"/>
      <c r="ALU215" s="447"/>
      <c r="ALV215" s="447"/>
      <c r="ALW215" s="448"/>
      <c r="ALX215" s="602"/>
      <c r="ALY215" s="602"/>
      <c r="ALZ215" s="602"/>
      <c r="AMA215" s="449"/>
      <c r="AMB215" s="449"/>
      <c r="AMC215" s="449"/>
      <c r="AMD215" s="602"/>
      <c r="AME215" s="449"/>
      <c r="AMF215" s="449"/>
      <c r="AMG215" s="449"/>
      <c r="AMH215" s="449"/>
      <c r="AMI215" s="602"/>
      <c r="AMJ215" s="447"/>
      <c r="AMK215" s="447"/>
      <c r="AML215" s="447"/>
      <c r="AMM215" s="448"/>
      <c r="AMN215" s="602"/>
      <c r="AMO215" s="602"/>
      <c r="AMP215" s="602"/>
      <c r="AMQ215" s="449"/>
      <c r="AMR215" s="449"/>
      <c r="AMS215" s="449"/>
      <c r="AMT215" s="602"/>
      <c r="AMU215" s="449"/>
      <c r="AMV215" s="449"/>
      <c r="AMW215" s="449"/>
      <c r="AMX215" s="449"/>
      <c r="AMY215" s="602"/>
      <c r="AMZ215" s="447"/>
      <c r="ANA215" s="447"/>
      <c r="ANB215" s="447"/>
      <c r="ANC215" s="448"/>
      <c r="AND215" s="602"/>
      <c r="ANE215" s="602"/>
      <c r="ANF215" s="602"/>
      <c r="ANG215" s="449"/>
      <c r="ANH215" s="449"/>
      <c r="ANI215" s="449"/>
      <c r="ANJ215" s="602"/>
      <c r="ANK215" s="449"/>
      <c r="ANL215" s="449"/>
      <c r="ANM215" s="449"/>
      <c r="ANN215" s="449"/>
      <c r="ANO215" s="602"/>
      <c r="ANP215" s="447"/>
      <c r="ANQ215" s="447"/>
      <c r="ANR215" s="447"/>
      <c r="ANS215" s="448"/>
      <c r="ANT215" s="602"/>
      <c r="ANU215" s="602"/>
      <c r="ANV215" s="602"/>
      <c r="ANW215" s="449"/>
      <c r="ANX215" s="449"/>
      <c r="ANY215" s="449"/>
      <c r="ANZ215" s="602"/>
      <c r="AOA215" s="449"/>
      <c r="AOB215" s="449"/>
      <c r="AOC215" s="449"/>
      <c r="AOD215" s="449"/>
      <c r="AOE215" s="602"/>
      <c r="AOF215" s="447"/>
      <c r="AOG215" s="447"/>
      <c r="AOH215" s="447"/>
      <c r="AOI215" s="448"/>
      <c r="AOJ215" s="602"/>
      <c r="AOK215" s="602"/>
      <c r="AOL215" s="602"/>
      <c r="AOM215" s="449"/>
      <c r="AON215" s="449"/>
      <c r="AOO215" s="449"/>
      <c r="AOP215" s="602"/>
      <c r="AOQ215" s="449"/>
      <c r="AOR215" s="449"/>
      <c r="AOS215" s="449"/>
      <c r="AOT215" s="449"/>
      <c r="AOU215" s="602"/>
      <c r="AOV215" s="447"/>
      <c r="AOW215" s="447"/>
      <c r="AOX215" s="447"/>
      <c r="AOY215" s="448"/>
      <c r="AOZ215" s="602"/>
      <c r="APA215" s="602"/>
      <c r="APB215" s="602"/>
      <c r="APC215" s="449"/>
      <c r="APD215" s="449"/>
      <c r="APE215" s="449"/>
      <c r="APF215" s="602"/>
      <c r="APG215" s="449"/>
      <c r="APH215" s="449"/>
      <c r="API215" s="449"/>
      <c r="APJ215" s="449"/>
      <c r="APK215" s="602"/>
      <c r="APL215" s="447"/>
      <c r="APM215" s="447"/>
      <c r="APN215" s="447"/>
      <c r="APO215" s="448"/>
      <c r="APP215" s="602"/>
      <c r="APQ215" s="602"/>
      <c r="APR215" s="602"/>
      <c r="APS215" s="449"/>
      <c r="APT215" s="449"/>
      <c r="APU215" s="449"/>
      <c r="APV215" s="602"/>
      <c r="APW215" s="449"/>
      <c r="APX215" s="449"/>
      <c r="APY215" s="449"/>
      <c r="APZ215" s="449"/>
      <c r="AQA215" s="602"/>
      <c r="AQB215" s="447"/>
      <c r="AQC215" s="447"/>
      <c r="AQD215" s="447"/>
      <c r="AQE215" s="448"/>
      <c r="AQF215" s="602"/>
      <c r="AQG215" s="602"/>
      <c r="AQH215" s="602"/>
      <c r="AQI215" s="449"/>
      <c r="AQJ215" s="449"/>
      <c r="AQK215" s="449"/>
      <c r="AQL215" s="602"/>
      <c r="AQM215" s="449"/>
      <c r="AQN215" s="449"/>
      <c r="AQO215" s="449"/>
      <c r="AQP215" s="449"/>
      <c r="AQQ215" s="602"/>
      <c r="AQR215" s="447"/>
      <c r="AQS215" s="447"/>
      <c r="AQT215" s="447"/>
      <c r="AQU215" s="448"/>
      <c r="AQV215" s="602"/>
      <c r="AQW215" s="602"/>
      <c r="AQX215" s="602"/>
      <c r="AQY215" s="449"/>
      <c r="AQZ215" s="449"/>
      <c r="ARA215" s="449"/>
      <c r="ARB215" s="602"/>
      <c r="ARC215" s="449"/>
      <c r="ARD215" s="449"/>
      <c r="ARE215" s="449"/>
      <c r="ARF215" s="449"/>
      <c r="ARG215" s="602"/>
      <c r="ARH215" s="447"/>
      <c r="ARI215" s="447"/>
      <c r="ARJ215" s="447"/>
      <c r="ARK215" s="448"/>
      <c r="ARL215" s="602"/>
      <c r="ARM215" s="602"/>
      <c r="ARN215" s="602"/>
      <c r="ARO215" s="449"/>
      <c r="ARP215" s="449"/>
      <c r="ARQ215" s="449"/>
      <c r="ARR215" s="602"/>
      <c r="ARS215" s="449"/>
      <c r="ART215" s="449"/>
      <c r="ARU215" s="449"/>
      <c r="ARV215" s="449"/>
      <c r="ARW215" s="602"/>
      <c r="ARX215" s="447"/>
      <c r="ARY215" s="447"/>
      <c r="ARZ215" s="447"/>
      <c r="ASA215" s="448"/>
      <c r="ASB215" s="602"/>
      <c r="ASC215" s="602"/>
      <c r="ASD215" s="602"/>
      <c r="ASE215" s="449"/>
      <c r="ASF215" s="449"/>
      <c r="ASG215" s="449"/>
      <c r="ASH215" s="602"/>
      <c r="ASI215" s="449"/>
      <c r="ASJ215" s="449"/>
      <c r="ASK215" s="449"/>
      <c r="ASL215" s="449"/>
      <c r="ASM215" s="602"/>
      <c r="ASN215" s="447"/>
      <c r="ASO215" s="447"/>
      <c r="ASP215" s="447"/>
      <c r="ASQ215" s="448"/>
      <c r="ASR215" s="602"/>
      <c r="ASS215" s="602"/>
      <c r="AST215" s="602"/>
      <c r="ASU215" s="449"/>
      <c r="ASV215" s="449"/>
      <c r="ASW215" s="449"/>
      <c r="ASX215" s="602"/>
      <c r="ASY215" s="449"/>
      <c r="ASZ215" s="449"/>
      <c r="ATA215" s="449"/>
      <c r="ATB215" s="449"/>
      <c r="ATC215" s="602"/>
      <c r="ATD215" s="447"/>
      <c r="ATE215" s="447"/>
      <c r="ATF215" s="447"/>
      <c r="ATG215" s="448"/>
      <c r="ATH215" s="602"/>
      <c r="ATI215" s="602"/>
      <c r="ATJ215" s="602"/>
      <c r="ATK215" s="449"/>
      <c r="ATL215" s="449"/>
      <c r="ATM215" s="449"/>
      <c r="ATN215" s="602"/>
      <c r="ATO215" s="449"/>
      <c r="ATP215" s="449"/>
      <c r="ATQ215" s="449"/>
      <c r="ATR215" s="449"/>
      <c r="ATS215" s="602"/>
      <c r="ATT215" s="447"/>
      <c r="ATU215" s="447"/>
      <c r="ATV215" s="447"/>
      <c r="ATW215" s="448"/>
      <c r="ATX215" s="602"/>
      <c r="ATY215" s="602"/>
      <c r="ATZ215" s="602"/>
      <c r="AUA215" s="449"/>
      <c r="AUB215" s="449"/>
      <c r="AUC215" s="449"/>
      <c r="AUD215" s="602"/>
      <c r="AUE215" s="449"/>
      <c r="AUF215" s="449"/>
      <c r="AUG215" s="449"/>
      <c r="AUH215" s="449"/>
      <c r="AUI215" s="602"/>
      <c r="AUJ215" s="447"/>
      <c r="AUK215" s="447"/>
      <c r="AUL215" s="447"/>
      <c r="AUM215" s="448"/>
      <c r="AUN215" s="602"/>
      <c r="AUO215" s="602"/>
      <c r="AUP215" s="602"/>
      <c r="AUQ215" s="449"/>
      <c r="AUR215" s="449"/>
      <c r="AUS215" s="449"/>
      <c r="AUT215" s="602"/>
      <c r="AUU215" s="449"/>
      <c r="AUV215" s="449"/>
      <c r="AUW215" s="449"/>
      <c r="AUX215" s="449"/>
      <c r="AUY215" s="602"/>
      <c r="AUZ215" s="447"/>
      <c r="AVA215" s="447"/>
      <c r="AVB215" s="447"/>
      <c r="AVC215" s="448"/>
      <c r="AVD215" s="602"/>
      <c r="AVE215" s="602"/>
      <c r="AVF215" s="602"/>
      <c r="AVG215" s="449"/>
      <c r="AVH215" s="449"/>
      <c r="AVI215" s="449"/>
      <c r="AVJ215" s="602"/>
      <c r="AVK215" s="449"/>
      <c r="AVL215" s="449"/>
      <c r="AVM215" s="449"/>
      <c r="AVN215" s="449"/>
      <c r="AVO215" s="602"/>
      <c r="AVP215" s="447"/>
      <c r="AVQ215" s="447"/>
      <c r="AVR215" s="447"/>
      <c r="AVS215" s="448"/>
      <c r="AVT215" s="602"/>
      <c r="AVU215" s="602"/>
      <c r="AVV215" s="602"/>
      <c r="AVW215" s="449"/>
      <c r="AVX215" s="449"/>
      <c r="AVY215" s="449"/>
      <c r="AVZ215" s="602"/>
      <c r="AWA215" s="449"/>
      <c r="AWB215" s="449"/>
      <c r="AWC215" s="449"/>
      <c r="AWD215" s="449"/>
      <c r="AWE215" s="602"/>
      <c r="AWF215" s="447"/>
      <c r="AWG215" s="447"/>
      <c r="AWH215" s="447"/>
      <c r="AWI215" s="448"/>
      <c r="AWJ215" s="602"/>
      <c r="AWK215" s="602"/>
      <c r="AWL215" s="602"/>
      <c r="AWM215" s="449"/>
      <c r="AWN215" s="449"/>
      <c r="AWO215" s="449"/>
      <c r="AWP215" s="602"/>
      <c r="AWQ215" s="449"/>
      <c r="AWR215" s="449"/>
      <c r="AWS215" s="449"/>
      <c r="AWT215" s="449"/>
      <c r="AWU215" s="602"/>
      <c r="AWV215" s="447"/>
      <c r="AWW215" s="447"/>
      <c r="AWX215" s="447"/>
      <c r="AWY215" s="448"/>
      <c r="AWZ215" s="602"/>
      <c r="AXA215" s="602"/>
      <c r="AXB215" s="602"/>
      <c r="AXC215" s="449"/>
      <c r="AXD215" s="449"/>
      <c r="AXE215" s="449"/>
      <c r="AXF215" s="602"/>
      <c r="AXG215" s="449"/>
      <c r="AXH215" s="449"/>
      <c r="AXI215" s="449"/>
      <c r="AXJ215" s="449"/>
      <c r="AXK215" s="602"/>
      <c r="AXL215" s="447"/>
      <c r="AXM215" s="447"/>
      <c r="AXN215" s="447"/>
      <c r="AXO215" s="448"/>
      <c r="AXP215" s="602"/>
      <c r="AXQ215" s="602"/>
      <c r="AXR215" s="602"/>
      <c r="AXS215" s="449"/>
      <c r="AXT215" s="449"/>
      <c r="AXU215" s="449"/>
      <c r="AXV215" s="602"/>
      <c r="AXW215" s="449"/>
      <c r="AXX215" s="449"/>
      <c r="AXY215" s="449"/>
      <c r="AXZ215" s="449"/>
      <c r="AYA215" s="602"/>
      <c r="AYB215" s="447"/>
      <c r="AYC215" s="447"/>
      <c r="AYD215" s="447"/>
      <c r="AYE215" s="448"/>
      <c r="AYF215" s="602"/>
      <c r="AYG215" s="602"/>
      <c r="AYH215" s="602"/>
      <c r="AYI215" s="449"/>
      <c r="AYJ215" s="449"/>
      <c r="AYK215" s="449"/>
      <c r="AYL215" s="602"/>
      <c r="AYM215" s="449"/>
      <c r="AYN215" s="449"/>
      <c r="AYO215" s="449"/>
      <c r="AYP215" s="449"/>
      <c r="AYQ215" s="602"/>
      <c r="AYR215" s="447"/>
      <c r="AYS215" s="447"/>
      <c r="AYT215" s="447"/>
      <c r="AYU215" s="448"/>
      <c r="AYV215" s="602"/>
      <c r="AYW215" s="602"/>
      <c r="AYX215" s="602"/>
      <c r="AYY215" s="449"/>
      <c r="AYZ215" s="449"/>
      <c r="AZA215" s="449"/>
      <c r="AZB215" s="602"/>
      <c r="AZC215" s="449"/>
      <c r="AZD215" s="449"/>
      <c r="AZE215" s="449"/>
      <c r="AZF215" s="449"/>
      <c r="AZG215" s="602"/>
      <c r="AZH215" s="447"/>
      <c r="AZI215" s="447"/>
      <c r="AZJ215" s="447"/>
      <c r="AZK215" s="448"/>
      <c r="AZL215" s="602"/>
      <c r="AZM215" s="602"/>
      <c r="AZN215" s="602"/>
      <c r="AZO215" s="449"/>
      <c r="AZP215" s="449"/>
      <c r="AZQ215" s="449"/>
      <c r="AZR215" s="602"/>
      <c r="AZS215" s="449"/>
      <c r="AZT215" s="449"/>
      <c r="AZU215" s="449"/>
      <c r="AZV215" s="449"/>
      <c r="AZW215" s="602"/>
      <c r="AZX215" s="447"/>
      <c r="AZY215" s="447"/>
      <c r="AZZ215" s="447"/>
      <c r="BAA215" s="448"/>
      <c r="BAB215" s="602"/>
      <c r="BAC215" s="602"/>
      <c r="BAD215" s="602"/>
      <c r="BAE215" s="449"/>
      <c r="BAF215" s="449"/>
      <c r="BAG215" s="449"/>
      <c r="BAH215" s="602"/>
      <c r="BAI215" s="449"/>
      <c r="BAJ215" s="449"/>
      <c r="BAK215" s="449"/>
      <c r="BAL215" s="449"/>
      <c r="BAM215" s="602"/>
      <c r="BAN215" s="447"/>
      <c r="BAO215" s="447"/>
      <c r="BAP215" s="447"/>
      <c r="BAQ215" s="448"/>
      <c r="BAR215" s="602"/>
      <c r="BAS215" s="602"/>
      <c r="BAT215" s="602"/>
      <c r="BAU215" s="449"/>
      <c r="BAV215" s="449"/>
      <c r="BAW215" s="449"/>
      <c r="BAX215" s="602"/>
      <c r="BAY215" s="449"/>
      <c r="BAZ215" s="449"/>
      <c r="BBA215" s="449"/>
      <c r="BBB215" s="449"/>
      <c r="BBC215" s="602"/>
      <c r="BBD215" s="447"/>
      <c r="BBE215" s="447"/>
      <c r="BBF215" s="447"/>
      <c r="BBG215" s="448"/>
      <c r="BBH215" s="602"/>
      <c r="BBI215" s="602"/>
      <c r="BBJ215" s="602"/>
      <c r="BBK215" s="449"/>
      <c r="BBL215" s="449"/>
      <c r="BBM215" s="449"/>
      <c r="BBN215" s="602"/>
      <c r="BBO215" s="449"/>
      <c r="BBP215" s="449"/>
      <c r="BBQ215" s="449"/>
      <c r="BBR215" s="449"/>
      <c r="BBS215" s="602"/>
      <c r="BBT215" s="447"/>
      <c r="BBU215" s="447"/>
      <c r="BBV215" s="447"/>
      <c r="BBW215" s="448"/>
      <c r="BBX215" s="602"/>
      <c r="BBY215" s="602"/>
      <c r="BBZ215" s="602"/>
      <c r="BCA215" s="449"/>
      <c r="BCB215" s="449"/>
      <c r="BCC215" s="449"/>
      <c r="BCD215" s="602"/>
      <c r="BCE215" s="449"/>
      <c r="BCF215" s="449"/>
      <c r="BCG215" s="449"/>
      <c r="BCH215" s="449"/>
      <c r="BCI215" s="602"/>
      <c r="BCJ215" s="447"/>
      <c r="BCK215" s="447"/>
      <c r="BCL215" s="447"/>
      <c r="BCM215" s="448"/>
      <c r="BCN215" s="602"/>
      <c r="BCO215" s="602"/>
      <c r="BCP215" s="602"/>
      <c r="BCQ215" s="449"/>
      <c r="BCR215" s="449"/>
      <c r="BCS215" s="449"/>
      <c r="BCT215" s="602"/>
      <c r="BCU215" s="449"/>
      <c r="BCV215" s="449"/>
      <c r="BCW215" s="449"/>
      <c r="BCX215" s="449"/>
      <c r="BCY215" s="602"/>
      <c r="BCZ215" s="447"/>
      <c r="BDA215" s="447"/>
      <c r="BDB215" s="447"/>
      <c r="BDC215" s="448"/>
      <c r="BDD215" s="602"/>
      <c r="BDE215" s="602"/>
      <c r="BDF215" s="602"/>
      <c r="BDG215" s="449"/>
      <c r="BDH215" s="449"/>
      <c r="BDI215" s="449"/>
      <c r="BDJ215" s="602"/>
      <c r="BDK215" s="449"/>
      <c r="BDL215" s="449"/>
      <c r="BDM215" s="449"/>
      <c r="BDN215" s="449"/>
      <c r="BDO215" s="602"/>
      <c r="BDP215" s="447"/>
      <c r="BDQ215" s="447"/>
      <c r="BDR215" s="447"/>
      <c r="BDS215" s="448"/>
      <c r="BDT215" s="602"/>
      <c r="BDU215" s="602"/>
      <c r="BDV215" s="602"/>
      <c r="BDW215" s="449"/>
      <c r="BDX215" s="449"/>
      <c r="BDY215" s="449"/>
      <c r="BDZ215" s="602"/>
      <c r="BEA215" s="449"/>
      <c r="BEB215" s="449"/>
      <c r="BEC215" s="449"/>
      <c r="BED215" s="449"/>
      <c r="BEE215" s="602"/>
      <c r="BEF215" s="447"/>
      <c r="BEG215" s="447"/>
      <c r="BEH215" s="447"/>
      <c r="BEI215" s="448"/>
      <c r="BEJ215" s="602"/>
      <c r="BEK215" s="602"/>
      <c r="BEL215" s="602"/>
      <c r="BEM215" s="449"/>
      <c r="BEN215" s="449"/>
      <c r="BEO215" s="449"/>
      <c r="BEP215" s="602"/>
      <c r="BEQ215" s="449"/>
      <c r="BER215" s="449"/>
      <c r="BES215" s="449"/>
      <c r="BET215" s="449"/>
      <c r="BEU215" s="602"/>
      <c r="BEV215" s="447"/>
      <c r="BEW215" s="447"/>
      <c r="BEX215" s="447"/>
      <c r="BEY215" s="448"/>
      <c r="BEZ215" s="602"/>
      <c r="BFA215" s="602"/>
      <c r="BFB215" s="602"/>
      <c r="BFC215" s="449"/>
      <c r="BFD215" s="449"/>
      <c r="BFE215" s="449"/>
      <c r="BFF215" s="602"/>
      <c r="BFG215" s="449"/>
      <c r="BFH215" s="449"/>
      <c r="BFI215" s="449"/>
      <c r="BFJ215" s="449"/>
      <c r="BFK215" s="602"/>
      <c r="BFL215" s="447"/>
      <c r="BFM215" s="447"/>
      <c r="BFN215" s="447"/>
      <c r="BFO215" s="448"/>
      <c r="BFP215" s="602"/>
      <c r="BFQ215" s="602"/>
      <c r="BFR215" s="602"/>
      <c r="BFS215" s="449"/>
      <c r="BFT215" s="449"/>
      <c r="BFU215" s="449"/>
      <c r="BFV215" s="602"/>
      <c r="BFW215" s="449"/>
      <c r="BFX215" s="449"/>
      <c r="BFY215" s="449"/>
      <c r="BFZ215" s="449"/>
      <c r="BGA215" s="602"/>
      <c r="BGB215" s="447"/>
      <c r="BGC215" s="447"/>
      <c r="BGD215" s="447"/>
      <c r="BGE215" s="448"/>
      <c r="BGF215" s="602"/>
      <c r="BGG215" s="602"/>
      <c r="BGH215" s="602"/>
      <c r="BGI215" s="449"/>
      <c r="BGJ215" s="449"/>
      <c r="BGK215" s="449"/>
      <c r="BGL215" s="602"/>
      <c r="BGM215" s="449"/>
      <c r="BGN215" s="449"/>
      <c r="BGO215" s="449"/>
      <c r="BGP215" s="449"/>
      <c r="BGQ215" s="602"/>
      <c r="BGR215" s="447"/>
      <c r="BGS215" s="447"/>
      <c r="BGT215" s="447"/>
      <c r="BGU215" s="448"/>
      <c r="BGV215" s="602"/>
      <c r="BGW215" s="602"/>
      <c r="BGX215" s="602"/>
      <c r="BGY215" s="449"/>
      <c r="BGZ215" s="449"/>
      <c r="BHA215" s="449"/>
      <c r="BHB215" s="602"/>
      <c r="BHC215" s="449"/>
      <c r="BHD215" s="449"/>
      <c r="BHE215" s="449"/>
      <c r="BHF215" s="449"/>
      <c r="BHG215" s="602"/>
      <c r="BHH215" s="447"/>
      <c r="BHI215" s="447"/>
      <c r="BHJ215" s="447"/>
      <c r="BHK215" s="448"/>
      <c r="BHL215" s="602"/>
      <c r="BHM215" s="602"/>
      <c r="BHN215" s="602"/>
      <c r="BHO215" s="449"/>
      <c r="BHP215" s="449"/>
      <c r="BHQ215" s="449"/>
      <c r="BHR215" s="602"/>
      <c r="BHS215" s="449"/>
      <c r="BHT215" s="449"/>
      <c r="BHU215" s="449"/>
      <c r="BHV215" s="449"/>
      <c r="BHW215" s="602"/>
      <c r="BHX215" s="447"/>
      <c r="BHY215" s="447"/>
      <c r="BHZ215" s="447"/>
      <c r="BIA215" s="448"/>
      <c r="BIB215" s="602"/>
      <c r="BIC215" s="602"/>
      <c r="BID215" s="602"/>
      <c r="BIE215" s="449"/>
      <c r="BIF215" s="449"/>
      <c r="BIG215" s="449"/>
      <c r="BIH215" s="602"/>
      <c r="BII215" s="449"/>
      <c r="BIJ215" s="449"/>
      <c r="BIK215" s="449"/>
      <c r="BIL215" s="449"/>
      <c r="BIM215" s="602"/>
      <c r="BIN215" s="447"/>
      <c r="BIO215" s="447"/>
      <c r="BIP215" s="447"/>
      <c r="BIQ215" s="448"/>
      <c r="BIR215" s="602"/>
      <c r="BIS215" s="602"/>
      <c r="BIT215" s="602"/>
      <c r="BIU215" s="449"/>
      <c r="BIV215" s="449"/>
      <c r="BIW215" s="449"/>
      <c r="BIX215" s="602"/>
      <c r="BIY215" s="449"/>
      <c r="BIZ215" s="449"/>
      <c r="BJA215" s="449"/>
      <c r="BJB215" s="449"/>
      <c r="BJC215" s="602"/>
      <c r="BJD215" s="447"/>
      <c r="BJE215" s="447"/>
      <c r="BJF215" s="447"/>
      <c r="BJG215" s="448"/>
      <c r="BJH215" s="602"/>
      <c r="BJI215" s="602"/>
      <c r="BJJ215" s="602"/>
      <c r="BJK215" s="449"/>
      <c r="BJL215" s="449"/>
      <c r="BJM215" s="449"/>
      <c r="BJN215" s="602"/>
      <c r="BJO215" s="449"/>
      <c r="BJP215" s="449"/>
      <c r="BJQ215" s="449"/>
      <c r="BJR215" s="449"/>
      <c r="BJS215" s="602"/>
      <c r="BJT215" s="447"/>
      <c r="BJU215" s="447"/>
      <c r="BJV215" s="447"/>
      <c r="BJW215" s="448"/>
      <c r="BJX215" s="602"/>
      <c r="BJY215" s="602"/>
      <c r="BJZ215" s="602"/>
      <c r="BKA215" s="449"/>
      <c r="BKB215" s="449"/>
      <c r="BKC215" s="449"/>
      <c r="BKD215" s="602"/>
      <c r="BKE215" s="449"/>
      <c r="BKF215" s="449"/>
      <c r="BKG215" s="449"/>
      <c r="BKH215" s="449"/>
      <c r="BKI215" s="602"/>
      <c r="BKJ215" s="447"/>
      <c r="BKK215" s="447"/>
      <c r="BKL215" s="447"/>
      <c r="BKM215" s="448"/>
      <c r="BKN215" s="602"/>
      <c r="BKO215" s="602"/>
      <c r="BKP215" s="602"/>
      <c r="BKQ215" s="449"/>
      <c r="BKR215" s="449"/>
      <c r="BKS215" s="449"/>
      <c r="BKT215" s="602"/>
      <c r="BKU215" s="449"/>
      <c r="BKV215" s="449"/>
      <c r="BKW215" s="449"/>
      <c r="BKX215" s="449"/>
      <c r="BKY215" s="602"/>
      <c r="BKZ215" s="447"/>
      <c r="BLA215" s="447"/>
      <c r="BLB215" s="447"/>
      <c r="BLC215" s="448"/>
      <c r="BLD215" s="602"/>
      <c r="BLE215" s="602"/>
      <c r="BLF215" s="602"/>
      <c r="BLG215" s="449"/>
      <c r="BLH215" s="449"/>
      <c r="BLI215" s="449"/>
      <c r="BLJ215" s="602"/>
      <c r="BLK215" s="449"/>
      <c r="BLL215" s="449"/>
      <c r="BLM215" s="449"/>
      <c r="BLN215" s="449"/>
      <c r="BLO215" s="602"/>
      <c r="BLP215" s="447"/>
      <c r="BLQ215" s="447"/>
      <c r="BLR215" s="447"/>
      <c r="BLS215" s="448"/>
      <c r="BLT215" s="602"/>
      <c r="BLU215" s="602"/>
      <c r="BLV215" s="602"/>
      <c r="BLW215" s="449"/>
      <c r="BLX215" s="449"/>
      <c r="BLY215" s="449"/>
      <c r="BLZ215" s="602"/>
      <c r="BMA215" s="449"/>
      <c r="BMB215" s="449"/>
      <c r="BMC215" s="449"/>
      <c r="BMD215" s="449"/>
      <c r="BME215" s="602"/>
      <c r="BMF215" s="447"/>
      <c r="BMG215" s="447"/>
      <c r="BMH215" s="447"/>
      <c r="BMI215" s="448"/>
      <c r="BMJ215" s="602"/>
      <c r="BMK215" s="602"/>
      <c r="BML215" s="602"/>
      <c r="BMM215" s="449"/>
      <c r="BMN215" s="449"/>
      <c r="BMO215" s="449"/>
      <c r="BMP215" s="602"/>
      <c r="BMQ215" s="449"/>
      <c r="BMR215" s="449"/>
      <c r="BMS215" s="449"/>
      <c r="BMT215" s="449"/>
      <c r="BMU215" s="602"/>
      <c r="BMV215" s="447"/>
      <c r="BMW215" s="447"/>
      <c r="BMX215" s="447"/>
      <c r="BMY215" s="448"/>
      <c r="BMZ215" s="602"/>
      <c r="BNA215" s="602"/>
      <c r="BNB215" s="602"/>
      <c r="BNC215" s="449"/>
      <c r="BND215" s="449"/>
      <c r="BNE215" s="449"/>
      <c r="BNF215" s="602"/>
      <c r="BNG215" s="449"/>
      <c r="BNH215" s="449"/>
      <c r="BNI215" s="449"/>
      <c r="BNJ215" s="449"/>
      <c r="BNK215" s="602"/>
      <c r="BNL215" s="447"/>
      <c r="BNM215" s="447"/>
      <c r="BNN215" s="447"/>
      <c r="BNO215" s="448"/>
      <c r="BNP215" s="602"/>
      <c r="BNQ215" s="602"/>
      <c r="BNR215" s="602"/>
      <c r="BNS215" s="449"/>
      <c r="BNT215" s="449"/>
      <c r="BNU215" s="449"/>
      <c r="BNV215" s="602"/>
      <c r="BNW215" s="449"/>
      <c r="BNX215" s="449"/>
      <c r="BNY215" s="449"/>
      <c r="BNZ215" s="449"/>
      <c r="BOA215" s="602"/>
      <c r="BOB215" s="447"/>
      <c r="BOC215" s="447"/>
      <c r="BOD215" s="447"/>
      <c r="BOE215" s="448"/>
      <c r="BOF215" s="602"/>
      <c r="BOG215" s="602"/>
      <c r="BOH215" s="602"/>
      <c r="BOI215" s="449"/>
      <c r="BOJ215" s="449"/>
      <c r="BOK215" s="449"/>
      <c r="BOL215" s="602"/>
      <c r="BOM215" s="449"/>
      <c r="BON215" s="449"/>
      <c r="BOO215" s="449"/>
      <c r="BOP215" s="449"/>
      <c r="BOQ215" s="602"/>
      <c r="BOR215" s="447"/>
      <c r="BOS215" s="447"/>
      <c r="BOT215" s="447"/>
      <c r="BOU215" s="448"/>
      <c r="BOV215" s="602"/>
      <c r="BOW215" s="602"/>
      <c r="BOX215" s="602"/>
      <c r="BOY215" s="449"/>
      <c r="BOZ215" s="449"/>
      <c r="BPA215" s="449"/>
      <c r="BPB215" s="602"/>
      <c r="BPC215" s="449"/>
      <c r="BPD215" s="449"/>
      <c r="BPE215" s="449"/>
      <c r="BPF215" s="449"/>
      <c r="BPG215" s="602"/>
      <c r="BPH215" s="447"/>
      <c r="BPI215" s="447"/>
      <c r="BPJ215" s="447"/>
      <c r="BPK215" s="448"/>
      <c r="BPL215" s="602"/>
      <c r="BPM215" s="602"/>
      <c r="BPN215" s="602"/>
      <c r="BPO215" s="449"/>
      <c r="BPP215" s="449"/>
      <c r="BPQ215" s="449"/>
      <c r="BPR215" s="602"/>
      <c r="BPS215" s="449"/>
      <c r="BPT215" s="449"/>
      <c r="BPU215" s="449"/>
      <c r="BPV215" s="449"/>
      <c r="BPW215" s="602"/>
      <c r="BPX215" s="447"/>
      <c r="BPY215" s="447"/>
      <c r="BPZ215" s="447"/>
      <c r="BQA215" s="448"/>
      <c r="BQB215" s="602"/>
      <c r="BQC215" s="602"/>
      <c r="BQD215" s="602"/>
      <c r="BQE215" s="449"/>
      <c r="BQF215" s="449"/>
      <c r="BQG215" s="449"/>
      <c r="BQH215" s="602"/>
      <c r="BQI215" s="449"/>
      <c r="BQJ215" s="449"/>
      <c r="BQK215" s="449"/>
      <c r="BQL215" s="449"/>
      <c r="BQM215" s="602"/>
      <c r="BQN215" s="447"/>
      <c r="BQO215" s="447"/>
      <c r="BQP215" s="447"/>
      <c r="BQQ215" s="448"/>
      <c r="BQR215" s="602"/>
      <c r="BQS215" s="602"/>
      <c r="BQT215" s="602"/>
      <c r="BQU215" s="449"/>
      <c r="BQV215" s="449"/>
      <c r="BQW215" s="449"/>
      <c r="BQX215" s="602"/>
      <c r="BQY215" s="449"/>
      <c r="BQZ215" s="449"/>
      <c r="BRA215" s="449"/>
      <c r="BRB215" s="449"/>
      <c r="BRC215" s="602"/>
      <c r="BRD215" s="447"/>
      <c r="BRE215" s="447"/>
      <c r="BRF215" s="447"/>
      <c r="BRG215" s="448"/>
      <c r="BRH215" s="602"/>
      <c r="BRI215" s="602"/>
      <c r="BRJ215" s="602"/>
      <c r="BRK215" s="449"/>
      <c r="BRL215" s="449"/>
      <c r="BRM215" s="449"/>
      <c r="BRN215" s="602"/>
      <c r="BRO215" s="449"/>
      <c r="BRP215" s="449"/>
      <c r="BRQ215" s="449"/>
      <c r="BRR215" s="449"/>
      <c r="BRS215" s="602"/>
      <c r="BRT215" s="447"/>
      <c r="BRU215" s="447"/>
      <c r="BRV215" s="447"/>
      <c r="BRW215" s="448"/>
      <c r="BRX215" s="602"/>
      <c r="BRY215" s="602"/>
      <c r="BRZ215" s="602"/>
      <c r="BSA215" s="449"/>
      <c r="BSB215" s="449"/>
      <c r="BSC215" s="449"/>
      <c r="BSD215" s="602"/>
      <c r="BSE215" s="449"/>
      <c r="BSF215" s="449"/>
      <c r="BSG215" s="449"/>
      <c r="BSH215" s="449"/>
      <c r="BSI215" s="602"/>
      <c r="BSJ215" s="447"/>
      <c r="BSK215" s="447"/>
      <c r="BSL215" s="447"/>
      <c r="BSM215" s="448"/>
      <c r="BSN215" s="602"/>
      <c r="BSO215" s="602"/>
      <c r="BSP215" s="602"/>
      <c r="BSQ215" s="449"/>
      <c r="BSR215" s="449"/>
      <c r="BSS215" s="449"/>
      <c r="BST215" s="602"/>
      <c r="BSU215" s="449"/>
      <c r="BSV215" s="449"/>
      <c r="BSW215" s="449"/>
      <c r="BSX215" s="449"/>
      <c r="BSY215" s="602"/>
      <c r="BSZ215" s="447"/>
      <c r="BTA215" s="447"/>
      <c r="BTB215" s="447"/>
      <c r="BTC215" s="448"/>
      <c r="BTD215" s="602"/>
      <c r="BTE215" s="602"/>
      <c r="BTF215" s="602"/>
      <c r="BTG215" s="449"/>
      <c r="BTH215" s="449"/>
      <c r="BTI215" s="449"/>
      <c r="BTJ215" s="602"/>
      <c r="BTK215" s="449"/>
      <c r="BTL215" s="449"/>
      <c r="BTM215" s="449"/>
      <c r="BTN215" s="449"/>
      <c r="BTO215" s="602"/>
      <c r="BTP215" s="447"/>
      <c r="BTQ215" s="447"/>
      <c r="BTR215" s="447"/>
      <c r="BTS215" s="448"/>
      <c r="BTT215" s="602"/>
      <c r="BTU215" s="602"/>
      <c r="BTV215" s="602"/>
      <c r="BTW215" s="449"/>
      <c r="BTX215" s="449"/>
      <c r="BTY215" s="449"/>
      <c r="BTZ215" s="602"/>
      <c r="BUA215" s="449"/>
      <c r="BUB215" s="449"/>
      <c r="BUC215" s="449"/>
      <c r="BUD215" s="449"/>
      <c r="BUE215" s="602"/>
      <c r="BUF215" s="447"/>
      <c r="BUG215" s="447"/>
      <c r="BUH215" s="447"/>
      <c r="BUI215" s="448"/>
      <c r="BUJ215" s="602"/>
      <c r="BUK215" s="602"/>
      <c r="BUL215" s="602"/>
      <c r="BUM215" s="449"/>
      <c r="BUN215" s="449"/>
      <c r="BUO215" s="449"/>
      <c r="BUP215" s="602"/>
      <c r="BUQ215" s="449"/>
      <c r="BUR215" s="449"/>
      <c r="BUS215" s="449"/>
      <c r="BUT215" s="449"/>
      <c r="BUU215" s="602"/>
      <c r="BUV215" s="447"/>
      <c r="BUW215" s="447"/>
      <c r="BUX215" s="447"/>
      <c r="BUY215" s="448"/>
      <c r="BUZ215" s="602"/>
      <c r="BVA215" s="602"/>
      <c r="BVB215" s="602"/>
      <c r="BVC215" s="449"/>
      <c r="BVD215" s="449"/>
      <c r="BVE215" s="449"/>
      <c r="BVF215" s="602"/>
      <c r="BVG215" s="449"/>
      <c r="BVH215" s="449"/>
      <c r="BVI215" s="449"/>
      <c r="BVJ215" s="449"/>
      <c r="BVK215" s="602"/>
      <c r="BVL215" s="447"/>
      <c r="BVM215" s="447"/>
      <c r="BVN215" s="447"/>
      <c r="BVO215" s="448"/>
      <c r="BVP215" s="602"/>
      <c r="BVQ215" s="602"/>
      <c r="BVR215" s="602"/>
      <c r="BVS215" s="449"/>
      <c r="BVT215" s="449"/>
      <c r="BVU215" s="449"/>
      <c r="BVV215" s="602"/>
      <c r="BVW215" s="449"/>
      <c r="BVX215" s="449"/>
      <c r="BVY215" s="449"/>
      <c r="BVZ215" s="449"/>
      <c r="BWA215" s="602"/>
      <c r="BWB215" s="447"/>
      <c r="BWC215" s="447"/>
      <c r="BWD215" s="447"/>
      <c r="BWE215" s="448"/>
      <c r="BWF215" s="602"/>
      <c r="BWG215" s="602"/>
      <c r="BWH215" s="602"/>
      <c r="BWI215" s="449"/>
      <c r="BWJ215" s="449"/>
      <c r="BWK215" s="449"/>
      <c r="BWL215" s="602"/>
      <c r="BWM215" s="449"/>
      <c r="BWN215" s="449"/>
      <c r="BWO215" s="449"/>
      <c r="BWP215" s="449"/>
      <c r="BWQ215" s="602"/>
      <c r="BWR215" s="447"/>
      <c r="BWS215" s="447"/>
      <c r="BWT215" s="447"/>
      <c r="BWU215" s="448"/>
      <c r="BWV215" s="602"/>
      <c r="BWW215" s="602"/>
      <c r="BWX215" s="602"/>
      <c r="BWY215" s="449"/>
      <c r="BWZ215" s="449"/>
      <c r="BXA215" s="449"/>
      <c r="BXB215" s="602"/>
      <c r="BXC215" s="449"/>
      <c r="BXD215" s="449"/>
      <c r="BXE215" s="449"/>
      <c r="BXF215" s="449"/>
      <c r="BXG215" s="602"/>
      <c r="BXH215" s="447"/>
      <c r="BXI215" s="447"/>
      <c r="BXJ215" s="447"/>
      <c r="BXK215" s="448"/>
      <c r="BXL215" s="602"/>
      <c r="BXM215" s="602"/>
      <c r="BXN215" s="602"/>
      <c r="BXO215" s="449"/>
      <c r="BXP215" s="449"/>
      <c r="BXQ215" s="449"/>
      <c r="BXR215" s="602"/>
      <c r="BXS215" s="449"/>
      <c r="BXT215" s="449"/>
      <c r="BXU215" s="449"/>
      <c r="BXV215" s="449"/>
      <c r="BXW215" s="602"/>
      <c r="BXX215" s="447"/>
      <c r="BXY215" s="447"/>
      <c r="BXZ215" s="447"/>
      <c r="BYA215" s="448"/>
      <c r="BYB215" s="602"/>
      <c r="BYC215" s="602"/>
      <c r="BYD215" s="602"/>
      <c r="BYE215" s="449"/>
      <c r="BYF215" s="449"/>
      <c r="BYG215" s="449"/>
      <c r="BYH215" s="602"/>
      <c r="BYI215" s="449"/>
      <c r="BYJ215" s="449"/>
      <c r="BYK215" s="449"/>
      <c r="BYL215" s="449"/>
      <c r="BYM215" s="602"/>
      <c r="BYN215" s="447"/>
      <c r="BYO215" s="447"/>
      <c r="BYP215" s="447"/>
      <c r="BYQ215" s="448"/>
      <c r="BYR215" s="602"/>
      <c r="BYS215" s="602"/>
      <c r="BYT215" s="602"/>
      <c r="BYU215" s="449"/>
      <c r="BYV215" s="449"/>
      <c r="BYW215" s="449"/>
      <c r="BYX215" s="602"/>
      <c r="BYY215" s="449"/>
      <c r="BYZ215" s="449"/>
      <c r="BZA215" s="449"/>
      <c r="BZB215" s="449"/>
      <c r="BZC215" s="602"/>
      <c r="BZD215" s="447"/>
      <c r="BZE215" s="447"/>
      <c r="BZF215" s="447"/>
      <c r="BZG215" s="448"/>
      <c r="BZH215" s="602"/>
      <c r="BZI215" s="602"/>
      <c r="BZJ215" s="602"/>
      <c r="BZK215" s="449"/>
      <c r="BZL215" s="449"/>
      <c r="BZM215" s="449"/>
      <c r="BZN215" s="602"/>
      <c r="BZO215" s="449"/>
      <c r="BZP215" s="449"/>
      <c r="BZQ215" s="449"/>
      <c r="BZR215" s="449"/>
      <c r="BZS215" s="602"/>
      <c r="BZT215" s="447"/>
      <c r="BZU215" s="447"/>
      <c r="BZV215" s="447"/>
      <c r="BZW215" s="448"/>
      <c r="BZX215" s="602"/>
      <c r="BZY215" s="602"/>
      <c r="BZZ215" s="602"/>
      <c r="CAA215" s="449"/>
      <c r="CAB215" s="449"/>
      <c r="CAC215" s="449"/>
      <c r="CAD215" s="602"/>
      <c r="CAE215" s="449"/>
      <c r="CAF215" s="449"/>
      <c r="CAG215" s="449"/>
      <c r="CAH215" s="449"/>
      <c r="CAI215" s="602"/>
      <c r="CAJ215" s="447"/>
      <c r="CAK215" s="447"/>
      <c r="CAL215" s="447"/>
      <c r="CAM215" s="448"/>
      <c r="CAN215" s="602"/>
      <c r="CAO215" s="602"/>
      <c r="CAP215" s="602"/>
      <c r="CAQ215" s="449"/>
      <c r="CAR215" s="449"/>
      <c r="CAS215" s="449"/>
      <c r="CAT215" s="602"/>
      <c r="CAU215" s="449"/>
      <c r="CAV215" s="449"/>
      <c r="CAW215" s="449"/>
      <c r="CAX215" s="449"/>
      <c r="CAY215" s="602"/>
      <c r="CAZ215" s="447"/>
      <c r="CBA215" s="447"/>
      <c r="CBB215" s="447"/>
      <c r="CBC215" s="448"/>
      <c r="CBD215" s="602"/>
      <c r="CBE215" s="602"/>
      <c r="CBF215" s="602"/>
      <c r="CBG215" s="449"/>
      <c r="CBH215" s="449"/>
      <c r="CBI215" s="449"/>
      <c r="CBJ215" s="602"/>
      <c r="CBK215" s="449"/>
      <c r="CBL215" s="449"/>
      <c r="CBM215" s="449"/>
      <c r="CBN215" s="449"/>
      <c r="CBO215" s="602"/>
      <c r="CBP215" s="447"/>
      <c r="CBQ215" s="447"/>
      <c r="CBR215" s="447"/>
      <c r="CBS215" s="448"/>
      <c r="CBT215" s="602"/>
      <c r="CBU215" s="602"/>
      <c r="CBV215" s="602"/>
      <c r="CBW215" s="449"/>
      <c r="CBX215" s="449"/>
      <c r="CBY215" s="449"/>
      <c r="CBZ215" s="602"/>
      <c r="CCA215" s="449"/>
      <c r="CCB215" s="449"/>
      <c r="CCC215" s="449"/>
      <c r="CCD215" s="449"/>
      <c r="CCE215" s="602"/>
      <c r="CCF215" s="447"/>
      <c r="CCG215" s="447"/>
      <c r="CCH215" s="447"/>
      <c r="CCI215" s="448"/>
      <c r="CCJ215" s="602"/>
      <c r="CCK215" s="602"/>
      <c r="CCL215" s="602"/>
      <c r="CCM215" s="449"/>
      <c r="CCN215" s="449"/>
      <c r="CCO215" s="449"/>
      <c r="CCP215" s="602"/>
      <c r="CCQ215" s="449"/>
      <c r="CCR215" s="449"/>
      <c r="CCS215" s="449"/>
      <c r="CCT215" s="449"/>
      <c r="CCU215" s="602"/>
      <c r="CCV215" s="447"/>
      <c r="CCW215" s="447"/>
      <c r="CCX215" s="447"/>
      <c r="CCY215" s="448"/>
      <c r="CCZ215" s="602"/>
      <c r="CDA215" s="602"/>
      <c r="CDB215" s="602"/>
      <c r="CDC215" s="449"/>
      <c r="CDD215" s="449"/>
      <c r="CDE215" s="449"/>
      <c r="CDF215" s="602"/>
      <c r="CDG215" s="449"/>
      <c r="CDH215" s="449"/>
      <c r="CDI215" s="449"/>
      <c r="CDJ215" s="449"/>
      <c r="CDK215" s="602"/>
      <c r="CDL215" s="447"/>
      <c r="CDM215" s="447"/>
      <c r="CDN215" s="447"/>
      <c r="CDO215" s="448"/>
      <c r="CDP215" s="602"/>
      <c r="CDQ215" s="602"/>
      <c r="CDR215" s="602"/>
      <c r="CDS215" s="449"/>
      <c r="CDT215" s="449"/>
      <c r="CDU215" s="449"/>
      <c r="CDV215" s="602"/>
      <c r="CDW215" s="449"/>
      <c r="CDX215" s="449"/>
      <c r="CDY215" s="449"/>
      <c r="CDZ215" s="449"/>
      <c r="CEA215" s="602"/>
      <c r="CEB215" s="447"/>
      <c r="CEC215" s="447"/>
      <c r="CED215" s="447"/>
      <c r="CEE215" s="448"/>
      <c r="CEF215" s="602"/>
      <c r="CEG215" s="602"/>
      <c r="CEH215" s="602"/>
      <c r="CEI215" s="449"/>
      <c r="CEJ215" s="449"/>
      <c r="CEK215" s="449"/>
      <c r="CEL215" s="602"/>
      <c r="CEM215" s="449"/>
      <c r="CEN215" s="449"/>
      <c r="CEO215" s="449"/>
      <c r="CEP215" s="449"/>
      <c r="CEQ215" s="602"/>
      <c r="CER215" s="447"/>
      <c r="CES215" s="447"/>
      <c r="CET215" s="447"/>
      <c r="CEU215" s="448"/>
      <c r="CEV215" s="602"/>
      <c r="CEW215" s="602"/>
      <c r="CEX215" s="602"/>
      <c r="CEY215" s="449"/>
      <c r="CEZ215" s="449"/>
      <c r="CFA215" s="449"/>
      <c r="CFB215" s="602"/>
      <c r="CFC215" s="449"/>
      <c r="CFD215" s="449"/>
      <c r="CFE215" s="449"/>
      <c r="CFF215" s="449"/>
      <c r="CFG215" s="602"/>
      <c r="CFH215" s="447"/>
      <c r="CFI215" s="447"/>
      <c r="CFJ215" s="447"/>
      <c r="CFK215" s="448"/>
      <c r="CFL215" s="602"/>
      <c r="CFM215" s="602"/>
      <c r="CFN215" s="602"/>
      <c r="CFO215" s="449"/>
      <c r="CFP215" s="449"/>
      <c r="CFQ215" s="449"/>
      <c r="CFR215" s="602"/>
      <c r="CFS215" s="449"/>
      <c r="CFT215" s="449"/>
      <c r="CFU215" s="449"/>
      <c r="CFV215" s="449"/>
      <c r="CFW215" s="602"/>
      <c r="CFX215" s="447"/>
      <c r="CFY215" s="447"/>
      <c r="CFZ215" s="447"/>
      <c r="CGA215" s="448"/>
      <c r="CGB215" s="602"/>
      <c r="CGC215" s="602"/>
      <c r="CGD215" s="602"/>
      <c r="CGE215" s="449"/>
      <c r="CGF215" s="449"/>
      <c r="CGG215" s="449"/>
      <c r="CGH215" s="602"/>
      <c r="CGI215" s="449"/>
      <c r="CGJ215" s="449"/>
      <c r="CGK215" s="449"/>
      <c r="CGL215" s="449"/>
      <c r="CGM215" s="602"/>
      <c r="CGN215" s="447"/>
      <c r="CGO215" s="447"/>
      <c r="CGP215" s="447"/>
      <c r="CGQ215" s="448"/>
      <c r="CGR215" s="602"/>
      <c r="CGS215" s="602"/>
      <c r="CGT215" s="602"/>
      <c r="CGU215" s="449"/>
      <c r="CGV215" s="449"/>
      <c r="CGW215" s="449"/>
      <c r="CGX215" s="602"/>
      <c r="CGY215" s="449"/>
      <c r="CGZ215" s="449"/>
      <c r="CHA215" s="449"/>
      <c r="CHB215" s="449"/>
      <c r="CHC215" s="602"/>
      <c r="CHD215" s="447"/>
      <c r="CHE215" s="447"/>
      <c r="CHF215" s="447"/>
      <c r="CHG215" s="448"/>
      <c r="CHH215" s="602"/>
      <c r="CHI215" s="602"/>
      <c r="CHJ215" s="602"/>
      <c r="CHK215" s="449"/>
      <c r="CHL215" s="449"/>
      <c r="CHM215" s="449"/>
      <c r="CHN215" s="602"/>
      <c r="CHO215" s="449"/>
      <c r="CHP215" s="449"/>
      <c r="CHQ215" s="449"/>
      <c r="CHR215" s="449"/>
      <c r="CHS215" s="602"/>
      <c r="CHT215" s="447"/>
      <c r="CHU215" s="447"/>
      <c r="CHV215" s="447"/>
      <c r="CHW215" s="448"/>
      <c r="CHX215" s="602"/>
      <c r="CHY215" s="602"/>
      <c r="CHZ215" s="602"/>
      <c r="CIA215" s="449"/>
      <c r="CIB215" s="449"/>
      <c r="CIC215" s="449"/>
      <c r="CID215" s="602"/>
      <c r="CIE215" s="449"/>
      <c r="CIF215" s="449"/>
      <c r="CIG215" s="449"/>
      <c r="CIH215" s="449"/>
      <c r="CII215" s="602"/>
      <c r="CIJ215" s="447"/>
      <c r="CIK215" s="447"/>
      <c r="CIL215" s="447"/>
      <c r="CIM215" s="448"/>
      <c r="CIN215" s="602"/>
      <c r="CIO215" s="602"/>
      <c r="CIP215" s="602"/>
      <c r="CIQ215" s="449"/>
      <c r="CIR215" s="449"/>
      <c r="CIS215" s="449"/>
      <c r="CIT215" s="602"/>
      <c r="CIU215" s="449"/>
      <c r="CIV215" s="449"/>
      <c r="CIW215" s="449"/>
      <c r="CIX215" s="449"/>
      <c r="CIY215" s="602"/>
      <c r="CIZ215" s="447"/>
      <c r="CJA215" s="447"/>
      <c r="CJB215" s="447"/>
      <c r="CJC215" s="448"/>
      <c r="CJD215" s="602"/>
      <c r="CJE215" s="602"/>
      <c r="CJF215" s="602"/>
      <c r="CJG215" s="449"/>
      <c r="CJH215" s="449"/>
      <c r="CJI215" s="449"/>
      <c r="CJJ215" s="602"/>
      <c r="CJK215" s="449"/>
      <c r="CJL215" s="449"/>
      <c r="CJM215" s="449"/>
      <c r="CJN215" s="449"/>
      <c r="CJO215" s="602"/>
      <c r="CJP215" s="447"/>
      <c r="CJQ215" s="447"/>
      <c r="CJR215" s="447"/>
      <c r="CJS215" s="448"/>
      <c r="CJT215" s="602"/>
      <c r="CJU215" s="602"/>
      <c r="CJV215" s="602"/>
      <c r="CJW215" s="449"/>
      <c r="CJX215" s="449"/>
      <c r="CJY215" s="449"/>
      <c r="CJZ215" s="602"/>
      <c r="CKA215" s="449"/>
      <c r="CKB215" s="449"/>
      <c r="CKC215" s="449"/>
      <c r="CKD215" s="449"/>
      <c r="CKE215" s="602"/>
      <c r="CKF215" s="447"/>
      <c r="CKG215" s="447"/>
      <c r="CKH215" s="447"/>
      <c r="CKI215" s="448"/>
      <c r="CKJ215" s="602"/>
      <c r="CKK215" s="602"/>
      <c r="CKL215" s="602"/>
      <c r="CKM215" s="449"/>
      <c r="CKN215" s="449"/>
      <c r="CKO215" s="449"/>
      <c r="CKP215" s="602"/>
      <c r="CKQ215" s="449"/>
      <c r="CKR215" s="449"/>
      <c r="CKS215" s="449"/>
      <c r="CKT215" s="449"/>
      <c r="CKU215" s="602"/>
      <c r="CKV215" s="447"/>
      <c r="CKW215" s="447"/>
      <c r="CKX215" s="447"/>
      <c r="CKY215" s="448"/>
      <c r="CKZ215" s="602"/>
      <c r="CLA215" s="602"/>
      <c r="CLB215" s="602"/>
      <c r="CLC215" s="449"/>
      <c r="CLD215" s="449"/>
      <c r="CLE215" s="449"/>
      <c r="CLF215" s="602"/>
      <c r="CLG215" s="449"/>
      <c r="CLH215" s="449"/>
      <c r="CLI215" s="449"/>
      <c r="CLJ215" s="449"/>
      <c r="CLK215" s="602"/>
      <c r="CLL215" s="447"/>
      <c r="CLM215" s="447"/>
      <c r="CLN215" s="447"/>
      <c r="CLO215" s="448"/>
      <c r="CLP215" s="602"/>
      <c r="CLQ215" s="602"/>
      <c r="CLR215" s="602"/>
      <c r="CLS215" s="449"/>
      <c r="CLT215" s="449"/>
      <c r="CLU215" s="449"/>
      <c r="CLV215" s="602"/>
      <c r="CLW215" s="449"/>
      <c r="CLX215" s="449"/>
      <c r="CLY215" s="449"/>
      <c r="CLZ215" s="449"/>
      <c r="CMA215" s="602"/>
      <c r="CMB215" s="447"/>
      <c r="CMC215" s="447"/>
      <c r="CMD215" s="447"/>
      <c r="CME215" s="448"/>
      <c r="CMF215" s="602"/>
      <c r="CMG215" s="602"/>
      <c r="CMH215" s="602"/>
      <c r="CMI215" s="449"/>
      <c r="CMJ215" s="449"/>
      <c r="CMK215" s="449"/>
      <c r="CML215" s="602"/>
      <c r="CMM215" s="449"/>
      <c r="CMN215" s="449"/>
      <c r="CMO215" s="449"/>
      <c r="CMP215" s="449"/>
      <c r="CMQ215" s="602"/>
      <c r="CMR215" s="447"/>
      <c r="CMS215" s="447"/>
      <c r="CMT215" s="447"/>
      <c r="CMU215" s="448"/>
      <c r="CMV215" s="602"/>
      <c r="CMW215" s="602"/>
      <c r="CMX215" s="602"/>
      <c r="CMY215" s="449"/>
      <c r="CMZ215" s="449"/>
      <c r="CNA215" s="449"/>
      <c r="CNB215" s="602"/>
      <c r="CNC215" s="449"/>
      <c r="CND215" s="449"/>
      <c r="CNE215" s="449"/>
      <c r="CNF215" s="449"/>
      <c r="CNG215" s="602"/>
      <c r="CNH215" s="447"/>
      <c r="CNI215" s="447"/>
      <c r="CNJ215" s="447"/>
      <c r="CNK215" s="448"/>
      <c r="CNL215" s="602"/>
      <c r="CNM215" s="602"/>
      <c r="CNN215" s="602"/>
      <c r="CNO215" s="449"/>
      <c r="CNP215" s="449"/>
      <c r="CNQ215" s="449"/>
      <c r="CNR215" s="602"/>
      <c r="CNS215" s="449"/>
      <c r="CNT215" s="449"/>
      <c r="CNU215" s="449"/>
      <c r="CNV215" s="449"/>
      <c r="CNW215" s="602"/>
      <c r="CNX215" s="447"/>
      <c r="CNY215" s="447"/>
      <c r="CNZ215" s="447"/>
      <c r="COA215" s="448"/>
      <c r="COB215" s="602"/>
      <c r="COC215" s="602"/>
      <c r="COD215" s="602"/>
      <c r="COE215" s="449"/>
      <c r="COF215" s="449"/>
      <c r="COG215" s="449"/>
      <c r="COH215" s="602"/>
      <c r="COI215" s="449"/>
      <c r="COJ215" s="449"/>
      <c r="COK215" s="449"/>
      <c r="COL215" s="449"/>
      <c r="COM215" s="602"/>
      <c r="CON215" s="447"/>
      <c r="COO215" s="447"/>
      <c r="COP215" s="447"/>
      <c r="COQ215" s="448"/>
      <c r="COR215" s="602"/>
      <c r="COS215" s="602"/>
      <c r="COT215" s="602"/>
      <c r="COU215" s="449"/>
      <c r="COV215" s="449"/>
      <c r="COW215" s="449"/>
      <c r="COX215" s="602"/>
      <c r="COY215" s="449"/>
      <c r="COZ215" s="449"/>
      <c r="CPA215" s="449"/>
      <c r="CPB215" s="449"/>
      <c r="CPC215" s="602"/>
      <c r="CPD215" s="447"/>
      <c r="CPE215" s="447"/>
      <c r="CPF215" s="447"/>
      <c r="CPG215" s="448"/>
      <c r="CPH215" s="602"/>
      <c r="CPI215" s="602"/>
      <c r="CPJ215" s="602"/>
      <c r="CPK215" s="449"/>
      <c r="CPL215" s="449"/>
      <c r="CPM215" s="449"/>
      <c r="CPN215" s="602"/>
      <c r="CPO215" s="449"/>
      <c r="CPP215" s="449"/>
      <c r="CPQ215" s="449"/>
      <c r="CPR215" s="449"/>
      <c r="CPS215" s="602"/>
      <c r="CPT215" s="447"/>
      <c r="CPU215" s="447"/>
      <c r="CPV215" s="447"/>
      <c r="CPW215" s="448"/>
      <c r="CPX215" s="602"/>
      <c r="CPY215" s="602"/>
      <c r="CPZ215" s="602"/>
      <c r="CQA215" s="449"/>
      <c r="CQB215" s="449"/>
      <c r="CQC215" s="449"/>
      <c r="CQD215" s="602"/>
      <c r="CQE215" s="449"/>
      <c r="CQF215" s="449"/>
      <c r="CQG215" s="449"/>
      <c r="CQH215" s="449"/>
      <c r="CQI215" s="602"/>
      <c r="CQJ215" s="447"/>
      <c r="CQK215" s="447"/>
      <c r="CQL215" s="447"/>
      <c r="CQM215" s="448"/>
      <c r="CQN215" s="602"/>
      <c r="CQO215" s="602"/>
      <c r="CQP215" s="602"/>
      <c r="CQQ215" s="449"/>
      <c r="CQR215" s="449"/>
      <c r="CQS215" s="449"/>
      <c r="CQT215" s="602"/>
      <c r="CQU215" s="449"/>
      <c r="CQV215" s="449"/>
      <c r="CQW215" s="449"/>
      <c r="CQX215" s="449"/>
      <c r="CQY215" s="602"/>
      <c r="CQZ215" s="447"/>
      <c r="CRA215" s="447"/>
      <c r="CRB215" s="447"/>
      <c r="CRC215" s="448"/>
      <c r="CRD215" s="602"/>
      <c r="CRE215" s="602"/>
      <c r="CRF215" s="602"/>
      <c r="CRG215" s="449"/>
      <c r="CRH215" s="449"/>
      <c r="CRI215" s="449"/>
      <c r="CRJ215" s="602"/>
      <c r="CRK215" s="449"/>
      <c r="CRL215" s="449"/>
      <c r="CRM215" s="449"/>
      <c r="CRN215" s="449"/>
      <c r="CRO215" s="602"/>
      <c r="CRP215" s="447"/>
      <c r="CRQ215" s="447"/>
      <c r="CRR215" s="447"/>
      <c r="CRS215" s="448"/>
      <c r="CRT215" s="602"/>
      <c r="CRU215" s="602"/>
      <c r="CRV215" s="602"/>
      <c r="CRW215" s="449"/>
      <c r="CRX215" s="449"/>
      <c r="CRY215" s="449"/>
      <c r="CRZ215" s="602"/>
      <c r="CSA215" s="449"/>
      <c r="CSB215" s="449"/>
      <c r="CSC215" s="449"/>
      <c r="CSD215" s="449"/>
      <c r="CSE215" s="602"/>
      <c r="CSF215" s="447"/>
      <c r="CSG215" s="447"/>
      <c r="CSH215" s="447"/>
      <c r="CSI215" s="448"/>
      <c r="CSJ215" s="602"/>
      <c r="CSK215" s="602"/>
      <c r="CSL215" s="602"/>
      <c r="CSM215" s="449"/>
      <c r="CSN215" s="449"/>
      <c r="CSO215" s="449"/>
      <c r="CSP215" s="602"/>
      <c r="CSQ215" s="449"/>
      <c r="CSR215" s="449"/>
      <c r="CSS215" s="449"/>
      <c r="CST215" s="449"/>
      <c r="CSU215" s="602"/>
      <c r="CSV215" s="447"/>
      <c r="CSW215" s="447"/>
      <c r="CSX215" s="447"/>
      <c r="CSY215" s="448"/>
      <c r="CSZ215" s="602"/>
      <c r="CTA215" s="602"/>
      <c r="CTB215" s="602"/>
      <c r="CTC215" s="449"/>
      <c r="CTD215" s="449"/>
      <c r="CTE215" s="449"/>
      <c r="CTF215" s="602"/>
      <c r="CTG215" s="449"/>
      <c r="CTH215" s="449"/>
      <c r="CTI215" s="449"/>
      <c r="CTJ215" s="449"/>
      <c r="CTK215" s="602"/>
      <c r="CTL215" s="447"/>
      <c r="CTM215" s="447"/>
      <c r="CTN215" s="447"/>
      <c r="CTO215" s="448"/>
      <c r="CTP215" s="602"/>
      <c r="CTQ215" s="602"/>
      <c r="CTR215" s="602"/>
      <c r="CTS215" s="449"/>
      <c r="CTT215" s="449"/>
      <c r="CTU215" s="449"/>
      <c r="CTV215" s="602"/>
      <c r="CTW215" s="449"/>
      <c r="CTX215" s="449"/>
      <c r="CTY215" s="449"/>
      <c r="CTZ215" s="449"/>
      <c r="CUA215" s="602"/>
      <c r="CUB215" s="447"/>
      <c r="CUC215" s="447"/>
      <c r="CUD215" s="447"/>
      <c r="CUE215" s="448"/>
      <c r="CUF215" s="602"/>
      <c r="CUG215" s="602"/>
      <c r="CUH215" s="602"/>
      <c r="CUI215" s="449"/>
      <c r="CUJ215" s="449"/>
      <c r="CUK215" s="449"/>
      <c r="CUL215" s="602"/>
      <c r="CUM215" s="449"/>
      <c r="CUN215" s="449"/>
      <c r="CUO215" s="449"/>
      <c r="CUP215" s="449"/>
      <c r="CUQ215" s="602"/>
      <c r="CUR215" s="447"/>
      <c r="CUS215" s="447"/>
      <c r="CUT215" s="447"/>
      <c r="CUU215" s="448"/>
      <c r="CUV215" s="602"/>
      <c r="CUW215" s="602"/>
      <c r="CUX215" s="602"/>
      <c r="CUY215" s="449"/>
      <c r="CUZ215" s="449"/>
      <c r="CVA215" s="449"/>
      <c r="CVB215" s="602"/>
      <c r="CVC215" s="449"/>
      <c r="CVD215" s="449"/>
      <c r="CVE215" s="449"/>
      <c r="CVF215" s="449"/>
      <c r="CVG215" s="602"/>
      <c r="CVH215" s="447"/>
      <c r="CVI215" s="447"/>
      <c r="CVJ215" s="447"/>
      <c r="CVK215" s="448"/>
      <c r="CVL215" s="602"/>
      <c r="CVM215" s="602"/>
      <c r="CVN215" s="602"/>
      <c r="CVO215" s="449"/>
      <c r="CVP215" s="449"/>
      <c r="CVQ215" s="449"/>
      <c r="CVR215" s="602"/>
      <c r="CVS215" s="449"/>
      <c r="CVT215" s="449"/>
      <c r="CVU215" s="449"/>
      <c r="CVV215" s="449"/>
      <c r="CVW215" s="602"/>
      <c r="CVX215" s="447"/>
      <c r="CVY215" s="447"/>
      <c r="CVZ215" s="447"/>
      <c r="CWA215" s="448"/>
      <c r="CWB215" s="602"/>
      <c r="CWC215" s="602"/>
      <c r="CWD215" s="602"/>
      <c r="CWE215" s="449"/>
      <c r="CWF215" s="449"/>
      <c r="CWG215" s="449"/>
      <c r="CWH215" s="602"/>
      <c r="CWI215" s="449"/>
      <c r="CWJ215" s="449"/>
      <c r="CWK215" s="449"/>
      <c r="CWL215" s="449"/>
      <c r="CWM215" s="602"/>
      <c r="CWN215" s="447"/>
      <c r="CWO215" s="447"/>
      <c r="CWP215" s="447"/>
      <c r="CWQ215" s="448"/>
      <c r="CWR215" s="602"/>
      <c r="CWS215" s="602"/>
      <c r="CWT215" s="602"/>
      <c r="CWU215" s="449"/>
      <c r="CWV215" s="449"/>
      <c r="CWW215" s="449"/>
      <c r="CWX215" s="602"/>
      <c r="CWY215" s="449"/>
      <c r="CWZ215" s="449"/>
      <c r="CXA215" s="449"/>
      <c r="CXB215" s="449"/>
      <c r="CXC215" s="602"/>
      <c r="CXD215" s="447"/>
      <c r="CXE215" s="447"/>
      <c r="CXF215" s="447"/>
      <c r="CXG215" s="448"/>
      <c r="CXH215" s="602"/>
      <c r="CXI215" s="602"/>
      <c r="CXJ215" s="602"/>
      <c r="CXK215" s="449"/>
      <c r="CXL215" s="449"/>
      <c r="CXM215" s="449"/>
      <c r="CXN215" s="602"/>
      <c r="CXO215" s="449"/>
      <c r="CXP215" s="449"/>
      <c r="CXQ215" s="449"/>
      <c r="CXR215" s="449"/>
      <c r="CXS215" s="602"/>
      <c r="CXT215" s="447"/>
      <c r="CXU215" s="447"/>
      <c r="CXV215" s="447"/>
      <c r="CXW215" s="448"/>
      <c r="CXX215" s="602"/>
      <c r="CXY215" s="602"/>
      <c r="CXZ215" s="602"/>
      <c r="CYA215" s="449"/>
      <c r="CYB215" s="449"/>
      <c r="CYC215" s="449"/>
      <c r="CYD215" s="602"/>
      <c r="CYE215" s="449"/>
      <c r="CYF215" s="449"/>
      <c r="CYG215" s="449"/>
      <c r="CYH215" s="449"/>
      <c r="CYI215" s="602"/>
      <c r="CYJ215" s="447"/>
      <c r="CYK215" s="447"/>
      <c r="CYL215" s="447"/>
      <c r="CYM215" s="448"/>
      <c r="CYN215" s="602"/>
      <c r="CYO215" s="602"/>
      <c r="CYP215" s="602"/>
      <c r="CYQ215" s="449"/>
      <c r="CYR215" s="449"/>
      <c r="CYS215" s="449"/>
      <c r="CYT215" s="602"/>
      <c r="CYU215" s="449"/>
      <c r="CYV215" s="449"/>
      <c r="CYW215" s="449"/>
      <c r="CYX215" s="449"/>
      <c r="CYY215" s="602"/>
      <c r="CYZ215" s="447"/>
      <c r="CZA215" s="447"/>
      <c r="CZB215" s="447"/>
      <c r="CZC215" s="448"/>
      <c r="CZD215" s="602"/>
      <c r="CZE215" s="602"/>
      <c r="CZF215" s="602"/>
      <c r="CZG215" s="449"/>
      <c r="CZH215" s="449"/>
      <c r="CZI215" s="449"/>
      <c r="CZJ215" s="602"/>
      <c r="CZK215" s="449"/>
      <c r="CZL215" s="449"/>
      <c r="CZM215" s="449"/>
      <c r="CZN215" s="449"/>
      <c r="CZO215" s="602"/>
      <c r="CZP215" s="447"/>
      <c r="CZQ215" s="447"/>
      <c r="CZR215" s="447"/>
      <c r="CZS215" s="448"/>
      <c r="CZT215" s="602"/>
      <c r="CZU215" s="602"/>
      <c r="CZV215" s="602"/>
      <c r="CZW215" s="449"/>
      <c r="CZX215" s="449"/>
      <c r="CZY215" s="449"/>
      <c r="CZZ215" s="602"/>
      <c r="DAA215" s="449"/>
      <c r="DAB215" s="449"/>
      <c r="DAC215" s="449"/>
      <c r="DAD215" s="449"/>
      <c r="DAE215" s="602"/>
      <c r="DAF215" s="447"/>
      <c r="DAG215" s="447"/>
      <c r="DAH215" s="447"/>
      <c r="DAI215" s="448"/>
      <c r="DAJ215" s="602"/>
      <c r="DAK215" s="602"/>
      <c r="DAL215" s="602"/>
      <c r="DAM215" s="449"/>
      <c r="DAN215" s="449"/>
      <c r="DAO215" s="449"/>
      <c r="DAP215" s="602"/>
      <c r="DAQ215" s="449"/>
      <c r="DAR215" s="449"/>
      <c r="DAS215" s="449"/>
      <c r="DAT215" s="449"/>
      <c r="DAU215" s="602"/>
      <c r="DAV215" s="447"/>
      <c r="DAW215" s="447"/>
      <c r="DAX215" s="447"/>
      <c r="DAY215" s="448"/>
      <c r="DAZ215" s="602"/>
      <c r="DBA215" s="602"/>
      <c r="DBB215" s="602"/>
      <c r="DBC215" s="449"/>
      <c r="DBD215" s="449"/>
      <c r="DBE215" s="449"/>
      <c r="DBF215" s="602"/>
      <c r="DBG215" s="449"/>
      <c r="DBH215" s="449"/>
      <c r="DBI215" s="449"/>
      <c r="DBJ215" s="449"/>
      <c r="DBK215" s="602"/>
      <c r="DBL215" s="447"/>
      <c r="DBM215" s="447"/>
      <c r="DBN215" s="447"/>
      <c r="DBO215" s="448"/>
      <c r="DBP215" s="602"/>
      <c r="DBQ215" s="602"/>
      <c r="DBR215" s="602"/>
      <c r="DBS215" s="449"/>
      <c r="DBT215" s="449"/>
      <c r="DBU215" s="449"/>
      <c r="DBV215" s="602"/>
      <c r="DBW215" s="449"/>
      <c r="DBX215" s="449"/>
      <c r="DBY215" s="449"/>
      <c r="DBZ215" s="449"/>
      <c r="DCA215" s="602"/>
      <c r="DCB215" s="447"/>
      <c r="DCC215" s="447"/>
      <c r="DCD215" s="447"/>
      <c r="DCE215" s="448"/>
      <c r="DCF215" s="602"/>
      <c r="DCG215" s="602"/>
      <c r="DCH215" s="602"/>
      <c r="DCI215" s="449"/>
      <c r="DCJ215" s="449"/>
      <c r="DCK215" s="449"/>
      <c r="DCL215" s="602"/>
      <c r="DCM215" s="449"/>
      <c r="DCN215" s="449"/>
      <c r="DCO215" s="449"/>
      <c r="DCP215" s="449"/>
      <c r="DCQ215" s="602"/>
      <c r="DCR215" s="447"/>
      <c r="DCS215" s="447"/>
      <c r="DCT215" s="447"/>
      <c r="DCU215" s="448"/>
      <c r="DCV215" s="602"/>
      <c r="DCW215" s="602"/>
      <c r="DCX215" s="602"/>
      <c r="DCY215" s="449"/>
      <c r="DCZ215" s="449"/>
      <c r="DDA215" s="449"/>
      <c r="DDB215" s="602"/>
      <c r="DDC215" s="449"/>
      <c r="DDD215" s="449"/>
      <c r="DDE215" s="449"/>
      <c r="DDF215" s="449"/>
      <c r="DDG215" s="602"/>
      <c r="DDH215" s="447"/>
      <c r="DDI215" s="447"/>
      <c r="DDJ215" s="447"/>
      <c r="DDK215" s="448"/>
      <c r="DDL215" s="602"/>
      <c r="DDM215" s="602"/>
      <c r="DDN215" s="602"/>
      <c r="DDO215" s="449"/>
      <c r="DDP215" s="449"/>
      <c r="DDQ215" s="449"/>
      <c r="DDR215" s="602"/>
      <c r="DDS215" s="449"/>
      <c r="DDT215" s="449"/>
      <c r="DDU215" s="449"/>
      <c r="DDV215" s="449"/>
      <c r="DDW215" s="602"/>
      <c r="DDX215" s="447"/>
      <c r="DDY215" s="447"/>
      <c r="DDZ215" s="447"/>
      <c r="DEA215" s="448"/>
      <c r="DEB215" s="602"/>
      <c r="DEC215" s="602"/>
      <c r="DED215" s="602"/>
      <c r="DEE215" s="449"/>
      <c r="DEF215" s="449"/>
      <c r="DEG215" s="449"/>
      <c r="DEH215" s="602"/>
      <c r="DEI215" s="449"/>
      <c r="DEJ215" s="449"/>
      <c r="DEK215" s="449"/>
      <c r="DEL215" s="449"/>
      <c r="DEM215" s="602"/>
      <c r="DEN215" s="447"/>
      <c r="DEO215" s="447"/>
      <c r="DEP215" s="447"/>
      <c r="DEQ215" s="448"/>
      <c r="DER215" s="602"/>
      <c r="DES215" s="602"/>
      <c r="DET215" s="602"/>
      <c r="DEU215" s="449"/>
      <c r="DEV215" s="449"/>
      <c r="DEW215" s="449"/>
      <c r="DEX215" s="602"/>
      <c r="DEY215" s="449"/>
      <c r="DEZ215" s="449"/>
      <c r="DFA215" s="449"/>
      <c r="DFB215" s="449"/>
      <c r="DFC215" s="602"/>
      <c r="DFD215" s="447"/>
      <c r="DFE215" s="447"/>
      <c r="DFF215" s="447"/>
      <c r="DFG215" s="448"/>
      <c r="DFH215" s="602"/>
      <c r="DFI215" s="602"/>
      <c r="DFJ215" s="602"/>
      <c r="DFK215" s="449"/>
      <c r="DFL215" s="449"/>
      <c r="DFM215" s="449"/>
      <c r="DFN215" s="602"/>
      <c r="DFO215" s="449"/>
      <c r="DFP215" s="449"/>
      <c r="DFQ215" s="449"/>
      <c r="DFR215" s="449"/>
      <c r="DFS215" s="602"/>
      <c r="DFT215" s="447"/>
      <c r="DFU215" s="447"/>
      <c r="DFV215" s="447"/>
      <c r="DFW215" s="448"/>
      <c r="DFX215" s="602"/>
      <c r="DFY215" s="602"/>
      <c r="DFZ215" s="602"/>
      <c r="DGA215" s="449"/>
      <c r="DGB215" s="449"/>
      <c r="DGC215" s="449"/>
      <c r="DGD215" s="602"/>
      <c r="DGE215" s="449"/>
      <c r="DGF215" s="449"/>
      <c r="DGG215" s="449"/>
      <c r="DGH215" s="449"/>
      <c r="DGI215" s="602"/>
      <c r="DGJ215" s="447"/>
      <c r="DGK215" s="447"/>
      <c r="DGL215" s="447"/>
      <c r="DGM215" s="448"/>
      <c r="DGN215" s="602"/>
      <c r="DGO215" s="602"/>
      <c r="DGP215" s="602"/>
      <c r="DGQ215" s="449"/>
      <c r="DGR215" s="449"/>
      <c r="DGS215" s="449"/>
      <c r="DGT215" s="602"/>
      <c r="DGU215" s="449"/>
      <c r="DGV215" s="449"/>
      <c r="DGW215" s="449"/>
      <c r="DGX215" s="449"/>
      <c r="DGY215" s="602"/>
      <c r="DGZ215" s="447"/>
      <c r="DHA215" s="447"/>
      <c r="DHB215" s="447"/>
      <c r="DHC215" s="448"/>
      <c r="DHD215" s="602"/>
      <c r="DHE215" s="602"/>
      <c r="DHF215" s="602"/>
      <c r="DHG215" s="449"/>
      <c r="DHH215" s="449"/>
      <c r="DHI215" s="449"/>
      <c r="DHJ215" s="602"/>
      <c r="DHK215" s="449"/>
      <c r="DHL215" s="449"/>
      <c r="DHM215" s="449"/>
      <c r="DHN215" s="449"/>
      <c r="DHO215" s="602"/>
      <c r="DHP215" s="447"/>
      <c r="DHQ215" s="447"/>
      <c r="DHR215" s="447"/>
      <c r="DHS215" s="448"/>
      <c r="DHT215" s="602"/>
      <c r="DHU215" s="602"/>
      <c r="DHV215" s="602"/>
      <c r="DHW215" s="449"/>
      <c r="DHX215" s="449"/>
      <c r="DHY215" s="449"/>
      <c r="DHZ215" s="602"/>
      <c r="DIA215" s="449"/>
      <c r="DIB215" s="449"/>
      <c r="DIC215" s="449"/>
      <c r="DID215" s="449"/>
      <c r="DIE215" s="602"/>
      <c r="DIF215" s="447"/>
      <c r="DIG215" s="447"/>
      <c r="DIH215" s="447"/>
      <c r="DII215" s="448"/>
      <c r="DIJ215" s="602"/>
      <c r="DIK215" s="602"/>
      <c r="DIL215" s="602"/>
      <c r="DIM215" s="449"/>
      <c r="DIN215" s="449"/>
      <c r="DIO215" s="449"/>
      <c r="DIP215" s="602"/>
      <c r="DIQ215" s="449"/>
      <c r="DIR215" s="449"/>
      <c r="DIS215" s="449"/>
      <c r="DIT215" s="449"/>
      <c r="DIU215" s="602"/>
      <c r="DIV215" s="447"/>
      <c r="DIW215" s="447"/>
      <c r="DIX215" s="447"/>
      <c r="DIY215" s="448"/>
      <c r="DIZ215" s="602"/>
      <c r="DJA215" s="602"/>
      <c r="DJB215" s="602"/>
      <c r="DJC215" s="449"/>
      <c r="DJD215" s="449"/>
      <c r="DJE215" s="449"/>
      <c r="DJF215" s="602"/>
      <c r="DJG215" s="449"/>
      <c r="DJH215" s="449"/>
      <c r="DJI215" s="449"/>
      <c r="DJJ215" s="449"/>
      <c r="DJK215" s="602"/>
      <c r="DJL215" s="447"/>
      <c r="DJM215" s="447"/>
      <c r="DJN215" s="447"/>
      <c r="DJO215" s="448"/>
      <c r="DJP215" s="602"/>
      <c r="DJQ215" s="602"/>
      <c r="DJR215" s="602"/>
      <c r="DJS215" s="449"/>
      <c r="DJT215" s="449"/>
      <c r="DJU215" s="449"/>
      <c r="DJV215" s="602"/>
      <c r="DJW215" s="449"/>
      <c r="DJX215" s="449"/>
      <c r="DJY215" s="449"/>
      <c r="DJZ215" s="449"/>
      <c r="DKA215" s="602"/>
      <c r="DKB215" s="447"/>
      <c r="DKC215" s="447"/>
      <c r="DKD215" s="447"/>
      <c r="DKE215" s="448"/>
      <c r="DKF215" s="602"/>
      <c r="DKG215" s="602"/>
      <c r="DKH215" s="602"/>
      <c r="DKI215" s="449"/>
      <c r="DKJ215" s="449"/>
      <c r="DKK215" s="449"/>
      <c r="DKL215" s="602"/>
      <c r="DKM215" s="449"/>
      <c r="DKN215" s="449"/>
      <c r="DKO215" s="449"/>
      <c r="DKP215" s="449"/>
      <c r="DKQ215" s="602"/>
      <c r="DKR215" s="447"/>
      <c r="DKS215" s="447"/>
      <c r="DKT215" s="447"/>
      <c r="DKU215" s="448"/>
      <c r="DKV215" s="602"/>
      <c r="DKW215" s="602"/>
      <c r="DKX215" s="602"/>
      <c r="DKY215" s="449"/>
      <c r="DKZ215" s="449"/>
      <c r="DLA215" s="449"/>
      <c r="DLB215" s="602"/>
      <c r="DLC215" s="449"/>
      <c r="DLD215" s="449"/>
      <c r="DLE215" s="449"/>
      <c r="DLF215" s="449"/>
      <c r="DLG215" s="602"/>
      <c r="DLH215" s="447"/>
      <c r="DLI215" s="447"/>
      <c r="DLJ215" s="447"/>
      <c r="DLK215" s="448"/>
      <c r="DLL215" s="602"/>
      <c r="DLM215" s="602"/>
      <c r="DLN215" s="602"/>
      <c r="DLO215" s="449"/>
      <c r="DLP215" s="449"/>
      <c r="DLQ215" s="449"/>
      <c r="DLR215" s="602"/>
      <c r="DLS215" s="449"/>
      <c r="DLT215" s="449"/>
      <c r="DLU215" s="449"/>
      <c r="DLV215" s="449"/>
      <c r="DLW215" s="602"/>
      <c r="DLX215" s="447"/>
      <c r="DLY215" s="447"/>
      <c r="DLZ215" s="447"/>
      <c r="DMA215" s="448"/>
      <c r="DMB215" s="602"/>
      <c r="DMC215" s="602"/>
      <c r="DMD215" s="602"/>
      <c r="DME215" s="449"/>
      <c r="DMF215" s="449"/>
      <c r="DMG215" s="449"/>
      <c r="DMH215" s="602"/>
      <c r="DMI215" s="449"/>
      <c r="DMJ215" s="449"/>
      <c r="DMK215" s="449"/>
      <c r="DML215" s="449"/>
      <c r="DMM215" s="602"/>
      <c r="DMN215" s="447"/>
      <c r="DMO215" s="447"/>
      <c r="DMP215" s="447"/>
      <c r="DMQ215" s="448"/>
      <c r="DMR215" s="602"/>
      <c r="DMS215" s="602"/>
      <c r="DMT215" s="602"/>
      <c r="DMU215" s="449"/>
      <c r="DMV215" s="449"/>
      <c r="DMW215" s="449"/>
      <c r="DMX215" s="602"/>
      <c r="DMY215" s="449"/>
      <c r="DMZ215" s="449"/>
      <c r="DNA215" s="449"/>
      <c r="DNB215" s="449"/>
      <c r="DNC215" s="602"/>
      <c r="DND215" s="447"/>
      <c r="DNE215" s="447"/>
      <c r="DNF215" s="447"/>
      <c r="DNG215" s="448"/>
      <c r="DNH215" s="602"/>
      <c r="DNI215" s="602"/>
      <c r="DNJ215" s="602"/>
      <c r="DNK215" s="449"/>
      <c r="DNL215" s="449"/>
      <c r="DNM215" s="449"/>
      <c r="DNN215" s="602"/>
      <c r="DNO215" s="449"/>
      <c r="DNP215" s="449"/>
      <c r="DNQ215" s="449"/>
      <c r="DNR215" s="449"/>
      <c r="DNS215" s="602"/>
      <c r="DNT215" s="447"/>
      <c r="DNU215" s="447"/>
      <c r="DNV215" s="447"/>
      <c r="DNW215" s="448"/>
      <c r="DNX215" s="602"/>
      <c r="DNY215" s="602"/>
      <c r="DNZ215" s="602"/>
      <c r="DOA215" s="449"/>
      <c r="DOB215" s="449"/>
      <c r="DOC215" s="449"/>
      <c r="DOD215" s="602"/>
      <c r="DOE215" s="449"/>
      <c r="DOF215" s="449"/>
      <c r="DOG215" s="449"/>
      <c r="DOH215" s="449"/>
      <c r="DOI215" s="602"/>
      <c r="DOJ215" s="447"/>
      <c r="DOK215" s="447"/>
      <c r="DOL215" s="447"/>
      <c r="DOM215" s="448"/>
      <c r="DON215" s="602"/>
      <c r="DOO215" s="602"/>
      <c r="DOP215" s="602"/>
      <c r="DOQ215" s="449"/>
      <c r="DOR215" s="449"/>
      <c r="DOS215" s="449"/>
      <c r="DOT215" s="602"/>
      <c r="DOU215" s="449"/>
      <c r="DOV215" s="449"/>
      <c r="DOW215" s="449"/>
      <c r="DOX215" s="449"/>
      <c r="DOY215" s="602"/>
      <c r="DOZ215" s="447"/>
      <c r="DPA215" s="447"/>
      <c r="DPB215" s="447"/>
      <c r="DPC215" s="448"/>
      <c r="DPD215" s="602"/>
      <c r="DPE215" s="602"/>
      <c r="DPF215" s="602"/>
      <c r="DPG215" s="449"/>
      <c r="DPH215" s="449"/>
      <c r="DPI215" s="449"/>
      <c r="DPJ215" s="602"/>
      <c r="DPK215" s="449"/>
      <c r="DPL215" s="449"/>
      <c r="DPM215" s="449"/>
      <c r="DPN215" s="449"/>
      <c r="DPO215" s="602"/>
      <c r="DPP215" s="447"/>
      <c r="DPQ215" s="447"/>
      <c r="DPR215" s="447"/>
      <c r="DPS215" s="448"/>
      <c r="DPT215" s="602"/>
      <c r="DPU215" s="602"/>
      <c r="DPV215" s="602"/>
      <c r="DPW215" s="449"/>
      <c r="DPX215" s="449"/>
      <c r="DPY215" s="449"/>
      <c r="DPZ215" s="602"/>
      <c r="DQA215" s="449"/>
      <c r="DQB215" s="449"/>
      <c r="DQC215" s="449"/>
      <c r="DQD215" s="449"/>
      <c r="DQE215" s="602"/>
      <c r="DQF215" s="447"/>
      <c r="DQG215" s="447"/>
      <c r="DQH215" s="447"/>
      <c r="DQI215" s="448"/>
      <c r="DQJ215" s="602"/>
      <c r="DQK215" s="602"/>
      <c r="DQL215" s="602"/>
      <c r="DQM215" s="449"/>
      <c r="DQN215" s="449"/>
      <c r="DQO215" s="449"/>
      <c r="DQP215" s="602"/>
      <c r="DQQ215" s="449"/>
      <c r="DQR215" s="449"/>
      <c r="DQS215" s="449"/>
      <c r="DQT215" s="449"/>
      <c r="DQU215" s="602"/>
      <c r="DQV215" s="447"/>
      <c r="DQW215" s="447"/>
      <c r="DQX215" s="447"/>
      <c r="DQY215" s="448"/>
      <c r="DQZ215" s="602"/>
      <c r="DRA215" s="602"/>
      <c r="DRB215" s="602"/>
      <c r="DRC215" s="449"/>
      <c r="DRD215" s="449"/>
      <c r="DRE215" s="449"/>
      <c r="DRF215" s="602"/>
      <c r="DRG215" s="449"/>
      <c r="DRH215" s="449"/>
      <c r="DRI215" s="449"/>
      <c r="DRJ215" s="449"/>
      <c r="DRK215" s="602"/>
      <c r="DRL215" s="447"/>
      <c r="DRM215" s="447"/>
      <c r="DRN215" s="447"/>
      <c r="DRO215" s="448"/>
      <c r="DRP215" s="602"/>
      <c r="DRQ215" s="602"/>
      <c r="DRR215" s="602"/>
      <c r="DRS215" s="449"/>
      <c r="DRT215" s="449"/>
      <c r="DRU215" s="449"/>
      <c r="DRV215" s="602"/>
      <c r="DRW215" s="449"/>
      <c r="DRX215" s="449"/>
      <c r="DRY215" s="449"/>
      <c r="DRZ215" s="449"/>
      <c r="DSA215" s="602"/>
      <c r="DSB215" s="447"/>
      <c r="DSC215" s="447"/>
      <c r="DSD215" s="447"/>
      <c r="DSE215" s="448"/>
      <c r="DSF215" s="602"/>
      <c r="DSG215" s="602"/>
      <c r="DSH215" s="602"/>
      <c r="DSI215" s="449"/>
      <c r="DSJ215" s="449"/>
      <c r="DSK215" s="449"/>
      <c r="DSL215" s="602"/>
      <c r="DSM215" s="449"/>
      <c r="DSN215" s="449"/>
      <c r="DSO215" s="449"/>
      <c r="DSP215" s="449"/>
      <c r="DSQ215" s="602"/>
      <c r="DSR215" s="447"/>
      <c r="DSS215" s="447"/>
      <c r="DST215" s="447"/>
      <c r="DSU215" s="448"/>
      <c r="DSV215" s="602"/>
      <c r="DSW215" s="602"/>
      <c r="DSX215" s="602"/>
      <c r="DSY215" s="449"/>
      <c r="DSZ215" s="449"/>
      <c r="DTA215" s="449"/>
      <c r="DTB215" s="602"/>
      <c r="DTC215" s="449"/>
      <c r="DTD215" s="449"/>
      <c r="DTE215" s="449"/>
      <c r="DTF215" s="449"/>
      <c r="DTG215" s="602"/>
      <c r="DTH215" s="447"/>
      <c r="DTI215" s="447"/>
      <c r="DTJ215" s="447"/>
      <c r="DTK215" s="448"/>
      <c r="DTL215" s="602"/>
      <c r="DTM215" s="602"/>
      <c r="DTN215" s="602"/>
      <c r="DTO215" s="449"/>
      <c r="DTP215" s="449"/>
      <c r="DTQ215" s="449"/>
      <c r="DTR215" s="602"/>
      <c r="DTS215" s="449"/>
      <c r="DTT215" s="449"/>
      <c r="DTU215" s="449"/>
      <c r="DTV215" s="449"/>
      <c r="DTW215" s="602"/>
      <c r="DTX215" s="447"/>
      <c r="DTY215" s="447"/>
      <c r="DTZ215" s="447"/>
      <c r="DUA215" s="448"/>
      <c r="DUB215" s="602"/>
      <c r="DUC215" s="602"/>
      <c r="DUD215" s="602"/>
      <c r="DUE215" s="449"/>
      <c r="DUF215" s="449"/>
      <c r="DUG215" s="449"/>
      <c r="DUH215" s="602"/>
      <c r="DUI215" s="449"/>
      <c r="DUJ215" s="449"/>
      <c r="DUK215" s="449"/>
      <c r="DUL215" s="449"/>
      <c r="DUM215" s="602"/>
      <c r="DUN215" s="447"/>
      <c r="DUO215" s="447"/>
      <c r="DUP215" s="447"/>
      <c r="DUQ215" s="448"/>
      <c r="DUR215" s="602"/>
      <c r="DUS215" s="602"/>
      <c r="DUT215" s="602"/>
      <c r="DUU215" s="449"/>
      <c r="DUV215" s="449"/>
      <c r="DUW215" s="449"/>
      <c r="DUX215" s="602"/>
      <c r="DUY215" s="449"/>
      <c r="DUZ215" s="449"/>
      <c r="DVA215" s="449"/>
      <c r="DVB215" s="449"/>
      <c r="DVC215" s="602"/>
      <c r="DVD215" s="447"/>
      <c r="DVE215" s="447"/>
      <c r="DVF215" s="447"/>
      <c r="DVG215" s="448"/>
      <c r="DVH215" s="602"/>
      <c r="DVI215" s="602"/>
      <c r="DVJ215" s="602"/>
      <c r="DVK215" s="449"/>
      <c r="DVL215" s="449"/>
      <c r="DVM215" s="449"/>
      <c r="DVN215" s="602"/>
      <c r="DVO215" s="449"/>
      <c r="DVP215" s="449"/>
      <c r="DVQ215" s="449"/>
      <c r="DVR215" s="449"/>
      <c r="DVS215" s="602"/>
      <c r="DVT215" s="447"/>
      <c r="DVU215" s="447"/>
      <c r="DVV215" s="447"/>
      <c r="DVW215" s="448"/>
      <c r="DVX215" s="602"/>
      <c r="DVY215" s="602"/>
      <c r="DVZ215" s="602"/>
      <c r="DWA215" s="449"/>
      <c r="DWB215" s="449"/>
      <c r="DWC215" s="449"/>
      <c r="DWD215" s="602"/>
      <c r="DWE215" s="449"/>
      <c r="DWF215" s="449"/>
      <c r="DWG215" s="449"/>
      <c r="DWH215" s="449"/>
      <c r="DWI215" s="602"/>
      <c r="DWJ215" s="447"/>
      <c r="DWK215" s="447"/>
      <c r="DWL215" s="447"/>
      <c r="DWM215" s="448"/>
      <c r="DWN215" s="602"/>
      <c r="DWO215" s="602"/>
      <c r="DWP215" s="602"/>
      <c r="DWQ215" s="449"/>
      <c r="DWR215" s="449"/>
      <c r="DWS215" s="449"/>
      <c r="DWT215" s="602"/>
      <c r="DWU215" s="449"/>
      <c r="DWV215" s="449"/>
      <c r="DWW215" s="449"/>
      <c r="DWX215" s="449"/>
      <c r="DWY215" s="602"/>
      <c r="DWZ215" s="447"/>
      <c r="DXA215" s="447"/>
      <c r="DXB215" s="447"/>
      <c r="DXC215" s="448"/>
      <c r="DXD215" s="602"/>
      <c r="DXE215" s="602"/>
      <c r="DXF215" s="602"/>
      <c r="DXG215" s="449"/>
      <c r="DXH215" s="449"/>
      <c r="DXI215" s="449"/>
      <c r="DXJ215" s="602"/>
      <c r="DXK215" s="449"/>
      <c r="DXL215" s="449"/>
      <c r="DXM215" s="449"/>
      <c r="DXN215" s="449"/>
      <c r="DXO215" s="602"/>
      <c r="DXP215" s="447"/>
      <c r="DXQ215" s="447"/>
      <c r="DXR215" s="447"/>
      <c r="DXS215" s="448"/>
      <c r="DXT215" s="602"/>
      <c r="DXU215" s="602"/>
      <c r="DXV215" s="602"/>
      <c r="DXW215" s="449"/>
      <c r="DXX215" s="449"/>
      <c r="DXY215" s="449"/>
      <c r="DXZ215" s="602"/>
      <c r="DYA215" s="449"/>
      <c r="DYB215" s="449"/>
      <c r="DYC215" s="449"/>
      <c r="DYD215" s="449"/>
      <c r="DYE215" s="602"/>
      <c r="DYF215" s="447"/>
      <c r="DYG215" s="447"/>
      <c r="DYH215" s="447"/>
      <c r="DYI215" s="448"/>
      <c r="DYJ215" s="602"/>
      <c r="DYK215" s="602"/>
      <c r="DYL215" s="602"/>
      <c r="DYM215" s="449"/>
      <c r="DYN215" s="449"/>
      <c r="DYO215" s="449"/>
      <c r="DYP215" s="602"/>
      <c r="DYQ215" s="449"/>
      <c r="DYR215" s="449"/>
      <c r="DYS215" s="449"/>
      <c r="DYT215" s="449"/>
      <c r="DYU215" s="602"/>
      <c r="DYV215" s="447"/>
      <c r="DYW215" s="447"/>
      <c r="DYX215" s="447"/>
      <c r="DYY215" s="448"/>
      <c r="DYZ215" s="602"/>
      <c r="DZA215" s="602"/>
      <c r="DZB215" s="602"/>
      <c r="DZC215" s="449"/>
      <c r="DZD215" s="449"/>
      <c r="DZE215" s="449"/>
      <c r="DZF215" s="602"/>
      <c r="DZG215" s="449"/>
      <c r="DZH215" s="449"/>
      <c r="DZI215" s="449"/>
      <c r="DZJ215" s="449"/>
      <c r="DZK215" s="602"/>
      <c r="DZL215" s="447"/>
      <c r="DZM215" s="447"/>
      <c r="DZN215" s="447"/>
      <c r="DZO215" s="448"/>
      <c r="DZP215" s="602"/>
      <c r="DZQ215" s="602"/>
      <c r="DZR215" s="602"/>
      <c r="DZS215" s="449"/>
      <c r="DZT215" s="449"/>
      <c r="DZU215" s="449"/>
      <c r="DZV215" s="602"/>
      <c r="DZW215" s="449"/>
      <c r="DZX215" s="449"/>
      <c r="DZY215" s="449"/>
      <c r="DZZ215" s="449"/>
      <c r="EAA215" s="602"/>
      <c r="EAB215" s="447"/>
      <c r="EAC215" s="447"/>
      <c r="EAD215" s="447"/>
      <c r="EAE215" s="448"/>
      <c r="EAF215" s="602"/>
      <c r="EAG215" s="602"/>
      <c r="EAH215" s="602"/>
      <c r="EAI215" s="449"/>
      <c r="EAJ215" s="449"/>
      <c r="EAK215" s="449"/>
      <c r="EAL215" s="602"/>
      <c r="EAM215" s="449"/>
      <c r="EAN215" s="449"/>
      <c r="EAO215" s="449"/>
      <c r="EAP215" s="449"/>
      <c r="EAQ215" s="602"/>
      <c r="EAR215" s="447"/>
      <c r="EAS215" s="447"/>
      <c r="EAT215" s="447"/>
      <c r="EAU215" s="448"/>
      <c r="EAV215" s="602"/>
      <c r="EAW215" s="602"/>
      <c r="EAX215" s="602"/>
      <c r="EAY215" s="449"/>
      <c r="EAZ215" s="449"/>
      <c r="EBA215" s="449"/>
      <c r="EBB215" s="602"/>
      <c r="EBC215" s="449"/>
      <c r="EBD215" s="449"/>
      <c r="EBE215" s="449"/>
      <c r="EBF215" s="449"/>
      <c r="EBG215" s="602"/>
      <c r="EBH215" s="447"/>
      <c r="EBI215" s="447"/>
      <c r="EBJ215" s="447"/>
      <c r="EBK215" s="448"/>
      <c r="EBL215" s="602"/>
      <c r="EBM215" s="602"/>
      <c r="EBN215" s="602"/>
      <c r="EBO215" s="449"/>
      <c r="EBP215" s="449"/>
      <c r="EBQ215" s="449"/>
      <c r="EBR215" s="602"/>
      <c r="EBS215" s="449"/>
      <c r="EBT215" s="449"/>
      <c r="EBU215" s="449"/>
      <c r="EBV215" s="449"/>
      <c r="EBW215" s="602"/>
      <c r="EBX215" s="447"/>
      <c r="EBY215" s="447"/>
      <c r="EBZ215" s="447"/>
      <c r="ECA215" s="448"/>
      <c r="ECB215" s="602"/>
      <c r="ECC215" s="602"/>
      <c r="ECD215" s="602"/>
      <c r="ECE215" s="449"/>
      <c r="ECF215" s="449"/>
      <c r="ECG215" s="449"/>
      <c r="ECH215" s="602"/>
      <c r="ECI215" s="449"/>
      <c r="ECJ215" s="449"/>
      <c r="ECK215" s="449"/>
      <c r="ECL215" s="449"/>
      <c r="ECM215" s="602"/>
      <c r="ECN215" s="447"/>
      <c r="ECO215" s="447"/>
      <c r="ECP215" s="447"/>
      <c r="ECQ215" s="448"/>
      <c r="ECR215" s="602"/>
      <c r="ECS215" s="602"/>
      <c r="ECT215" s="602"/>
      <c r="ECU215" s="449"/>
      <c r="ECV215" s="449"/>
      <c r="ECW215" s="449"/>
      <c r="ECX215" s="602"/>
      <c r="ECY215" s="449"/>
      <c r="ECZ215" s="449"/>
      <c r="EDA215" s="449"/>
      <c r="EDB215" s="449"/>
      <c r="EDC215" s="602"/>
      <c r="EDD215" s="447"/>
      <c r="EDE215" s="447"/>
      <c r="EDF215" s="447"/>
      <c r="EDG215" s="448"/>
      <c r="EDH215" s="602"/>
      <c r="EDI215" s="602"/>
      <c r="EDJ215" s="602"/>
      <c r="EDK215" s="449"/>
      <c r="EDL215" s="449"/>
      <c r="EDM215" s="449"/>
      <c r="EDN215" s="602"/>
      <c r="EDO215" s="449"/>
      <c r="EDP215" s="449"/>
      <c r="EDQ215" s="449"/>
      <c r="EDR215" s="449"/>
      <c r="EDS215" s="602"/>
      <c r="EDT215" s="447"/>
      <c r="EDU215" s="447"/>
      <c r="EDV215" s="447"/>
      <c r="EDW215" s="448"/>
      <c r="EDX215" s="602"/>
      <c r="EDY215" s="602"/>
      <c r="EDZ215" s="602"/>
      <c r="EEA215" s="449"/>
      <c r="EEB215" s="449"/>
      <c r="EEC215" s="449"/>
      <c r="EED215" s="602"/>
      <c r="EEE215" s="449"/>
      <c r="EEF215" s="449"/>
      <c r="EEG215" s="449"/>
      <c r="EEH215" s="449"/>
      <c r="EEI215" s="602"/>
      <c r="EEJ215" s="447"/>
      <c r="EEK215" s="447"/>
      <c r="EEL215" s="447"/>
      <c r="EEM215" s="448"/>
      <c r="EEN215" s="602"/>
      <c r="EEO215" s="602"/>
      <c r="EEP215" s="602"/>
      <c r="EEQ215" s="449"/>
      <c r="EER215" s="449"/>
      <c r="EES215" s="449"/>
      <c r="EET215" s="602"/>
      <c r="EEU215" s="449"/>
      <c r="EEV215" s="449"/>
      <c r="EEW215" s="449"/>
      <c r="EEX215" s="449"/>
      <c r="EEY215" s="602"/>
      <c r="EEZ215" s="447"/>
      <c r="EFA215" s="447"/>
      <c r="EFB215" s="447"/>
      <c r="EFC215" s="448"/>
      <c r="EFD215" s="602"/>
      <c r="EFE215" s="602"/>
      <c r="EFF215" s="602"/>
      <c r="EFG215" s="449"/>
      <c r="EFH215" s="449"/>
      <c r="EFI215" s="449"/>
      <c r="EFJ215" s="602"/>
      <c r="EFK215" s="449"/>
      <c r="EFL215" s="449"/>
      <c r="EFM215" s="449"/>
      <c r="EFN215" s="449"/>
      <c r="EFO215" s="602"/>
      <c r="EFP215" s="447"/>
      <c r="EFQ215" s="447"/>
      <c r="EFR215" s="447"/>
      <c r="EFS215" s="448"/>
      <c r="EFT215" s="602"/>
      <c r="EFU215" s="602"/>
      <c r="EFV215" s="602"/>
      <c r="EFW215" s="449"/>
      <c r="EFX215" s="449"/>
      <c r="EFY215" s="449"/>
      <c r="EFZ215" s="602"/>
      <c r="EGA215" s="449"/>
      <c r="EGB215" s="449"/>
      <c r="EGC215" s="449"/>
      <c r="EGD215" s="449"/>
      <c r="EGE215" s="602"/>
      <c r="EGF215" s="447"/>
      <c r="EGG215" s="447"/>
      <c r="EGH215" s="447"/>
      <c r="EGI215" s="448"/>
      <c r="EGJ215" s="602"/>
      <c r="EGK215" s="602"/>
      <c r="EGL215" s="602"/>
      <c r="EGM215" s="449"/>
      <c r="EGN215" s="449"/>
      <c r="EGO215" s="449"/>
      <c r="EGP215" s="602"/>
      <c r="EGQ215" s="449"/>
      <c r="EGR215" s="449"/>
      <c r="EGS215" s="449"/>
      <c r="EGT215" s="449"/>
      <c r="EGU215" s="602"/>
      <c r="EGV215" s="447"/>
      <c r="EGW215" s="447"/>
      <c r="EGX215" s="447"/>
      <c r="EGY215" s="448"/>
      <c r="EGZ215" s="602"/>
      <c r="EHA215" s="602"/>
      <c r="EHB215" s="602"/>
      <c r="EHC215" s="449"/>
      <c r="EHD215" s="449"/>
      <c r="EHE215" s="449"/>
      <c r="EHF215" s="602"/>
      <c r="EHG215" s="449"/>
      <c r="EHH215" s="449"/>
      <c r="EHI215" s="449"/>
      <c r="EHJ215" s="449"/>
      <c r="EHK215" s="602"/>
      <c r="EHL215" s="447"/>
      <c r="EHM215" s="447"/>
      <c r="EHN215" s="447"/>
      <c r="EHO215" s="448"/>
      <c r="EHP215" s="602"/>
      <c r="EHQ215" s="602"/>
      <c r="EHR215" s="602"/>
      <c r="EHS215" s="449"/>
      <c r="EHT215" s="449"/>
      <c r="EHU215" s="449"/>
      <c r="EHV215" s="602"/>
      <c r="EHW215" s="449"/>
      <c r="EHX215" s="449"/>
      <c r="EHY215" s="449"/>
      <c r="EHZ215" s="449"/>
      <c r="EIA215" s="602"/>
      <c r="EIB215" s="447"/>
      <c r="EIC215" s="447"/>
      <c r="EID215" s="447"/>
      <c r="EIE215" s="448"/>
      <c r="EIF215" s="602"/>
      <c r="EIG215" s="602"/>
      <c r="EIH215" s="602"/>
      <c r="EII215" s="449"/>
      <c r="EIJ215" s="449"/>
      <c r="EIK215" s="449"/>
      <c r="EIL215" s="602"/>
      <c r="EIM215" s="449"/>
      <c r="EIN215" s="449"/>
      <c r="EIO215" s="449"/>
      <c r="EIP215" s="449"/>
      <c r="EIQ215" s="602"/>
      <c r="EIR215" s="447"/>
      <c r="EIS215" s="447"/>
      <c r="EIT215" s="447"/>
      <c r="EIU215" s="448"/>
      <c r="EIV215" s="602"/>
      <c r="EIW215" s="602"/>
      <c r="EIX215" s="602"/>
      <c r="EIY215" s="449"/>
      <c r="EIZ215" s="449"/>
      <c r="EJA215" s="449"/>
      <c r="EJB215" s="602"/>
      <c r="EJC215" s="449"/>
      <c r="EJD215" s="449"/>
      <c r="EJE215" s="449"/>
      <c r="EJF215" s="449"/>
      <c r="EJG215" s="602"/>
      <c r="EJH215" s="447"/>
      <c r="EJI215" s="447"/>
      <c r="EJJ215" s="447"/>
      <c r="EJK215" s="448"/>
      <c r="EJL215" s="602"/>
      <c r="EJM215" s="602"/>
      <c r="EJN215" s="602"/>
      <c r="EJO215" s="449"/>
      <c r="EJP215" s="449"/>
      <c r="EJQ215" s="449"/>
      <c r="EJR215" s="602"/>
      <c r="EJS215" s="449"/>
      <c r="EJT215" s="449"/>
      <c r="EJU215" s="449"/>
      <c r="EJV215" s="449"/>
      <c r="EJW215" s="602"/>
      <c r="EJX215" s="447"/>
      <c r="EJY215" s="447"/>
      <c r="EJZ215" s="447"/>
      <c r="EKA215" s="448"/>
      <c r="EKB215" s="602"/>
      <c r="EKC215" s="602"/>
      <c r="EKD215" s="602"/>
      <c r="EKE215" s="449"/>
      <c r="EKF215" s="449"/>
      <c r="EKG215" s="449"/>
      <c r="EKH215" s="602"/>
      <c r="EKI215" s="449"/>
      <c r="EKJ215" s="449"/>
      <c r="EKK215" s="449"/>
      <c r="EKL215" s="449"/>
      <c r="EKM215" s="602"/>
      <c r="EKN215" s="447"/>
      <c r="EKO215" s="447"/>
      <c r="EKP215" s="447"/>
      <c r="EKQ215" s="448"/>
      <c r="EKR215" s="602"/>
      <c r="EKS215" s="602"/>
      <c r="EKT215" s="602"/>
      <c r="EKU215" s="449"/>
      <c r="EKV215" s="449"/>
      <c r="EKW215" s="449"/>
      <c r="EKX215" s="602"/>
      <c r="EKY215" s="449"/>
      <c r="EKZ215" s="449"/>
      <c r="ELA215" s="449"/>
      <c r="ELB215" s="449"/>
      <c r="ELC215" s="602"/>
      <c r="ELD215" s="447"/>
      <c r="ELE215" s="447"/>
      <c r="ELF215" s="447"/>
      <c r="ELG215" s="448"/>
      <c r="ELH215" s="602"/>
      <c r="ELI215" s="602"/>
      <c r="ELJ215" s="602"/>
      <c r="ELK215" s="449"/>
      <c r="ELL215" s="449"/>
      <c r="ELM215" s="449"/>
      <c r="ELN215" s="602"/>
      <c r="ELO215" s="449"/>
      <c r="ELP215" s="449"/>
      <c r="ELQ215" s="449"/>
      <c r="ELR215" s="449"/>
      <c r="ELS215" s="602"/>
      <c r="ELT215" s="447"/>
      <c r="ELU215" s="447"/>
      <c r="ELV215" s="447"/>
      <c r="ELW215" s="448"/>
      <c r="ELX215" s="602"/>
      <c r="ELY215" s="602"/>
      <c r="ELZ215" s="602"/>
      <c r="EMA215" s="449"/>
      <c r="EMB215" s="449"/>
      <c r="EMC215" s="449"/>
      <c r="EMD215" s="602"/>
      <c r="EME215" s="449"/>
      <c r="EMF215" s="449"/>
      <c r="EMG215" s="449"/>
      <c r="EMH215" s="449"/>
      <c r="EMI215" s="602"/>
      <c r="EMJ215" s="447"/>
      <c r="EMK215" s="447"/>
      <c r="EML215" s="447"/>
      <c r="EMM215" s="448"/>
      <c r="EMN215" s="602"/>
      <c r="EMO215" s="602"/>
      <c r="EMP215" s="602"/>
      <c r="EMQ215" s="449"/>
      <c r="EMR215" s="449"/>
      <c r="EMS215" s="449"/>
      <c r="EMT215" s="602"/>
      <c r="EMU215" s="449"/>
      <c r="EMV215" s="449"/>
      <c r="EMW215" s="449"/>
      <c r="EMX215" s="449"/>
      <c r="EMY215" s="602"/>
      <c r="EMZ215" s="447"/>
      <c r="ENA215" s="447"/>
      <c r="ENB215" s="447"/>
      <c r="ENC215" s="448"/>
      <c r="END215" s="602"/>
      <c r="ENE215" s="602"/>
      <c r="ENF215" s="602"/>
      <c r="ENG215" s="449"/>
      <c r="ENH215" s="449"/>
      <c r="ENI215" s="449"/>
      <c r="ENJ215" s="602"/>
      <c r="ENK215" s="449"/>
      <c r="ENL215" s="449"/>
      <c r="ENM215" s="449"/>
      <c r="ENN215" s="449"/>
      <c r="ENO215" s="602"/>
      <c r="ENP215" s="447"/>
      <c r="ENQ215" s="447"/>
      <c r="ENR215" s="447"/>
      <c r="ENS215" s="448"/>
      <c r="ENT215" s="602"/>
      <c r="ENU215" s="602"/>
      <c r="ENV215" s="602"/>
      <c r="ENW215" s="449"/>
      <c r="ENX215" s="449"/>
      <c r="ENY215" s="449"/>
      <c r="ENZ215" s="602"/>
      <c r="EOA215" s="449"/>
      <c r="EOB215" s="449"/>
      <c r="EOC215" s="449"/>
      <c r="EOD215" s="449"/>
      <c r="EOE215" s="602"/>
      <c r="EOF215" s="447"/>
      <c r="EOG215" s="447"/>
      <c r="EOH215" s="447"/>
      <c r="EOI215" s="448"/>
      <c r="EOJ215" s="602"/>
      <c r="EOK215" s="602"/>
      <c r="EOL215" s="602"/>
      <c r="EOM215" s="449"/>
      <c r="EON215" s="449"/>
      <c r="EOO215" s="449"/>
      <c r="EOP215" s="602"/>
      <c r="EOQ215" s="449"/>
      <c r="EOR215" s="449"/>
      <c r="EOS215" s="449"/>
      <c r="EOT215" s="449"/>
      <c r="EOU215" s="602"/>
      <c r="EOV215" s="447"/>
      <c r="EOW215" s="447"/>
      <c r="EOX215" s="447"/>
      <c r="EOY215" s="448"/>
      <c r="EOZ215" s="602"/>
      <c r="EPA215" s="602"/>
      <c r="EPB215" s="602"/>
      <c r="EPC215" s="449"/>
      <c r="EPD215" s="449"/>
      <c r="EPE215" s="449"/>
      <c r="EPF215" s="602"/>
      <c r="EPG215" s="449"/>
      <c r="EPH215" s="449"/>
      <c r="EPI215" s="449"/>
      <c r="EPJ215" s="449"/>
      <c r="EPK215" s="602"/>
      <c r="EPL215" s="447"/>
      <c r="EPM215" s="447"/>
      <c r="EPN215" s="447"/>
      <c r="EPO215" s="448"/>
      <c r="EPP215" s="602"/>
      <c r="EPQ215" s="602"/>
      <c r="EPR215" s="602"/>
      <c r="EPS215" s="449"/>
      <c r="EPT215" s="449"/>
      <c r="EPU215" s="449"/>
      <c r="EPV215" s="602"/>
      <c r="EPW215" s="449"/>
      <c r="EPX215" s="449"/>
      <c r="EPY215" s="449"/>
      <c r="EPZ215" s="449"/>
      <c r="EQA215" s="602"/>
      <c r="EQB215" s="447"/>
      <c r="EQC215" s="447"/>
      <c r="EQD215" s="447"/>
      <c r="EQE215" s="448"/>
      <c r="EQF215" s="602"/>
      <c r="EQG215" s="602"/>
      <c r="EQH215" s="602"/>
      <c r="EQI215" s="449"/>
      <c r="EQJ215" s="449"/>
      <c r="EQK215" s="449"/>
      <c r="EQL215" s="602"/>
      <c r="EQM215" s="449"/>
      <c r="EQN215" s="449"/>
      <c r="EQO215" s="449"/>
      <c r="EQP215" s="449"/>
      <c r="EQQ215" s="602"/>
      <c r="EQR215" s="447"/>
      <c r="EQS215" s="447"/>
      <c r="EQT215" s="447"/>
      <c r="EQU215" s="448"/>
      <c r="EQV215" s="602"/>
      <c r="EQW215" s="602"/>
      <c r="EQX215" s="602"/>
      <c r="EQY215" s="449"/>
      <c r="EQZ215" s="449"/>
      <c r="ERA215" s="449"/>
      <c r="ERB215" s="602"/>
      <c r="ERC215" s="449"/>
      <c r="ERD215" s="449"/>
      <c r="ERE215" s="449"/>
      <c r="ERF215" s="449"/>
      <c r="ERG215" s="602"/>
      <c r="ERH215" s="447"/>
      <c r="ERI215" s="447"/>
      <c r="ERJ215" s="447"/>
      <c r="ERK215" s="448"/>
      <c r="ERL215" s="602"/>
      <c r="ERM215" s="602"/>
      <c r="ERN215" s="602"/>
      <c r="ERO215" s="449"/>
      <c r="ERP215" s="449"/>
      <c r="ERQ215" s="449"/>
      <c r="ERR215" s="602"/>
      <c r="ERS215" s="449"/>
      <c r="ERT215" s="449"/>
      <c r="ERU215" s="449"/>
      <c r="ERV215" s="449"/>
      <c r="ERW215" s="602"/>
      <c r="ERX215" s="447"/>
      <c r="ERY215" s="447"/>
      <c r="ERZ215" s="447"/>
      <c r="ESA215" s="448"/>
      <c r="ESB215" s="602"/>
      <c r="ESC215" s="602"/>
      <c r="ESD215" s="602"/>
      <c r="ESE215" s="449"/>
      <c r="ESF215" s="449"/>
      <c r="ESG215" s="449"/>
      <c r="ESH215" s="602"/>
      <c r="ESI215" s="449"/>
      <c r="ESJ215" s="449"/>
      <c r="ESK215" s="449"/>
      <c r="ESL215" s="449"/>
      <c r="ESM215" s="602"/>
      <c r="ESN215" s="447"/>
      <c r="ESO215" s="447"/>
      <c r="ESP215" s="447"/>
      <c r="ESQ215" s="448"/>
      <c r="ESR215" s="602"/>
      <c r="ESS215" s="602"/>
      <c r="EST215" s="602"/>
      <c r="ESU215" s="449"/>
      <c r="ESV215" s="449"/>
      <c r="ESW215" s="449"/>
      <c r="ESX215" s="602"/>
      <c r="ESY215" s="449"/>
      <c r="ESZ215" s="449"/>
      <c r="ETA215" s="449"/>
      <c r="ETB215" s="449"/>
      <c r="ETC215" s="602"/>
      <c r="ETD215" s="447"/>
      <c r="ETE215" s="447"/>
      <c r="ETF215" s="447"/>
      <c r="ETG215" s="448"/>
      <c r="ETH215" s="602"/>
      <c r="ETI215" s="602"/>
      <c r="ETJ215" s="602"/>
      <c r="ETK215" s="449"/>
      <c r="ETL215" s="449"/>
      <c r="ETM215" s="449"/>
      <c r="ETN215" s="602"/>
      <c r="ETO215" s="449"/>
      <c r="ETP215" s="449"/>
      <c r="ETQ215" s="449"/>
      <c r="ETR215" s="449"/>
      <c r="ETS215" s="602"/>
      <c r="ETT215" s="447"/>
      <c r="ETU215" s="447"/>
      <c r="ETV215" s="447"/>
      <c r="ETW215" s="448"/>
      <c r="ETX215" s="602"/>
      <c r="ETY215" s="602"/>
      <c r="ETZ215" s="602"/>
      <c r="EUA215" s="449"/>
      <c r="EUB215" s="449"/>
      <c r="EUC215" s="449"/>
      <c r="EUD215" s="602"/>
      <c r="EUE215" s="449"/>
      <c r="EUF215" s="449"/>
      <c r="EUG215" s="449"/>
      <c r="EUH215" s="449"/>
      <c r="EUI215" s="602"/>
      <c r="EUJ215" s="447"/>
      <c r="EUK215" s="447"/>
      <c r="EUL215" s="447"/>
      <c r="EUM215" s="448"/>
      <c r="EUN215" s="602"/>
      <c r="EUO215" s="602"/>
      <c r="EUP215" s="602"/>
      <c r="EUQ215" s="449"/>
      <c r="EUR215" s="449"/>
      <c r="EUS215" s="449"/>
      <c r="EUT215" s="602"/>
      <c r="EUU215" s="449"/>
      <c r="EUV215" s="449"/>
      <c r="EUW215" s="449"/>
      <c r="EUX215" s="449"/>
      <c r="EUY215" s="602"/>
      <c r="EUZ215" s="447"/>
      <c r="EVA215" s="447"/>
      <c r="EVB215" s="447"/>
      <c r="EVC215" s="448"/>
      <c r="EVD215" s="602"/>
      <c r="EVE215" s="602"/>
      <c r="EVF215" s="602"/>
      <c r="EVG215" s="449"/>
      <c r="EVH215" s="449"/>
      <c r="EVI215" s="449"/>
      <c r="EVJ215" s="602"/>
      <c r="EVK215" s="449"/>
      <c r="EVL215" s="449"/>
      <c r="EVM215" s="449"/>
      <c r="EVN215" s="449"/>
      <c r="EVO215" s="602"/>
      <c r="EVP215" s="447"/>
      <c r="EVQ215" s="447"/>
      <c r="EVR215" s="447"/>
      <c r="EVS215" s="448"/>
      <c r="EVT215" s="602"/>
      <c r="EVU215" s="602"/>
      <c r="EVV215" s="602"/>
      <c r="EVW215" s="449"/>
      <c r="EVX215" s="449"/>
      <c r="EVY215" s="449"/>
      <c r="EVZ215" s="602"/>
      <c r="EWA215" s="449"/>
      <c r="EWB215" s="449"/>
      <c r="EWC215" s="449"/>
      <c r="EWD215" s="449"/>
      <c r="EWE215" s="602"/>
      <c r="EWF215" s="447"/>
      <c r="EWG215" s="447"/>
      <c r="EWH215" s="447"/>
      <c r="EWI215" s="448"/>
      <c r="EWJ215" s="602"/>
      <c r="EWK215" s="602"/>
      <c r="EWL215" s="602"/>
      <c r="EWM215" s="449"/>
      <c r="EWN215" s="449"/>
      <c r="EWO215" s="449"/>
      <c r="EWP215" s="602"/>
      <c r="EWQ215" s="449"/>
      <c r="EWR215" s="449"/>
      <c r="EWS215" s="449"/>
      <c r="EWT215" s="449"/>
      <c r="EWU215" s="602"/>
      <c r="EWV215" s="447"/>
      <c r="EWW215" s="447"/>
      <c r="EWX215" s="447"/>
      <c r="EWY215" s="448"/>
      <c r="EWZ215" s="602"/>
      <c r="EXA215" s="602"/>
      <c r="EXB215" s="602"/>
      <c r="EXC215" s="449"/>
      <c r="EXD215" s="449"/>
      <c r="EXE215" s="449"/>
      <c r="EXF215" s="602"/>
      <c r="EXG215" s="449"/>
      <c r="EXH215" s="449"/>
      <c r="EXI215" s="449"/>
      <c r="EXJ215" s="449"/>
      <c r="EXK215" s="602"/>
      <c r="EXL215" s="447"/>
      <c r="EXM215" s="447"/>
      <c r="EXN215" s="447"/>
      <c r="EXO215" s="448"/>
      <c r="EXP215" s="602"/>
      <c r="EXQ215" s="602"/>
      <c r="EXR215" s="602"/>
      <c r="EXS215" s="449"/>
      <c r="EXT215" s="449"/>
      <c r="EXU215" s="449"/>
      <c r="EXV215" s="602"/>
      <c r="EXW215" s="449"/>
      <c r="EXX215" s="449"/>
      <c r="EXY215" s="449"/>
      <c r="EXZ215" s="449"/>
      <c r="EYA215" s="602"/>
      <c r="EYB215" s="447"/>
      <c r="EYC215" s="447"/>
      <c r="EYD215" s="447"/>
      <c r="EYE215" s="448"/>
      <c r="EYF215" s="602"/>
      <c r="EYG215" s="602"/>
      <c r="EYH215" s="602"/>
      <c r="EYI215" s="449"/>
      <c r="EYJ215" s="449"/>
      <c r="EYK215" s="449"/>
      <c r="EYL215" s="602"/>
      <c r="EYM215" s="449"/>
      <c r="EYN215" s="449"/>
      <c r="EYO215" s="449"/>
      <c r="EYP215" s="449"/>
      <c r="EYQ215" s="602"/>
      <c r="EYR215" s="447"/>
      <c r="EYS215" s="447"/>
      <c r="EYT215" s="447"/>
      <c r="EYU215" s="448"/>
      <c r="EYV215" s="602"/>
      <c r="EYW215" s="602"/>
      <c r="EYX215" s="602"/>
      <c r="EYY215" s="449"/>
      <c r="EYZ215" s="449"/>
      <c r="EZA215" s="449"/>
      <c r="EZB215" s="602"/>
      <c r="EZC215" s="449"/>
      <c r="EZD215" s="449"/>
      <c r="EZE215" s="449"/>
      <c r="EZF215" s="449"/>
      <c r="EZG215" s="602"/>
      <c r="EZH215" s="447"/>
      <c r="EZI215" s="447"/>
      <c r="EZJ215" s="447"/>
      <c r="EZK215" s="448"/>
      <c r="EZL215" s="602"/>
      <c r="EZM215" s="602"/>
      <c r="EZN215" s="602"/>
      <c r="EZO215" s="449"/>
      <c r="EZP215" s="449"/>
      <c r="EZQ215" s="449"/>
      <c r="EZR215" s="602"/>
      <c r="EZS215" s="449"/>
      <c r="EZT215" s="449"/>
      <c r="EZU215" s="449"/>
      <c r="EZV215" s="449"/>
      <c r="EZW215" s="602"/>
      <c r="EZX215" s="447"/>
      <c r="EZY215" s="447"/>
      <c r="EZZ215" s="447"/>
      <c r="FAA215" s="448"/>
      <c r="FAB215" s="602"/>
      <c r="FAC215" s="602"/>
      <c r="FAD215" s="602"/>
      <c r="FAE215" s="449"/>
      <c r="FAF215" s="449"/>
      <c r="FAG215" s="449"/>
      <c r="FAH215" s="602"/>
      <c r="FAI215" s="449"/>
      <c r="FAJ215" s="449"/>
      <c r="FAK215" s="449"/>
      <c r="FAL215" s="449"/>
      <c r="FAM215" s="602"/>
      <c r="FAN215" s="447"/>
      <c r="FAO215" s="447"/>
      <c r="FAP215" s="447"/>
      <c r="FAQ215" s="448"/>
      <c r="FAR215" s="602"/>
      <c r="FAS215" s="602"/>
      <c r="FAT215" s="602"/>
      <c r="FAU215" s="449"/>
      <c r="FAV215" s="449"/>
      <c r="FAW215" s="449"/>
      <c r="FAX215" s="602"/>
      <c r="FAY215" s="449"/>
      <c r="FAZ215" s="449"/>
      <c r="FBA215" s="449"/>
      <c r="FBB215" s="449"/>
      <c r="FBC215" s="602"/>
      <c r="FBD215" s="447"/>
      <c r="FBE215" s="447"/>
      <c r="FBF215" s="447"/>
      <c r="FBG215" s="448"/>
      <c r="FBH215" s="602"/>
      <c r="FBI215" s="602"/>
      <c r="FBJ215" s="602"/>
      <c r="FBK215" s="449"/>
      <c r="FBL215" s="449"/>
      <c r="FBM215" s="449"/>
      <c r="FBN215" s="602"/>
      <c r="FBO215" s="449"/>
      <c r="FBP215" s="449"/>
      <c r="FBQ215" s="449"/>
      <c r="FBR215" s="449"/>
      <c r="FBS215" s="602"/>
      <c r="FBT215" s="447"/>
      <c r="FBU215" s="447"/>
      <c r="FBV215" s="447"/>
      <c r="FBW215" s="448"/>
      <c r="FBX215" s="602"/>
      <c r="FBY215" s="602"/>
      <c r="FBZ215" s="602"/>
      <c r="FCA215" s="449"/>
      <c r="FCB215" s="449"/>
      <c r="FCC215" s="449"/>
      <c r="FCD215" s="602"/>
      <c r="FCE215" s="449"/>
      <c r="FCF215" s="449"/>
      <c r="FCG215" s="449"/>
      <c r="FCH215" s="449"/>
      <c r="FCI215" s="602"/>
      <c r="FCJ215" s="447"/>
      <c r="FCK215" s="447"/>
      <c r="FCL215" s="447"/>
      <c r="FCM215" s="448"/>
      <c r="FCN215" s="602"/>
      <c r="FCO215" s="602"/>
      <c r="FCP215" s="602"/>
      <c r="FCQ215" s="449"/>
      <c r="FCR215" s="449"/>
      <c r="FCS215" s="449"/>
      <c r="FCT215" s="602"/>
      <c r="FCU215" s="449"/>
      <c r="FCV215" s="449"/>
      <c r="FCW215" s="449"/>
      <c r="FCX215" s="449"/>
      <c r="FCY215" s="602"/>
      <c r="FCZ215" s="447"/>
      <c r="FDA215" s="447"/>
      <c r="FDB215" s="447"/>
      <c r="FDC215" s="448"/>
      <c r="FDD215" s="602"/>
      <c r="FDE215" s="602"/>
      <c r="FDF215" s="602"/>
      <c r="FDG215" s="449"/>
      <c r="FDH215" s="449"/>
      <c r="FDI215" s="449"/>
      <c r="FDJ215" s="602"/>
      <c r="FDK215" s="449"/>
      <c r="FDL215" s="449"/>
      <c r="FDM215" s="449"/>
      <c r="FDN215" s="449"/>
      <c r="FDO215" s="602"/>
      <c r="FDP215" s="447"/>
      <c r="FDQ215" s="447"/>
      <c r="FDR215" s="447"/>
      <c r="FDS215" s="448"/>
      <c r="FDT215" s="602"/>
      <c r="FDU215" s="602"/>
      <c r="FDV215" s="602"/>
      <c r="FDW215" s="449"/>
      <c r="FDX215" s="449"/>
      <c r="FDY215" s="449"/>
      <c r="FDZ215" s="602"/>
      <c r="FEA215" s="449"/>
      <c r="FEB215" s="449"/>
      <c r="FEC215" s="449"/>
      <c r="FED215" s="449"/>
      <c r="FEE215" s="602"/>
      <c r="FEF215" s="447"/>
      <c r="FEG215" s="447"/>
      <c r="FEH215" s="447"/>
      <c r="FEI215" s="448"/>
      <c r="FEJ215" s="602"/>
      <c r="FEK215" s="602"/>
      <c r="FEL215" s="602"/>
      <c r="FEM215" s="449"/>
      <c r="FEN215" s="449"/>
      <c r="FEO215" s="449"/>
      <c r="FEP215" s="602"/>
      <c r="FEQ215" s="449"/>
      <c r="FER215" s="449"/>
      <c r="FES215" s="449"/>
      <c r="FET215" s="449"/>
      <c r="FEU215" s="602"/>
      <c r="FEV215" s="447"/>
      <c r="FEW215" s="447"/>
      <c r="FEX215" s="447"/>
      <c r="FEY215" s="448"/>
      <c r="FEZ215" s="602"/>
      <c r="FFA215" s="602"/>
      <c r="FFB215" s="602"/>
      <c r="FFC215" s="449"/>
      <c r="FFD215" s="449"/>
      <c r="FFE215" s="449"/>
      <c r="FFF215" s="602"/>
      <c r="FFG215" s="449"/>
      <c r="FFH215" s="449"/>
      <c r="FFI215" s="449"/>
      <c r="FFJ215" s="449"/>
      <c r="FFK215" s="602"/>
      <c r="FFL215" s="447"/>
      <c r="FFM215" s="447"/>
      <c r="FFN215" s="447"/>
      <c r="FFO215" s="448"/>
      <c r="FFP215" s="602"/>
      <c r="FFQ215" s="602"/>
      <c r="FFR215" s="602"/>
      <c r="FFS215" s="449"/>
      <c r="FFT215" s="449"/>
      <c r="FFU215" s="449"/>
      <c r="FFV215" s="602"/>
      <c r="FFW215" s="449"/>
      <c r="FFX215" s="449"/>
      <c r="FFY215" s="449"/>
      <c r="FFZ215" s="449"/>
      <c r="FGA215" s="602"/>
      <c r="FGB215" s="447"/>
      <c r="FGC215" s="447"/>
      <c r="FGD215" s="447"/>
      <c r="FGE215" s="448"/>
      <c r="FGF215" s="602"/>
      <c r="FGG215" s="602"/>
      <c r="FGH215" s="602"/>
      <c r="FGI215" s="449"/>
      <c r="FGJ215" s="449"/>
      <c r="FGK215" s="449"/>
      <c r="FGL215" s="602"/>
      <c r="FGM215" s="449"/>
      <c r="FGN215" s="449"/>
      <c r="FGO215" s="449"/>
      <c r="FGP215" s="449"/>
      <c r="FGQ215" s="602"/>
      <c r="FGR215" s="447"/>
      <c r="FGS215" s="447"/>
      <c r="FGT215" s="447"/>
      <c r="FGU215" s="448"/>
      <c r="FGV215" s="602"/>
      <c r="FGW215" s="602"/>
      <c r="FGX215" s="602"/>
      <c r="FGY215" s="449"/>
      <c r="FGZ215" s="449"/>
      <c r="FHA215" s="449"/>
      <c r="FHB215" s="602"/>
      <c r="FHC215" s="449"/>
      <c r="FHD215" s="449"/>
      <c r="FHE215" s="449"/>
      <c r="FHF215" s="449"/>
      <c r="FHG215" s="602"/>
      <c r="FHH215" s="447"/>
      <c r="FHI215" s="447"/>
      <c r="FHJ215" s="447"/>
      <c r="FHK215" s="448"/>
      <c r="FHL215" s="602"/>
      <c r="FHM215" s="602"/>
      <c r="FHN215" s="602"/>
      <c r="FHO215" s="449"/>
      <c r="FHP215" s="449"/>
      <c r="FHQ215" s="449"/>
      <c r="FHR215" s="602"/>
      <c r="FHS215" s="449"/>
      <c r="FHT215" s="449"/>
      <c r="FHU215" s="449"/>
      <c r="FHV215" s="449"/>
      <c r="FHW215" s="602"/>
      <c r="FHX215" s="447"/>
      <c r="FHY215" s="447"/>
      <c r="FHZ215" s="447"/>
      <c r="FIA215" s="448"/>
      <c r="FIB215" s="602"/>
      <c r="FIC215" s="602"/>
      <c r="FID215" s="602"/>
      <c r="FIE215" s="449"/>
      <c r="FIF215" s="449"/>
      <c r="FIG215" s="449"/>
      <c r="FIH215" s="602"/>
      <c r="FII215" s="449"/>
      <c r="FIJ215" s="449"/>
      <c r="FIK215" s="449"/>
      <c r="FIL215" s="449"/>
      <c r="FIM215" s="602"/>
      <c r="FIN215" s="447"/>
      <c r="FIO215" s="447"/>
      <c r="FIP215" s="447"/>
      <c r="FIQ215" s="448"/>
      <c r="FIR215" s="602"/>
      <c r="FIS215" s="602"/>
      <c r="FIT215" s="602"/>
      <c r="FIU215" s="449"/>
      <c r="FIV215" s="449"/>
      <c r="FIW215" s="449"/>
      <c r="FIX215" s="602"/>
      <c r="FIY215" s="449"/>
      <c r="FIZ215" s="449"/>
      <c r="FJA215" s="449"/>
      <c r="FJB215" s="449"/>
      <c r="FJC215" s="602"/>
      <c r="FJD215" s="447"/>
      <c r="FJE215" s="447"/>
      <c r="FJF215" s="447"/>
      <c r="FJG215" s="448"/>
      <c r="FJH215" s="602"/>
      <c r="FJI215" s="602"/>
      <c r="FJJ215" s="602"/>
      <c r="FJK215" s="449"/>
      <c r="FJL215" s="449"/>
      <c r="FJM215" s="449"/>
      <c r="FJN215" s="602"/>
      <c r="FJO215" s="449"/>
      <c r="FJP215" s="449"/>
      <c r="FJQ215" s="449"/>
      <c r="FJR215" s="449"/>
      <c r="FJS215" s="602"/>
      <c r="FJT215" s="447"/>
      <c r="FJU215" s="447"/>
      <c r="FJV215" s="447"/>
      <c r="FJW215" s="448"/>
      <c r="FJX215" s="602"/>
      <c r="FJY215" s="602"/>
      <c r="FJZ215" s="602"/>
      <c r="FKA215" s="449"/>
      <c r="FKB215" s="449"/>
      <c r="FKC215" s="449"/>
      <c r="FKD215" s="602"/>
      <c r="FKE215" s="449"/>
      <c r="FKF215" s="449"/>
      <c r="FKG215" s="449"/>
      <c r="FKH215" s="449"/>
      <c r="FKI215" s="602"/>
      <c r="FKJ215" s="447"/>
      <c r="FKK215" s="447"/>
      <c r="FKL215" s="447"/>
      <c r="FKM215" s="448"/>
      <c r="FKN215" s="602"/>
      <c r="FKO215" s="602"/>
      <c r="FKP215" s="602"/>
      <c r="FKQ215" s="449"/>
      <c r="FKR215" s="449"/>
      <c r="FKS215" s="449"/>
      <c r="FKT215" s="602"/>
      <c r="FKU215" s="449"/>
      <c r="FKV215" s="449"/>
      <c r="FKW215" s="449"/>
      <c r="FKX215" s="449"/>
      <c r="FKY215" s="602"/>
      <c r="FKZ215" s="447"/>
      <c r="FLA215" s="447"/>
      <c r="FLB215" s="447"/>
      <c r="FLC215" s="448"/>
      <c r="FLD215" s="602"/>
      <c r="FLE215" s="602"/>
      <c r="FLF215" s="602"/>
      <c r="FLG215" s="449"/>
      <c r="FLH215" s="449"/>
      <c r="FLI215" s="449"/>
      <c r="FLJ215" s="602"/>
      <c r="FLK215" s="449"/>
      <c r="FLL215" s="449"/>
      <c r="FLM215" s="449"/>
      <c r="FLN215" s="449"/>
      <c r="FLO215" s="602"/>
      <c r="FLP215" s="447"/>
      <c r="FLQ215" s="447"/>
      <c r="FLR215" s="447"/>
      <c r="FLS215" s="448"/>
      <c r="FLT215" s="602"/>
      <c r="FLU215" s="602"/>
      <c r="FLV215" s="602"/>
      <c r="FLW215" s="449"/>
      <c r="FLX215" s="449"/>
      <c r="FLY215" s="449"/>
      <c r="FLZ215" s="602"/>
      <c r="FMA215" s="449"/>
      <c r="FMB215" s="449"/>
      <c r="FMC215" s="449"/>
      <c r="FMD215" s="449"/>
      <c r="FME215" s="602"/>
      <c r="FMF215" s="447"/>
      <c r="FMG215" s="447"/>
      <c r="FMH215" s="447"/>
      <c r="FMI215" s="448"/>
      <c r="FMJ215" s="602"/>
      <c r="FMK215" s="602"/>
      <c r="FML215" s="602"/>
      <c r="FMM215" s="449"/>
      <c r="FMN215" s="449"/>
      <c r="FMO215" s="449"/>
      <c r="FMP215" s="602"/>
      <c r="FMQ215" s="449"/>
      <c r="FMR215" s="449"/>
      <c r="FMS215" s="449"/>
      <c r="FMT215" s="449"/>
      <c r="FMU215" s="602"/>
      <c r="FMV215" s="447"/>
      <c r="FMW215" s="447"/>
      <c r="FMX215" s="447"/>
      <c r="FMY215" s="448"/>
      <c r="FMZ215" s="602"/>
      <c r="FNA215" s="602"/>
      <c r="FNB215" s="602"/>
      <c r="FNC215" s="449"/>
      <c r="FND215" s="449"/>
      <c r="FNE215" s="449"/>
      <c r="FNF215" s="602"/>
      <c r="FNG215" s="449"/>
      <c r="FNH215" s="449"/>
      <c r="FNI215" s="449"/>
      <c r="FNJ215" s="449"/>
      <c r="FNK215" s="602"/>
      <c r="FNL215" s="447"/>
      <c r="FNM215" s="447"/>
      <c r="FNN215" s="447"/>
      <c r="FNO215" s="448"/>
      <c r="FNP215" s="602"/>
      <c r="FNQ215" s="602"/>
      <c r="FNR215" s="602"/>
      <c r="FNS215" s="449"/>
      <c r="FNT215" s="449"/>
      <c r="FNU215" s="449"/>
      <c r="FNV215" s="602"/>
      <c r="FNW215" s="449"/>
      <c r="FNX215" s="449"/>
      <c r="FNY215" s="449"/>
      <c r="FNZ215" s="449"/>
      <c r="FOA215" s="602"/>
      <c r="FOB215" s="447"/>
      <c r="FOC215" s="447"/>
      <c r="FOD215" s="447"/>
      <c r="FOE215" s="448"/>
      <c r="FOF215" s="602"/>
      <c r="FOG215" s="602"/>
      <c r="FOH215" s="602"/>
      <c r="FOI215" s="449"/>
      <c r="FOJ215" s="449"/>
      <c r="FOK215" s="449"/>
      <c r="FOL215" s="602"/>
      <c r="FOM215" s="449"/>
      <c r="FON215" s="449"/>
      <c r="FOO215" s="449"/>
      <c r="FOP215" s="449"/>
      <c r="FOQ215" s="602"/>
      <c r="FOR215" s="447"/>
      <c r="FOS215" s="447"/>
      <c r="FOT215" s="447"/>
      <c r="FOU215" s="448"/>
      <c r="FOV215" s="602"/>
      <c r="FOW215" s="602"/>
      <c r="FOX215" s="602"/>
      <c r="FOY215" s="449"/>
      <c r="FOZ215" s="449"/>
      <c r="FPA215" s="449"/>
      <c r="FPB215" s="602"/>
      <c r="FPC215" s="449"/>
      <c r="FPD215" s="449"/>
      <c r="FPE215" s="449"/>
      <c r="FPF215" s="449"/>
      <c r="FPG215" s="602"/>
      <c r="FPH215" s="447"/>
      <c r="FPI215" s="447"/>
      <c r="FPJ215" s="447"/>
      <c r="FPK215" s="448"/>
      <c r="FPL215" s="602"/>
      <c r="FPM215" s="602"/>
      <c r="FPN215" s="602"/>
      <c r="FPO215" s="449"/>
      <c r="FPP215" s="449"/>
      <c r="FPQ215" s="449"/>
      <c r="FPR215" s="602"/>
      <c r="FPS215" s="449"/>
      <c r="FPT215" s="449"/>
      <c r="FPU215" s="449"/>
      <c r="FPV215" s="449"/>
      <c r="FPW215" s="602"/>
      <c r="FPX215" s="447"/>
      <c r="FPY215" s="447"/>
      <c r="FPZ215" s="447"/>
      <c r="FQA215" s="448"/>
      <c r="FQB215" s="602"/>
      <c r="FQC215" s="602"/>
      <c r="FQD215" s="602"/>
      <c r="FQE215" s="449"/>
      <c r="FQF215" s="449"/>
      <c r="FQG215" s="449"/>
      <c r="FQH215" s="602"/>
      <c r="FQI215" s="449"/>
      <c r="FQJ215" s="449"/>
      <c r="FQK215" s="449"/>
      <c r="FQL215" s="449"/>
      <c r="FQM215" s="602"/>
      <c r="FQN215" s="447"/>
      <c r="FQO215" s="447"/>
      <c r="FQP215" s="447"/>
      <c r="FQQ215" s="448"/>
      <c r="FQR215" s="602"/>
      <c r="FQS215" s="602"/>
      <c r="FQT215" s="602"/>
      <c r="FQU215" s="449"/>
      <c r="FQV215" s="449"/>
      <c r="FQW215" s="449"/>
      <c r="FQX215" s="602"/>
      <c r="FQY215" s="449"/>
      <c r="FQZ215" s="449"/>
      <c r="FRA215" s="449"/>
      <c r="FRB215" s="449"/>
      <c r="FRC215" s="602"/>
      <c r="FRD215" s="447"/>
      <c r="FRE215" s="447"/>
      <c r="FRF215" s="447"/>
      <c r="FRG215" s="448"/>
      <c r="FRH215" s="602"/>
      <c r="FRI215" s="602"/>
      <c r="FRJ215" s="602"/>
      <c r="FRK215" s="449"/>
      <c r="FRL215" s="449"/>
      <c r="FRM215" s="449"/>
      <c r="FRN215" s="602"/>
      <c r="FRO215" s="449"/>
      <c r="FRP215" s="449"/>
      <c r="FRQ215" s="449"/>
      <c r="FRR215" s="449"/>
      <c r="FRS215" s="602"/>
      <c r="FRT215" s="447"/>
      <c r="FRU215" s="447"/>
      <c r="FRV215" s="447"/>
      <c r="FRW215" s="448"/>
      <c r="FRX215" s="602"/>
      <c r="FRY215" s="602"/>
      <c r="FRZ215" s="602"/>
      <c r="FSA215" s="449"/>
      <c r="FSB215" s="449"/>
      <c r="FSC215" s="449"/>
      <c r="FSD215" s="602"/>
      <c r="FSE215" s="449"/>
      <c r="FSF215" s="449"/>
      <c r="FSG215" s="449"/>
      <c r="FSH215" s="449"/>
      <c r="FSI215" s="602"/>
      <c r="FSJ215" s="447"/>
      <c r="FSK215" s="447"/>
      <c r="FSL215" s="447"/>
      <c r="FSM215" s="448"/>
      <c r="FSN215" s="602"/>
      <c r="FSO215" s="602"/>
      <c r="FSP215" s="602"/>
      <c r="FSQ215" s="449"/>
      <c r="FSR215" s="449"/>
      <c r="FSS215" s="449"/>
      <c r="FST215" s="602"/>
      <c r="FSU215" s="449"/>
      <c r="FSV215" s="449"/>
      <c r="FSW215" s="449"/>
      <c r="FSX215" s="449"/>
      <c r="FSY215" s="602"/>
      <c r="FSZ215" s="447"/>
      <c r="FTA215" s="447"/>
      <c r="FTB215" s="447"/>
      <c r="FTC215" s="448"/>
      <c r="FTD215" s="602"/>
      <c r="FTE215" s="602"/>
      <c r="FTF215" s="602"/>
      <c r="FTG215" s="449"/>
      <c r="FTH215" s="449"/>
      <c r="FTI215" s="449"/>
      <c r="FTJ215" s="602"/>
      <c r="FTK215" s="449"/>
      <c r="FTL215" s="449"/>
      <c r="FTM215" s="449"/>
      <c r="FTN215" s="449"/>
      <c r="FTO215" s="602"/>
      <c r="FTP215" s="447"/>
      <c r="FTQ215" s="447"/>
      <c r="FTR215" s="447"/>
      <c r="FTS215" s="448"/>
      <c r="FTT215" s="602"/>
      <c r="FTU215" s="602"/>
      <c r="FTV215" s="602"/>
      <c r="FTW215" s="449"/>
      <c r="FTX215" s="449"/>
      <c r="FTY215" s="449"/>
      <c r="FTZ215" s="602"/>
      <c r="FUA215" s="449"/>
      <c r="FUB215" s="449"/>
      <c r="FUC215" s="449"/>
      <c r="FUD215" s="449"/>
      <c r="FUE215" s="602"/>
      <c r="FUF215" s="447"/>
      <c r="FUG215" s="447"/>
      <c r="FUH215" s="447"/>
      <c r="FUI215" s="448"/>
      <c r="FUJ215" s="602"/>
      <c r="FUK215" s="602"/>
      <c r="FUL215" s="602"/>
      <c r="FUM215" s="449"/>
      <c r="FUN215" s="449"/>
      <c r="FUO215" s="449"/>
      <c r="FUP215" s="602"/>
      <c r="FUQ215" s="449"/>
      <c r="FUR215" s="449"/>
      <c r="FUS215" s="449"/>
      <c r="FUT215" s="449"/>
      <c r="FUU215" s="602"/>
      <c r="FUV215" s="447"/>
      <c r="FUW215" s="447"/>
      <c r="FUX215" s="447"/>
      <c r="FUY215" s="448"/>
      <c r="FUZ215" s="602"/>
      <c r="FVA215" s="602"/>
      <c r="FVB215" s="602"/>
      <c r="FVC215" s="449"/>
      <c r="FVD215" s="449"/>
      <c r="FVE215" s="449"/>
      <c r="FVF215" s="602"/>
      <c r="FVG215" s="449"/>
      <c r="FVH215" s="449"/>
      <c r="FVI215" s="449"/>
      <c r="FVJ215" s="449"/>
      <c r="FVK215" s="602"/>
      <c r="FVL215" s="447"/>
      <c r="FVM215" s="447"/>
      <c r="FVN215" s="447"/>
      <c r="FVO215" s="448"/>
      <c r="FVP215" s="602"/>
      <c r="FVQ215" s="602"/>
      <c r="FVR215" s="602"/>
      <c r="FVS215" s="449"/>
      <c r="FVT215" s="449"/>
      <c r="FVU215" s="449"/>
      <c r="FVV215" s="602"/>
      <c r="FVW215" s="449"/>
      <c r="FVX215" s="449"/>
      <c r="FVY215" s="449"/>
      <c r="FVZ215" s="449"/>
      <c r="FWA215" s="602"/>
      <c r="FWB215" s="447"/>
      <c r="FWC215" s="447"/>
      <c r="FWD215" s="447"/>
      <c r="FWE215" s="448"/>
      <c r="FWF215" s="602"/>
      <c r="FWG215" s="602"/>
      <c r="FWH215" s="602"/>
      <c r="FWI215" s="449"/>
      <c r="FWJ215" s="449"/>
      <c r="FWK215" s="449"/>
      <c r="FWL215" s="602"/>
      <c r="FWM215" s="449"/>
      <c r="FWN215" s="449"/>
      <c r="FWO215" s="449"/>
      <c r="FWP215" s="449"/>
      <c r="FWQ215" s="602"/>
      <c r="FWR215" s="447"/>
      <c r="FWS215" s="447"/>
      <c r="FWT215" s="447"/>
      <c r="FWU215" s="448"/>
      <c r="FWV215" s="602"/>
      <c r="FWW215" s="602"/>
      <c r="FWX215" s="602"/>
      <c r="FWY215" s="449"/>
      <c r="FWZ215" s="449"/>
      <c r="FXA215" s="449"/>
      <c r="FXB215" s="602"/>
      <c r="FXC215" s="449"/>
      <c r="FXD215" s="449"/>
      <c r="FXE215" s="449"/>
      <c r="FXF215" s="449"/>
      <c r="FXG215" s="602"/>
      <c r="FXH215" s="447"/>
      <c r="FXI215" s="447"/>
      <c r="FXJ215" s="447"/>
      <c r="FXK215" s="448"/>
      <c r="FXL215" s="602"/>
      <c r="FXM215" s="602"/>
      <c r="FXN215" s="602"/>
      <c r="FXO215" s="449"/>
      <c r="FXP215" s="449"/>
      <c r="FXQ215" s="449"/>
      <c r="FXR215" s="602"/>
      <c r="FXS215" s="449"/>
      <c r="FXT215" s="449"/>
      <c r="FXU215" s="449"/>
      <c r="FXV215" s="449"/>
      <c r="FXW215" s="602"/>
      <c r="FXX215" s="447"/>
      <c r="FXY215" s="447"/>
      <c r="FXZ215" s="447"/>
      <c r="FYA215" s="448"/>
      <c r="FYB215" s="602"/>
      <c r="FYC215" s="602"/>
      <c r="FYD215" s="602"/>
      <c r="FYE215" s="449"/>
      <c r="FYF215" s="449"/>
      <c r="FYG215" s="449"/>
      <c r="FYH215" s="602"/>
      <c r="FYI215" s="449"/>
      <c r="FYJ215" s="449"/>
      <c r="FYK215" s="449"/>
      <c r="FYL215" s="449"/>
      <c r="FYM215" s="602"/>
      <c r="FYN215" s="447"/>
      <c r="FYO215" s="447"/>
      <c r="FYP215" s="447"/>
      <c r="FYQ215" s="448"/>
      <c r="FYR215" s="602"/>
      <c r="FYS215" s="602"/>
      <c r="FYT215" s="602"/>
      <c r="FYU215" s="449"/>
      <c r="FYV215" s="449"/>
      <c r="FYW215" s="449"/>
      <c r="FYX215" s="602"/>
      <c r="FYY215" s="449"/>
      <c r="FYZ215" s="449"/>
      <c r="FZA215" s="449"/>
      <c r="FZB215" s="449"/>
      <c r="FZC215" s="602"/>
      <c r="FZD215" s="447"/>
      <c r="FZE215" s="447"/>
      <c r="FZF215" s="447"/>
      <c r="FZG215" s="448"/>
      <c r="FZH215" s="602"/>
      <c r="FZI215" s="602"/>
      <c r="FZJ215" s="602"/>
      <c r="FZK215" s="449"/>
      <c r="FZL215" s="449"/>
      <c r="FZM215" s="449"/>
      <c r="FZN215" s="602"/>
      <c r="FZO215" s="449"/>
      <c r="FZP215" s="449"/>
      <c r="FZQ215" s="449"/>
      <c r="FZR215" s="449"/>
      <c r="FZS215" s="602"/>
      <c r="FZT215" s="447"/>
      <c r="FZU215" s="447"/>
      <c r="FZV215" s="447"/>
      <c r="FZW215" s="448"/>
      <c r="FZX215" s="602"/>
      <c r="FZY215" s="602"/>
      <c r="FZZ215" s="602"/>
      <c r="GAA215" s="449"/>
      <c r="GAB215" s="449"/>
      <c r="GAC215" s="449"/>
      <c r="GAD215" s="602"/>
      <c r="GAE215" s="449"/>
      <c r="GAF215" s="449"/>
      <c r="GAG215" s="449"/>
      <c r="GAH215" s="449"/>
      <c r="GAI215" s="602"/>
      <c r="GAJ215" s="447"/>
      <c r="GAK215" s="447"/>
      <c r="GAL215" s="447"/>
      <c r="GAM215" s="448"/>
      <c r="GAN215" s="602"/>
      <c r="GAO215" s="602"/>
      <c r="GAP215" s="602"/>
      <c r="GAQ215" s="449"/>
      <c r="GAR215" s="449"/>
      <c r="GAS215" s="449"/>
      <c r="GAT215" s="602"/>
      <c r="GAU215" s="449"/>
      <c r="GAV215" s="449"/>
      <c r="GAW215" s="449"/>
      <c r="GAX215" s="449"/>
      <c r="GAY215" s="602"/>
      <c r="GAZ215" s="447"/>
      <c r="GBA215" s="447"/>
      <c r="GBB215" s="447"/>
      <c r="GBC215" s="448"/>
      <c r="GBD215" s="602"/>
      <c r="GBE215" s="602"/>
      <c r="GBF215" s="602"/>
      <c r="GBG215" s="449"/>
      <c r="GBH215" s="449"/>
      <c r="GBI215" s="449"/>
      <c r="GBJ215" s="602"/>
      <c r="GBK215" s="449"/>
      <c r="GBL215" s="449"/>
      <c r="GBM215" s="449"/>
      <c r="GBN215" s="449"/>
      <c r="GBO215" s="602"/>
      <c r="GBP215" s="447"/>
      <c r="GBQ215" s="447"/>
      <c r="GBR215" s="447"/>
      <c r="GBS215" s="448"/>
      <c r="GBT215" s="602"/>
      <c r="GBU215" s="602"/>
      <c r="GBV215" s="602"/>
      <c r="GBW215" s="449"/>
      <c r="GBX215" s="449"/>
      <c r="GBY215" s="449"/>
      <c r="GBZ215" s="602"/>
      <c r="GCA215" s="449"/>
      <c r="GCB215" s="449"/>
      <c r="GCC215" s="449"/>
      <c r="GCD215" s="449"/>
      <c r="GCE215" s="602"/>
      <c r="GCF215" s="447"/>
      <c r="GCG215" s="447"/>
      <c r="GCH215" s="447"/>
      <c r="GCI215" s="448"/>
      <c r="GCJ215" s="602"/>
      <c r="GCK215" s="602"/>
      <c r="GCL215" s="602"/>
      <c r="GCM215" s="449"/>
      <c r="GCN215" s="449"/>
      <c r="GCO215" s="449"/>
      <c r="GCP215" s="602"/>
      <c r="GCQ215" s="449"/>
      <c r="GCR215" s="449"/>
      <c r="GCS215" s="449"/>
      <c r="GCT215" s="449"/>
      <c r="GCU215" s="602"/>
      <c r="GCV215" s="447"/>
      <c r="GCW215" s="447"/>
      <c r="GCX215" s="447"/>
      <c r="GCY215" s="448"/>
      <c r="GCZ215" s="602"/>
      <c r="GDA215" s="602"/>
      <c r="GDB215" s="602"/>
      <c r="GDC215" s="449"/>
      <c r="GDD215" s="449"/>
      <c r="GDE215" s="449"/>
      <c r="GDF215" s="602"/>
      <c r="GDG215" s="449"/>
      <c r="GDH215" s="449"/>
      <c r="GDI215" s="449"/>
      <c r="GDJ215" s="449"/>
      <c r="GDK215" s="602"/>
      <c r="GDL215" s="447"/>
      <c r="GDM215" s="447"/>
      <c r="GDN215" s="447"/>
      <c r="GDO215" s="448"/>
      <c r="GDP215" s="602"/>
      <c r="GDQ215" s="602"/>
      <c r="GDR215" s="602"/>
      <c r="GDS215" s="449"/>
      <c r="GDT215" s="449"/>
      <c r="GDU215" s="449"/>
      <c r="GDV215" s="602"/>
      <c r="GDW215" s="449"/>
      <c r="GDX215" s="449"/>
      <c r="GDY215" s="449"/>
      <c r="GDZ215" s="449"/>
      <c r="GEA215" s="602"/>
      <c r="GEB215" s="447"/>
      <c r="GEC215" s="447"/>
      <c r="GED215" s="447"/>
      <c r="GEE215" s="448"/>
      <c r="GEF215" s="602"/>
      <c r="GEG215" s="602"/>
      <c r="GEH215" s="602"/>
      <c r="GEI215" s="449"/>
      <c r="GEJ215" s="449"/>
      <c r="GEK215" s="449"/>
      <c r="GEL215" s="602"/>
      <c r="GEM215" s="449"/>
      <c r="GEN215" s="449"/>
      <c r="GEO215" s="449"/>
      <c r="GEP215" s="449"/>
      <c r="GEQ215" s="602"/>
      <c r="GER215" s="447"/>
      <c r="GES215" s="447"/>
      <c r="GET215" s="447"/>
      <c r="GEU215" s="448"/>
      <c r="GEV215" s="602"/>
      <c r="GEW215" s="602"/>
      <c r="GEX215" s="602"/>
      <c r="GEY215" s="449"/>
      <c r="GEZ215" s="449"/>
      <c r="GFA215" s="449"/>
      <c r="GFB215" s="602"/>
      <c r="GFC215" s="449"/>
      <c r="GFD215" s="449"/>
      <c r="GFE215" s="449"/>
      <c r="GFF215" s="449"/>
      <c r="GFG215" s="602"/>
      <c r="GFH215" s="447"/>
      <c r="GFI215" s="447"/>
      <c r="GFJ215" s="447"/>
      <c r="GFK215" s="448"/>
      <c r="GFL215" s="602"/>
      <c r="GFM215" s="602"/>
      <c r="GFN215" s="602"/>
      <c r="GFO215" s="449"/>
      <c r="GFP215" s="449"/>
      <c r="GFQ215" s="449"/>
      <c r="GFR215" s="602"/>
      <c r="GFS215" s="449"/>
      <c r="GFT215" s="449"/>
      <c r="GFU215" s="449"/>
      <c r="GFV215" s="449"/>
      <c r="GFW215" s="602"/>
      <c r="GFX215" s="447"/>
      <c r="GFY215" s="447"/>
      <c r="GFZ215" s="447"/>
      <c r="GGA215" s="448"/>
      <c r="GGB215" s="602"/>
      <c r="GGC215" s="602"/>
      <c r="GGD215" s="602"/>
      <c r="GGE215" s="449"/>
      <c r="GGF215" s="449"/>
      <c r="GGG215" s="449"/>
      <c r="GGH215" s="602"/>
      <c r="GGI215" s="449"/>
      <c r="GGJ215" s="449"/>
      <c r="GGK215" s="449"/>
      <c r="GGL215" s="449"/>
      <c r="GGM215" s="602"/>
      <c r="GGN215" s="447"/>
      <c r="GGO215" s="447"/>
      <c r="GGP215" s="447"/>
      <c r="GGQ215" s="448"/>
      <c r="GGR215" s="602"/>
      <c r="GGS215" s="602"/>
      <c r="GGT215" s="602"/>
      <c r="GGU215" s="449"/>
      <c r="GGV215" s="449"/>
      <c r="GGW215" s="449"/>
      <c r="GGX215" s="602"/>
      <c r="GGY215" s="449"/>
      <c r="GGZ215" s="449"/>
      <c r="GHA215" s="449"/>
      <c r="GHB215" s="449"/>
      <c r="GHC215" s="602"/>
      <c r="GHD215" s="447"/>
      <c r="GHE215" s="447"/>
      <c r="GHF215" s="447"/>
      <c r="GHG215" s="448"/>
      <c r="GHH215" s="602"/>
      <c r="GHI215" s="602"/>
      <c r="GHJ215" s="602"/>
      <c r="GHK215" s="449"/>
      <c r="GHL215" s="449"/>
      <c r="GHM215" s="449"/>
      <c r="GHN215" s="602"/>
      <c r="GHO215" s="449"/>
      <c r="GHP215" s="449"/>
      <c r="GHQ215" s="449"/>
      <c r="GHR215" s="449"/>
      <c r="GHS215" s="602"/>
      <c r="GHT215" s="447"/>
      <c r="GHU215" s="447"/>
      <c r="GHV215" s="447"/>
      <c r="GHW215" s="448"/>
      <c r="GHX215" s="602"/>
      <c r="GHY215" s="602"/>
      <c r="GHZ215" s="602"/>
      <c r="GIA215" s="449"/>
      <c r="GIB215" s="449"/>
      <c r="GIC215" s="449"/>
      <c r="GID215" s="602"/>
      <c r="GIE215" s="449"/>
      <c r="GIF215" s="449"/>
      <c r="GIG215" s="449"/>
      <c r="GIH215" s="449"/>
      <c r="GII215" s="602"/>
      <c r="GIJ215" s="447"/>
      <c r="GIK215" s="447"/>
      <c r="GIL215" s="447"/>
      <c r="GIM215" s="448"/>
      <c r="GIN215" s="602"/>
      <c r="GIO215" s="602"/>
      <c r="GIP215" s="602"/>
      <c r="GIQ215" s="449"/>
      <c r="GIR215" s="449"/>
      <c r="GIS215" s="449"/>
      <c r="GIT215" s="602"/>
      <c r="GIU215" s="449"/>
      <c r="GIV215" s="449"/>
      <c r="GIW215" s="449"/>
      <c r="GIX215" s="449"/>
      <c r="GIY215" s="602"/>
      <c r="GIZ215" s="447"/>
      <c r="GJA215" s="447"/>
      <c r="GJB215" s="447"/>
      <c r="GJC215" s="448"/>
      <c r="GJD215" s="602"/>
      <c r="GJE215" s="602"/>
      <c r="GJF215" s="602"/>
      <c r="GJG215" s="449"/>
      <c r="GJH215" s="449"/>
      <c r="GJI215" s="449"/>
      <c r="GJJ215" s="602"/>
      <c r="GJK215" s="449"/>
      <c r="GJL215" s="449"/>
      <c r="GJM215" s="449"/>
      <c r="GJN215" s="449"/>
      <c r="GJO215" s="602"/>
      <c r="GJP215" s="447"/>
      <c r="GJQ215" s="447"/>
      <c r="GJR215" s="447"/>
      <c r="GJS215" s="448"/>
      <c r="GJT215" s="602"/>
      <c r="GJU215" s="602"/>
      <c r="GJV215" s="602"/>
      <c r="GJW215" s="449"/>
      <c r="GJX215" s="449"/>
      <c r="GJY215" s="449"/>
      <c r="GJZ215" s="602"/>
      <c r="GKA215" s="449"/>
      <c r="GKB215" s="449"/>
      <c r="GKC215" s="449"/>
      <c r="GKD215" s="449"/>
      <c r="GKE215" s="602"/>
      <c r="GKF215" s="447"/>
      <c r="GKG215" s="447"/>
      <c r="GKH215" s="447"/>
      <c r="GKI215" s="448"/>
      <c r="GKJ215" s="602"/>
      <c r="GKK215" s="602"/>
      <c r="GKL215" s="602"/>
      <c r="GKM215" s="449"/>
      <c r="GKN215" s="449"/>
      <c r="GKO215" s="449"/>
      <c r="GKP215" s="602"/>
      <c r="GKQ215" s="449"/>
      <c r="GKR215" s="449"/>
      <c r="GKS215" s="449"/>
      <c r="GKT215" s="449"/>
      <c r="GKU215" s="602"/>
      <c r="GKV215" s="447"/>
      <c r="GKW215" s="447"/>
      <c r="GKX215" s="447"/>
      <c r="GKY215" s="448"/>
      <c r="GKZ215" s="602"/>
      <c r="GLA215" s="602"/>
      <c r="GLB215" s="602"/>
      <c r="GLC215" s="449"/>
      <c r="GLD215" s="449"/>
      <c r="GLE215" s="449"/>
      <c r="GLF215" s="602"/>
      <c r="GLG215" s="449"/>
      <c r="GLH215" s="449"/>
      <c r="GLI215" s="449"/>
      <c r="GLJ215" s="449"/>
      <c r="GLK215" s="602"/>
      <c r="GLL215" s="447"/>
      <c r="GLM215" s="447"/>
      <c r="GLN215" s="447"/>
      <c r="GLO215" s="448"/>
      <c r="GLP215" s="602"/>
      <c r="GLQ215" s="602"/>
      <c r="GLR215" s="602"/>
      <c r="GLS215" s="449"/>
      <c r="GLT215" s="449"/>
      <c r="GLU215" s="449"/>
      <c r="GLV215" s="602"/>
      <c r="GLW215" s="449"/>
      <c r="GLX215" s="449"/>
      <c r="GLY215" s="449"/>
      <c r="GLZ215" s="449"/>
      <c r="GMA215" s="602"/>
      <c r="GMB215" s="447"/>
      <c r="GMC215" s="447"/>
      <c r="GMD215" s="447"/>
      <c r="GME215" s="448"/>
      <c r="GMF215" s="602"/>
      <c r="GMG215" s="602"/>
      <c r="GMH215" s="602"/>
      <c r="GMI215" s="449"/>
      <c r="GMJ215" s="449"/>
      <c r="GMK215" s="449"/>
      <c r="GML215" s="602"/>
      <c r="GMM215" s="449"/>
      <c r="GMN215" s="449"/>
      <c r="GMO215" s="449"/>
      <c r="GMP215" s="449"/>
      <c r="GMQ215" s="602"/>
      <c r="GMR215" s="447"/>
      <c r="GMS215" s="447"/>
      <c r="GMT215" s="447"/>
      <c r="GMU215" s="448"/>
      <c r="GMV215" s="602"/>
      <c r="GMW215" s="602"/>
      <c r="GMX215" s="602"/>
      <c r="GMY215" s="449"/>
      <c r="GMZ215" s="449"/>
      <c r="GNA215" s="449"/>
      <c r="GNB215" s="602"/>
      <c r="GNC215" s="449"/>
      <c r="GND215" s="449"/>
      <c r="GNE215" s="449"/>
      <c r="GNF215" s="449"/>
      <c r="GNG215" s="602"/>
      <c r="GNH215" s="447"/>
      <c r="GNI215" s="447"/>
      <c r="GNJ215" s="447"/>
      <c r="GNK215" s="448"/>
      <c r="GNL215" s="602"/>
      <c r="GNM215" s="602"/>
      <c r="GNN215" s="602"/>
      <c r="GNO215" s="449"/>
      <c r="GNP215" s="449"/>
      <c r="GNQ215" s="449"/>
      <c r="GNR215" s="602"/>
      <c r="GNS215" s="449"/>
      <c r="GNT215" s="449"/>
      <c r="GNU215" s="449"/>
      <c r="GNV215" s="449"/>
      <c r="GNW215" s="602"/>
      <c r="GNX215" s="447"/>
      <c r="GNY215" s="447"/>
      <c r="GNZ215" s="447"/>
      <c r="GOA215" s="448"/>
      <c r="GOB215" s="602"/>
      <c r="GOC215" s="602"/>
      <c r="GOD215" s="602"/>
      <c r="GOE215" s="449"/>
      <c r="GOF215" s="449"/>
      <c r="GOG215" s="449"/>
      <c r="GOH215" s="602"/>
      <c r="GOI215" s="449"/>
      <c r="GOJ215" s="449"/>
      <c r="GOK215" s="449"/>
      <c r="GOL215" s="449"/>
      <c r="GOM215" s="602"/>
      <c r="GON215" s="447"/>
      <c r="GOO215" s="447"/>
      <c r="GOP215" s="447"/>
      <c r="GOQ215" s="448"/>
      <c r="GOR215" s="602"/>
      <c r="GOS215" s="602"/>
      <c r="GOT215" s="602"/>
      <c r="GOU215" s="449"/>
      <c r="GOV215" s="449"/>
      <c r="GOW215" s="449"/>
      <c r="GOX215" s="602"/>
      <c r="GOY215" s="449"/>
      <c r="GOZ215" s="449"/>
      <c r="GPA215" s="449"/>
      <c r="GPB215" s="449"/>
      <c r="GPC215" s="602"/>
      <c r="GPD215" s="447"/>
      <c r="GPE215" s="447"/>
      <c r="GPF215" s="447"/>
      <c r="GPG215" s="448"/>
      <c r="GPH215" s="602"/>
      <c r="GPI215" s="602"/>
      <c r="GPJ215" s="602"/>
      <c r="GPK215" s="449"/>
      <c r="GPL215" s="449"/>
      <c r="GPM215" s="449"/>
      <c r="GPN215" s="602"/>
      <c r="GPO215" s="449"/>
      <c r="GPP215" s="449"/>
      <c r="GPQ215" s="449"/>
      <c r="GPR215" s="449"/>
      <c r="GPS215" s="602"/>
      <c r="GPT215" s="447"/>
      <c r="GPU215" s="447"/>
      <c r="GPV215" s="447"/>
      <c r="GPW215" s="448"/>
      <c r="GPX215" s="602"/>
      <c r="GPY215" s="602"/>
      <c r="GPZ215" s="602"/>
      <c r="GQA215" s="449"/>
      <c r="GQB215" s="449"/>
      <c r="GQC215" s="449"/>
      <c r="GQD215" s="602"/>
      <c r="GQE215" s="449"/>
      <c r="GQF215" s="449"/>
      <c r="GQG215" s="449"/>
      <c r="GQH215" s="449"/>
      <c r="GQI215" s="602"/>
      <c r="GQJ215" s="447"/>
      <c r="GQK215" s="447"/>
      <c r="GQL215" s="447"/>
      <c r="GQM215" s="448"/>
      <c r="GQN215" s="602"/>
      <c r="GQO215" s="602"/>
      <c r="GQP215" s="602"/>
      <c r="GQQ215" s="449"/>
      <c r="GQR215" s="449"/>
      <c r="GQS215" s="449"/>
      <c r="GQT215" s="602"/>
      <c r="GQU215" s="449"/>
      <c r="GQV215" s="449"/>
      <c r="GQW215" s="449"/>
      <c r="GQX215" s="449"/>
      <c r="GQY215" s="602"/>
      <c r="GQZ215" s="447"/>
      <c r="GRA215" s="447"/>
      <c r="GRB215" s="447"/>
      <c r="GRC215" s="448"/>
      <c r="GRD215" s="602"/>
      <c r="GRE215" s="602"/>
      <c r="GRF215" s="602"/>
      <c r="GRG215" s="449"/>
      <c r="GRH215" s="449"/>
      <c r="GRI215" s="449"/>
      <c r="GRJ215" s="602"/>
      <c r="GRK215" s="449"/>
      <c r="GRL215" s="449"/>
      <c r="GRM215" s="449"/>
      <c r="GRN215" s="449"/>
      <c r="GRO215" s="602"/>
      <c r="GRP215" s="447"/>
      <c r="GRQ215" s="447"/>
      <c r="GRR215" s="447"/>
      <c r="GRS215" s="448"/>
      <c r="GRT215" s="602"/>
      <c r="GRU215" s="602"/>
      <c r="GRV215" s="602"/>
      <c r="GRW215" s="449"/>
      <c r="GRX215" s="449"/>
      <c r="GRY215" s="449"/>
      <c r="GRZ215" s="602"/>
      <c r="GSA215" s="449"/>
      <c r="GSB215" s="449"/>
      <c r="GSC215" s="449"/>
      <c r="GSD215" s="449"/>
      <c r="GSE215" s="602"/>
      <c r="GSF215" s="447"/>
      <c r="GSG215" s="447"/>
      <c r="GSH215" s="447"/>
      <c r="GSI215" s="448"/>
      <c r="GSJ215" s="602"/>
      <c r="GSK215" s="602"/>
      <c r="GSL215" s="602"/>
      <c r="GSM215" s="449"/>
      <c r="GSN215" s="449"/>
      <c r="GSO215" s="449"/>
      <c r="GSP215" s="602"/>
      <c r="GSQ215" s="449"/>
      <c r="GSR215" s="449"/>
      <c r="GSS215" s="449"/>
      <c r="GST215" s="449"/>
      <c r="GSU215" s="602"/>
      <c r="GSV215" s="447"/>
      <c r="GSW215" s="447"/>
      <c r="GSX215" s="447"/>
      <c r="GSY215" s="448"/>
      <c r="GSZ215" s="602"/>
      <c r="GTA215" s="602"/>
      <c r="GTB215" s="602"/>
      <c r="GTC215" s="449"/>
      <c r="GTD215" s="449"/>
      <c r="GTE215" s="449"/>
      <c r="GTF215" s="602"/>
      <c r="GTG215" s="449"/>
      <c r="GTH215" s="449"/>
      <c r="GTI215" s="449"/>
      <c r="GTJ215" s="449"/>
      <c r="GTK215" s="602"/>
      <c r="GTL215" s="447"/>
      <c r="GTM215" s="447"/>
      <c r="GTN215" s="447"/>
      <c r="GTO215" s="448"/>
      <c r="GTP215" s="602"/>
      <c r="GTQ215" s="602"/>
      <c r="GTR215" s="602"/>
      <c r="GTS215" s="449"/>
      <c r="GTT215" s="449"/>
      <c r="GTU215" s="449"/>
      <c r="GTV215" s="602"/>
      <c r="GTW215" s="449"/>
      <c r="GTX215" s="449"/>
      <c r="GTY215" s="449"/>
      <c r="GTZ215" s="449"/>
      <c r="GUA215" s="602"/>
      <c r="GUB215" s="447"/>
      <c r="GUC215" s="447"/>
      <c r="GUD215" s="447"/>
      <c r="GUE215" s="448"/>
      <c r="GUF215" s="602"/>
      <c r="GUG215" s="602"/>
      <c r="GUH215" s="602"/>
      <c r="GUI215" s="449"/>
      <c r="GUJ215" s="449"/>
      <c r="GUK215" s="449"/>
      <c r="GUL215" s="602"/>
      <c r="GUM215" s="449"/>
      <c r="GUN215" s="449"/>
      <c r="GUO215" s="449"/>
      <c r="GUP215" s="449"/>
      <c r="GUQ215" s="602"/>
      <c r="GUR215" s="447"/>
      <c r="GUS215" s="447"/>
      <c r="GUT215" s="447"/>
      <c r="GUU215" s="448"/>
      <c r="GUV215" s="602"/>
      <c r="GUW215" s="602"/>
      <c r="GUX215" s="602"/>
      <c r="GUY215" s="449"/>
      <c r="GUZ215" s="449"/>
      <c r="GVA215" s="449"/>
      <c r="GVB215" s="602"/>
      <c r="GVC215" s="449"/>
      <c r="GVD215" s="449"/>
      <c r="GVE215" s="449"/>
      <c r="GVF215" s="449"/>
      <c r="GVG215" s="602"/>
      <c r="GVH215" s="447"/>
      <c r="GVI215" s="447"/>
      <c r="GVJ215" s="447"/>
      <c r="GVK215" s="448"/>
      <c r="GVL215" s="602"/>
      <c r="GVM215" s="602"/>
      <c r="GVN215" s="602"/>
      <c r="GVO215" s="449"/>
      <c r="GVP215" s="449"/>
      <c r="GVQ215" s="449"/>
      <c r="GVR215" s="602"/>
      <c r="GVS215" s="449"/>
      <c r="GVT215" s="449"/>
      <c r="GVU215" s="449"/>
      <c r="GVV215" s="449"/>
      <c r="GVW215" s="602"/>
      <c r="GVX215" s="447"/>
      <c r="GVY215" s="447"/>
      <c r="GVZ215" s="447"/>
      <c r="GWA215" s="448"/>
      <c r="GWB215" s="602"/>
      <c r="GWC215" s="602"/>
      <c r="GWD215" s="602"/>
      <c r="GWE215" s="449"/>
      <c r="GWF215" s="449"/>
      <c r="GWG215" s="449"/>
      <c r="GWH215" s="602"/>
      <c r="GWI215" s="449"/>
      <c r="GWJ215" s="449"/>
      <c r="GWK215" s="449"/>
      <c r="GWL215" s="449"/>
      <c r="GWM215" s="602"/>
      <c r="GWN215" s="447"/>
      <c r="GWO215" s="447"/>
      <c r="GWP215" s="447"/>
      <c r="GWQ215" s="448"/>
      <c r="GWR215" s="602"/>
      <c r="GWS215" s="602"/>
      <c r="GWT215" s="602"/>
      <c r="GWU215" s="449"/>
      <c r="GWV215" s="449"/>
      <c r="GWW215" s="449"/>
      <c r="GWX215" s="602"/>
      <c r="GWY215" s="449"/>
      <c r="GWZ215" s="449"/>
      <c r="GXA215" s="449"/>
      <c r="GXB215" s="449"/>
      <c r="GXC215" s="602"/>
      <c r="GXD215" s="447"/>
      <c r="GXE215" s="447"/>
      <c r="GXF215" s="447"/>
      <c r="GXG215" s="448"/>
      <c r="GXH215" s="602"/>
      <c r="GXI215" s="602"/>
      <c r="GXJ215" s="602"/>
      <c r="GXK215" s="449"/>
      <c r="GXL215" s="449"/>
      <c r="GXM215" s="449"/>
      <c r="GXN215" s="602"/>
      <c r="GXO215" s="449"/>
      <c r="GXP215" s="449"/>
      <c r="GXQ215" s="449"/>
      <c r="GXR215" s="449"/>
      <c r="GXS215" s="602"/>
      <c r="GXT215" s="447"/>
      <c r="GXU215" s="447"/>
      <c r="GXV215" s="447"/>
      <c r="GXW215" s="448"/>
      <c r="GXX215" s="602"/>
      <c r="GXY215" s="602"/>
      <c r="GXZ215" s="602"/>
      <c r="GYA215" s="449"/>
      <c r="GYB215" s="449"/>
      <c r="GYC215" s="449"/>
      <c r="GYD215" s="602"/>
      <c r="GYE215" s="449"/>
      <c r="GYF215" s="449"/>
      <c r="GYG215" s="449"/>
      <c r="GYH215" s="449"/>
      <c r="GYI215" s="602"/>
      <c r="GYJ215" s="447"/>
      <c r="GYK215" s="447"/>
      <c r="GYL215" s="447"/>
      <c r="GYM215" s="448"/>
      <c r="GYN215" s="602"/>
      <c r="GYO215" s="602"/>
      <c r="GYP215" s="602"/>
      <c r="GYQ215" s="449"/>
      <c r="GYR215" s="449"/>
      <c r="GYS215" s="449"/>
      <c r="GYT215" s="602"/>
      <c r="GYU215" s="449"/>
      <c r="GYV215" s="449"/>
      <c r="GYW215" s="449"/>
      <c r="GYX215" s="449"/>
      <c r="GYY215" s="602"/>
      <c r="GYZ215" s="447"/>
      <c r="GZA215" s="447"/>
      <c r="GZB215" s="447"/>
      <c r="GZC215" s="448"/>
      <c r="GZD215" s="602"/>
      <c r="GZE215" s="602"/>
      <c r="GZF215" s="602"/>
      <c r="GZG215" s="449"/>
      <c r="GZH215" s="449"/>
      <c r="GZI215" s="449"/>
      <c r="GZJ215" s="602"/>
      <c r="GZK215" s="449"/>
      <c r="GZL215" s="449"/>
      <c r="GZM215" s="449"/>
      <c r="GZN215" s="449"/>
      <c r="GZO215" s="602"/>
      <c r="GZP215" s="447"/>
      <c r="GZQ215" s="447"/>
      <c r="GZR215" s="447"/>
      <c r="GZS215" s="448"/>
      <c r="GZT215" s="602"/>
      <c r="GZU215" s="602"/>
      <c r="GZV215" s="602"/>
      <c r="GZW215" s="449"/>
      <c r="GZX215" s="449"/>
      <c r="GZY215" s="449"/>
      <c r="GZZ215" s="602"/>
      <c r="HAA215" s="449"/>
      <c r="HAB215" s="449"/>
      <c r="HAC215" s="449"/>
      <c r="HAD215" s="449"/>
      <c r="HAE215" s="602"/>
      <c r="HAF215" s="447"/>
      <c r="HAG215" s="447"/>
      <c r="HAH215" s="447"/>
      <c r="HAI215" s="448"/>
      <c r="HAJ215" s="602"/>
      <c r="HAK215" s="602"/>
      <c r="HAL215" s="602"/>
      <c r="HAM215" s="449"/>
      <c r="HAN215" s="449"/>
      <c r="HAO215" s="449"/>
      <c r="HAP215" s="602"/>
      <c r="HAQ215" s="449"/>
      <c r="HAR215" s="449"/>
      <c r="HAS215" s="449"/>
      <c r="HAT215" s="449"/>
      <c r="HAU215" s="602"/>
      <c r="HAV215" s="447"/>
      <c r="HAW215" s="447"/>
      <c r="HAX215" s="447"/>
      <c r="HAY215" s="448"/>
      <c r="HAZ215" s="602"/>
      <c r="HBA215" s="602"/>
      <c r="HBB215" s="602"/>
      <c r="HBC215" s="449"/>
      <c r="HBD215" s="449"/>
      <c r="HBE215" s="449"/>
      <c r="HBF215" s="602"/>
      <c r="HBG215" s="449"/>
      <c r="HBH215" s="449"/>
      <c r="HBI215" s="449"/>
      <c r="HBJ215" s="449"/>
      <c r="HBK215" s="602"/>
      <c r="HBL215" s="447"/>
      <c r="HBM215" s="447"/>
      <c r="HBN215" s="447"/>
      <c r="HBO215" s="448"/>
      <c r="HBP215" s="602"/>
      <c r="HBQ215" s="602"/>
      <c r="HBR215" s="602"/>
      <c r="HBS215" s="449"/>
      <c r="HBT215" s="449"/>
      <c r="HBU215" s="449"/>
      <c r="HBV215" s="602"/>
      <c r="HBW215" s="449"/>
      <c r="HBX215" s="449"/>
      <c r="HBY215" s="449"/>
      <c r="HBZ215" s="449"/>
      <c r="HCA215" s="602"/>
      <c r="HCB215" s="447"/>
      <c r="HCC215" s="447"/>
      <c r="HCD215" s="447"/>
      <c r="HCE215" s="448"/>
      <c r="HCF215" s="602"/>
      <c r="HCG215" s="602"/>
      <c r="HCH215" s="602"/>
      <c r="HCI215" s="449"/>
      <c r="HCJ215" s="449"/>
      <c r="HCK215" s="449"/>
      <c r="HCL215" s="602"/>
      <c r="HCM215" s="449"/>
      <c r="HCN215" s="449"/>
      <c r="HCO215" s="449"/>
      <c r="HCP215" s="449"/>
      <c r="HCQ215" s="602"/>
      <c r="HCR215" s="447"/>
      <c r="HCS215" s="447"/>
      <c r="HCT215" s="447"/>
      <c r="HCU215" s="448"/>
      <c r="HCV215" s="602"/>
      <c r="HCW215" s="602"/>
      <c r="HCX215" s="602"/>
      <c r="HCY215" s="449"/>
      <c r="HCZ215" s="449"/>
      <c r="HDA215" s="449"/>
      <c r="HDB215" s="602"/>
      <c r="HDC215" s="449"/>
      <c r="HDD215" s="449"/>
      <c r="HDE215" s="449"/>
      <c r="HDF215" s="449"/>
      <c r="HDG215" s="602"/>
      <c r="HDH215" s="447"/>
      <c r="HDI215" s="447"/>
      <c r="HDJ215" s="447"/>
      <c r="HDK215" s="448"/>
      <c r="HDL215" s="602"/>
      <c r="HDM215" s="602"/>
      <c r="HDN215" s="602"/>
      <c r="HDO215" s="449"/>
      <c r="HDP215" s="449"/>
      <c r="HDQ215" s="449"/>
      <c r="HDR215" s="602"/>
      <c r="HDS215" s="449"/>
      <c r="HDT215" s="449"/>
      <c r="HDU215" s="449"/>
      <c r="HDV215" s="449"/>
      <c r="HDW215" s="602"/>
      <c r="HDX215" s="447"/>
      <c r="HDY215" s="447"/>
      <c r="HDZ215" s="447"/>
      <c r="HEA215" s="448"/>
      <c r="HEB215" s="602"/>
      <c r="HEC215" s="602"/>
      <c r="HED215" s="602"/>
      <c r="HEE215" s="449"/>
      <c r="HEF215" s="449"/>
      <c r="HEG215" s="449"/>
      <c r="HEH215" s="602"/>
      <c r="HEI215" s="449"/>
      <c r="HEJ215" s="449"/>
      <c r="HEK215" s="449"/>
      <c r="HEL215" s="449"/>
      <c r="HEM215" s="602"/>
      <c r="HEN215" s="447"/>
      <c r="HEO215" s="447"/>
      <c r="HEP215" s="447"/>
      <c r="HEQ215" s="448"/>
      <c r="HER215" s="602"/>
      <c r="HES215" s="602"/>
      <c r="HET215" s="602"/>
      <c r="HEU215" s="449"/>
      <c r="HEV215" s="449"/>
      <c r="HEW215" s="449"/>
      <c r="HEX215" s="602"/>
      <c r="HEY215" s="449"/>
      <c r="HEZ215" s="449"/>
      <c r="HFA215" s="449"/>
      <c r="HFB215" s="449"/>
      <c r="HFC215" s="602"/>
      <c r="HFD215" s="447"/>
      <c r="HFE215" s="447"/>
      <c r="HFF215" s="447"/>
      <c r="HFG215" s="448"/>
      <c r="HFH215" s="602"/>
      <c r="HFI215" s="602"/>
      <c r="HFJ215" s="602"/>
      <c r="HFK215" s="449"/>
      <c r="HFL215" s="449"/>
      <c r="HFM215" s="449"/>
      <c r="HFN215" s="602"/>
      <c r="HFO215" s="449"/>
      <c r="HFP215" s="449"/>
      <c r="HFQ215" s="449"/>
      <c r="HFR215" s="449"/>
      <c r="HFS215" s="602"/>
      <c r="HFT215" s="447"/>
      <c r="HFU215" s="447"/>
      <c r="HFV215" s="447"/>
      <c r="HFW215" s="448"/>
      <c r="HFX215" s="602"/>
      <c r="HFY215" s="602"/>
      <c r="HFZ215" s="602"/>
      <c r="HGA215" s="449"/>
      <c r="HGB215" s="449"/>
      <c r="HGC215" s="449"/>
      <c r="HGD215" s="602"/>
      <c r="HGE215" s="449"/>
      <c r="HGF215" s="449"/>
      <c r="HGG215" s="449"/>
      <c r="HGH215" s="449"/>
      <c r="HGI215" s="602"/>
      <c r="HGJ215" s="447"/>
      <c r="HGK215" s="447"/>
      <c r="HGL215" s="447"/>
      <c r="HGM215" s="448"/>
      <c r="HGN215" s="602"/>
      <c r="HGO215" s="602"/>
      <c r="HGP215" s="602"/>
      <c r="HGQ215" s="449"/>
      <c r="HGR215" s="449"/>
      <c r="HGS215" s="449"/>
      <c r="HGT215" s="602"/>
      <c r="HGU215" s="449"/>
      <c r="HGV215" s="449"/>
      <c r="HGW215" s="449"/>
      <c r="HGX215" s="449"/>
      <c r="HGY215" s="602"/>
      <c r="HGZ215" s="447"/>
      <c r="HHA215" s="447"/>
      <c r="HHB215" s="447"/>
      <c r="HHC215" s="448"/>
      <c r="HHD215" s="602"/>
      <c r="HHE215" s="602"/>
      <c r="HHF215" s="602"/>
      <c r="HHG215" s="449"/>
      <c r="HHH215" s="449"/>
      <c r="HHI215" s="449"/>
      <c r="HHJ215" s="602"/>
      <c r="HHK215" s="449"/>
      <c r="HHL215" s="449"/>
      <c r="HHM215" s="449"/>
      <c r="HHN215" s="449"/>
      <c r="HHO215" s="602"/>
      <c r="HHP215" s="447"/>
      <c r="HHQ215" s="447"/>
      <c r="HHR215" s="447"/>
      <c r="HHS215" s="448"/>
      <c r="HHT215" s="602"/>
      <c r="HHU215" s="602"/>
      <c r="HHV215" s="602"/>
      <c r="HHW215" s="449"/>
      <c r="HHX215" s="449"/>
      <c r="HHY215" s="449"/>
      <c r="HHZ215" s="602"/>
      <c r="HIA215" s="449"/>
      <c r="HIB215" s="449"/>
      <c r="HIC215" s="449"/>
      <c r="HID215" s="449"/>
      <c r="HIE215" s="602"/>
      <c r="HIF215" s="447"/>
      <c r="HIG215" s="447"/>
      <c r="HIH215" s="447"/>
      <c r="HII215" s="448"/>
      <c r="HIJ215" s="602"/>
      <c r="HIK215" s="602"/>
      <c r="HIL215" s="602"/>
      <c r="HIM215" s="449"/>
      <c r="HIN215" s="449"/>
      <c r="HIO215" s="449"/>
      <c r="HIP215" s="602"/>
      <c r="HIQ215" s="449"/>
      <c r="HIR215" s="449"/>
      <c r="HIS215" s="449"/>
      <c r="HIT215" s="449"/>
      <c r="HIU215" s="602"/>
      <c r="HIV215" s="447"/>
      <c r="HIW215" s="447"/>
      <c r="HIX215" s="447"/>
      <c r="HIY215" s="448"/>
      <c r="HIZ215" s="602"/>
      <c r="HJA215" s="602"/>
      <c r="HJB215" s="602"/>
      <c r="HJC215" s="449"/>
      <c r="HJD215" s="449"/>
      <c r="HJE215" s="449"/>
      <c r="HJF215" s="602"/>
      <c r="HJG215" s="449"/>
      <c r="HJH215" s="449"/>
      <c r="HJI215" s="449"/>
      <c r="HJJ215" s="449"/>
      <c r="HJK215" s="602"/>
      <c r="HJL215" s="447"/>
      <c r="HJM215" s="447"/>
      <c r="HJN215" s="447"/>
      <c r="HJO215" s="448"/>
      <c r="HJP215" s="602"/>
      <c r="HJQ215" s="602"/>
      <c r="HJR215" s="602"/>
      <c r="HJS215" s="449"/>
      <c r="HJT215" s="449"/>
      <c r="HJU215" s="449"/>
      <c r="HJV215" s="602"/>
      <c r="HJW215" s="449"/>
      <c r="HJX215" s="449"/>
      <c r="HJY215" s="449"/>
      <c r="HJZ215" s="449"/>
      <c r="HKA215" s="602"/>
      <c r="HKB215" s="447"/>
      <c r="HKC215" s="447"/>
      <c r="HKD215" s="447"/>
      <c r="HKE215" s="448"/>
      <c r="HKF215" s="602"/>
      <c r="HKG215" s="602"/>
      <c r="HKH215" s="602"/>
      <c r="HKI215" s="449"/>
      <c r="HKJ215" s="449"/>
      <c r="HKK215" s="449"/>
      <c r="HKL215" s="602"/>
      <c r="HKM215" s="449"/>
      <c r="HKN215" s="449"/>
      <c r="HKO215" s="449"/>
      <c r="HKP215" s="449"/>
      <c r="HKQ215" s="602"/>
      <c r="HKR215" s="447"/>
      <c r="HKS215" s="447"/>
      <c r="HKT215" s="447"/>
      <c r="HKU215" s="448"/>
      <c r="HKV215" s="602"/>
      <c r="HKW215" s="602"/>
      <c r="HKX215" s="602"/>
      <c r="HKY215" s="449"/>
      <c r="HKZ215" s="449"/>
      <c r="HLA215" s="449"/>
      <c r="HLB215" s="602"/>
      <c r="HLC215" s="449"/>
      <c r="HLD215" s="449"/>
      <c r="HLE215" s="449"/>
      <c r="HLF215" s="449"/>
      <c r="HLG215" s="602"/>
      <c r="HLH215" s="447"/>
      <c r="HLI215" s="447"/>
      <c r="HLJ215" s="447"/>
      <c r="HLK215" s="448"/>
      <c r="HLL215" s="602"/>
      <c r="HLM215" s="602"/>
      <c r="HLN215" s="602"/>
      <c r="HLO215" s="449"/>
      <c r="HLP215" s="449"/>
      <c r="HLQ215" s="449"/>
      <c r="HLR215" s="602"/>
      <c r="HLS215" s="449"/>
      <c r="HLT215" s="449"/>
      <c r="HLU215" s="449"/>
      <c r="HLV215" s="449"/>
      <c r="HLW215" s="602"/>
      <c r="HLX215" s="447"/>
      <c r="HLY215" s="447"/>
      <c r="HLZ215" s="447"/>
      <c r="HMA215" s="448"/>
      <c r="HMB215" s="602"/>
      <c r="HMC215" s="602"/>
      <c r="HMD215" s="602"/>
      <c r="HME215" s="449"/>
      <c r="HMF215" s="449"/>
      <c r="HMG215" s="449"/>
      <c r="HMH215" s="602"/>
      <c r="HMI215" s="449"/>
      <c r="HMJ215" s="449"/>
      <c r="HMK215" s="449"/>
      <c r="HML215" s="449"/>
      <c r="HMM215" s="602"/>
      <c r="HMN215" s="447"/>
      <c r="HMO215" s="447"/>
      <c r="HMP215" s="447"/>
      <c r="HMQ215" s="448"/>
      <c r="HMR215" s="602"/>
      <c r="HMS215" s="602"/>
      <c r="HMT215" s="602"/>
      <c r="HMU215" s="449"/>
      <c r="HMV215" s="449"/>
      <c r="HMW215" s="449"/>
      <c r="HMX215" s="602"/>
      <c r="HMY215" s="449"/>
      <c r="HMZ215" s="449"/>
      <c r="HNA215" s="449"/>
      <c r="HNB215" s="449"/>
      <c r="HNC215" s="602"/>
      <c r="HND215" s="447"/>
      <c r="HNE215" s="447"/>
      <c r="HNF215" s="447"/>
      <c r="HNG215" s="448"/>
      <c r="HNH215" s="602"/>
      <c r="HNI215" s="602"/>
      <c r="HNJ215" s="602"/>
      <c r="HNK215" s="449"/>
      <c r="HNL215" s="449"/>
      <c r="HNM215" s="449"/>
      <c r="HNN215" s="602"/>
      <c r="HNO215" s="449"/>
      <c r="HNP215" s="449"/>
      <c r="HNQ215" s="449"/>
      <c r="HNR215" s="449"/>
      <c r="HNS215" s="602"/>
      <c r="HNT215" s="447"/>
      <c r="HNU215" s="447"/>
      <c r="HNV215" s="447"/>
      <c r="HNW215" s="448"/>
      <c r="HNX215" s="602"/>
      <c r="HNY215" s="602"/>
      <c r="HNZ215" s="602"/>
      <c r="HOA215" s="449"/>
      <c r="HOB215" s="449"/>
      <c r="HOC215" s="449"/>
      <c r="HOD215" s="602"/>
      <c r="HOE215" s="449"/>
      <c r="HOF215" s="449"/>
      <c r="HOG215" s="449"/>
      <c r="HOH215" s="449"/>
      <c r="HOI215" s="602"/>
      <c r="HOJ215" s="447"/>
      <c r="HOK215" s="447"/>
      <c r="HOL215" s="447"/>
      <c r="HOM215" s="448"/>
      <c r="HON215" s="602"/>
      <c r="HOO215" s="602"/>
      <c r="HOP215" s="602"/>
      <c r="HOQ215" s="449"/>
      <c r="HOR215" s="449"/>
      <c r="HOS215" s="449"/>
      <c r="HOT215" s="602"/>
      <c r="HOU215" s="449"/>
      <c r="HOV215" s="449"/>
      <c r="HOW215" s="449"/>
      <c r="HOX215" s="449"/>
      <c r="HOY215" s="602"/>
      <c r="HOZ215" s="447"/>
      <c r="HPA215" s="447"/>
      <c r="HPB215" s="447"/>
      <c r="HPC215" s="448"/>
      <c r="HPD215" s="602"/>
      <c r="HPE215" s="602"/>
      <c r="HPF215" s="602"/>
      <c r="HPG215" s="449"/>
      <c r="HPH215" s="449"/>
      <c r="HPI215" s="449"/>
      <c r="HPJ215" s="602"/>
      <c r="HPK215" s="449"/>
      <c r="HPL215" s="449"/>
      <c r="HPM215" s="449"/>
      <c r="HPN215" s="449"/>
      <c r="HPO215" s="602"/>
      <c r="HPP215" s="447"/>
      <c r="HPQ215" s="447"/>
      <c r="HPR215" s="447"/>
      <c r="HPS215" s="448"/>
      <c r="HPT215" s="602"/>
      <c r="HPU215" s="602"/>
      <c r="HPV215" s="602"/>
      <c r="HPW215" s="449"/>
      <c r="HPX215" s="449"/>
      <c r="HPY215" s="449"/>
      <c r="HPZ215" s="602"/>
      <c r="HQA215" s="449"/>
      <c r="HQB215" s="449"/>
      <c r="HQC215" s="449"/>
      <c r="HQD215" s="449"/>
      <c r="HQE215" s="602"/>
      <c r="HQF215" s="447"/>
      <c r="HQG215" s="447"/>
      <c r="HQH215" s="447"/>
      <c r="HQI215" s="448"/>
      <c r="HQJ215" s="602"/>
      <c r="HQK215" s="602"/>
      <c r="HQL215" s="602"/>
      <c r="HQM215" s="449"/>
      <c r="HQN215" s="449"/>
      <c r="HQO215" s="449"/>
      <c r="HQP215" s="602"/>
      <c r="HQQ215" s="449"/>
      <c r="HQR215" s="449"/>
      <c r="HQS215" s="449"/>
      <c r="HQT215" s="449"/>
      <c r="HQU215" s="602"/>
      <c r="HQV215" s="447"/>
      <c r="HQW215" s="447"/>
      <c r="HQX215" s="447"/>
      <c r="HQY215" s="448"/>
      <c r="HQZ215" s="602"/>
      <c r="HRA215" s="602"/>
      <c r="HRB215" s="602"/>
      <c r="HRC215" s="449"/>
      <c r="HRD215" s="449"/>
      <c r="HRE215" s="449"/>
      <c r="HRF215" s="602"/>
      <c r="HRG215" s="449"/>
      <c r="HRH215" s="449"/>
      <c r="HRI215" s="449"/>
      <c r="HRJ215" s="449"/>
      <c r="HRK215" s="602"/>
      <c r="HRL215" s="447"/>
      <c r="HRM215" s="447"/>
      <c r="HRN215" s="447"/>
      <c r="HRO215" s="448"/>
      <c r="HRP215" s="602"/>
      <c r="HRQ215" s="602"/>
      <c r="HRR215" s="602"/>
      <c r="HRS215" s="449"/>
      <c r="HRT215" s="449"/>
      <c r="HRU215" s="449"/>
      <c r="HRV215" s="602"/>
      <c r="HRW215" s="449"/>
      <c r="HRX215" s="449"/>
      <c r="HRY215" s="449"/>
      <c r="HRZ215" s="449"/>
      <c r="HSA215" s="602"/>
      <c r="HSB215" s="447"/>
      <c r="HSC215" s="447"/>
      <c r="HSD215" s="447"/>
      <c r="HSE215" s="448"/>
      <c r="HSF215" s="602"/>
      <c r="HSG215" s="602"/>
      <c r="HSH215" s="602"/>
      <c r="HSI215" s="449"/>
      <c r="HSJ215" s="449"/>
      <c r="HSK215" s="449"/>
      <c r="HSL215" s="602"/>
      <c r="HSM215" s="449"/>
      <c r="HSN215" s="449"/>
      <c r="HSO215" s="449"/>
      <c r="HSP215" s="449"/>
      <c r="HSQ215" s="602"/>
      <c r="HSR215" s="447"/>
      <c r="HSS215" s="447"/>
      <c r="HST215" s="447"/>
      <c r="HSU215" s="448"/>
      <c r="HSV215" s="602"/>
      <c r="HSW215" s="602"/>
      <c r="HSX215" s="602"/>
      <c r="HSY215" s="449"/>
      <c r="HSZ215" s="449"/>
      <c r="HTA215" s="449"/>
      <c r="HTB215" s="602"/>
      <c r="HTC215" s="449"/>
      <c r="HTD215" s="449"/>
      <c r="HTE215" s="449"/>
      <c r="HTF215" s="449"/>
      <c r="HTG215" s="602"/>
      <c r="HTH215" s="447"/>
      <c r="HTI215" s="447"/>
      <c r="HTJ215" s="447"/>
      <c r="HTK215" s="448"/>
      <c r="HTL215" s="602"/>
      <c r="HTM215" s="602"/>
      <c r="HTN215" s="602"/>
      <c r="HTO215" s="449"/>
      <c r="HTP215" s="449"/>
      <c r="HTQ215" s="449"/>
      <c r="HTR215" s="602"/>
      <c r="HTS215" s="449"/>
      <c r="HTT215" s="449"/>
      <c r="HTU215" s="449"/>
      <c r="HTV215" s="449"/>
      <c r="HTW215" s="602"/>
      <c r="HTX215" s="447"/>
      <c r="HTY215" s="447"/>
      <c r="HTZ215" s="447"/>
      <c r="HUA215" s="448"/>
      <c r="HUB215" s="602"/>
      <c r="HUC215" s="602"/>
      <c r="HUD215" s="602"/>
      <c r="HUE215" s="449"/>
      <c r="HUF215" s="449"/>
      <c r="HUG215" s="449"/>
      <c r="HUH215" s="602"/>
      <c r="HUI215" s="449"/>
      <c r="HUJ215" s="449"/>
      <c r="HUK215" s="449"/>
      <c r="HUL215" s="449"/>
      <c r="HUM215" s="602"/>
      <c r="HUN215" s="447"/>
      <c r="HUO215" s="447"/>
      <c r="HUP215" s="447"/>
      <c r="HUQ215" s="448"/>
      <c r="HUR215" s="602"/>
      <c r="HUS215" s="602"/>
      <c r="HUT215" s="602"/>
      <c r="HUU215" s="449"/>
      <c r="HUV215" s="449"/>
      <c r="HUW215" s="449"/>
      <c r="HUX215" s="602"/>
      <c r="HUY215" s="449"/>
      <c r="HUZ215" s="449"/>
      <c r="HVA215" s="449"/>
      <c r="HVB215" s="449"/>
      <c r="HVC215" s="602"/>
      <c r="HVD215" s="447"/>
      <c r="HVE215" s="447"/>
      <c r="HVF215" s="447"/>
      <c r="HVG215" s="448"/>
      <c r="HVH215" s="602"/>
      <c r="HVI215" s="602"/>
      <c r="HVJ215" s="602"/>
      <c r="HVK215" s="449"/>
      <c r="HVL215" s="449"/>
      <c r="HVM215" s="449"/>
      <c r="HVN215" s="602"/>
      <c r="HVO215" s="449"/>
      <c r="HVP215" s="449"/>
      <c r="HVQ215" s="449"/>
      <c r="HVR215" s="449"/>
      <c r="HVS215" s="602"/>
      <c r="HVT215" s="447"/>
      <c r="HVU215" s="447"/>
      <c r="HVV215" s="447"/>
      <c r="HVW215" s="448"/>
      <c r="HVX215" s="602"/>
      <c r="HVY215" s="602"/>
      <c r="HVZ215" s="602"/>
      <c r="HWA215" s="449"/>
      <c r="HWB215" s="449"/>
      <c r="HWC215" s="449"/>
      <c r="HWD215" s="602"/>
      <c r="HWE215" s="449"/>
      <c r="HWF215" s="449"/>
      <c r="HWG215" s="449"/>
      <c r="HWH215" s="449"/>
      <c r="HWI215" s="602"/>
      <c r="HWJ215" s="447"/>
      <c r="HWK215" s="447"/>
      <c r="HWL215" s="447"/>
      <c r="HWM215" s="448"/>
      <c r="HWN215" s="602"/>
      <c r="HWO215" s="602"/>
      <c r="HWP215" s="602"/>
      <c r="HWQ215" s="449"/>
      <c r="HWR215" s="449"/>
      <c r="HWS215" s="449"/>
      <c r="HWT215" s="602"/>
      <c r="HWU215" s="449"/>
      <c r="HWV215" s="449"/>
      <c r="HWW215" s="449"/>
      <c r="HWX215" s="449"/>
      <c r="HWY215" s="602"/>
      <c r="HWZ215" s="447"/>
      <c r="HXA215" s="447"/>
      <c r="HXB215" s="447"/>
      <c r="HXC215" s="448"/>
      <c r="HXD215" s="602"/>
      <c r="HXE215" s="602"/>
      <c r="HXF215" s="602"/>
      <c r="HXG215" s="449"/>
      <c r="HXH215" s="449"/>
      <c r="HXI215" s="449"/>
      <c r="HXJ215" s="602"/>
      <c r="HXK215" s="449"/>
      <c r="HXL215" s="449"/>
      <c r="HXM215" s="449"/>
      <c r="HXN215" s="449"/>
      <c r="HXO215" s="602"/>
      <c r="HXP215" s="447"/>
      <c r="HXQ215" s="447"/>
      <c r="HXR215" s="447"/>
      <c r="HXS215" s="448"/>
      <c r="HXT215" s="602"/>
      <c r="HXU215" s="602"/>
      <c r="HXV215" s="602"/>
      <c r="HXW215" s="449"/>
      <c r="HXX215" s="449"/>
      <c r="HXY215" s="449"/>
      <c r="HXZ215" s="602"/>
      <c r="HYA215" s="449"/>
      <c r="HYB215" s="449"/>
      <c r="HYC215" s="449"/>
      <c r="HYD215" s="449"/>
      <c r="HYE215" s="602"/>
      <c r="HYF215" s="447"/>
      <c r="HYG215" s="447"/>
      <c r="HYH215" s="447"/>
      <c r="HYI215" s="448"/>
      <c r="HYJ215" s="602"/>
      <c r="HYK215" s="602"/>
      <c r="HYL215" s="602"/>
      <c r="HYM215" s="449"/>
      <c r="HYN215" s="449"/>
      <c r="HYO215" s="449"/>
      <c r="HYP215" s="602"/>
      <c r="HYQ215" s="449"/>
      <c r="HYR215" s="449"/>
      <c r="HYS215" s="449"/>
      <c r="HYT215" s="449"/>
      <c r="HYU215" s="602"/>
      <c r="HYV215" s="447"/>
      <c r="HYW215" s="447"/>
      <c r="HYX215" s="447"/>
      <c r="HYY215" s="448"/>
      <c r="HYZ215" s="602"/>
      <c r="HZA215" s="602"/>
      <c r="HZB215" s="602"/>
      <c r="HZC215" s="449"/>
      <c r="HZD215" s="449"/>
      <c r="HZE215" s="449"/>
      <c r="HZF215" s="602"/>
      <c r="HZG215" s="449"/>
      <c r="HZH215" s="449"/>
      <c r="HZI215" s="449"/>
      <c r="HZJ215" s="449"/>
      <c r="HZK215" s="602"/>
      <c r="HZL215" s="447"/>
      <c r="HZM215" s="447"/>
      <c r="HZN215" s="447"/>
      <c r="HZO215" s="448"/>
      <c r="HZP215" s="602"/>
      <c r="HZQ215" s="602"/>
      <c r="HZR215" s="602"/>
      <c r="HZS215" s="449"/>
      <c r="HZT215" s="449"/>
      <c r="HZU215" s="449"/>
      <c r="HZV215" s="602"/>
      <c r="HZW215" s="449"/>
      <c r="HZX215" s="449"/>
      <c r="HZY215" s="449"/>
      <c r="HZZ215" s="449"/>
      <c r="IAA215" s="602"/>
      <c r="IAB215" s="447"/>
      <c r="IAC215" s="447"/>
      <c r="IAD215" s="447"/>
      <c r="IAE215" s="448"/>
      <c r="IAF215" s="602"/>
      <c r="IAG215" s="602"/>
      <c r="IAH215" s="602"/>
      <c r="IAI215" s="449"/>
      <c r="IAJ215" s="449"/>
      <c r="IAK215" s="449"/>
      <c r="IAL215" s="602"/>
      <c r="IAM215" s="449"/>
      <c r="IAN215" s="449"/>
      <c r="IAO215" s="449"/>
      <c r="IAP215" s="449"/>
      <c r="IAQ215" s="602"/>
      <c r="IAR215" s="447"/>
      <c r="IAS215" s="447"/>
      <c r="IAT215" s="447"/>
      <c r="IAU215" s="448"/>
      <c r="IAV215" s="602"/>
      <c r="IAW215" s="602"/>
      <c r="IAX215" s="602"/>
      <c r="IAY215" s="449"/>
      <c r="IAZ215" s="449"/>
      <c r="IBA215" s="449"/>
      <c r="IBB215" s="602"/>
      <c r="IBC215" s="449"/>
      <c r="IBD215" s="449"/>
      <c r="IBE215" s="449"/>
      <c r="IBF215" s="449"/>
      <c r="IBG215" s="602"/>
      <c r="IBH215" s="447"/>
      <c r="IBI215" s="447"/>
      <c r="IBJ215" s="447"/>
      <c r="IBK215" s="448"/>
      <c r="IBL215" s="602"/>
      <c r="IBM215" s="602"/>
      <c r="IBN215" s="602"/>
      <c r="IBO215" s="449"/>
      <c r="IBP215" s="449"/>
      <c r="IBQ215" s="449"/>
      <c r="IBR215" s="602"/>
      <c r="IBS215" s="449"/>
      <c r="IBT215" s="449"/>
      <c r="IBU215" s="449"/>
      <c r="IBV215" s="449"/>
      <c r="IBW215" s="602"/>
      <c r="IBX215" s="447"/>
      <c r="IBY215" s="447"/>
      <c r="IBZ215" s="447"/>
      <c r="ICA215" s="448"/>
      <c r="ICB215" s="602"/>
      <c r="ICC215" s="602"/>
      <c r="ICD215" s="602"/>
      <c r="ICE215" s="449"/>
      <c r="ICF215" s="449"/>
      <c r="ICG215" s="449"/>
      <c r="ICH215" s="602"/>
      <c r="ICI215" s="449"/>
      <c r="ICJ215" s="449"/>
      <c r="ICK215" s="449"/>
      <c r="ICL215" s="449"/>
      <c r="ICM215" s="602"/>
      <c r="ICN215" s="447"/>
      <c r="ICO215" s="447"/>
      <c r="ICP215" s="447"/>
      <c r="ICQ215" s="448"/>
      <c r="ICR215" s="602"/>
      <c r="ICS215" s="602"/>
      <c r="ICT215" s="602"/>
      <c r="ICU215" s="449"/>
      <c r="ICV215" s="449"/>
      <c r="ICW215" s="449"/>
      <c r="ICX215" s="602"/>
      <c r="ICY215" s="449"/>
      <c r="ICZ215" s="449"/>
      <c r="IDA215" s="449"/>
      <c r="IDB215" s="449"/>
      <c r="IDC215" s="602"/>
      <c r="IDD215" s="447"/>
      <c r="IDE215" s="447"/>
      <c r="IDF215" s="447"/>
      <c r="IDG215" s="448"/>
      <c r="IDH215" s="602"/>
      <c r="IDI215" s="602"/>
      <c r="IDJ215" s="602"/>
      <c r="IDK215" s="449"/>
      <c r="IDL215" s="449"/>
      <c r="IDM215" s="449"/>
      <c r="IDN215" s="602"/>
      <c r="IDO215" s="449"/>
      <c r="IDP215" s="449"/>
      <c r="IDQ215" s="449"/>
      <c r="IDR215" s="449"/>
      <c r="IDS215" s="602"/>
      <c r="IDT215" s="447"/>
      <c r="IDU215" s="447"/>
      <c r="IDV215" s="447"/>
      <c r="IDW215" s="448"/>
      <c r="IDX215" s="602"/>
      <c r="IDY215" s="602"/>
      <c r="IDZ215" s="602"/>
      <c r="IEA215" s="449"/>
      <c r="IEB215" s="449"/>
      <c r="IEC215" s="449"/>
      <c r="IED215" s="602"/>
      <c r="IEE215" s="449"/>
      <c r="IEF215" s="449"/>
      <c r="IEG215" s="449"/>
      <c r="IEH215" s="449"/>
      <c r="IEI215" s="602"/>
      <c r="IEJ215" s="447"/>
      <c r="IEK215" s="447"/>
      <c r="IEL215" s="447"/>
      <c r="IEM215" s="448"/>
      <c r="IEN215" s="602"/>
      <c r="IEO215" s="602"/>
      <c r="IEP215" s="602"/>
      <c r="IEQ215" s="449"/>
      <c r="IER215" s="449"/>
      <c r="IES215" s="449"/>
      <c r="IET215" s="602"/>
      <c r="IEU215" s="449"/>
      <c r="IEV215" s="449"/>
      <c r="IEW215" s="449"/>
      <c r="IEX215" s="449"/>
      <c r="IEY215" s="602"/>
      <c r="IEZ215" s="447"/>
      <c r="IFA215" s="447"/>
      <c r="IFB215" s="447"/>
      <c r="IFC215" s="448"/>
      <c r="IFD215" s="602"/>
      <c r="IFE215" s="602"/>
      <c r="IFF215" s="602"/>
      <c r="IFG215" s="449"/>
      <c r="IFH215" s="449"/>
      <c r="IFI215" s="449"/>
      <c r="IFJ215" s="602"/>
      <c r="IFK215" s="449"/>
      <c r="IFL215" s="449"/>
      <c r="IFM215" s="449"/>
      <c r="IFN215" s="449"/>
      <c r="IFO215" s="602"/>
      <c r="IFP215" s="447"/>
      <c r="IFQ215" s="447"/>
      <c r="IFR215" s="447"/>
      <c r="IFS215" s="448"/>
      <c r="IFT215" s="602"/>
      <c r="IFU215" s="602"/>
      <c r="IFV215" s="602"/>
      <c r="IFW215" s="449"/>
      <c r="IFX215" s="449"/>
      <c r="IFY215" s="449"/>
      <c r="IFZ215" s="602"/>
      <c r="IGA215" s="449"/>
      <c r="IGB215" s="449"/>
      <c r="IGC215" s="449"/>
      <c r="IGD215" s="449"/>
      <c r="IGE215" s="602"/>
      <c r="IGF215" s="447"/>
      <c r="IGG215" s="447"/>
      <c r="IGH215" s="447"/>
      <c r="IGI215" s="448"/>
      <c r="IGJ215" s="602"/>
      <c r="IGK215" s="602"/>
      <c r="IGL215" s="602"/>
      <c r="IGM215" s="449"/>
      <c r="IGN215" s="449"/>
      <c r="IGO215" s="449"/>
      <c r="IGP215" s="602"/>
      <c r="IGQ215" s="449"/>
      <c r="IGR215" s="449"/>
      <c r="IGS215" s="449"/>
      <c r="IGT215" s="449"/>
      <c r="IGU215" s="602"/>
      <c r="IGV215" s="447"/>
      <c r="IGW215" s="447"/>
      <c r="IGX215" s="447"/>
      <c r="IGY215" s="448"/>
      <c r="IGZ215" s="602"/>
      <c r="IHA215" s="602"/>
      <c r="IHB215" s="602"/>
      <c r="IHC215" s="449"/>
      <c r="IHD215" s="449"/>
      <c r="IHE215" s="449"/>
      <c r="IHF215" s="602"/>
      <c r="IHG215" s="449"/>
      <c r="IHH215" s="449"/>
      <c r="IHI215" s="449"/>
      <c r="IHJ215" s="449"/>
      <c r="IHK215" s="602"/>
      <c r="IHL215" s="447"/>
      <c r="IHM215" s="447"/>
      <c r="IHN215" s="447"/>
      <c r="IHO215" s="448"/>
      <c r="IHP215" s="602"/>
      <c r="IHQ215" s="602"/>
      <c r="IHR215" s="602"/>
      <c r="IHS215" s="449"/>
      <c r="IHT215" s="449"/>
      <c r="IHU215" s="449"/>
      <c r="IHV215" s="602"/>
      <c r="IHW215" s="449"/>
      <c r="IHX215" s="449"/>
      <c r="IHY215" s="449"/>
      <c r="IHZ215" s="449"/>
      <c r="IIA215" s="602"/>
      <c r="IIB215" s="447"/>
      <c r="IIC215" s="447"/>
      <c r="IID215" s="447"/>
      <c r="IIE215" s="448"/>
      <c r="IIF215" s="602"/>
      <c r="IIG215" s="602"/>
      <c r="IIH215" s="602"/>
      <c r="III215" s="449"/>
      <c r="IIJ215" s="449"/>
      <c r="IIK215" s="449"/>
      <c r="IIL215" s="602"/>
      <c r="IIM215" s="449"/>
      <c r="IIN215" s="449"/>
      <c r="IIO215" s="449"/>
      <c r="IIP215" s="449"/>
      <c r="IIQ215" s="602"/>
      <c r="IIR215" s="447"/>
      <c r="IIS215" s="447"/>
      <c r="IIT215" s="447"/>
      <c r="IIU215" s="448"/>
      <c r="IIV215" s="602"/>
      <c r="IIW215" s="602"/>
      <c r="IIX215" s="602"/>
      <c r="IIY215" s="449"/>
      <c r="IIZ215" s="449"/>
      <c r="IJA215" s="449"/>
      <c r="IJB215" s="602"/>
      <c r="IJC215" s="449"/>
      <c r="IJD215" s="449"/>
      <c r="IJE215" s="449"/>
      <c r="IJF215" s="449"/>
      <c r="IJG215" s="602"/>
      <c r="IJH215" s="447"/>
      <c r="IJI215" s="447"/>
      <c r="IJJ215" s="447"/>
      <c r="IJK215" s="448"/>
      <c r="IJL215" s="602"/>
      <c r="IJM215" s="602"/>
      <c r="IJN215" s="602"/>
      <c r="IJO215" s="449"/>
      <c r="IJP215" s="449"/>
      <c r="IJQ215" s="449"/>
      <c r="IJR215" s="602"/>
      <c r="IJS215" s="449"/>
      <c r="IJT215" s="449"/>
      <c r="IJU215" s="449"/>
      <c r="IJV215" s="449"/>
      <c r="IJW215" s="602"/>
      <c r="IJX215" s="447"/>
      <c r="IJY215" s="447"/>
      <c r="IJZ215" s="447"/>
      <c r="IKA215" s="448"/>
      <c r="IKB215" s="602"/>
      <c r="IKC215" s="602"/>
      <c r="IKD215" s="602"/>
      <c r="IKE215" s="449"/>
      <c r="IKF215" s="449"/>
      <c r="IKG215" s="449"/>
      <c r="IKH215" s="602"/>
      <c r="IKI215" s="449"/>
      <c r="IKJ215" s="449"/>
      <c r="IKK215" s="449"/>
      <c r="IKL215" s="449"/>
      <c r="IKM215" s="602"/>
      <c r="IKN215" s="447"/>
      <c r="IKO215" s="447"/>
      <c r="IKP215" s="447"/>
      <c r="IKQ215" s="448"/>
      <c r="IKR215" s="602"/>
      <c r="IKS215" s="602"/>
      <c r="IKT215" s="602"/>
      <c r="IKU215" s="449"/>
      <c r="IKV215" s="449"/>
      <c r="IKW215" s="449"/>
      <c r="IKX215" s="602"/>
      <c r="IKY215" s="449"/>
      <c r="IKZ215" s="449"/>
      <c r="ILA215" s="449"/>
      <c r="ILB215" s="449"/>
      <c r="ILC215" s="602"/>
      <c r="ILD215" s="447"/>
      <c r="ILE215" s="447"/>
      <c r="ILF215" s="447"/>
      <c r="ILG215" s="448"/>
      <c r="ILH215" s="602"/>
      <c r="ILI215" s="602"/>
      <c r="ILJ215" s="602"/>
      <c r="ILK215" s="449"/>
      <c r="ILL215" s="449"/>
      <c r="ILM215" s="449"/>
      <c r="ILN215" s="602"/>
      <c r="ILO215" s="449"/>
      <c r="ILP215" s="449"/>
      <c r="ILQ215" s="449"/>
      <c r="ILR215" s="449"/>
      <c r="ILS215" s="602"/>
      <c r="ILT215" s="447"/>
      <c r="ILU215" s="447"/>
      <c r="ILV215" s="447"/>
      <c r="ILW215" s="448"/>
      <c r="ILX215" s="602"/>
      <c r="ILY215" s="602"/>
      <c r="ILZ215" s="602"/>
      <c r="IMA215" s="449"/>
      <c r="IMB215" s="449"/>
      <c r="IMC215" s="449"/>
      <c r="IMD215" s="602"/>
      <c r="IME215" s="449"/>
      <c r="IMF215" s="449"/>
      <c r="IMG215" s="449"/>
      <c r="IMH215" s="449"/>
      <c r="IMI215" s="602"/>
      <c r="IMJ215" s="447"/>
      <c r="IMK215" s="447"/>
      <c r="IML215" s="447"/>
      <c r="IMM215" s="448"/>
      <c r="IMN215" s="602"/>
      <c r="IMO215" s="602"/>
      <c r="IMP215" s="602"/>
      <c r="IMQ215" s="449"/>
      <c r="IMR215" s="449"/>
      <c r="IMS215" s="449"/>
      <c r="IMT215" s="602"/>
      <c r="IMU215" s="449"/>
      <c r="IMV215" s="449"/>
      <c r="IMW215" s="449"/>
      <c r="IMX215" s="449"/>
      <c r="IMY215" s="602"/>
      <c r="IMZ215" s="447"/>
      <c r="INA215" s="447"/>
      <c r="INB215" s="447"/>
      <c r="INC215" s="448"/>
      <c r="IND215" s="602"/>
      <c r="INE215" s="602"/>
      <c r="INF215" s="602"/>
      <c r="ING215" s="449"/>
      <c r="INH215" s="449"/>
      <c r="INI215" s="449"/>
      <c r="INJ215" s="602"/>
      <c r="INK215" s="449"/>
      <c r="INL215" s="449"/>
      <c r="INM215" s="449"/>
      <c r="INN215" s="449"/>
      <c r="INO215" s="602"/>
      <c r="INP215" s="447"/>
      <c r="INQ215" s="447"/>
      <c r="INR215" s="447"/>
      <c r="INS215" s="448"/>
      <c r="INT215" s="602"/>
      <c r="INU215" s="602"/>
      <c r="INV215" s="602"/>
      <c r="INW215" s="449"/>
      <c r="INX215" s="449"/>
      <c r="INY215" s="449"/>
      <c r="INZ215" s="602"/>
      <c r="IOA215" s="449"/>
      <c r="IOB215" s="449"/>
      <c r="IOC215" s="449"/>
      <c r="IOD215" s="449"/>
      <c r="IOE215" s="602"/>
      <c r="IOF215" s="447"/>
      <c r="IOG215" s="447"/>
      <c r="IOH215" s="447"/>
      <c r="IOI215" s="448"/>
      <c r="IOJ215" s="602"/>
      <c r="IOK215" s="602"/>
      <c r="IOL215" s="602"/>
      <c r="IOM215" s="449"/>
      <c r="ION215" s="449"/>
      <c r="IOO215" s="449"/>
      <c r="IOP215" s="602"/>
      <c r="IOQ215" s="449"/>
      <c r="IOR215" s="449"/>
      <c r="IOS215" s="449"/>
      <c r="IOT215" s="449"/>
      <c r="IOU215" s="602"/>
      <c r="IOV215" s="447"/>
      <c r="IOW215" s="447"/>
      <c r="IOX215" s="447"/>
      <c r="IOY215" s="448"/>
      <c r="IOZ215" s="602"/>
      <c r="IPA215" s="602"/>
      <c r="IPB215" s="602"/>
      <c r="IPC215" s="449"/>
      <c r="IPD215" s="449"/>
      <c r="IPE215" s="449"/>
      <c r="IPF215" s="602"/>
      <c r="IPG215" s="449"/>
      <c r="IPH215" s="449"/>
      <c r="IPI215" s="449"/>
      <c r="IPJ215" s="449"/>
      <c r="IPK215" s="602"/>
      <c r="IPL215" s="447"/>
      <c r="IPM215" s="447"/>
      <c r="IPN215" s="447"/>
      <c r="IPO215" s="448"/>
      <c r="IPP215" s="602"/>
      <c r="IPQ215" s="602"/>
      <c r="IPR215" s="602"/>
      <c r="IPS215" s="449"/>
      <c r="IPT215" s="449"/>
      <c r="IPU215" s="449"/>
      <c r="IPV215" s="602"/>
      <c r="IPW215" s="449"/>
      <c r="IPX215" s="449"/>
      <c r="IPY215" s="449"/>
      <c r="IPZ215" s="449"/>
      <c r="IQA215" s="602"/>
      <c r="IQB215" s="447"/>
      <c r="IQC215" s="447"/>
      <c r="IQD215" s="447"/>
      <c r="IQE215" s="448"/>
      <c r="IQF215" s="602"/>
      <c r="IQG215" s="602"/>
      <c r="IQH215" s="602"/>
      <c r="IQI215" s="449"/>
      <c r="IQJ215" s="449"/>
      <c r="IQK215" s="449"/>
      <c r="IQL215" s="602"/>
      <c r="IQM215" s="449"/>
      <c r="IQN215" s="449"/>
      <c r="IQO215" s="449"/>
      <c r="IQP215" s="449"/>
      <c r="IQQ215" s="602"/>
      <c r="IQR215" s="447"/>
      <c r="IQS215" s="447"/>
      <c r="IQT215" s="447"/>
      <c r="IQU215" s="448"/>
      <c r="IQV215" s="602"/>
      <c r="IQW215" s="602"/>
      <c r="IQX215" s="602"/>
      <c r="IQY215" s="449"/>
      <c r="IQZ215" s="449"/>
      <c r="IRA215" s="449"/>
      <c r="IRB215" s="602"/>
      <c r="IRC215" s="449"/>
      <c r="IRD215" s="449"/>
      <c r="IRE215" s="449"/>
      <c r="IRF215" s="449"/>
      <c r="IRG215" s="602"/>
      <c r="IRH215" s="447"/>
      <c r="IRI215" s="447"/>
      <c r="IRJ215" s="447"/>
      <c r="IRK215" s="448"/>
      <c r="IRL215" s="602"/>
      <c r="IRM215" s="602"/>
      <c r="IRN215" s="602"/>
      <c r="IRO215" s="449"/>
      <c r="IRP215" s="449"/>
      <c r="IRQ215" s="449"/>
      <c r="IRR215" s="602"/>
      <c r="IRS215" s="449"/>
      <c r="IRT215" s="449"/>
      <c r="IRU215" s="449"/>
      <c r="IRV215" s="449"/>
      <c r="IRW215" s="602"/>
      <c r="IRX215" s="447"/>
      <c r="IRY215" s="447"/>
      <c r="IRZ215" s="447"/>
      <c r="ISA215" s="448"/>
      <c r="ISB215" s="602"/>
      <c r="ISC215" s="602"/>
      <c r="ISD215" s="602"/>
      <c r="ISE215" s="449"/>
      <c r="ISF215" s="449"/>
      <c r="ISG215" s="449"/>
      <c r="ISH215" s="602"/>
      <c r="ISI215" s="449"/>
      <c r="ISJ215" s="449"/>
      <c r="ISK215" s="449"/>
      <c r="ISL215" s="449"/>
      <c r="ISM215" s="602"/>
      <c r="ISN215" s="447"/>
      <c r="ISO215" s="447"/>
      <c r="ISP215" s="447"/>
      <c r="ISQ215" s="448"/>
      <c r="ISR215" s="602"/>
      <c r="ISS215" s="602"/>
      <c r="IST215" s="602"/>
      <c r="ISU215" s="449"/>
      <c r="ISV215" s="449"/>
      <c r="ISW215" s="449"/>
      <c r="ISX215" s="602"/>
      <c r="ISY215" s="449"/>
      <c r="ISZ215" s="449"/>
      <c r="ITA215" s="449"/>
      <c r="ITB215" s="449"/>
      <c r="ITC215" s="602"/>
      <c r="ITD215" s="447"/>
      <c r="ITE215" s="447"/>
      <c r="ITF215" s="447"/>
      <c r="ITG215" s="448"/>
      <c r="ITH215" s="602"/>
      <c r="ITI215" s="602"/>
      <c r="ITJ215" s="602"/>
      <c r="ITK215" s="449"/>
      <c r="ITL215" s="449"/>
      <c r="ITM215" s="449"/>
      <c r="ITN215" s="602"/>
      <c r="ITO215" s="449"/>
      <c r="ITP215" s="449"/>
      <c r="ITQ215" s="449"/>
      <c r="ITR215" s="449"/>
      <c r="ITS215" s="602"/>
      <c r="ITT215" s="447"/>
      <c r="ITU215" s="447"/>
      <c r="ITV215" s="447"/>
      <c r="ITW215" s="448"/>
      <c r="ITX215" s="602"/>
      <c r="ITY215" s="602"/>
      <c r="ITZ215" s="602"/>
      <c r="IUA215" s="449"/>
      <c r="IUB215" s="449"/>
      <c r="IUC215" s="449"/>
      <c r="IUD215" s="602"/>
      <c r="IUE215" s="449"/>
      <c r="IUF215" s="449"/>
      <c r="IUG215" s="449"/>
      <c r="IUH215" s="449"/>
      <c r="IUI215" s="602"/>
      <c r="IUJ215" s="447"/>
      <c r="IUK215" s="447"/>
      <c r="IUL215" s="447"/>
      <c r="IUM215" s="448"/>
      <c r="IUN215" s="602"/>
      <c r="IUO215" s="602"/>
      <c r="IUP215" s="602"/>
      <c r="IUQ215" s="449"/>
      <c r="IUR215" s="449"/>
      <c r="IUS215" s="449"/>
      <c r="IUT215" s="602"/>
      <c r="IUU215" s="449"/>
      <c r="IUV215" s="449"/>
      <c r="IUW215" s="449"/>
      <c r="IUX215" s="449"/>
      <c r="IUY215" s="602"/>
      <c r="IUZ215" s="447"/>
      <c r="IVA215" s="447"/>
      <c r="IVB215" s="447"/>
      <c r="IVC215" s="448"/>
      <c r="IVD215" s="602"/>
      <c r="IVE215" s="602"/>
      <c r="IVF215" s="602"/>
      <c r="IVG215" s="449"/>
      <c r="IVH215" s="449"/>
      <c r="IVI215" s="449"/>
      <c r="IVJ215" s="602"/>
      <c r="IVK215" s="449"/>
      <c r="IVL215" s="449"/>
      <c r="IVM215" s="449"/>
      <c r="IVN215" s="449"/>
      <c r="IVO215" s="602"/>
      <c r="IVP215" s="447"/>
      <c r="IVQ215" s="447"/>
      <c r="IVR215" s="447"/>
      <c r="IVS215" s="448"/>
      <c r="IVT215" s="602"/>
      <c r="IVU215" s="602"/>
      <c r="IVV215" s="602"/>
      <c r="IVW215" s="449"/>
      <c r="IVX215" s="449"/>
      <c r="IVY215" s="449"/>
      <c r="IVZ215" s="602"/>
      <c r="IWA215" s="449"/>
      <c r="IWB215" s="449"/>
      <c r="IWC215" s="449"/>
      <c r="IWD215" s="449"/>
      <c r="IWE215" s="602"/>
      <c r="IWF215" s="447"/>
      <c r="IWG215" s="447"/>
      <c r="IWH215" s="447"/>
      <c r="IWI215" s="448"/>
      <c r="IWJ215" s="602"/>
      <c r="IWK215" s="602"/>
      <c r="IWL215" s="602"/>
      <c r="IWM215" s="449"/>
      <c r="IWN215" s="449"/>
      <c r="IWO215" s="449"/>
      <c r="IWP215" s="602"/>
      <c r="IWQ215" s="449"/>
      <c r="IWR215" s="449"/>
      <c r="IWS215" s="449"/>
      <c r="IWT215" s="449"/>
      <c r="IWU215" s="602"/>
      <c r="IWV215" s="447"/>
      <c r="IWW215" s="447"/>
      <c r="IWX215" s="447"/>
      <c r="IWY215" s="448"/>
      <c r="IWZ215" s="602"/>
      <c r="IXA215" s="602"/>
      <c r="IXB215" s="602"/>
      <c r="IXC215" s="449"/>
      <c r="IXD215" s="449"/>
      <c r="IXE215" s="449"/>
      <c r="IXF215" s="602"/>
      <c r="IXG215" s="449"/>
      <c r="IXH215" s="449"/>
      <c r="IXI215" s="449"/>
      <c r="IXJ215" s="449"/>
      <c r="IXK215" s="602"/>
      <c r="IXL215" s="447"/>
      <c r="IXM215" s="447"/>
      <c r="IXN215" s="447"/>
      <c r="IXO215" s="448"/>
      <c r="IXP215" s="602"/>
      <c r="IXQ215" s="602"/>
      <c r="IXR215" s="602"/>
      <c r="IXS215" s="449"/>
      <c r="IXT215" s="449"/>
      <c r="IXU215" s="449"/>
      <c r="IXV215" s="602"/>
      <c r="IXW215" s="449"/>
      <c r="IXX215" s="449"/>
      <c r="IXY215" s="449"/>
      <c r="IXZ215" s="449"/>
      <c r="IYA215" s="602"/>
      <c r="IYB215" s="447"/>
      <c r="IYC215" s="447"/>
      <c r="IYD215" s="447"/>
      <c r="IYE215" s="448"/>
      <c r="IYF215" s="602"/>
      <c r="IYG215" s="602"/>
      <c r="IYH215" s="602"/>
      <c r="IYI215" s="449"/>
      <c r="IYJ215" s="449"/>
      <c r="IYK215" s="449"/>
      <c r="IYL215" s="602"/>
      <c r="IYM215" s="449"/>
      <c r="IYN215" s="449"/>
      <c r="IYO215" s="449"/>
      <c r="IYP215" s="449"/>
      <c r="IYQ215" s="602"/>
      <c r="IYR215" s="447"/>
      <c r="IYS215" s="447"/>
      <c r="IYT215" s="447"/>
      <c r="IYU215" s="448"/>
      <c r="IYV215" s="602"/>
      <c r="IYW215" s="602"/>
      <c r="IYX215" s="602"/>
      <c r="IYY215" s="449"/>
      <c r="IYZ215" s="449"/>
      <c r="IZA215" s="449"/>
      <c r="IZB215" s="602"/>
      <c r="IZC215" s="449"/>
      <c r="IZD215" s="449"/>
      <c r="IZE215" s="449"/>
      <c r="IZF215" s="449"/>
      <c r="IZG215" s="602"/>
      <c r="IZH215" s="447"/>
      <c r="IZI215" s="447"/>
      <c r="IZJ215" s="447"/>
      <c r="IZK215" s="448"/>
      <c r="IZL215" s="602"/>
      <c r="IZM215" s="602"/>
      <c r="IZN215" s="602"/>
      <c r="IZO215" s="449"/>
      <c r="IZP215" s="449"/>
      <c r="IZQ215" s="449"/>
      <c r="IZR215" s="602"/>
      <c r="IZS215" s="449"/>
      <c r="IZT215" s="449"/>
      <c r="IZU215" s="449"/>
      <c r="IZV215" s="449"/>
      <c r="IZW215" s="602"/>
      <c r="IZX215" s="447"/>
      <c r="IZY215" s="447"/>
      <c r="IZZ215" s="447"/>
      <c r="JAA215" s="448"/>
      <c r="JAB215" s="602"/>
      <c r="JAC215" s="602"/>
      <c r="JAD215" s="602"/>
      <c r="JAE215" s="449"/>
      <c r="JAF215" s="449"/>
      <c r="JAG215" s="449"/>
      <c r="JAH215" s="602"/>
      <c r="JAI215" s="449"/>
      <c r="JAJ215" s="449"/>
      <c r="JAK215" s="449"/>
      <c r="JAL215" s="449"/>
      <c r="JAM215" s="602"/>
      <c r="JAN215" s="447"/>
      <c r="JAO215" s="447"/>
      <c r="JAP215" s="447"/>
      <c r="JAQ215" s="448"/>
      <c r="JAR215" s="602"/>
      <c r="JAS215" s="602"/>
      <c r="JAT215" s="602"/>
      <c r="JAU215" s="449"/>
      <c r="JAV215" s="449"/>
      <c r="JAW215" s="449"/>
      <c r="JAX215" s="602"/>
      <c r="JAY215" s="449"/>
      <c r="JAZ215" s="449"/>
      <c r="JBA215" s="449"/>
      <c r="JBB215" s="449"/>
      <c r="JBC215" s="602"/>
      <c r="JBD215" s="447"/>
      <c r="JBE215" s="447"/>
      <c r="JBF215" s="447"/>
      <c r="JBG215" s="448"/>
      <c r="JBH215" s="602"/>
      <c r="JBI215" s="602"/>
      <c r="JBJ215" s="602"/>
      <c r="JBK215" s="449"/>
      <c r="JBL215" s="449"/>
      <c r="JBM215" s="449"/>
      <c r="JBN215" s="602"/>
      <c r="JBO215" s="449"/>
      <c r="JBP215" s="449"/>
      <c r="JBQ215" s="449"/>
      <c r="JBR215" s="449"/>
      <c r="JBS215" s="602"/>
      <c r="JBT215" s="447"/>
      <c r="JBU215" s="447"/>
      <c r="JBV215" s="447"/>
      <c r="JBW215" s="448"/>
      <c r="JBX215" s="602"/>
      <c r="JBY215" s="602"/>
      <c r="JBZ215" s="602"/>
      <c r="JCA215" s="449"/>
      <c r="JCB215" s="449"/>
      <c r="JCC215" s="449"/>
      <c r="JCD215" s="602"/>
      <c r="JCE215" s="449"/>
      <c r="JCF215" s="449"/>
      <c r="JCG215" s="449"/>
      <c r="JCH215" s="449"/>
      <c r="JCI215" s="602"/>
      <c r="JCJ215" s="447"/>
      <c r="JCK215" s="447"/>
      <c r="JCL215" s="447"/>
      <c r="JCM215" s="448"/>
      <c r="JCN215" s="602"/>
      <c r="JCO215" s="602"/>
      <c r="JCP215" s="602"/>
      <c r="JCQ215" s="449"/>
      <c r="JCR215" s="449"/>
      <c r="JCS215" s="449"/>
      <c r="JCT215" s="602"/>
      <c r="JCU215" s="449"/>
      <c r="JCV215" s="449"/>
      <c r="JCW215" s="449"/>
      <c r="JCX215" s="449"/>
      <c r="JCY215" s="602"/>
      <c r="JCZ215" s="447"/>
      <c r="JDA215" s="447"/>
      <c r="JDB215" s="447"/>
      <c r="JDC215" s="448"/>
      <c r="JDD215" s="602"/>
      <c r="JDE215" s="602"/>
      <c r="JDF215" s="602"/>
      <c r="JDG215" s="449"/>
      <c r="JDH215" s="449"/>
      <c r="JDI215" s="449"/>
      <c r="JDJ215" s="602"/>
      <c r="JDK215" s="449"/>
      <c r="JDL215" s="449"/>
      <c r="JDM215" s="449"/>
      <c r="JDN215" s="449"/>
      <c r="JDO215" s="602"/>
      <c r="JDP215" s="447"/>
      <c r="JDQ215" s="447"/>
      <c r="JDR215" s="447"/>
      <c r="JDS215" s="448"/>
      <c r="JDT215" s="602"/>
      <c r="JDU215" s="602"/>
      <c r="JDV215" s="602"/>
      <c r="JDW215" s="449"/>
      <c r="JDX215" s="449"/>
      <c r="JDY215" s="449"/>
      <c r="JDZ215" s="602"/>
      <c r="JEA215" s="449"/>
      <c r="JEB215" s="449"/>
      <c r="JEC215" s="449"/>
      <c r="JED215" s="449"/>
      <c r="JEE215" s="602"/>
      <c r="JEF215" s="447"/>
      <c r="JEG215" s="447"/>
      <c r="JEH215" s="447"/>
      <c r="JEI215" s="448"/>
      <c r="JEJ215" s="602"/>
      <c r="JEK215" s="602"/>
      <c r="JEL215" s="602"/>
      <c r="JEM215" s="449"/>
      <c r="JEN215" s="449"/>
      <c r="JEO215" s="449"/>
      <c r="JEP215" s="602"/>
      <c r="JEQ215" s="449"/>
      <c r="JER215" s="449"/>
      <c r="JES215" s="449"/>
      <c r="JET215" s="449"/>
      <c r="JEU215" s="602"/>
      <c r="JEV215" s="447"/>
      <c r="JEW215" s="447"/>
      <c r="JEX215" s="447"/>
      <c r="JEY215" s="448"/>
      <c r="JEZ215" s="602"/>
      <c r="JFA215" s="602"/>
      <c r="JFB215" s="602"/>
      <c r="JFC215" s="449"/>
      <c r="JFD215" s="449"/>
      <c r="JFE215" s="449"/>
      <c r="JFF215" s="602"/>
      <c r="JFG215" s="449"/>
      <c r="JFH215" s="449"/>
      <c r="JFI215" s="449"/>
      <c r="JFJ215" s="449"/>
      <c r="JFK215" s="602"/>
      <c r="JFL215" s="447"/>
      <c r="JFM215" s="447"/>
      <c r="JFN215" s="447"/>
      <c r="JFO215" s="448"/>
      <c r="JFP215" s="602"/>
      <c r="JFQ215" s="602"/>
      <c r="JFR215" s="602"/>
      <c r="JFS215" s="449"/>
      <c r="JFT215" s="449"/>
      <c r="JFU215" s="449"/>
      <c r="JFV215" s="602"/>
      <c r="JFW215" s="449"/>
      <c r="JFX215" s="449"/>
      <c r="JFY215" s="449"/>
      <c r="JFZ215" s="449"/>
      <c r="JGA215" s="602"/>
      <c r="JGB215" s="447"/>
      <c r="JGC215" s="447"/>
      <c r="JGD215" s="447"/>
      <c r="JGE215" s="448"/>
      <c r="JGF215" s="602"/>
      <c r="JGG215" s="602"/>
      <c r="JGH215" s="602"/>
      <c r="JGI215" s="449"/>
      <c r="JGJ215" s="449"/>
      <c r="JGK215" s="449"/>
      <c r="JGL215" s="602"/>
      <c r="JGM215" s="449"/>
      <c r="JGN215" s="449"/>
      <c r="JGO215" s="449"/>
      <c r="JGP215" s="449"/>
      <c r="JGQ215" s="602"/>
      <c r="JGR215" s="447"/>
      <c r="JGS215" s="447"/>
      <c r="JGT215" s="447"/>
      <c r="JGU215" s="448"/>
      <c r="JGV215" s="602"/>
      <c r="JGW215" s="602"/>
      <c r="JGX215" s="602"/>
      <c r="JGY215" s="449"/>
      <c r="JGZ215" s="449"/>
      <c r="JHA215" s="449"/>
      <c r="JHB215" s="602"/>
      <c r="JHC215" s="449"/>
      <c r="JHD215" s="449"/>
      <c r="JHE215" s="449"/>
      <c r="JHF215" s="449"/>
      <c r="JHG215" s="602"/>
      <c r="JHH215" s="447"/>
      <c r="JHI215" s="447"/>
      <c r="JHJ215" s="447"/>
      <c r="JHK215" s="448"/>
      <c r="JHL215" s="602"/>
      <c r="JHM215" s="602"/>
      <c r="JHN215" s="602"/>
      <c r="JHO215" s="449"/>
      <c r="JHP215" s="449"/>
      <c r="JHQ215" s="449"/>
      <c r="JHR215" s="602"/>
      <c r="JHS215" s="449"/>
      <c r="JHT215" s="449"/>
      <c r="JHU215" s="449"/>
      <c r="JHV215" s="449"/>
      <c r="JHW215" s="602"/>
      <c r="JHX215" s="447"/>
      <c r="JHY215" s="447"/>
      <c r="JHZ215" s="447"/>
      <c r="JIA215" s="448"/>
      <c r="JIB215" s="602"/>
      <c r="JIC215" s="602"/>
      <c r="JID215" s="602"/>
      <c r="JIE215" s="449"/>
      <c r="JIF215" s="449"/>
      <c r="JIG215" s="449"/>
      <c r="JIH215" s="602"/>
      <c r="JII215" s="449"/>
      <c r="JIJ215" s="449"/>
      <c r="JIK215" s="449"/>
      <c r="JIL215" s="449"/>
      <c r="JIM215" s="602"/>
      <c r="JIN215" s="447"/>
      <c r="JIO215" s="447"/>
      <c r="JIP215" s="447"/>
      <c r="JIQ215" s="448"/>
      <c r="JIR215" s="602"/>
      <c r="JIS215" s="602"/>
      <c r="JIT215" s="602"/>
      <c r="JIU215" s="449"/>
      <c r="JIV215" s="449"/>
      <c r="JIW215" s="449"/>
      <c r="JIX215" s="602"/>
      <c r="JIY215" s="449"/>
      <c r="JIZ215" s="449"/>
      <c r="JJA215" s="449"/>
      <c r="JJB215" s="449"/>
      <c r="JJC215" s="602"/>
      <c r="JJD215" s="447"/>
      <c r="JJE215" s="447"/>
      <c r="JJF215" s="447"/>
      <c r="JJG215" s="448"/>
      <c r="JJH215" s="602"/>
      <c r="JJI215" s="602"/>
      <c r="JJJ215" s="602"/>
      <c r="JJK215" s="449"/>
      <c r="JJL215" s="449"/>
      <c r="JJM215" s="449"/>
      <c r="JJN215" s="602"/>
      <c r="JJO215" s="449"/>
      <c r="JJP215" s="449"/>
      <c r="JJQ215" s="449"/>
      <c r="JJR215" s="449"/>
      <c r="JJS215" s="602"/>
      <c r="JJT215" s="447"/>
      <c r="JJU215" s="447"/>
      <c r="JJV215" s="447"/>
      <c r="JJW215" s="448"/>
      <c r="JJX215" s="602"/>
      <c r="JJY215" s="602"/>
      <c r="JJZ215" s="602"/>
      <c r="JKA215" s="449"/>
      <c r="JKB215" s="449"/>
      <c r="JKC215" s="449"/>
      <c r="JKD215" s="602"/>
      <c r="JKE215" s="449"/>
      <c r="JKF215" s="449"/>
      <c r="JKG215" s="449"/>
      <c r="JKH215" s="449"/>
      <c r="JKI215" s="602"/>
      <c r="JKJ215" s="447"/>
      <c r="JKK215" s="447"/>
      <c r="JKL215" s="447"/>
      <c r="JKM215" s="448"/>
      <c r="JKN215" s="602"/>
      <c r="JKO215" s="602"/>
      <c r="JKP215" s="602"/>
      <c r="JKQ215" s="449"/>
      <c r="JKR215" s="449"/>
      <c r="JKS215" s="449"/>
      <c r="JKT215" s="602"/>
      <c r="JKU215" s="449"/>
      <c r="JKV215" s="449"/>
      <c r="JKW215" s="449"/>
      <c r="JKX215" s="449"/>
      <c r="JKY215" s="602"/>
      <c r="JKZ215" s="447"/>
      <c r="JLA215" s="447"/>
      <c r="JLB215" s="447"/>
      <c r="JLC215" s="448"/>
      <c r="JLD215" s="602"/>
      <c r="JLE215" s="602"/>
      <c r="JLF215" s="602"/>
      <c r="JLG215" s="449"/>
      <c r="JLH215" s="449"/>
      <c r="JLI215" s="449"/>
      <c r="JLJ215" s="602"/>
      <c r="JLK215" s="449"/>
      <c r="JLL215" s="449"/>
      <c r="JLM215" s="449"/>
      <c r="JLN215" s="449"/>
      <c r="JLO215" s="602"/>
      <c r="JLP215" s="447"/>
      <c r="JLQ215" s="447"/>
      <c r="JLR215" s="447"/>
      <c r="JLS215" s="448"/>
      <c r="JLT215" s="602"/>
      <c r="JLU215" s="602"/>
      <c r="JLV215" s="602"/>
      <c r="JLW215" s="449"/>
      <c r="JLX215" s="449"/>
      <c r="JLY215" s="449"/>
      <c r="JLZ215" s="602"/>
      <c r="JMA215" s="449"/>
      <c r="JMB215" s="449"/>
      <c r="JMC215" s="449"/>
      <c r="JMD215" s="449"/>
      <c r="JME215" s="602"/>
      <c r="JMF215" s="447"/>
      <c r="JMG215" s="447"/>
      <c r="JMH215" s="447"/>
      <c r="JMI215" s="448"/>
      <c r="JMJ215" s="602"/>
      <c r="JMK215" s="602"/>
      <c r="JML215" s="602"/>
      <c r="JMM215" s="449"/>
      <c r="JMN215" s="449"/>
      <c r="JMO215" s="449"/>
      <c r="JMP215" s="602"/>
      <c r="JMQ215" s="449"/>
      <c r="JMR215" s="449"/>
      <c r="JMS215" s="449"/>
      <c r="JMT215" s="449"/>
      <c r="JMU215" s="602"/>
      <c r="JMV215" s="447"/>
      <c r="JMW215" s="447"/>
      <c r="JMX215" s="447"/>
      <c r="JMY215" s="448"/>
      <c r="JMZ215" s="602"/>
      <c r="JNA215" s="602"/>
      <c r="JNB215" s="602"/>
      <c r="JNC215" s="449"/>
      <c r="JND215" s="449"/>
      <c r="JNE215" s="449"/>
      <c r="JNF215" s="602"/>
      <c r="JNG215" s="449"/>
      <c r="JNH215" s="449"/>
      <c r="JNI215" s="449"/>
      <c r="JNJ215" s="449"/>
      <c r="JNK215" s="602"/>
      <c r="JNL215" s="447"/>
      <c r="JNM215" s="447"/>
      <c r="JNN215" s="447"/>
      <c r="JNO215" s="448"/>
      <c r="JNP215" s="602"/>
      <c r="JNQ215" s="602"/>
      <c r="JNR215" s="602"/>
      <c r="JNS215" s="449"/>
      <c r="JNT215" s="449"/>
      <c r="JNU215" s="449"/>
      <c r="JNV215" s="602"/>
      <c r="JNW215" s="449"/>
      <c r="JNX215" s="449"/>
      <c r="JNY215" s="449"/>
      <c r="JNZ215" s="449"/>
      <c r="JOA215" s="602"/>
      <c r="JOB215" s="447"/>
      <c r="JOC215" s="447"/>
      <c r="JOD215" s="447"/>
      <c r="JOE215" s="448"/>
      <c r="JOF215" s="602"/>
      <c r="JOG215" s="602"/>
      <c r="JOH215" s="602"/>
      <c r="JOI215" s="449"/>
      <c r="JOJ215" s="449"/>
      <c r="JOK215" s="449"/>
      <c r="JOL215" s="602"/>
      <c r="JOM215" s="449"/>
      <c r="JON215" s="449"/>
      <c r="JOO215" s="449"/>
      <c r="JOP215" s="449"/>
      <c r="JOQ215" s="602"/>
      <c r="JOR215" s="447"/>
      <c r="JOS215" s="447"/>
      <c r="JOT215" s="447"/>
      <c r="JOU215" s="448"/>
      <c r="JOV215" s="602"/>
      <c r="JOW215" s="602"/>
      <c r="JOX215" s="602"/>
      <c r="JOY215" s="449"/>
      <c r="JOZ215" s="449"/>
      <c r="JPA215" s="449"/>
      <c r="JPB215" s="602"/>
      <c r="JPC215" s="449"/>
      <c r="JPD215" s="449"/>
      <c r="JPE215" s="449"/>
      <c r="JPF215" s="449"/>
      <c r="JPG215" s="602"/>
      <c r="JPH215" s="447"/>
      <c r="JPI215" s="447"/>
      <c r="JPJ215" s="447"/>
      <c r="JPK215" s="448"/>
      <c r="JPL215" s="602"/>
      <c r="JPM215" s="602"/>
      <c r="JPN215" s="602"/>
      <c r="JPO215" s="449"/>
      <c r="JPP215" s="449"/>
      <c r="JPQ215" s="449"/>
      <c r="JPR215" s="602"/>
      <c r="JPS215" s="449"/>
      <c r="JPT215" s="449"/>
      <c r="JPU215" s="449"/>
      <c r="JPV215" s="449"/>
      <c r="JPW215" s="602"/>
      <c r="JPX215" s="447"/>
      <c r="JPY215" s="447"/>
      <c r="JPZ215" s="447"/>
      <c r="JQA215" s="448"/>
      <c r="JQB215" s="602"/>
      <c r="JQC215" s="602"/>
      <c r="JQD215" s="602"/>
      <c r="JQE215" s="449"/>
      <c r="JQF215" s="449"/>
      <c r="JQG215" s="449"/>
      <c r="JQH215" s="602"/>
      <c r="JQI215" s="449"/>
      <c r="JQJ215" s="449"/>
      <c r="JQK215" s="449"/>
      <c r="JQL215" s="449"/>
      <c r="JQM215" s="602"/>
      <c r="JQN215" s="447"/>
      <c r="JQO215" s="447"/>
      <c r="JQP215" s="447"/>
      <c r="JQQ215" s="448"/>
      <c r="JQR215" s="602"/>
      <c r="JQS215" s="602"/>
      <c r="JQT215" s="602"/>
      <c r="JQU215" s="449"/>
      <c r="JQV215" s="449"/>
      <c r="JQW215" s="449"/>
      <c r="JQX215" s="602"/>
      <c r="JQY215" s="449"/>
      <c r="JQZ215" s="449"/>
      <c r="JRA215" s="449"/>
      <c r="JRB215" s="449"/>
      <c r="JRC215" s="602"/>
      <c r="JRD215" s="447"/>
      <c r="JRE215" s="447"/>
      <c r="JRF215" s="447"/>
      <c r="JRG215" s="448"/>
      <c r="JRH215" s="602"/>
      <c r="JRI215" s="602"/>
      <c r="JRJ215" s="602"/>
      <c r="JRK215" s="449"/>
      <c r="JRL215" s="449"/>
      <c r="JRM215" s="449"/>
      <c r="JRN215" s="602"/>
      <c r="JRO215" s="449"/>
      <c r="JRP215" s="449"/>
      <c r="JRQ215" s="449"/>
      <c r="JRR215" s="449"/>
      <c r="JRS215" s="602"/>
      <c r="JRT215" s="447"/>
      <c r="JRU215" s="447"/>
      <c r="JRV215" s="447"/>
      <c r="JRW215" s="448"/>
      <c r="JRX215" s="602"/>
      <c r="JRY215" s="602"/>
      <c r="JRZ215" s="602"/>
      <c r="JSA215" s="449"/>
      <c r="JSB215" s="449"/>
      <c r="JSC215" s="449"/>
      <c r="JSD215" s="602"/>
      <c r="JSE215" s="449"/>
      <c r="JSF215" s="449"/>
      <c r="JSG215" s="449"/>
      <c r="JSH215" s="449"/>
      <c r="JSI215" s="602"/>
      <c r="JSJ215" s="447"/>
      <c r="JSK215" s="447"/>
      <c r="JSL215" s="447"/>
      <c r="JSM215" s="448"/>
      <c r="JSN215" s="602"/>
      <c r="JSO215" s="602"/>
      <c r="JSP215" s="602"/>
      <c r="JSQ215" s="449"/>
      <c r="JSR215" s="449"/>
      <c r="JSS215" s="449"/>
      <c r="JST215" s="602"/>
      <c r="JSU215" s="449"/>
      <c r="JSV215" s="449"/>
      <c r="JSW215" s="449"/>
      <c r="JSX215" s="449"/>
      <c r="JSY215" s="602"/>
      <c r="JSZ215" s="447"/>
      <c r="JTA215" s="447"/>
      <c r="JTB215" s="447"/>
      <c r="JTC215" s="448"/>
      <c r="JTD215" s="602"/>
      <c r="JTE215" s="602"/>
      <c r="JTF215" s="602"/>
      <c r="JTG215" s="449"/>
      <c r="JTH215" s="449"/>
      <c r="JTI215" s="449"/>
      <c r="JTJ215" s="602"/>
      <c r="JTK215" s="449"/>
      <c r="JTL215" s="449"/>
      <c r="JTM215" s="449"/>
      <c r="JTN215" s="449"/>
      <c r="JTO215" s="602"/>
      <c r="JTP215" s="447"/>
      <c r="JTQ215" s="447"/>
      <c r="JTR215" s="447"/>
      <c r="JTS215" s="448"/>
      <c r="JTT215" s="602"/>
      <c r="JTU215" s="602"/>
      <c r="JTV215" s="602"/>
      <c r="JTW215" s="449"/>
      <c r="JTX215" s="449"/>
      <c r="JTY215" s="449"/>
      <c r="JTZ215" s="602"/>
      <c r="JUA215" s="449"/>
      <c r="JUB215" s="449"/>
      <c r="JUC215" s="449"/>
      <c r="JUD215" s="449"/>
      <c r="JUE215" s="602"/>
      <c r="JUF215" s="447"/>
      <c r="JUG215" s="447"/>
      <c r="JUH215" s="447"/>
      <c r="JUI215" s="448"/>
      <c r="JUJ215" s="602"/>
      <c r="JUK215" s="602"/>
      <c r="JUL215" s="602"/>
      <c r="JUM215" s="449"/>
      <c r="JUN215" s="449"/>
      <c r="JUO215" s="449"/>
      <c r="JUP215" s="602"/>
      <c r="JUQ215" s="449"/>
      <c r="JUR215" s="449"/>
      <c r="JUS215" s="449"/>
      <c r="JUT215" s="449"/>
      <c r="JUU215" s="602"/>
      <c r="JUV215" s="447"/>
      <c r="JUW215" s="447"/>
      <c r="JUX215" s="447"/>
      <c r="JUY215" s="448"/>
      <c r="JUZ215" s="602"/>
      <c r="JVA215" s="602"/>
      <c r="JVB215" s="602"/>
      <c r="JVC215" s="449"/>
      <c r="JVD215" s="449"/>
      <c r="JVE215" s="449"/>
      <c r="JVF215" s="602"/>
      <c r="JVG215" s="449"/>
      <c r="JVH215" s="449"/>
      <c r="JVI215" s="449"/>
      <c r="JVJ215" s="449"/>
      <c r="JVK215" s="602"/>
      <c r="JVL215" s="447"/>
      <c r="JVM215" s="447"/>
      <c r="JVN215" s="447"/>
      <c r="JVO215" s="448"/>
      <c r="JVP215" s="602"/>
      <c r="JVQ215" s="602"/>
      <c r="JVR215" s="602"/>
      <c r="JVS215" s="449"/>
      <c r="JVT215" s="449"/>
      <c r="JVU215" s="449"/>
      <c r="JVV215" s="602"/>
      <c r="JVW215" s="449"/>
      <c r="JVX215" s="449"/>
      <c r="JVY215" s="449"/>
      <c r="JVZ215" s="449"/>
      <c r="JWA215" s="602"/>
      <c r="JWB215" s="447"/>
      <c r="JWC215" s="447"/>
      <c r="JWD215" s="447"/>
      <c r="JWE215" s="448"/>
      <c r="JWF215" s="602"/>
      <c r="JWG215" s="602"/>
      <c r="JWH215" s="602"/>
      <c r="JWI215" s="449"/>
      <c r="JWJ215" s="449"/>
      <c r="JWK215" s="449"/>
      <c r="JWL215" s="602"/>
      <c r="JWM215" s="449"/>
      <c r="JWN215" s="449"/>
      <c r="JWO215" s="449"/>
      <c r="JWP215" s="449"/>
      <c r="JWQ215" s="602"/>
      <c r="JWR215" s="447"/>
      <c r="JWS215" s="447"/>
      <c r="JWT215" s="447"/>
      <c r="JWU215" s="448"/>
      <c r="JWV215" s="602"/>
      <c r="JWW215" s="602"/>
      <c r="JWX215" s="602"/>
      <c r="JWY215" s="449"/>
      <c r="JWZ215" s="449"/>
      <c r="JXA215" s="449"/>
      <c r="JXB215" s="602"/>
      <c r="JXC215" s="449"/>
      <c r="JXD215" s="449"/>
      <c r="JXE215" s="449"/>
      <c r="JXF215" s="449"/>
      <c r="JXG215" s="602"/>
      <c r="JXH215" s="447"/>
      <c r="JXI215" s="447"/>
      <c r="JXJ215" s="447"/>
      <c r="JXK215" s="448"/>
      <c r="JXL215" s="602"/>
      <c r="JXM215" s="602"/>
      <c r="JXN215" s="602"/>
      <c r="JXO215" s="449"/>
      <c r="JXP215" s="449"/>
      <c r="JXQ215" s="449"/>
      <c r="JXR215" s="602"/>
      <c r="JXS215" s="449"/>
      <c r="JXT215" s="449"/>
      <c r="JXU215" s="449"/>
      <c r="JXV215" s="449"/>
      <c r="JXW215" s="602"/>
      <c r="JXX215" s="447"/>
      <c r="JXY215" s="447"/>
      <c r="JXZ215" s="447"/>
      <c r="JYA215" s="448"/>
      <c r="JYB215" s="602"/>
      <c r="JYC215" s="602"/>
      <c r="JYD215" s="602"/>
      <c r="JYE215" s="449"/>
      <c r="JYF215" s="449"/>
      <c r="JYG215" s="449"/>
      <c r="JYH215" s="602"/>
      <c r="JYI215" s="449"/>
      <c r="JYJ215" s="449"/>
      <c r="JYK215" s="449"/>
      <c r="JYL215" s="449"/>
      <c r="JYM215" s="602"/>
      <c r="JYN215" s="447"/>
      <c r="JYO215" s="447"/>
      <c r="JYP215" s="447"/>
      <c r="JYQ215" s="448"/>
      <c r="JYR215" s="602"/>
      <c r="JYS215" s="602"/>
      <c r="JYT215" s="602"/>
      <c r="JYU215" s="449"/>
      <c r="JYV215" s="449"/>
      <c r="JYW215" s="449"/>
      <c r="JYX215" s="602"/>
      <c r="JYY215" s="449"/>
      <c r="JYZ215" s="449"/>
      <c r="JZA215" s="449"/>
      <c r="JZB215" s="449"/>
      <c r="JZC215" s="602"/>
      <c r="JZD215" s="447"/>
      <c r="JZE215" s="447"/>
      <c r="JZF215" s="447"/>
      <c r="JZG215" s="448"/>
      <c r="JZH215" s="602"/>
      <c r="JZI215" s="602"/>
      <c r="JZJ215" s="602"/>
      <c r="JZK215" s="449"/>
      <c r="JZL215" s="449"/>
      <c r="JZM215" s="449"/>
      <c r="JZN215" s="602"/>
      <c r="JZO215" s="449"/>
      <c r="JZP215" s="449"/>
      <c r="JZQ215" s="449"/>
      <c r="JZR215" s="449"/>
      <c r="JZS215" s="602"/>
      <c r="JZT215" s="447"/>
      <c r="JZU215" s="447"/>
      <c r="JZV215" s="447"/>
      <c r="JZW215" s="448"/>
      <c r="JZX215" s="602"/>
      <c r="JZY215" s="602"/>
      <c r="JZZ215" s="602"/>
      <c r="KAA215" s="449"/>
      <c r="KAB215" s="449"/>
      <c r="KAC215" s="449"/>
      <c r="KAD215" s="602"/>
      <c r="KAE215" s="449"/>
      <c r="KAF215" s="449"/>
      <c r="KAG215" s="449"/>
      <c r="KAH215" s="449"/>
      <c r="KAI215" s="602"/>
      <c r="KAJ215" s="447"/>
      <c r="KAK215" s="447"/>
      <c r="KAL215" s="447"/>
      <c r="KAM215" s="448"/>
      <c r="KAN215" s="602"/>
      <c r="KAO215" s="602"/>
      <c r="KAP215" s="602"/>
      <c r="KAQ215" s="449"/>
      <c r="KAR215" s="449"/>
      <c r="KAS215" s="449"/>
      <c r="KAT215" s="602"/>
      <c r="KAU215" s="449"/>
      <c r="KAV215" s="449"/>
      <c r="KAW215" s="449"/>
      <c r="KAX215" s="449"/>
      <c r="KAY215" s="602"/>
      <c r="KAZ215" s="447"/>
      <c r="KBA215" s="447"/>
      <c r="KBB215" s="447"/>
      <c r="KBC215" s="448"/>
      <c r="KBD215" s="602"/>
      <c r="KBE215" s="602"/>
      <c r="KBF215" s="602"/>
      <c r="KBG215" s="449"/>
      <c r="KBH215" s="449"/>
      <c r="KBI215" s="449"/>
      <c r="KBJ215" s="602"/>
      <c r="KBK215" s="449"/>
      <c r="KBL215" s="449"/>
      <c r="KBM215" s="449"/>
      <c r="KBN215" s="449"/>
      <c r="KBO215" s="602"/>
      <c r="KBP215" s="447"/>
      <c r="KBQ215" s="447"/>
      <c r="KBR215" s="447"/>
      <c r="KBS215" s="448"/>
      <c r="KBT215" s="602"/>
      <c r="KBU215" s="602"/>
      <c r="KBV215" s="602"/>
      <c r="KBW215" s="449"/>
      <c r="KBX215" s="449"/>
      <c r="KBY215" s="449"/>
      <c r="KBZ215" s="602"/>
      <c r="KCA215" s="449"/>
      <c r="KCB215" s="449"/>
      <c r="KCC215" s="449"/>
      <c r="KCD215" s="449"/>
      <c r="KCE215" s="602"/>
      <c r="KCF215" s="447"/>
      <c r="KCG215" s="447"/>
      <c r="KCH215" s="447"/>
      <c r="KCI215" s="448"/>
      <c r="KCJ215" s="602"/>
      <c r="KCK215" s="602"/>
      <c r="KCL215" s="602"/>
      <c r="KCM215" s="449"/>
      <c r="KCN215" s="449"/>
      <c r="KCO215" s="449"/>
      <c r="KCP215" s="602"/>
      <c r="KCQ215" s="449"/>
      <c r="KCR215" s="449"/>
      <c r="KCS215" s="449"/>
      <c r="KCT215" s="449"/>
      <c r="KCU215" s="602"/>
      <c r="KCV215" s="447"/>
      <c r="KCW215" s="447"/>
      <c r="KCX215" s="447"/>
      <c r="KCY215" s="448"/>
      <c r="KCZ215" s="602"/>
      <c r="KDA215" s="602"/>
      <c r="KDB215" s="602"/>
      <c r="KDC215" s="449"/>
      <c r="KDD215" s="449"/>
      <c r="KDE215" s="449"/>
      <c r="KDF215" s="602"/>
      <c r="KDG215" s="449"/>
      <c r="KDH215" s="449"/>
      <c r="KDI215" s="449"/>
      <c r="KDJ215" s="449"/>
      <c r="KDK215" s="602"/>
      <c r="KDL215" s="447"/>
      <c r="KDM215" s="447"/>
      <c r="KDN215" s="447"/>
      <c r="KDO215" s="448"/>
      <c r="KDP215" s="602"/>
      <c r="KDQ215" s="602"/>
      <c r="KDR215" s="602"/>
      <c r="KDS215" s="449"/>
      <c r="KDT215" s="449"/>
      <c r="KDU215" s="449"/>
      <c r="KDV215" s="602"/>
      <c r="KDW215" s="449"/>
      <c r="KDX215" s="449"/>
      <c r="KDY215" s="449"/>
      <c r="KDZ215" s="449"/>
      <c r="KEA215" s="602"/>
      <c r="KEB215" s="447"/>
      <c r="KEC215" s="447"/>
      <c r="KED215" s="447"/>
      <c r="KEE215" s="448"/>
      <c r="KEF215" s="602"/>
      <c r="KEG215" s="602"/>
      <c r="KEH215" s="602"/>
      <c r="KEI215" s="449"/>
      <c r="KEJ215" s="449"/>
      <c r="KEK215" s="449"/>
      <c r="KEL215" s="602"/>
      <c r="KEM215" s="449"/>
      <c r="KEN215" s="449"/>
      <c r="KEO215" s="449"/>
      <c r="KEP215" s="449"/>
      <c r="KEQ215" s="602"/>
      <c r="KER215" s="447"/>
      <c r="KES215" s="447"/>
      <c r="KET215" s="447"/>
      <c r="KEU215" s="448"/>
      <c r="KEV215" s="602"/>
      <c r="KEW215" s="602"/>
      <c r="KEX215" s="602"/>
      <c r="KEY215" s="449"/>
      <c r="KEZ215" s="449"/>
      <c r="KFA215" s="449"/>
      <c r="KFB215" s="602"/>
      <c r="KFC215" s="449"/>
      <c r="KFD215" s="449"/>
      <c r="KFE215" s="449"/>
      <c r="KFF215" s="449"/>
      <c r="KFG215" s="602"/>
      <c r="KFH215" s="447"/>
      <c r="KFI215" s="447"/>
      <c r="KFJ215" s="447"/>
      <c r="KFK215" s="448"/>
      <c r="KFL215" s="602"/>
      <c r="KFM215" s="602"/>
      <c r="KFN215" s="602"/>
      <c r="KFO215" s="449"/>
      <c r="KFP215" s="449"/>
      <c r="KFQ215" s="449"/>
      <c r="KFR215" s="602"/>
      <c r="KFS215" s="449"/>
      <c r="KFT215" s="449"/>
      <c r="KFU215" s="449"/>
      <c r="KFV215" s="449"/>
      <c r="KFW215" s="602"/>
      <c r="KFX215" s="447"/>
      <c r="KFY215" s="447"/>
      <c r="KFZ215" s="447"/>
      <c r="KGA215" s="448"/>
      <c r="KGB215" s="602"/>
      <c r="KGC215" s="602"/>
      <c r="KGD215" s="602"/>
      <c r="KGE215" s="449"/>
      <c r="KGF215" s="449"/>
      <c r="KGG215" s="449"/>
      <c r="KGH215" s="602"/>
      <c r="KGI215" s="449"/>
      <c r="KGJ215" s="449"/>
      <c r="KGK215" s="449"/>
      <c r="KGL215" s="449"/>
      <c r="KGM215" s="602"/>
      <c r="KGN215" s="447"/>
      <c r="KGO215" s="447"/>
      <c r="KGP215" s="447"/>
      <c r="KGQ215" s="448"/>
      <c r="KGR215" s="602"/>
      <c r="KGS215" s="602"/>
      <c r="KGT215" s="602"/>
      <c r="KGU215" s="449"/>
      <c r="KGV215" s="449"/>
      <c r="KGW215" s="449"/>
      <c r="KGX215" s="602"/>
      <c r="KGY215" s="449"/>
      <c r="KGZ215" s="449"/>
      <c r="KHA215" s="449"/>
      <c r="KHB215" s="449"/>
      <c r="KHC215" s="602"/>
      <c r="KHD215" s="447"/>
      <c r="KHE215" s="447"/>
      <c r="KHF215" s="447"/>
      <c r="KHG215" s="448"/>
      <c r="KHH215" s="602"/>
      <c r="KHI215" s="602"/>
      <c r="KHJ215" s="602"/>
      <c r="KHK215" s="449"/>
      <c r="KHL215" s="449"/>
      <c r="KHM215" s="449"/>
      <c r="KHN215" s="602"/>
      <c r="KHO215" s="449"/>
      <c r="KHP215" s="449"/>
      <c r="KHQ215" s="449"/>
      <c r="KHR215" s="449"/>
      <c r="KHS215" s="602"/>
      <c r="KHT215" s="447"/>
      <c r="KHU215" s="447"/>
      <c r="KHV215" s="447"/>
      <c r="KHW215" s="448"/>
      <c r="KHX215" s="602"/>
      <c r="KHY215" s="602"/>
      <c r="KHZ215" s="602"/>
      <c r="KIA215" s="449"/>
      <c r="KIB215" s="449"/>
      <c r="KIC215" s="449"/>
      <c r="KID215" s="602"/>
      <c r="KIE215" s="449"/>
      <c r="KIF215" s="449"/>
      <c r="KIG215" s="449"/>
      <c r="KIH215" s="449"/>
      <c r="KII215" s="602"/>
      <c r="KIJ215" s="447"/>
      <c r="KIK215" s="447"/>
      <c r="KIL215" s="447"/>
      <c r="KIM215" s="448"/>
      <c r="KIN215" s="602"/>
      <c r="KIO215" s="602"/>
      <c r="KIP215" s="602"/>
      <c r="KIQ215" s="449"/>
      <c r="KIR215" s="449"/>
      <c r="KIS215" s="449"/>
      <c r="KIT215" s="602"/>
      <c r="KIU215" s="449"/>
      <c r="KIV215" s="449"/>
      <c r="KIW215" s="449"/>
      <c r="KIX215" s="449"/>
      <c r="KIY215" s="602"/>
      <c r="KIZ215" s="447"/>
      <c r="KJA215" s="447"/>
      <c r="KJB215" s="447"/>
      <c r="KJC215" s="448"/>
      <c r="KJD215" s="602"/>
      <c r="KJE215" s="602"/>
      <c r="KJF215" s="602"/>
      <c r="KJG215" s="449"/>
      <c r="KJH215" s="449"/>
      <c r="KJI215" s="449"/>
      <c r="KJJ215" s="602"/>
      <c r="KJK215" s="449"/>
      <c r="KJL215" s="449"/>
      <c r="KJM215" s="449"/>
      <c r="KJN215" s="449"/>
      <c r="KJO215" s="602"/>
      <c r="KJP215" s="447"/>
      <c r="KJQ215" s="447"/>
      <c r="KJR215" s="447"/>
      <c r="KJS215" s="448"/>
      <c r="KJT215" s="602"/>
      <c r="KJU215" s="602"/>
      <c r="KJV215" s="602"/>
      <c r="KJW215" s="449"/>
      <c r="KJX215" s="449"/>
      <c r="KJY215" s="449"/>
      <c r="KJZ215" s="602"/>
      <c r="KKA215" s="449"/>
      <c r="KKB215" s="449"/>
      <c r="KKC215" s="449"/>
      <c r="KKD215" s="449"/>
      <c r="KKE215" s="602"/>
      <c r="KKF215" s="447"/>
      <c r="KKG215" s="447"/>
      <c r="KKH215" s="447"/>
      <c r="KKI215" s="448"/>
      <c r="KKJ215" s="602"/>
      <c r="KKK215" s="602"/>
      <c r="KKL215" s="602"/>
      <c r="KKM215" s="449"/>
      <c r="KKN215" s="449"/>
      <c r="KKO215" s="449"/>
      <c r="KKP215" s="602"/>
      <c r="KKQ215" s="449"/>
      <c r="KKR215" s="449"/>
      <c r="KKS215" s="449"/>
      <c r="KKT215" s="449"/>
      <c r="KKU215" s="602"/>
      <c r="KKV215" s="447"/>
      <c r="KKW215" s="447"/>
      <c r="KKX215" s="447"/>
      <c r="KKY215" s="448"/>
      <c r="KKZ215" s="602"/>
      <c r="KLA215" s="602"/>
      <c r="KLB215" s="602"/>
      <c r="KLC215" s="449"/>
      <c r="KLD215" s="449"/>
      <c r="KLE215" s="449"/>
      <c r="KLF215" s="602"/>
      <c r="KLG215" s="449"/>
      <c r="KLH215" s="449"/>
      <c r="KLI215" s="449"/>
      <c r="KLJ215" s="449"/>
      <c r="KLK215" s="602"/>
      <c r="KLL215" s="447"/>
      <c r="KLM215" s="447"/>
      <c r="KLN215" s="447"/>
      <c r="KLO215" s="448"/>
      <c r="KLP215" s="602"/>
      <c r="KLQ215" s="602"/>
      <c r="KLR215" s="602"/>
      <c r="KLS215" s="449"/>
      <c r="KLT215" s="449"/>
      <c r="KLU215" s="449"/>
      <c r="KLV215" s="602"/>
      <c r="KLW215" s="449"/>
      <c r="KLX215" s="449"/>
      <c r="KLY215" s="449"/>
      <c r="KLZ215" s="449"/>
      <c r="KMA215" s="602"/>
      <c r="KMB215" s="447"/>
      <c r="KMC215" s="447"/>
      <c r="KMD215" s="447"/>
      <c r="KME215" s="448"/>
      <c r="KMF215" s="602"/>
      <c r="KMG215" s="602"/>
      <c r="KMH215" s="602"/>
      <c r="KMI215" s="449"/>
      <c r="KMJ215" s="449"/>
      <c r="KMK215" s="449"/>
      <c r="KML215" s="602"/>
      <c r="KMM215" s="449"/>
      <c r="KMN215" s="449"/>
      <c r="KMO215" s="449"/>
      <c r="KMP215" s="449"/>
      <c r="KMQ215" s="602"/>
      <c r="KMR215" s="447"/>
      <c r="KMS215" s="447"/>
      <c r="KMT215" s="447"/>
      <c r="KMU215" s="448"/>
      <c r="KMV215" s="602"/>
      <c r="KMW215" s="602"/>
      <c r="KMX215" s="602"/>
      <c r="KMY215" s="449"/>
      <c r="KMZ215" s="449"/>
      <c r="KNA215" s="449"/>
      <c r="KNB215" s="602"/>
      <c r="KNC215" s="449"/>
      <c r="KND215" s="449"/>
      <c r="KNE215" s="449"/>
      <c r="KNF215" s="449"/>
      <c r="KNG215" s="602"/>
      <c r="KNH215" s="447"/>
      <c r="KNI215" s="447"/>
      <c r="KNJ215" s="447"/>
      <c r="KNK215" s="448"/>
      <c r="KNL215" s="602"/>
      <c r="KNM215" s="602"/>
      <c r="KNN215" s="602"/>
      <c r="KNO215" s="449"/>
      <c r="KNP215" s="449"/>
      <c r="KNQ215" s="449"/>
      <c r="KNR215" s="602"/>
      <c r="KNS215" s="449"/>
      <c r="KNT215" s="449"/>
      <c r="KNU215" s="449"/>
      <c r="KNV215" s="449"/>
      <c r="KNW215" s="602"/>
      <c r="KNX215" s="447"/>
      <c r="KNY215" s="447"/>
      <c r="KNZ215" s="447"/>
      <c r="KOA215" s="448"/>
      <c r="KOB215" s="602"/>
      <c r="KOC215" s="602"/>
      <c r="KOD215" s="602"/>
      <c r="KOE215" s="449"/>
      <c r="KOF215" s="449"/>
      <c r="KOG215" s="449"/>
      <c r="KOH215" s="602"/>
      <c r="KOI215" s="449"/>
      <c r="KOJ215" s="449"/>
      <c r="KOK215" s="449"/>
      <c r="KOL215" s="449"/>
      <c r="KOM215" s="602"/>
      <c r="KON215" s="447"/>
      <c r="KOO215" s="447"/>
      <c r="KOP215" s="447"/>
      <c r="KOQ215" s="448"/>
      <c r="KOR215" s="602"/>
      <c r="KOS215" s="602"/>
      <c r="KOT215" s="602"/>
      <c r="KOU215" s="449"/>
      <c r="KOV215" s="449"/>
      <c r="KOW215" s="449"/>
      <c r="KOX215" s="602"/>
      <c r="KOY215" s="449"/>
      <c r="KOZ215" s="449"/>
      <c r="KPA215" s="449"/>
      <c r="KPB215" s="449"/>
      <c r="KPC215" s="602"/>
      <c r="KPD215" s="447"/>
      <c r="KPE215" s="447"/>
      <c r="KPF215" s="447"/>
      <c r="KPG215" s="448"/>
      <c r="KPH215" s="602"/>
      <c r="KPI215" s="602"/>
      <c r="KPJ215" s="602"/>
      <c r="KPK215" s="449"/>
      <c r="KPL215" s="449"/>
      <c r="KPM215" s="449"/>
      <c r="KPN215" s="602"/>
      <c r="KPO215" s="449"/>
      <c r="KPP215" s="449"/>
      <c r="KPQ215" s="449"/>
      <c r="KPR215" s="449"/>
      <c r="KPS215" s="602"/>
      <c r="KPT215" s="447"/>
      <c r="KPU215" s="447"/>
      <c r="KPV215" s="447"/>
      <c r="KPW215" s="448"/>
      <c r="KPX215" s="602"/>
      <c r="KPY215" s="602"/>
      <c r="KPZ215" s="602"/>
      <c r="KQA215" s="449"/>
      <c r="KQB215" s="449"/>
      <c r="KQC215" s="449"/>
      <c r="KQD215" s="602"/>
      <c r="KQE215" s="449"/>
      <c r="KQF215" s="449"/>
      <c r="KQG215" s="449"/>
      <c r="KQH215" s="449"/>
      <c r="KQI215" s="602"/>
      <c r="KQJ215" s="447"/>
      <c r="KQK215" s="447"/>
      <c r="KQL215" s="447"/>
      <c r="KQM215" s="448"/>
      <c r="KQN215" s="602"/>
      <c r="KQO215" s="602"/>
      <c r="KQP215" s="602"/>
      <c r="KQQ215" s="449"/>
      <c r="KQR215" s="449"/>
      <c r="KQS215" s="449"/>
      <c r="KQT215" s="602"/>
      <c r="KQU215" s="449"/>
      <c r="KQV215" s="449"/>
      <c r="KQW215" s="449"/>
      <c r="KQX215" s="449"/>
      <c r="KQY215" s="602"/>
      <c r="KQZ215" s="447"/>
      <c r="KRA215" s="447"/>
      <c r="KRB215" s="447"/>
      <c r="KRC215" s="448"/>
      <c r="KRD215" s="602"/>
      <c r="KRE215" s="602"/>
      <c r="KRF215" s="602"/>
      <c r="KRG215" s="449"/>
      <c r="KRH215" s="449"/>
      <c r="KRI215" s="449"/>
      <c r="KRJ215" s="602"/>
      <c r="KRK215" s="449"/>
      <c r="KRL215" s="449"/>
      <c r="KRM215" s="449"/>
      <c r="KRN215" s="449"/>
      <c r="KRO215" s="602"/>
      <c r="KRP215" s="447"/>
      <c r="KRQ215" s="447"/>
      <c r="KRR215" s="447"/>
      <c r="KRS215" s="448"/>
      <c r="KRT215" s="602"/>
      <c r="KRU215" s="602"/>
      <c r="KRV215" s="602"/>
      <c r="KRW215" s="449"/>
      <c r="KRX215" s="449"/>
      <c r="KRY215" s="449"/>
      <c r="KRZ215" s="602"/>
      <c r="KSA215" s="449"/>
      <c r="KSB215" s="449"/>
      <c r="KSC215" s="449"/>
      <c r="KSD215" s="449"/>
      <c r="KSE215" s="602"/>
      <c r="KSF215" s="447"/>
      <c r="KSG215" s="447"/>
      <c r="KSH215" s="447"/>
      <c r="KSI215" s="448"/>
      <c r="KSJ215" s="602"/>
      <c r="KSK215" s="602"/>
      <c r="KSL215" s="602"/>
      <c r="KSM215" s="449"/>
      <c r="KSN215" s="449"/>
      <c r="KSO215" s="449"/>
      <c r="KSP215" s="602"/>
      <c r="KSQ215" s="449"/>
      <c r="KSR215" s="449"/>
      <c r="KSS215" s="449"/>
      <c r="KST215" s="449"/>
      <c r="KSU215" s="602"/>
      <c r="KSV215" s="447"/>
      <c r="KSW215" s="447"/>
      <c r="KSX215" s="447"/>
      <c r="KSY215" s="448"/>
      <c r="KSZ215" s="602"/>
      <c r="KTA215" s="602"/>
      <c r="KTB215" s="602"/>
      <c r="KTC215" s="449"/>
      <c r="KTD215" s="449"/>
      <c r="KTE215" s="449"/>
      <c r="KTF215" s="602"/>
      <c r="KTG215" s="449"/>
      <c r="KTH215" s="449"/>
      <c r="KTI215" s="449"/>
      <c r="KTJ215" s="449"/>
      <c r="KTK215" s="602"/>
      <c r="KTL215" s="447"/>
      <c r="KTM215" s="447"/>
      <c r="KTN215" s="447"/>
      <c r="KTO215" s="448"/>
      <c r="KTP215" s="602"/>
      <c r="KTQ215" s="602"/>
      <c r="KTR215" s="602"/>
      <c r="KTS215" s="449"/>
      <c r="KTT215" s="449"/>
      <c r="KTU215" s="449"/>
      <c r="KTV215" s="602"/>
      <c r="KTW215" s="449"/>
      <c r="KTX215" s="449"/>
      <c r="KTY215" s="449"/>
      <c r="KTZ215" s="449"/>
      <c r="KUA215" s="602"/>
      <c r="KUB215" s="447"/>
      <c r="KUC215" s="447"/>
      <c r="KUD215" s="447"/>
      <c r="KUE215" s="448"/>
      <c r="KUF215" s="602"/>
      <c r="KUG215" s="602"/>
      <c r="KUH215" s="602"/>
      <c r="KUI215" s="449"/>
      <c r="KUJ215" s="449"/>
      <c r="KUK215" s="449"/>
      <c r="KUL215" s="602"/>
      <c r="KUM215" s="449"/>
      <c r="KUN215" s="449"/>
      <c r="KUO215" s="449"/>
      <c r="KUP215" s="449"/>
      <c r="KUQ215" s="602"/>
      <c r="KUR215" s="447"/>
      <c r="KUS215" s="447"/>
      <c r="KUT215" s="447"/>
      <c r="KUU215" s="448"/>
      <c r="KUV215" s="602"/>
      <c r="KUW215" s="602"/>
      <c r="KUX215" s="602"/>
      <c r="KUY215" s="449"/>
      <c r="KUZ215" s="449"/>
      <c r="KVA215" s="449"/>
      <c r="KVB215" s="602"/>
      <c r="KVC215" s="449"/>
      <c r="KVD215" s="449"/>
      <c r="KVE215" s="449"/>
      <c r="KVF215" s="449"/>
      <c r="KVG215" s="602"/>
      <c r="KVH215" s="447"/>
      <c r="KVI215" s="447"/>
      <c r="KVJ215" s="447"/>
      <c r="KVK215" s="448"/>
      <c r="KVL215" s="602"/>
      <c r="KVM215" s="602"/>
      <c r="KVN215" s="602"/>
      <c r="KVO215" s="449"/>
      <c r="KVP215" s="449"/>
      <c r="KVQ215" s="449"/>
      <c r="KVR215" s="602"/>
      <c r="KVS215" s="449"/>
      <c r="KVT215" s="449"/>
      <c r="KVU215" s="449"/>
      <c r="KVV215" s="449"/>
      <c r="KVW215" s="602"/>
      <c r="KVX215" s="447"/>
      <c r="KVY215" s="447"/>
      <c r="KVZ215" s="447"/>
      <c r="KWA215" s="448"/>
      <c r="KWB215" s="602"/>
      <c r="KWC215" s="602"/>
      <c r="KWD215" s="602"/>
      <c r="KWE215" s="449"/>
      <c r="KWF215" s="449"/>
      <c r="KWG215" s="449"/>
      <c r="KWH215" s="602"/>
      <c r="KWI215" s="449"/>
      <c r="KWJ215" s="449"/>
      <c r="KWK215" s="449"/>
      <c r="KWL215" s="449"/>
      <c r="KWM215" s="602"/>
      <c r="KWN215" s="447"/>
      <c r="KWO215" s="447"/>
      <c r="KWP215" s="447"/>
      <c r="KWQ215" s="448"/>
      <c r="KWR215" s="602"/>
      <c r="KWS215" s="602"/>
      <c r="KWT215" s="602"/>
      <c r="KWU215" s="449"/>
      <c r="KWV215" s="449"/>
      <c r="KWW215" s="449"/>
      <c r="KWX215" s="602"/>
      <c r="KWY215" s="449"/>
      <c r="KWZ215" s="449"/>
      <c r="KXA215" s="449"/>
      <c r="KXB215" s="449"/>
      <c r="KXC215" s="602"/>
      <c r="KXD215" s="447"/>
      <c r="KXE215" s="447"/>
      <c r="KXF215" s="447"/>
      <c r="KXG215" s="448"/>
      <c r="KXH215" s="602"/>
      <c r="KXI215" s="602"/>
      <c r="KXJ215" s="602"/>
      <c r="KXK215" s="449"/>
      <c r="KXL215" s="449"/>
      <c r="KXM215" s="449"/>
      <c r="KXN215" s="602"/>
      <c r="KXO215" s="449"/>
      <c r="KXP215" s="449"/>
      <c r="KXQ215" s="449"/>
      <c r="KXR215" s="449"/>
      <c r="KXS215" s="602"/>
      <c r="KXT215" s="447"/>
      <c r="KXU215" s="447"/>
      <c r="KXV215" s="447"/>
      <c r="KXW215" s="448"/>
      <c r="KXX215" s="602"/>
      <c r="KXY215" s="602"/>
      <c r="KXZ215" s="602"/>
      <c r="KYA215" s="449"/>
      <c r="KYB215" s="449"/>
      <c r="KYC215" s="449"/>
      <c r="KYD215" s="602"/>
      <c r="KYE215" s="449"/>
      <c r="KYF215" s="449"/>
      <c r="KYG215" s="449"/>
      <c r="KYH215" s="449"/>
      <c r="KYI215" s="602"/>
      <c r="KYJ215" s="447"/>
      <c r="KYK215" s="447"/>
      <c r="KYL215" s="447"/>
      <c r="KYM215" s="448"/>
      <c r="KYN215" s="602"/>
      <c r="KYO215" s="602"/>
      <c r="KYP215" s="602"/>
      <c r="KYQ215" s="449"/>
      <c r="KYR215" s="449"/>
      <c r="KYS215" s="449"/>
      <c r="KYT215" s="602"/>
      <c r="KYU215" s="449"/>
      <c r="KYV215" s="449"/>
      <c r="KYW215" s="449"/>
      <c r="KYX215" s="449"/>
      <c r="KYY215" s="602"/>
      <c r="KYZ215" s="447"/>
      <c r="KZA215" s="447"/>
      <c r="KZB215" s="447"/>
      <c r="KZC215" s="448"/>
      <c r="KZD215" s="602"/>
      <c r="KZE215" s="602"/>
      <c r="KZF215" s="602"/>
      <c r="KZG215" s="449"/>
      <c r="KZH215" s="449"/>
      <c r="KZI215" s="449"/>
      <c r="KZJ215" s="602"/>
      <c r="KZK215" s="449"/>
      <c r="KZL215" s="449"/>
      <c r="KZM215" s="449"/>
      <c r="KZN215" s="449"/>
      <c r="KZO215" s="602"/>
      <c r="KZP215" s="447"/>
      <c r="KZQ215" s="447"/>
      <c r="KZR215" s="447"/>
      <c r="KZS215" s="448"/>
      <c r="KZT215" s="602"/>
      <c r="KZU215" s="602"/>
      <c r="KZV215" s="602"/>
      <c r="KZW215" s="449"/>
      <c r="KZX215" s="449"/>
      <c r="KZY215" s="449"/>
      <c r="KZZ215" s="602"/>
      <c r="LAA215" s="449"/>
      <c r="LAB215" s="449"/>
      <c r="LAC215" s="449"/>
      <c r="LAD215" s="449"/>
      <c r="LAE215" s="602"/>
      <c r="LAF215" s="447"/>
      <c r="LAG215" s="447"/>
      <c r="LAH215" s="447"/>
      <c r="LAI215" s="448"/>
      <c r="LAJ215" s="602"/>
      <c r="LAK215" s="602"/>
      <c r="LAL215" s="602"/>
      <c r="LAM215" s="449"/>
      <c r="LAN215" s="449"/>
      <c r="LAO215" s="449"/>
      <c r="LAP215" s="602"/>
      <c r="LAQ215" s="449"/>
      <c r="LAR215" s="449"/>
      <c r="LAS215" s="449"/>
      <c r="LAT215" s="449"/>
      <c r="LAU215" s="602"/>
      <c r="LAV215" s="447"/>
      <c r="LAW215" s="447"/>
      <c r="LAX215" s="447"/>
      <c r="LAY215" s="448"/>
      <c r="LAZ215" s="602"/>
      <c r="LBA215" s="602"/>
      <c r="LBB215" s="602"/>
      <c r="LBC215" s="449"/>
      <c r="LBD215" s="449"/>
      <c r="LBE215" s="449"/>
      <c r="LBF215" s="602"/>
      <c r="LBG215" s="449"/>
      <c r="LBH215" s="449"/>
      <c r="LBI215" s="449"/>
      <c r="LBJ215" s="449"/>
      <c r="LBK215" s="602"/>
      <c r="LBL215" s="447"/>
      <c r="LBM215" s="447"/>
      <c r="LBN215" s="447"/>
      <c r="LBO215" s="448"/>
      <c r="LBP215" s="602"/>
      <c r="LBQ215" s="602"/>
      <c r="LBR215" s="602"/>
      <c r="LBS215" s="449"/>
      <c r="LBT215" s="449"/>
      <c r="LBU215" s="449"/>
      <c r="LBV215" s="602"/>
      <c r="LBW215" s="449"/>
      <c r="LBX215" s="449"/>
      <c r="LBY215" s="449"/>
      <c r="LBZ215" s="449"/>
      <c r="LCA215" s="602"/>
      <c r="LCB215" s="447"/>
      <c r="LCC215" s="447"/>
      <c r="LCD215" s="447"/>
      <c r="LCE215" s="448"/>
      <c r="LCF215" s="602"/>
      <c r="LCG215" s="602"/>
      <c r="LCH215" s="602"/>
      <c r="LCI215" s="449"/>
      <c r="LCJ215" s="449"/>
      <c r="LCK215" s="449"/>
      <c r="LCL215" s="602"/>
      <c r="LCM215" s="449"/>
      <c r="LCN215" s="449"/>
      <c r="LCO215" s="449"/>
      <c r="LCP215" s="449"/>
      <c r="LCQ215" s="602"/>
      <c r="LCR215" s="447"/>
      <c r="LCS215" s="447"/>
      <c r="LCT215" s="447"/>
      <c r="LCU215" s="448"/>
      <c r="LCV215" s="602"/>
      <c r="LCW215" s="602"/>
      <c r="LCX215" s="602"/>
      <c r="LCY215" s="449"/>
      <c r="LCZ215" s="449"/>
      <c r="LDA215" s="449"/>
      <c r="LDB215" s="602"/>
      <c r="LDC215" s="449"/>
      <c r="LDD215" s="449"/>
      <c r="LDE215" s="449"/>
      <c r="LDF215" s="449"/>
      <c r="LDG215" s="602"/>
      <c r="LDH215" s="447"/>
      <c r="LDI215" s="447"/>
      <c r="LDJ215" s="447"/>
      <c r="LDK215" s="448"/>
      <c r="LDL215" s="602"/>
      <c r="LDM215" s="602"/>
      <c r="LDN215" s="602"/>
      <c r="LDO215" s="449"/>
      <c r="LDP215" s="449"/>
      <c r="LDQ215" s="449"/>
      <c r="LDR215" s="602"/>
      <c r="LDS215" s="449"/>
      <c r="LDT215" s="449"/>
      <c r="LDU215" s="449"/>
      <c r="LDV215" s="449"/>
      <c r="LDW215" s="602"/>
      <c r="LDX215" s="447"/>
      <c r="LDY215" s="447"/>
      <c r="LDZ215" s="447"/>
      <c r="LEA215" s="448"/>
      <c r="LEB215" s="602"/>
      <c r="LEC215" s="602"/>
      <c r="LED215" s="602"/>
      <c r="LEE215" s="449"/>
      <c r="LEF215" s="449"/>
      <c r="LEG215" s="449"/>
      <c r="LEH215" s="602"/>
      <c r="LEI215" s="449"/>
      <c r="LEJ215" s="449"/>
      <c r="LEK215" s="449"/>
      <c r="LEL215" s="449"/>
      <c r="LEM215" s="602"/>
      <c r="LEN215" s="447"/>
      <c r="LEO215" s="447"/>
      <c r="LEP215" s="447"/>
      <c r="LEQ215" s="448"/>
      <c r="LER215" s="602"/>
      <c r="LES215" s="602"/>
      <c r="LET215" s="602"/>
      <c r="LEU215" s="449"/>
      <c r="LEV215" s="449"/>
      <c r="LEW215" s="449"/>
      <c r="LEX215" s="602"/>
      <c r="LEY215" s="449"/>
      <c r="LEZ215" s="449"/>
      <c r="LFA215" s="449"/>
      <c r="LFB215" s="449"/>
      <c r="LFC215" s="602"/>
      <c r="LFD215" s="447"/>
      <c r="LFE215" s="447"/>
      <c r="LFF215" s="447"/>
      <c r="LFG215" s="448"/>
      <c r="LFH215" s="602"/>
      <c r="LFI215" s="602"/>
      <c r="LFJ215" s="602"/>
      <c r="LFK215" s="449"/>
      <c r="LFL215" s="449"/>
      <c r="LFM215" s="449"/>
      <c r="LFN215" s="602"/>
      <c r="LFO215" s="449"/>
      <c r="LFP215" s="449"/>
      <c r="LFQ215" s="449"/>
      <c r="LFR215" s="449"/>
      <c r="LFS215" s="602"/>
      <c r="LFT215" s="447"/>
      <c r="LFU215" s="447"/>
      <c r="LFV215" s="447"/>
      <c r="LFW215" s="448"/>
      <c r="LFX215" s="602"/>
      <c r="LFY215" s="602"/>
      <c r="LFZ215" s="602"/>
      <c r="LGA215" s="449"/>
      <c r="LGB215" s="449"/>
      <c r="LGC215" s="449"/>
      <c r="LGD215" s="602"/>
      <c r="LGE215" s="449"/>
      <c r="LGF215" s="449"/>
      <c r="LGG215" s="449"/>
      <c r="LGH215" s="449"/>
      <c r="LGI215" s="602"/>
      <c r="LGJ215" s="447"/>
      <c r="LGK215" s="447"/>
      <c r="LGL215" s="447"/>
      <c r="LGM215" s="448"/>
      <c r="LGN215" s="602"/>
      <c r="LGO215" s="602"/>
      <c r="LGP215" s="602"/>
      <c r="LGQ215" s="449"/>
      <c r="LGR215" s="449"/>
      <c r="LGS215" s="449"/>
      <c r="LGT215" s="602"/>
      <c r="LGU215" s="449"/>
      <c r="LGV215" s="449"/>
      <c r="LGW215" s="449"/>
      <c r="LGX215" s="449"/>
      <c r="LGY215" s="602"/>
      <c r="LGZ215" s="447"/>
      <c r="LHA215" s="447"/>
      <c r="LHB215" s="447"/>
      <c r="LHC215" s="448"/>
      <c r="LHD215" s="602"/>
      <c r="LHE215" s="602"/>
      <c r="LHF215" s="602"/>
      <c r="LHG215" s="449"/>
      <c r="LHH215" s="449"/>
      <c r="LHI215" s="449"/>
      <c r="LHJ215" s="602"/>
      <c r="LHK215" s="449"/>
      <c r="LHL215" s="449"/>
      <c r="LHM215" s="449"/>
      <c r="LHN215" s="449"/>
      <c r="LHO215" s="602"/>
      <c r="LHP215" s="447"/>
      <c r="LHQ215" s="447"/>
      <c r="LHR215" s="447"/>
      <c r="LHS215" s="448"/>
      <c r="LHT215" s="602"/>
      <c r="LHU215" s="602"/>
      <c r="LHV215" s="602"/>
      <c r="LHW215" s="449"/>
      <c r="LHX215" s="449"/>
      <c r="LHY215" s="449"/>
      <c r="LHZ215" s="602"/>
      <c r="LIA215" s="449"/>
      <c r="LIB215" s="449"/>
      <c r="LIC215" s="449"/>
      <c r="LID215" s="449"/>
      <c r="LIE215" s="602"/>
      <c r="LIF215" s="447"/>
      <c r="LIG215" s="447"/>
      <c r="LIH215" s="447"/>
      <c r="LII215" s="448"/>
      <c r="LIJ215" s="602"/>
      <c r="LIK215" s="602"/>
      <c r="LIL215" s="602"/>
      <c r="LIM215" s="449"/>
      <c r="LIN215" s="449"/>
      <c r="LIO215" s="449"/>
      <c r="LIP215" s="602"/>
      <c r="LIQ215" s="449"/>
      <c r="LIR215" s="449"/>
      <c r="LIS215" s="449"/>
      <c r="LIT215" s="449"/>
      <c r="LIU215" s="602"/>
      <c r="LIV215" s="447"/>
      <c r="LIW215" s="447"/>
      <c r="LIX215" s="447"/>
      <c r="LIY215" s="448"/>
      <c r="LIZ215" s="602"/>
      <c r="LJA215" s="602"/>
      <c r="LJB215" s="602"/>
      <c r="LJC215" s="449"/>
      <c r="LJD215" s="449"/>
      <c r="LJE215" s="449"/>
      <c r="LJF215" s="602"/>
      <c r="LJG215" s="449"/>
      <c r="LJH215" s="449"/>
      <c r="LJI215" s="449"/>
      <c r="LJJ215" s="449"/>
      <c r="LJK215" s="602"/>
      <c r="LJL215" s="447"/>
      <c r="LJM215" s="447"/>
      <c r="LJN215" s="447"/>
      <c r="LJO215" s="448"/>
      <c r="LJP215" s="602"/>
      <c r="LJQ215" s="602"/>
      <c r="LJR215" s="602"/>
      <c r="LJS215" s="449"/>
      <c r="LJT215" s="449"/>
      <c r="LJU215" s="449"/>
      <c r="LJV215" s="602"/>
      <c r="LJW215" s="449"/>
      <c r="LJX215" s="449"/>
      <c r="LJY215" s="449"/>
      <c r="LJZ215" s="449"/>
      <c r="LKA215" s="602"/>
      <c r="LKB215" s="447"/>
      <c r="LKC215" s="447"/>
      <c r="LKD215" s="447"/>
      <c r="LKE215" s="448"/>
      <c r="LKF215" s="602"/>
      <c r="LKG215" s="602"/>
      <c r="LKH215" s="602"/>
      <c r="LKI215" s="449"/>
      <c r="LKJ215" s="449"/>
      <c r="LKK215" s="449"/>
      <c r="LKL215" s="602"/>
      <c r="LKM215" s="449"/>
      <c r="LKN215" s="449"/>
      <c r="LKO215" s="449"/>
      <c r="LKP215" s="449"/>
      <c r="LKQ215" s="602"/>
      <c r="LKR215" s="447"/>
      <c r="LKS215" s="447"/>
      <c r="LKT215" s="447"/>
      <c r="LKU215" s="448"/>
      <c r="LKV215" s="602"/>
      <c r="LKW215" s="602"/>
      <c r="LKX215" s="602"/>
      <c r="LKY215" s="449"/>
      <c r="LKZ215" s="449"/>
      <c r="LLA215" s="449"/>
      <c r="LLB215" s="602"/>
      <c r="LLC215" s="449"/>
      <c r="LLD215" s="449"/>
      <c r="LLE215" s="449"/>
      <c r="LLF215" s="449"/>
      <c r="LLG215" s="602"/>
      <c r="LLH215" s="447"/>
      <c r="LLI215" s="447"/>
      <c r="LLJ215" s="447"/>
      <c r="LLK215" s="448"/>
      <c r="LLL215" s="602"/>
      <c r="LLM215" s="602"/>
      <c r="LLN215" s="602"/>
      <c r="LLO215" s="449"/>
      <c r="LLP215" s="449"/>
      <c r="LLQ215" s="449"/>
      <c r="LLR215" s="602"/>
      <c r="LLS215" s="449"/>
      <c r="LLT215" s="449"/>
      <c r="LLU215" s="449"/>
      <c r="LLV215" s="449"/>
      <c r="LLW215" s="602"/>
      <c r="LLX215" s="447"/>
      <c r="LLY215" s="447"/>
      <c r="LLZ215" s="447"/>
      <c r="LMA215" s="448"/>
      <c r="LMB215" s="602"/>
      <c r="LMC215" s="602"/>
      <c r="LMD215" s="602"/>
      <c r="LME215" s="449"/>
      <c r="LMF215" s="449"/>
      <c r="LMG215" s="449"/>
      <c r="LMH215" s="602"/>
      <c r="LMI215" s="449"/>
      <c r="LMJ215" s="449"/>
      <c r="LMK215" s="449"/>
      <c r="LML215" s="449"/>
      <c r="LMM215" s="602"/>
      <c r="LMN215" s="447"/>
      <c r="LMO215" s="447"/>
      <c r="LMP215" s="447"/>
      <c r="LMQ215" s="448"/>
      <c r="LMR215" s="602"/>
      <c r="LMS215" s="602"/>
      <c r="LMT215" s="602"/>
      <c r="LMU215" s="449"/>
      <c r="LMV215" s="449"/>
      <c r="LMW215" s="449"/>
      <c r="LMX215" s="602"/>
      <c r="LMY215" s="449"/>
      <c r="LMZ215" s="449"/>
      <c r="LNA215" s="449"/>
      <c r="LNB215" s="449"/>
      <c r="LNC215" s="602"/>
      <c r="LND215" s="447"/>
      <c r="LNE215" s="447"/>
      <c r="LNF215" s="447"/>
      <c r="LNG215" s="448"/>
      <c r="LNH215" s="602"/>
      <c r="LNI215" s="602"/>
      <c r="LNJ215" s="602"/>
      <c r="LNK215" s="449"/>
      <c r="LNL215" s="449"/>
      <c r="LNM215" s="449"/>
      <c r="LNN215" s="602"/>
      <c r="LNO215" s="449"/>
      <c r="LNP215" s="449"/>
      <c r="LNQ215" s="449"/>
      <c r="LNR215" s="449"/>
      <c r="LNS215" s="602"/>
      <c r="LNT215" s="447"/>
      <c r="LNU215" s="447"/>
      <c r="LNV215" s="447"/>
      <c r="LNW215" s="448"/>
      <c r="LNX215" s="602"/>
      <c r="LNY215" s="602"/>
      <c r="LNZ215" s="602"/>
      <c r="LOA215" s="449"/>
      <c r="LOB215" s="449"/>
      <c r="LOC215" s="449"/>
      <c r="LOD215" s="602"/>
      <c r="LOE215" s="449"/>
      <c r="LOF215" s="449"/>
      <c r="LOG215" s="449"/>
      <c r="LOH215" s="449"/>
      <c r="LOI215" s="602"/>
      <c r="LOJ215" s="447"/>
      <c r="LOK215" s="447"/>
      <c r="LOL215" s="447"/>
      <c r="LOM215" s="448"/>
      <c r="LON215" s="602"/>
      <c r="LOO215" s="602"/>
      <c r="LOP215" s="602"/>
      <c r="LOQ215" s="449"/>
      <c r="LOR215" s="449"/>
      <c r="LOS215" s="449"/>
      <c r="LOT215" s="602"/>
      <c r="LOU215" s="449"/>
      <c r="LOV215" s="449"/>
      <c r="LOW215" s="449"/>
      <c r="LOX215" s="449"/>
      <c r="LOY215" s="602"/>
      <c r="LOZ215" s="447"/>
      <c r="LPA215" s="447"/>
      <c r="LPB215" s="447"/>
      <c r="LPC215" s="448"/>
      <c r="LPD215" s="602"/>
      <c r="LPE215" s="602"/>
      <c r="LPF215" s="602"/>
      <c r="LPG215" s="449"/>
      <c r="LPH215" s="449"/>
      <c r="LPI215" s="449"/>
      <c r="LPJ215" s="602"/>
      <c r="LPK215" s="449"/>
      <c r="LPL215" s="449"/>
      <c r="LPM215" s="449"/>
      <c r="LPN215" s="449"/>
      <c r="LPO215" s="602"/>
      <c r="LPP215" s="447"/>
      <c r="LPQ215" s="447"/>
      <c r="LPR215" s="447"/>
      <c r="LPS215" s="448"/>
      <c r="LPT215" s="602"/>
      <c r="LPU215" s="602"/>
      <c r="LPV215" s="602"/>
      <c r="LPW215" s="449"/>
      <c r="LPX215" s="449"/>
      <c r="LPY215" s="449"/>
      <c r="LPZ215" s="602"/>
      <c r="LQA215" s="449"/>
      <c r="LQB215" s="449"/>
      <c r="LQC215" s="449"/>
      <c r="LQD215" s="449"/>
      <c r="LQE215" s="602"/>
      <c r="LQF215" s="447"/>
      <c r="LQG215" s="447"/>
      <c r="LQH215" s="447"/>
      <c r="LQI215" s="448"/>
      <c r="LQJ215" s="602"/>
      <c r="LQK215" s="602"/>
      <c r="LQL215" s="602"/>
      <c r="LQM215" s="449"/>
      <c r="LQN215" s="449"/>
      <c r="LQO215" s="449"/>
      <c r="LQP215" s="602"/>
      <c r="LQQ215" s="449"/>
      <c r="LQR215" s="449"/>
      <c r="LQS215" s="449"/>
      <c r="LQT215" s="449"/>
      <c r="LQU215" s="602"/>
      <c r="LQV215" s="447"/>
      <c r="LQW215" s="447"/>
      <c r="LQX215" s="447"/>
      <c r="LQY215" s="448"/>
      <c r="LQZ215" s="602"/>
      <c r="LRA215" s="602"/>
      <c r="LRB215" s="602"/>
      <c r="LRC215" s="449"/>
      <c r="LRD215" s="449"/>
      <c r="LRE215" s="449"/>
      <c r="LRF215" s="602"/>
      <c r="LRG215" s="449"/>
      <c r="LRH215" s="449"/>
      <c r="LRI215" s="449"/>
      <c r="LRJ215" s="449"/>
      <c r="LRK215" s="602"/>
      <c r="LRL215" s="447"/>
      <c r="LRM215" s="447"/>
      <c r="LRN215" s="447"/>
      <c r="LRO215" s="448"/>
      <c r="LRP215" s="602"/>
      <c r="LRQ215" s="602"/>
      <c r="LRR215" s="602"/>
      <c r="LRS215" s="449"/>
      <c r="LRT215" s="449"/>
      <c r="LRU215" s="449"/>
      <c r="LRV215" s="602"/>
      <c r="LRW215" s="449"/>
      <c r="LRX215" s="449"/>
      <c r="LRY215" s="449"/>
      <c r="LRZ215" s="449"/>
      <c r="LSA215" s="602"/>
      <c r="LSB215" s="447"/>
      <c r="LSC215" s="447"/>
      <c r="LSD215" s="447"/>
      <c r="LSE215" s="448"/>
      <c r="LSF215" s="602"/>
      <c r="LSG215" s="602"/>
      <c r="LSH215" s="602"/>
      <c r="LSI215" s="449"/>
      <c r="LSJ215" s="449"/>
      <c r="LSK215" s="449"/>
      <c r="LSL215" s="602"/>
      <c r="LSM215" s="449"/>
      <c r="LSN215" s="449"/>
      <c r="LSO215" s="449"/>
      <c r="LSP215" s="449"/>
      <c r="LSQ215" s="602"/>
      <c r="LSR215" s="447"/>
      <c r="LSS215" s="447"/>
      <c r="LST215" s="447"/>
      <c r="LSU215" s="448"/>
      <c r="LSV215" s="602"/>
      <c r="LSW215" s="602"/>
      <c r="LSX215" s="602"/>
      <c r="LSY215" s="449"/>
      <c r="LSZ215" s="449"/>
      <c r="LTA215" s="449"/>
      <c r="LTB215" s="602"/>
      <c r="LTC215" s="449"/>
      <c r="LTD215" s="449"/>
      <c r="LTE215" s="449"/>
      <c r="LTF215" s="449"/>
      <c r="LTG215" s="602"/>
      <c r="LTH215" s="447"/>
      <c r="LTI215" s="447"/>
      <c r="LTJ215" s="447"/>
      <c r="LTK215" s="448"/>
      <c r="LTL215" s="602"/>
      <c r="LTM215" s="602"/>
      <c r="LTN215" s="602"/>
      <c r="LTO215" s="449"/>
      <c r="LTP215" s="449"/>
      <c r="LTQ215" s="449"/>
      <c r="LTR215" s="602"/>
      <c r="LTS215" s="449"/>
      <c r="LTT215" s="449"/>
      <c r="LTU215" s="449"/>
      <c r="LTV215" s="449"/>
      <c r="LTW215" s="602"/>
      <c r="LTX215" s="447"/>
      <c r="LTY215" s="447"/>
      <c r="LTZ215" s="447"/>
      <c r="LUA215" s="448"/>
      <c r="LUB215" s="602"/>
      <c r="LUC215" s="602"/>
      <c r="LUD215" s="602"/>
      <c r="LUE215" s="449"/>
      <c r="LUF215" s="449"/>
      <c r="LUG215" s="449"/>
      <c r="LUH215" s="602"/>
      <c r="LUI215" s="449"/>
      <c r="LUJ215" s="449"/>
      <c r="LUK215" s="449"/>
      <c r="LUL215" s="449"/>
      <c r="LUM215" s="602"/>
      <c r="LUN215" s="447"/>
      <c r="LUO215" s="447"/>
      <c r="LUP215" s="447"/>
      <c r="LUQ215" s="448"/>
      <c r="LUR215" s="602"/>
      <c r="LUS215" s="602"/>
      <c r="LUT215" s="602"/>
      <c r="LUU215" s="449"/>
      <c r="LUV215" s="449"/>
      <c r="LUW215" s="449"/>
      <c r="LUX215" s="602"/>
      <c r="LUY215" s="449"/>
      <c r="LUZ215" s="449"/>
      <c r="LVA215" s="449"/>
      <c r="LVB215" s="449"/>
      <c r="LVC215" s="602"/>
      <c r="LVD215" s="447"/>
      <c r="LVE215" s="447"/>
      <c r="LVF215" s="447"/>
      <c r="LVG215" s="448"/>
      <c r="LVH215" s="602"/>
      <c r="LVI215" s="602"/>
      <c r="LVJ215" s="602"/>
      <c r="LVK215" s="449"/>
      <c r="LVL215" s="449"/>
      <c r="LVM215" s="449"/>
      <c r="LVN215" s="602"/>
      <c r="LVO215" s="449"/>
      <c r="LVP215" s="449"/>
      <c r="LVQ215" s="449"/>
      <c r="LVR215" s="449"/>
      <c r="LVS215" s="602"/>
      <c r="LVT215" s="447"/>
      <c r="LVU215" s="447"/>
      <c r="LVV215" s="447"/>
      <c r="LVW215" s="448"/>
      <c r="LVX215" s="602"/>
      <c r="LVY215" s="602"/>
      <c r="LVZ215" s="602"/>
      <c r="LWA215" s="449"/>
      <c r="LWB215" s="449"/>
      <c r="LWC215" s="449"/>
      <c r="LWD215" s="602"/>
      <c r="LWE215" s="449"/>
      <c r="LWF215" s="449"/>
      <c r="LWG215" s="449"/>
      <c r="LWH215" s="449"/>
      <c r="LWI215" s="602"/>
      <c r="LWJ215" s="447"/>
      <c r="LWK215" s="447"/>
      <c r="LWL215" s="447"/>
      <c r="LWM215" s="448"/>
      <c r="LWN215" s="602"/>
      <c r="LWO215" s="602"/>
      <c r="LWP215" s="602"/>
      <c r="LWQ215" s="449"/>
      <c r="LWR215" s="449"/>
      <c r="LWS215" s="449"/>
      <c r="LWT215" s="602"/>
      <c r="LWU215" s="449"/>
      <c r="LWV215" s="449"/>
      <c r="LWW215" s="449"/>
      <c r="LWX215" s="449"/>
      <c r="LWY215" s="602"/>
      <c r="LWZ215" s="447"/>
      <c r="LXA215" s="447"/>
      <c r="LXB215" s="447"/>
      <c r="LXC215" s="448"/>
      <c r="LXD215" s="602"/>
      <c r="LXE215" s="602"/>
      <c r="LXF215" s="602"/>
      <c r="LXG215" s="449"/>
      <c r="LXH215" s="449"/>
      <c r="LXI215" s="449"/>
      <c r="LXJ215" s="602"/>
      <c r="LXK215" s="449"/>
      <c r="LXL215" s="449"/>
      <c r="LXM215" s="449"/>
      <c r="LXN215" s="449"/>
      <c r="LXO215" s="602"/>
      <c r="LXP215" s="447"/>
      <c r="LXQ215" s="447"/>
      <c r="LXR215" s="447"/>
      <c r="LXS215" s="448"/>
      <c r="LXT215" s="602"/>
      <c r="LXU215" s="602"/>
      <c r="LXV215" s="602"/>
      <c r="LXW215" s="449"/>
      <c r="LXX215" s="449"/>
      <c r="LXY215" s="449"/>
      <c r="LXZ215" s="602"/>
      <c r="LYA215" s="449"/>
      <c r="LYB215" s="449"/>
      <c r="LYC215" s="449"/>
      <c r="LYD215" s="449"/>
      <c r="LYE215" s="602"/>
      <c r="LYF215" s="447"/>
      <c r="LYG215" s="447"/>
      <c r="LYH215" s="447"/>
      <c r="LYI215" s="448"/>
      <c r="LYJ215" s="602"/>
      <c r="LYK215" s="602"/>
      <c r="LYL215" s="602"/>
      <c r="LYM215" s="449"/>
      <c r="LYN215" s="449"/>
      <c r="LYO215" s="449"/>
      <c r="LYP215" s="602"/>
      <c r="LYQ215" s="449"/>
      <c r="LYR215" s="449"/>
      <c r="LYS215" s="449"/>
      <c r="LYT215" s="449"/>
      <c r="LYU215" s="602"/>
      <c r="LYV215" s="447"/>
      <c r="LYW215" s="447"/>
      <c r="LYX215" s="447"/>
      <c r="LYY215" s="448"/>
      <c r="LYZ215" s="602"/>
      <c r="LZA215" s="602"/>
      <c r="LZB215" s="602"/>
      <c r="LZC215" s="449"/>
      <c r="LZD215" s="449"/>
      <c r="LZE215" s="449"/>
      <c r="LZF215" s="602"/>
      <c r="LZG215" s="449"/>
      <c r="LZH215" s="449"/>
      <c r="LZI215" s="449"/>
      <c r="LZJ215" s="449"/>
      <c r="LZK215" s="602"/>
      <c r="LZL215" s="447"/>
      <c r="LZM215" s="447"/>
      <c r="LZN215" s="447"/>
      <c r="LZO215" s="448"/>
      <c r="LZP215" s="602"/>
      <c r="LZQ215" s="602"/>
      <c r="LZR215" s="602"/>
      <c r="LZS215" s="449"/>
      <c r="LZT215" s="449"/>
      <c r="LZU215" s="449"/>
      <c r="LZV215" s="602"/>
      <c r="LZW215" s="449"/>
      <c r="LZX215" s="449"/>
      <c r="LZY215" s="449"/>
      <c r="LZZ215" s="449"/>
      <c r="MAA215" s="602"/>
      <c r="MAB215" s="447"/>
      <c r="MAC215" s="447"/>
      <c r="MAD215" s="447"/>
      <c r="MAE215" s="448"/>
      <c r="MAF215" s="602"/>
      <c r="MAG215" s="602"/>
      <c r="MAH215" s="602"/>
      <c r="MAI215" s="449"/>
      <c r="MAJ215" s="449"/>
      <c r="MAK215" s="449"/>
      <c r="MAL215" s="602"/>
      <c r="MAM215" s="449"/>
      <c r="MAN215" s="449"/>
      <c r="MAO215" s="449"/>
      <c r="MAP215" s="449"/>
      <c r="MAQ215" s="602"/>
      <c r="MAR215" s="447"/>
      <c r="MAS215" s="447"/>
      <c r="MAT215" s="447"/>
      <c r="MAU215" s="448"/>
      <c r="MAV215" s="602"/>
      <c r="MAW215" s="602"/>
      <c r="MAX215" s="602"/>
      <c r="MAY215" s="449"/>
      <c r="MAZ215" s="449"/>
      <c r="MBA215" s="449"/>
      <c r="MBB215" s="602"/>
      <c r="MBC215" s="449"/>
      <c r="MBD215" s="449"/>
      <c r="MBE215" s="449"/>
      <c r="MBF215" s="449"/>
      <c r="MBG215" s="602"/>
      <c r="MBH215" s="447"/>
      <c r="MBI215" s="447"/>
      <c r="MBJ215" s="447"/>
      <c r="MBK215" s="448"/>
      <c r="MBL215" s="602"/>
      <c r="MBM215" s="602"/>
      <c r="MBN215" s="602"/>
      <c r="MBO215" s="449"/>
      <c r="MBP215" s="449"/>
      <c r="MBQ215" s="449"/>
      <c r="MBR215" s="602"/>
      <c r="MBS215" s="449"/>
      <c r="MBT215" s="449"/>
      <c r="MBU215" s="449"/>
      <c r="MBV215" s="449"/>
      <c r="MBW215" s="602"/>
      <c r="MBX215" s="447"/>
      <c r="MBY215" s="447"/>
      <c r="MBZ215" s="447"/>
      <c r="MCA215" s="448"/>
      <c r="MCB215" s="602"/>
      <c r="MCC215" s="602"/>
      <c r="MCD215" s="602"/>
      <c r="MCE215" s="449"/>
      <c r="MCF215" s="449"/>
      <c r="MCG215" s="449"/>
      <c r="MCH215" s="602"/>
      <c r="MCI215" s="449"/>
      <c r="MCJ215" s="449"/>
      <c r="MCK215" s="449"/>
      <c r="MCL215" s="449"/>
      <c r="MCM215" s="602"/>
      <c r="MCN215" s="447"/>
      <c r="MCO215" s="447"/>
      <c r="MCP215" s="447"/>
      <c r="MCQ215" s="448"/>
      <c r="MCR215" s="602"/>
      <c r="MCS215" s="602"/>
      <c r="MCT215" s="602"/>
      <c r="MCU215" s="449"/>
      <c r="MCV215" s="449"/>
      <c r="MCW215" s="449"/>
      <c r="MCX215" s="602"/>
      <c r="MCY215" s="449"/>
      <c r="MCZ215" s="449"/>
      <c r="MDA215" s="449"/>
      <c r="MDB215" s="449"/>
      <c r="MDC215" s="602"/>
      <c r="MDD215" s="447"/>
      <c r="MDE215" s="447"/>
      <c r="MDF215" s="447"/>
      <c r="MDG215" s="448"/>
      <c r="MDH215" s="602"/>
      <c r="MDI215" s="602"/>
      <c r="MDJ215" s="602"/>
      <c r="MDK215" s="449"/>
      <c r="MDL215" s="449"/>
      <c r="MDM215" s="449"/>
      <c r="MDN215" s="602"/>
      <c r="MDO215" s="449"/>
      <c r="MDP215" s="449"/>
      <c r="MDQ215" s="449"/>
      <c r="MDR215" s="449"/>
      <c r="MDS215" s="602"/>
      <c r="MDT215" s="447"/>
      <c r="MDU215" s="447"/>
      <c r="MDV215" s="447"/>
      <c r="MDW215" s="448"/>
      <c r="MDX215" s="602"/>
      <c r="MDY215" s="602"/>
      <c r="MDZ215" s="602"/>
      <c r="MEA215" s="449"/>
      <c r="MEB215" s="449"/>
      <c r="MEC215" s="449"/>
      <c r="MED215" s="602"/>
      <c r="MEE215" s="449"/>
      <c r="MEF215" s="449"/>
      <c r="MEG215" s="449"/>
      <c r="MEH215" s="449"/>
      <c r="MEI215" s="602"/>
      <c r="MEJ215" s="447"/>
      <c r="MEK215" s="447"/>
      <c r="MEL215" s="447"/>
      <c r="MEM215" s="448"/>
      <c r="MEN215" s="602"/>
      <c r="MEO215" s="602"/>
      <c r="MEP215" s="602"/>
      <c r="MEQ215" s="449"/>
      <c r="MER215" s="449"/>
      <c r="MES215" s="449"/>
      <c r="MET215" s="602"/>
      <c r="MEU215" s="449"/>
      <c r="MEV215" s="449"/>
      <c r="MEW215" s="449"/>
      <c r="MEX215" s="449"/>
      <c r="MEY215" s="602"/>
      <c r="MEZ215" s="447"/>
      <c r="MFA215" s="447"/>
      <c r="MFB215" s="447"/>
      <c r="MFC215" s="448"/>
      <c r="MFD215" s="602"/>
      <c r="MFE215" s="602"/>
      <c r="MFF215" s="602"/>
      <c r="MFG215" s="449"/>
      <c r="MFH215" s="449"/>
      <c r="MFI215" s="449"/>
      <c r="MFJ215" s="602"/>
      <c r="MFK215" s="449"/>
      <c r="MFL215" s="449"/>
      <c r="MFM215" s="449"/>
      <c r="MFN215" s="449"/>
      <c r="MFO215" s="602"/>
      <c r="MFP215" s="447"/>
      <c r="MFQ215" s="447"/>
      <c r="MFR215" s="447"/>
      <c r="MFS215" s="448"/>
      <c r="MFT215" s="602"/>
      <c r="MFU215" s="602"/>
      <c r="MFV215" s="602"/>
      <c r="MFW215" s="449"/>
      <c r="MFX215" s="449"/>
      <c r="MFY215" s="449"/>
      <c r="MFZ215" s="602"/>
      <c r="MGA215" s="449"/>
      <c r="MGB215" s="449"/>
      <c r="MGC215" s="449"/>
      <c r="MGD215" s="449"/>
      <c r="MGE215" s="602"/>
      <c r="MGF215" s="447"/>
      <c r="MGG215" s="447"/>
      <c r="MGH215" s="447"/>
      <c r="MGI215" s="448"/>
      <c r="MGJ215" s="602"/>
      <c r="MGK215" s="602"/>
      <c r="MGL215" s="602"/>
      <c r="MGM215" s="449"/>
      <c r="MGN215" s="449"/>
      <c r="MGO215" s="449"/>
      <c r="MGP215" s="602"/>
      <c r="MGQ215" s="449"/>
      <c r="MGR215" s="449"/>
      <c r="MGS215" s="449"/>
      <c r="MGT215" s="449"/>
      <c r="MGU215" s="602"/>
      <c r="MGV215" s="447"/>
      <c r="MGW215" s="447"/>
      <c r="MGX215" s="447"/>
      <c r="MGY215" s="448"/>
      <c r="MGZ215" s="602"/>
      <c r="MHA215" s="602"/>
      <c r="MHB215" s="602"/>
      <c r="MHC215" s="449"/>
      <c r="MHD215" s="449"/>
      <c r="MHE215" s="449"/>
      <c r="MHF215" s="602"/>
      <c r="MHG215" s="449"/>
      <c r="MHH215" s="449"/>
      <c r="MHI215" s="449"/>
      <c r="MHJ215" s="449"/>
      <c r="MHK215" s="602"/>
      <c r="MHL215" s="447"/>
      <c r="MHM215" s="447"/>
      <c r="MHN215" s="447"/>
      <c r="MHO215" s="448"/>
      <c r="MHP215" s="602"/>
      <c r="MHQ215" s="602"/>
      <c r="MHR215" s="602"/>
      <c r="MHS215" s="449"/>
      <c r="MHT215" s="449"/>
      <c r="MHU215" s="449"/>
      <c r="MHV215" s="602"/>
      <c r="MHW215" s="449"/>
      <c r="MHX215" s="449"/>
      <c r="MHY215" s="449"/>
      <c r="MHZ215" s="449"/>
      <c r="MIA215" s="602"/>
      <c r="MIB215" s="447"/>
      <c r="MIC215" s="447"/>
      <c r="MID215" s="447"/>
      <c r="MIE215" s="448"/>
      <c r="MIF215" s="602"/>
      <c r="MIG215" s="602"/>
      <c r="MIH215" s="602"/>
      <c r="MII215" s="449"/>
      <c r="MIJ215" s="449"/>
      <c r="MIK215" s="449"/>
      <c r="MIL215" s="602"/>
      <c r="MIM215" s="449"/>
      <c r="MIN215" s="449"/>
      <c r="MIO215" s="449"/>
      <c r="MIP215" s="449"/>
      <c r="MIQ215" s="602"/>
      <c r="MIR215" s="447"/>
      <c r="MIS215" s="447"/>
      <c r="MIT215" s="447"/>
      <c r="MIU215" s="448"/>
      <c r="MIV215" s="602"/>
      <c r="MIW215" s="602"/>
      <c r="MIX215" s="602"/>
      <c r="MIY215" s="449"/>
      <c r="MIZ215" s="449"/>
      <c r="MJA215" s="449"/>
      <c r="MJB215" s="602"/>
      <c r="MJC215" s="449"/>
      <c r="MJD215" s="449"/>
      <c r="MJE215" s="449"/>
      <c r="MJF215" s="449"/>
      <c r="MJG215" s="602"/>
      <c r="MJH215" s="447"/>
      <c r="MJI215" s="447"/>
      <c r="MJJ215" s="447"/>
      <c r="MJK215" s="448"/>
      <c r="MJL215" s="602"/>
      <c r="MJM215" s="602"/>
      <c r="MJN215" s="602"/>
      <c r="MJO215" s="449"/>
      <c r="MJP215" s="449"/>
      <c r="MJQ215" s="449"/>
      <c r="MJR215" s="602"/>
      <c r="MJS215" s="449"/>
      <c r="MJT215" s="449"/>
      <c r="MJU215" s="449"/>
      <c r="MJV215" s="449"/>
      <c r="MJW215" s="602"/>
      <c r="MJX215" s="447"/>
      <c r="MJY215" s="447"/>
      <c r="MJZ215" s="447"/>
      <c r="MKA215" s="448"/>
      <c r="MKB215" s="602"/>
      <c r="MKC215" s="602"/>
      <c r="MKD215" s="602"/>
      <c r="MKE215" s="449"/>
      <c r="MKF215" s="449"/>
      <c r="MKG215" s="449"/>
      <c r="MKH215" s="602"/>
      <c r="MKI215" s="449"/>
      <c r="MKJ215" s="449"/>
      <c r="MKK215" s="449"/>
      <c r="MKL215" s="449"/>
      <c r="MKM215" s="602"/>
      <c r="MKN215" s="447"/>
      <c r="MKO215" s="447"/>
      <c r="MKP215" s="447"/>
      <c r="MKQ215" s="448"/>
      <c r="MKR215" s="602"/>
      <c r="MKS215" s="602"/>
      <c r="MKT215" s="602"/>
      <c r="MKU215" s="449"/>
      <c r="MKV215" s="449"/>
      <c r="MKW215" s="449"/>
      <c r="MKX215" s="602"/>
      <c r="MKY215" s="449"/>
      <c r="MKZ215" s="449"/>
      <c r="MLA215" s="449"/>
      <c r="MLB215" s="449"/>
      <c r="MLC215" s="602"/>
      <c r="MLD215" s="447"/>
      <c r="MLE215" s="447"/>
      <c r="MLF215" s="447"/>
      <c r="MLG215" s="448"/>
      <c r="MLH215" s="602"/>
      <c r="MLI215" s="602"/>
      <c r="MLJ215" s="602"/>
      <c r="MLK215" s="449"/>
      <c r="MLL215" s="449"/>
      <c r="MLM215" s="449"/>
      <c r="MLN215" s="602"/>
      <c r="MLO215" s="449"/>
      <c r="MLP215" s="449"/>
      <c r="MLQ215" s="449"/>
      <c r="MLR215" s="449"/>
      <c r="MLS215" s="602"/>
      <c r="MLT215" s="447"/>
      <c r="MLU215" s="447"/>
      <c r="MLV215" s="447"/>
      <c r="MLW215" s="448"/>
      <c r="MLX215" s="602"/>
      <c r="MLY215" s="602"/>
      <c r="MLZ215" s="602"/>
      <c r="MMA215" s="449"/>
      <c r="MMB215" s="449"/>
      <c r="MMC215" s="449"/>
      <c r="MMD215" s="602"/>
      <c r="MME215" s="449"/>
      <c r="MMF215" s="449"/>
      <c r="MMG215" s="449"/>
      <c r="MMH215" s="449"/>
      <c r="MMI215" s="602"/>
      <c r="MMJ215" s="447"/>
      <c r="MMK215" s="447"/>
      <c r="MML215" s="447"/>
      <c r="MMM215" s="448"/>
      <c r="MMN215" s="602"/>
      <c r="MMO215" s="602"/>
      <c r="MMP215" s="602"/>
      <c r="MMQ215" s="449"/>
      <c r="MMR215" s="449"/>
      <c r="MMS215" s="449"/>
      <c r="MMT215" s="602"/>
      <c r="MMU215" s="449"/>
      <c r="MMV215" s="449"/>
      <c r="MMW215" s="449"/>
      <c r="MMX215" s="449"/>
      <c r="MMY215" s="602"/>
      <c r="MMZ215" s="447"/>
      <c r="MNA215" s="447"/>
      <c r="MNB215" s="447"/>
      <c r="MNC215" s="448"/>
      <c r="MND215" s="602"/>
      <c r="MNE215" s="602"/>
      <c r="MNF215" s="602"/>
      <c r="MNG215" s="449"/>
      <c r="MNH215" s="449"/>
      <c r="MNI215" s="449"/>
      <c r="MNJ215" s="602"/>
      <c r="MNK215" s="449"/>
      <c r="MNL215" s="449"/>
      <c r="MNM215" s="449"/>
      <c r="MNN215" s="449"/>
      <c r="MNO215" s="602"/>
      <c r="MNP215" s="447"/>
      <c r="MNQ215" s="447"/>
      <c r="MNR215" s="447"/>
      <c r="MNS215" s="448"/>
      <c r="MNT215" s="602"/>
      <c r="MNU215" s="602"/>
      <c r="MNV215" s="602"/>
      <c r="MNW215" s="449"/>
      <c r="MNX215" s="449"/>
      <c r="MNY215" s="449"/>
      <c r="MNZ215" s="602"/>
      <c r="MOA215" s="449"/>
      <c r="MOB215" s="449"/>
      <c r="MOC215" s="449"/>
      <c r="MOD215" s="449"/>
      <c r="MOE215" s="602"/>
      <c r="MOF215" s="447"/>
      <c r="MOG215" s="447"/>
      <c r="MOH215" s="447"/>
      <c r="MOI215" s="448"/>
      <c r="MOJ215" s="602"/>
      <c r="MOK215" s="602"/>
      <c r="MOL215" s="602"/>
      <c r="MOM215" s="449"/>
      <c r="MON215" s="449"/>
      <c r="MOO215" s="449"/>
      <c r="MOP215" s="602"/>
      <c r="MOQ215" s="449"/>
      <c r="MOR215" s="449"/>
      <c r="MOS215" s="449"/>
      <c r="MOT215" s="449"/>
      <c r="MOU215" s="602"/>
      <c r="MOV215" s="447"/>
      <c r="MOW215" s="447"/>
      <c r="MOX215" s="447"/>
      <c r="MOY215" s="448"/>
      <c r="MOZ215" s="602"/>
      <c r="MPA215" s="602"/>
      <c r="MPB215" s="602"/>
      <c r="MPC215" s="449"/>
      <c r="MPD215" s="449"/>
      <c r="MPE215" s="449"/>
      <c r="MPF215" s="602"/>
      <c r="MPG215" s="449"/>
      <c r="MPH215" s="449"/>
      <c r="MPI215" s="449"/>
      <c r="MPJ215" s="449"/>
      <c r="MPK215" s="602"/>
      <c r="MPL215" s="447"/>
      <c r="MPM215" s="447"/>
      <c r="MPN215" s="447"/>
      <c r="MPO215" s="448"/>
      <c r="MPP215" s="602"/>
      <c r="MPQ215" s="602"/>
      <c r="MPR215" s="602"/>
      <c r="MPS215" s="449"/>
      <c r="MPT215" s="449"/>
      <c r="MPU215" s="449"/>
      <c r="MPV215" s="602"/>
      <c r="MPW215" s="449"/>
      <c r="MPX215" s="449"/>
      <c r="MPY215" s="449"/>
      <c r="MPZ215" s="449"/>
      <c r="MQA215" s="602"/>
      <c r="MQB215" s="447"/>
      <c r="MQC215" s="447"/>
      <c r="MQD215" s="447"/>
      <c r="MQE215" s="448"/>
      <c r="MQF215" s="602"/>
      <c r="MQG215" s="602"/>
      <c r="MQH215" s="602"/>
      <c r="MQI215" s="449"/>
      <c r="MQJ215" s="449"/>
      <c r="MQK215" s="449"/>
      <c r="MQL215" s="602"/>
      <c r="MQM215" s="449"/>
      <c r="MQN215" s="449"/>
      <c r="MQO215" s="449"/>
      <c r="MQP215" s="449"/>
      <c r="MQQ215" s="602"/>
      <c r="MQR215" s="447"/>
      <c r="MQS215" s="447"/>
      <c r="MQT215" s="447"/>
      <c r="MQU215" s="448"/>
      <c r="MQV215" s="602"/>
      <c r="MQW215" s="602"/>
      <c r="MQX215" s="602"/>
      <c r="MQY215" s="449"/>
      <c r="MQZ215" s="449"/>
      <c r="MRA215" s="449"/>
      <c r="MRB215" s="602"/>
      <c r="MRC215" s="449"/>
      <c r="MRD215" s="449"/>
      <c r="MRE215" s="449"/>
      <c r="MRF215" s="449"/>
      <c r="MRG215" s="602"/>
      <c r="MRH215" s="447"/>
      <c r="MRI215" s="447"/>
      <c r="MRJ215" s="447"/>
      <c r="MRK215" s="448"/>
      <c r="MRL215" s="602"/>
      <c r="MRM215" s="602"/>
      <c r="MRN215" s="602"/>
      <c r="MRO215" s="449"/>
      <c r="MRP215" s="449"/>
      <c r="MRQ215" s="449"/>
      <c r="MRR215" s="602"/>
      <c r="MRS215" s="449"/>
      <c r="MRT215" s="449"/>
      <c r="MRU215" s="449"/>
      <c r="MRV215" s="449"/>
      <c r="MRW215" s="602"/>
      <c r="MRX215" s="447"/>
      <c r="MRY215" s="447"/>
      <c r="MRZ215" s="447"/>
      <c r="MSA215" s="448"/>
      <c r="MSB215" s="602"/>
      <c r="MSC215" s="602"/>
      <c r="MSD215" s="602"/>
      <c r="MSE215" s="449"/>
      <c r="MSF215" s="449"/>
      <c r="MSG215" s="449"/>
      <c r="MSH215" s="602"/>
      <c r="MSI215" s="449"/>
      <c r="MSJ215" s="449"/>
      <c r="MSK215" s="449"/>
      <c r="MSL215" s="449"/>
      <c r="MSM215" s="602"/>
      <c r="MSN215" s="447"/>
      <c r="MSO215" s="447"/>
      <c r="MSP215" s="447"/>
      <c r="MSQ215" s="448"/>
      <c r="MSR215" s="602"/>
      <c r="MSS215" s="602"/>
      <c r="MST215" s="602"/>
      <c r="MSU215" s="449"/>
      <c r="MSV215" s="449"/>
      <c r="MSW215" s="449"/>
      <c r="MSX215" s="602"/>
      <c r="MSY215" s="449"/>
      <c r="MSZ215" s="449"/>
      <c r="MTA215" s="449"/>
      <c r="MTB215" s="449"/>
      <c r="MTC215" s="602"/>
      <c r="MTD215" s="447"/>
      <c r="MTE215" s="447"/>
      <c r="MTF215" s="447"/>
      <c r="MTG215" s="448"/>
      <c r="MTH215" s="602"/>
      <c r="MTI215" s="602"/>
      <c r="MTJ215" s="602"/>
      <c r="MTK215" s="449"/>
      <c r="MTL215" s="449"/>
      <c r="MTM215" s="449"/>
      <c r="MTN215" s="602"/>
      <c r="MTO215" s="449"/>
      <c r="MTP215" s="449"/>
      <c r="MTQ215" s="449"/>
      <c r="MTR215" s="449"/>
      <c r="MTS215" s="602"/>
      <c r="MTT215" s="447"/>
      <c r="MTU215" s="447"/>
      <c r="MTV215" s="447"/>
      <c r="MTW215" s="448"/>
      <c r="MTX215" s="602"/>
      <c r="MTY215" s="602"/>
      <c r="MTZ215" s="602"/>
      <c r="MUA215" s="449"/>
      <c r="MUB215" s="449"/>
      <c r="MUC215" s="449"/>
      <c r="MUD215" s="602"/>
      <c r="MUE215" s="449"/>
      <c r="MUF215" s="449"/>
      <c r="MUG215" s="449"/>
      <c r="MUH215" s="449"/>
      <c r="MUI215" s="602"/>
      <c r="MUJ215" s="447"/>
      <c r="MUK215" s="447"/>
      <c r="MUL215" s="447"/>
      <c r="MUM215" s="448"/>
      <c r="MUN215" s="602"/>
      <c r="MUO215" s="602"/>
      <c r="MUP215" s="602"/>
      <c r="MUQ215" s="449"/>
      <c r="MUR215" s="449"/>
      <c r="MUS215" s="449"/>
      <c r="MUT215" s="602"/>
      <c r="MUU215" s="449"/>
      <c r="MUV215" s="449"/>
      <c r="MUW215" s="449"/>
      <c r="MUX215" s="449"/>
      <c r="MUY215" s="602"/>
      <c r="MUZ215" s="447"/>
      <c r="MVA215" s="447"/>
      <c r="MVB215" s="447"/>
      <c r="MVC215" s="448"/>
      <c r="MVD215" s="602"/>
      <c r="MVE215" s="602"/>
      <c r="MVF215" s="602"/>
      <c r="MVG215" s="449"/>
      <c r="MVH215" s="449"/>
      <c r="MVI215" s="449"/>
      <c r="MVJ215" s="602"/>
      <c r="MVK215" s="449"/>
      <c r="MVL215" s="449"/>
      <c r="MVM215" s="449"/>
      <c r="MVN215" s="449"/>
      <c r="MVO215" s="602"/>
      <c r="MVP215" s="447"/>
      <c r="MVQ215" s="447"/>
      <c r="MVR215" s="447"/>
      <c r="MVS215" s="448"/>
      <c r="MVT215" s="602"/>
      <c r="MVU215" s="602"/>
      <c r="MVV215" s="602"/>
      <c r="MVW215" s="449"/>
      <c r="MVX215" s="449"/>
      <c r="MVY215" s="449"/>
      <c r="MVZ215" s="602"/>
      <c r="MWA215" s="449"/>
      <c r="MWB215" s="449"/>
      <c r="MWC215" s="449"/>
      <c r="MWD215" s="449"/>
      <c r="MWE215" s="602"/>
      <c r="MWF215" s="447"/>
      <c r="MWG215" s="447"/>
      <c r="MWH215" s="447"/>
      <c r="MWI215" s="448"/>
      <c r="MWJ215" s="602"/>
      <c r="MWK215" s="602"/>
      <c r="MWL215" s="602"/>
      <c r="MWM215" s="449"/>
      <c r="MWN215" s="449"/>
      <c r="MWO215" s="449"/>
      <c r="MWP215" s="602"/>
      <c r="MWQ215" s="449"/>
      <c r="MWR215" s="449"/>
      <c r="MWS215" s="449"/>
      <c r="MWT215" s="449"/>
      <c r="MWU215" s="602"/>
      <c r="MWV215" s="447"/>
      <c r="MWW215" s="447"/>
      <c r="MWX215" s="447"/>
      <c r="MWY215" s="448"/>
      <c r="MWZ215" s="602"/>
      <c r="MXA215" s="602"/>
      <c r="MXB215" s="602"/>
      <c r="MXC215" s="449"/>
      <c r="MXD215" s="449"/>
      <c r="MXE215" s="449"/>
      <c r="MXF215" s="602"/>
      <c r="MXG215" s="449"/>
      <c r="MXH215" s="449"/>
      <c r="MXI215" s="449"/>
      <c r="MXJ215" s="449"/>
      <c r="MXK215" s="602"/>
      <c r="MXL215" s="447"/>
      <c r="MXM215" s="447"/>
      <c r="MXN215" s="447"/>
      <c r="MXO215" s="448"/>
      <c r="MXP215" s="602"/>
      <c r="MXQ215" s="602"/>
      <c r="MXR215" s="602"/>
      <c r="MXS215" s="449"/>
      <c r="MXT215" s="449"/>
      <c r="MXU215" s="449"/>
      <c r="MXV215" s="602"/>
      <c r="MXW215" s="449"/>
      <c r="MXX215" s="449"/>
      <c r="MXY215" s="449"/>
      <c r="MXZ215" s="449"/>
      <c r="MYA215" s="602"/>
      <c r="MYB215" s="447"/>
      <c r="MYC215" s="447"/>
      <c r="MYD215" s="447"/>
      <c r="MYE215" s="448"/>
      <c r="MYF215" s="602"/>
      <c r="MYG215" s="602"/>
      <c r="MYH215" s="602"/>
      <c r="MYI215" s="449"/>
      <c r="MYJ215" s="449"/>
      <c r="MYK215" s="449"/>
      <c r="MYL215" s="602"/>
      <c r="MYM215" s="449"/>
      <c r="MYN215" s="449"/>
      <c r="MYO215" s="449"/>
      <c r="MYP215" s="449"/>
      <c r="MYQ215" s="602"/>
      <c r="MYR215" s="447"/>
      <c r="MYS215" s="447"/>
      <c r="MYT215" s="447"/>
      <c r="MYU215" s="448"/>
      <c r="MYV215" s="602"/>
      <c r="MYW215" s="602"/>
      <c r="MYX215" s="602"/>
      <c r="MYY215" s="449"/>
      <c r="MYZ215" s="449"/>
      <c r="MZA215" s="449"/>
      <c r="MZB215" s="602"/>
      <c r="MZC215" s="449"/>
      <c r="MZD215" s="449"/>
      <c r="MZE215" s="449"/>
      <c r="MZF215" s="449"/>
      <c r="MZG215" s="602"/>
      <c r="MZH215" s="447"/>
      <c r="MZI215" s="447"/>
      <c r="MZJ215" s="447"/>
      <c r="MZK215" s="448"/>
      <c r="MZL215" s="602"/>
      <c r="MZM215" s="602"/>
      <c r="MZN215" s="602"/>
      <c r="MZO215" s="449"/>
      <c r="MZP215" s="449"/>
      <c r="MZQ215" s="449"/>
      <c r="MZR215" s="602"/>
      <c r="MZS215" s="449"/>
      <c r="MZT215" s="449"/>
      <c r="MZU215" s="449"/>
      <c r="MZV215" s="449"/>
      <c r="MZW215" s="602"/>
      <c r="MZX215" s="447"/>
      <c r="MZY215" s="447"/>
      <c r="MZZ215" s="447"/>
      <c r="NAA215" s="448"/>
      <c r="NAB215" s="602"/>
      <c r="NAC215" s="602"/>
      <c r="NAD215" s="602"/>
      <c r="NAE215" s="449"/>
      <c r="NAF215" s="449"/>
      <c r="NAG215" s="449"/>
      <c r="NAH215" s="602"/>
      <c r="NAI215" s="449"/>
      <c r="NAJ215" s="449"/>
      <c r="NAK215" s="449"/>
      <c r="NAL215" s="449"/>
      <c r="NAM215" s="602"/>
      <c r="NAN215" s="447"/>
      <c r="NAO215" s="447"/>
      <c r="NAP215" s="447"/>
      <c r="NAQ215" s="448"/>
      <c r="NAR215" s="602"/>
      <c r="NAS215" s="602"/>
      <c r="NAT215" s="602"/>
      <c r="NAU215" s="449"/>
      <c r="NAV215" s="449"/>
      <c r="NAW215" s="449"/>
      <c r="NAX215" s="602"/>
      <c r="NAY215" s="449"/>
      <c r="NAZ215" s="449"/>
      <c r="NBA215" s="449"/>
      <c r="NBB215" s="449"/>
      <c r="NBC215" s="602"/>
      <c r="NBD215" s="447"/>
      <c r="NBE215" s="447"/>
      <c r="NBF215" s="447"/>
      <c r="NBG215" s="448"/>
      <c r="NBH215" s="602"/>
      <c r="NBI215" s="602"/>
      <c r="NBJ215" s="602"/>
      <c r="NBK215" s="449"/>
      <c r="NBL215" s="449"/>
      <c r="NBM215" s="449"/>
      <c r="NBN215" s="602"/>
      <c r="NBO215" s="449"/>
      <c r="NBP215" s="449"/>
      <c r="NBQ215" s="449"/>
      <c r="NBR215" s="449"/>
      <c r="NBS215" s="602"/>
      <c r="NBT215" s="447"/>
      <c r="NBU215" s="447"/>
      <c r="NBV215" s="447"/>
      <c r="NBW215" s="448"/>
      <c r="NBX215" s="602"/>
      <c r="NBY215" s="602"/>
      <c r="NBZ215" s="602"/>
      <c r="NCA215" s="449"/>
      <c r="NCB215" s="449"/>
      <c r="NCC215" s="449"/>
      <c r="NCD215" s="602"/>
      <c r="NCE215" s="449"/>
      <c r="NCF215" s="449"/>
      <c r="NCG215" s="449"/>
      <c r="NCH215" s="449"/>
      <c r="NCI215" s="602"/>
      <c r="NCJ215" s="447"/>
      <c r="NCK215" s="447"/>
      <c r="NCL215" s="447"/>
      <c r="NCM215" s="448"/>
      <c r="NCN215" s="602"/>
      <c r="NCO215" s="602"/>
      <c r="NCP215" s="602"/>
      <c r="NCQ215" s="449"/>
      <c r="NCR215" s="449"/>
      <c r="NCS215" s="449"/>
      <c r="NCT215" s="602"/>
      <c r="NCU215" s="449"/>
      <c r="NCV215" s="449"/>
      <c r="NCW215" s="449"/>
      <c r="NCX215" s="449"/>
      <c r="NCY215" s="602"/>
      <c r="NCZ215" s="447"/>
      <c r="NDA215" s="447"/>
      <c r="NDB215" s="447"/>
      <c r="NDC215" s="448"/>
      <c r="NDD215" s="602"/>
      <c r="NDE215" s="602"/>
      <c r="NDF215" s="602"/>
      <c r="NDG215" s="449"/>
      <c r="NDH215" s="449"/>
      <c r="NDI215" s="449"/>
      <c r="NDJ215" s="602"/>
      <c r="NDK215" s="449"/>
      <c r="NDL215" s="449"/>
      <c r="NDM215" s="449"/>
      <c r="NDN215" s="449"/>
      <c r="NDO215" s="602"/>
      <c r="NDP215" s="447"/>
      <c r="NDQ215" s="447"/>
      <c r="NDR215" s="447"/>
      <c r="NDS215" s="448"/>
      <c r="NDT215" s="602"/>
      <c r="NDU215" s="602"/>
      <c r="NDV215" s="602"/>
      <c r="NDW215" s="449"/>
      <c r="NDX215" s="449"/>
      <c r="NDY215" s="449"/>
      <c r="NDZ215" s="602"/>
      <c r="NEA215" s="449"/>
      <c r="NEB215" s="449"/>
      <c r="NEC215" s="449"/>
      <c r="NED215" s="449"/>
      <c r="NEE215" s="602"/>
      <c r="NEF215" s="447"/>
      <c r="NEG215" s="447"/>
      <c r="NEH215" s="447"/>
      <c r="NEI215" s="448"/>
      <c r="NEJ215" s="602"/>
      <c r="NEK215" s="602"/>
      <c r="NEL215" s="602"/>
      <c r="NEM215" s="449"/>
      <c r="NEN215" s="449"/>
      <c r="NEO215" s="449"/>
      <c r="NEP215" s="602"/>
      <c r="NEQ215" s="449"/>
      <c r="NER215" s="449"/>
      <c r="NES215" s="449"/>
      <c r="NET215" s="449"/>
      <c r="NEU215" s="602"/>
      <c r="NEV215" s="447"/>
      <c r="NEW215" s="447"/>
      <c r="NEX215" s="447"/>
      <c r="NEY215" s="448"/>
      <c r="NEZ215" s="602"/>
      <c r="NFA215" s="602"/>
      <c r="NFB215" s="602"/>
      <c r="NFC215" s="449"/>
      <c r="NFD215" s="449"/>
      <c r="NFE215" s="449"/>
      <c r="NFF215" s="602"/>
      <c r="NFG215" s="449"/>
      <c r="NFH215" s="449"/>
      <c r="NFI215" s="449"/>
      <c r="NFJ215" s="449"/>
      <c r="NFK215" s="602"/>
      <c r="NFL215" s="447"/>
      <c r="NFM215" s="447"/>
      <c r="NFN215" s="447"/>
      <c r="NFO215" s="448"/>
      <c r="NFP215" s="602"/>
      <c r="NFQ215" s="602"/>
      <c r="NFR215" s="602"/>
      <c r="NFS215" s="449"/>
      <c r="NFT215" s="449"/>
      <c r="NFU215" s="449"/>
      <c r="NFV215" s="602"/>
      <c r="NFW215" s="449"/>
      <c r="NFX215" s="449"/>
      <c r="NFY215" s="449"/>
      <c r="NFZ215" s="449"/>
      <c r="NGA215" s="602"/>
      <c r="NGB215" s="447"/>
      <c r="NGC215" s="447"/>
      <c r="NGD215" s="447"/>
      <c r="NGE215" s="448"/>
      <c r="NGF215" s="602"/>
      <c r="NGG215" s="602"/>
      <c r="NGH215" s="602"/>
      <c r="NGI215" s="449"/>
      <c r="NGJ215" s="449"/>
      <c r="NGK215" s="449"/>
      <c r="NGL215" s="602"/>
      <c r="NGM215" s="449"/>
      <c r="NGN215" s="449"/>
      <c r="NGO215" s="449"/>
      <c r="NGP215" s="449"/>
      <c r="NGQ215" s="602"/>
      <c r="NGR215" s="447"/>
      <c r="NGS215" s="447"/>
      <c r="NGT215" s="447"/>
      <c r="NGU215" s="448"/>
      <c r="NGV215" s="602"/>
      <c r="NGW215" s="602"/>
      <c r="NGX215" s="602"/>
      <c r="NGY215" s="449"/>
      <c r="NGZ215" s="449"/>
      <c r="NHA215" s="449"/>
      <c r="NHB215" s="602"/>
      <c r="NHC215" s="449"/>
      <c r="NHD215" s="449"/>
      <c r="NHE215" s="449"/>
      <c r="NHF215" s="449"/>
      <c r="NHG215" s="602"/>
      <c r="NHH215" s="447"/>
      <c r="NHI215" s="447"/>
      <c r="NHJ215" s="447"/>
      <c r="NHK215" s="448"/>
      <c r="NHL215" s="602"/>
      <c r="NHM215" s="602"/>
      <c r="NHN215" s="602"/>
      <c r="NHO215" s="449"/>
      <c r="NHP215" s="449"/>
      <c r="NHQ215" s="449"/>
      <c r="NHR215" s="602"/>
      <c r="NHS215" s="449"/>
      <c r="NHT215" s="449"/>
      <c r="NHU215" s="449"/>
      <c r="NHV215" s="449"/>
      <c r="NHW215" s="602"/>
      <c r="NHX215" s="447"/>
      <c r="NHY215" s="447"/>
      <c r="NHZ215" s="447"/>
      <c r="NIA215" s="448"/>
      <c r="NIB215" s="602"/>
      <c r="NIC215" s="602"/>
      <c r="NID215" s="602"/>
      <c r="NIE215" s="449"/>
      <c r="NIF215" s="449"/>
      <c r="NIG215" s="449"/>
      <c r="NIH215" s="602"/>
      <c r="NII215" s="449"/>
      <c r="NIJ215" s="449"/>
      <c r="NIK215" s="449"/>
      <c r="NIL215" s="449"/>
      <c r="NIM215" s="602"/>
      <c r="NIN215" s="447"/>
      <c r="NIO215" s="447"/>
      <c r="NIP215" s="447"/>
      <c r="NIQ215" s="448"/>
      <c r="NIR215" s="602"/>
      <c r="NIS215" s="602"/>
      <c r="NIT215" s="602"/>
      <c r="NIU215" s="449"/>
      <c r="NIV215" s="449"/>
      <c r="NIW215" s="449"/>
      <c r="NIX215" s="602"/>
      <c r="NIY215" s="449"/>
      <c r="NIZ215" s="449"/>
      <c r="NJA215" s="449"/>
      <c r="NJB215" s="449"/>
      <c r="NJC215" s="602"/>
      <c r="NJD215" s="447"/>
      <c r="NJE215" s="447"/>
      <c r="NJF215" s="447"/>
      <c r="NJG215" s="448"/>
      <c r="NJH215" s="602"/>
      <c r="NJI215" s="602"/>
      <c r="NJJ215" s="602"/>
      <c r="NJK215" s="449"/>
      <c r="NJL215" s="449"/>
      <c r="NJM215" s="449"/>
      <c r="NJN215" s="602"/>
      <c r="NJO215" s="449"/>
      <c r="NJP215" s="449"/>
      <c r="NJQ215" s="449"/>
      <c r="NJR215" s="449"/>
      <c r="NJS215" s="602"/>
      <c r="NJT215" s="447"/>
      <c r="NJU215" s="447"/>
      <c r="NJV215" s="447"/>
      <c r="NJW215" s="448"/>
      <c r="NJX215" s="602"/>
      <c r="NJY215" s="602"/>
      <c r="NJZ215" s="602"/>
      <c r="NKA215" s="449"/>
      <c r="NKB215" s="449"/>
      <c r="NKC215" s="449"/>
      <c r="NKD215" s="602"/>
      <c r="NKE215" s="449"/>
      <c r="NKF215" s="449"/>
      <c r="NKG215" s="449"/>
      <c r="NKH215" s="449"/>
      <c r="NKI215" s="602"/>
      <c r="NKJ215" s="447"/>
      <c r="NKK215" s="447"/>
      <c r="NKL215" s="447"/>
      <c r="NKM215" s="448"/>
      <c r="NKN215" s="602"/>
      <c r="NKO215" s="602"/>
      <c r="NKP215" s="602"/>
      <c r="NKQ215" s="449"/>
      <c r="NKR215" s="449"/>
      <c r="NKS215" s="449"/>
      <c r="NKT215" s="602"/>
      <c r="NKU215" s="449"/>
      <c r="NKV215" s="449"/>
      <c r="NKW215" s="449"/>
      <c r="NKX215" s="449"/>
      <c r="NKY215" s="602"/>
      <c r="NKZ215" s="447"/>
      <c r="NLA215" s="447"/>
      <c r="NLB215" s="447"/>
      <c r="NLC215" s="448"/>
      <c r="NLD215" s="602"/>
      <c r="NLE215" s="602"/>
      <c r="NLF215" s="602"/>
      <c r="NLG215" s="449"/>
      <c r="NLH215" s="449"/>
      <c r="NLI215" s="449"/>
      <c r="NLJ215" s="602"/>
      <c r="NLK215" s="449"/>
      <c r="NLL215" s="449"/>
      <c r="NLM215" s="449"/>
      <c r="NLN215" s="449"/>
      <c r="NLO215" s="602"/>
      <c r="NLP215" s="447"/>
      <c r="NLQ215" s="447"/>
      <c r="NLR215" s="447"/>
      <c r="NLS215" s="448"/>
      <c r="NLT215" s="602"/>
      <c r="NLU215" s="602"/>
      <c r="NLV215" s="602"/>
      <c r="NLW215" s="449"/>
      <c r="NLX215" s="449"/>
      <c r="NLY215" s="449"/>
      <c r="NLZ215" s="602"/>
      <c r="NMA215" s="449"/>
      <c r="NMB215" s="449"/>
      <c r="NMC215" s="449"/>
      <c r="NMD215" s="449"/>
      <c r="NME215" s="602"/>
      <c r="NMF215" s="447"/>
      <c r="NMG215" s="447"/>
      <c r="NMH215" s="447"/>
      <c r="NMI215" s="448"/>
      <c r="NMJ215" s="602"/>
      <c r="NMK215" s="602"/>
      <c r="NML215" s="602"/>
      <c r="NMM215" s="449"/>
      <c r="NMN215" s="449"/>
      <c r="NMO215" s="449"/>
      <c r="NMP215" s="602"/>
      <c r="NMQ215" s="449"/>
      <c r="NMR215" s="449"/>
      <c r="NMS215" s="449"/>
      <c r="NMT215" s="449"/>
      <c r="NMU215" s="602"/>
      <c r="NMV215" s="447"/>
      <c r="NMW215" s="447"/>
      <c r="NMX215" s="447"/>
      <c r="NMY215" s="448"/>
      <c r="NMZ215" s="602"/>
      <c r="NNA215" s="602"/>
      <c r="NNB215" s="602"/>
      <c r="NNC215" s="449"/>
      <c r="NND215" s="449"/>
      <c r="NNE215" s="449"/>
      <c r="NNF215" s="602"/>
      <c r="NNG215" s="449"/>
      <c r="NNH215" s="449"/>
      <c r="NNI215" s="449"/>
      <c r="NNJ215" s="449"/>
      <c r="NNK215" s="602"/>
      <c r="NNL215" s="447"/>
      <c r="NNM215" s="447"/>
      <c r="NNN215" s="447"/>
      <c r="NNO215" s="448"/>
      <c r="NNP215" s="602"/>
      <c r="NNQ215" s="602"/>
      <c r="NNR215" s="602"/>
      <c r="NNS215" s="449"/>
      <c r="NNT215" s="449"/>
      <c r="NNU215" s="449"/>
      <c r="NNV215" s="602"/>
      <c r="NNW215" s="449"/>
      <c r="NNX215" s="449"/>
      <c r="NNY215" s="449"/>
      <c r="NNZ215" s="449"/>
      <c r="NOA215" s="602"/>
      <c r="NOB215" s="447"/>
      <c r="NOC215" s="447"/>
      <c r="NOD215" s="447"/>
      <c r="NOE215" s="448"/>
      <c r="NOF215" s="602"/>
      <c r="NOG215" s="602"/>
      <c r="NOH215" s="602"/>
      <c r="NOI215" s="449"/>
      <c r="NOJ215" s="449"/>
      <c r="NOK215" s="449"/>
      <c r="NOL215" s="602"/>
      <c r="NOM215" s="449"/>
      <c r="NON215" s="449"/>
      <c r="NOO215" s="449"/>
      <c r="NOP215" s="449"/>
      <c r="NOQ215" s="602"/>
      <c r="NOR215" s="447"/>
      <c r="NOS215" s="447"/>
      <c r="NOT215" s="447"/>
      <c r="NOU215" s="448"/>
      <c r="NOV215" s="602"/>
      <c r="NOW215" s="602"/>
      <c r="NOX215" s="602"/>
      <c r="NOY215" s="449"/>
      <c r="NOZ215" s="449"/>
      <c r="NPA215" s="449"/>
      <c r="NPB215" s="602"/>
      <c r="NPC215" s="449"/>
      <c r="NPD215" s="449"/>
      <c r="NPE215" s="449"/>
      <c r="NPF215" s="449"/>
      <c r="NPG215" s="602"/>
      <c r="NPH215" s="447"/>
      <c r="NPI215" s="447"/>
      <c r="NPJ215" s="447"/>
      <c r="NPK215" s="448"/>
      <c r="NPL215" s="602"/>
      <c r="NPM215" s="602"/>
      <c r="NPN215" s="602"/>
      <c r="NPO215" s="449"/>
      <c r="NPP215" s="449"/>
      <c r="NPQ215" s="449"/>
      <c r="NPR215" s="602"/>
      <c r="NPS215" s="449"/>
      <c r="NPT215" s="449"/>
      <c r="NPU215" s="449"/>
      <c r="NPV215" s="449"/>
      <c r="NPW215" s="602"/>
      <c r="NPX215" s="447"/>
      <c r="NPY215" s="447"/>
      <c r="NPZ215" s="447"/>
      <c r="NQA215" s="448"/>
      <c r="NQB215" s="602"/>
      <c r="NQC215" s="602"/>
      <c r="NQD215" s="602"/>
      <c r="NQE215" s="449"/>
      <c r="NQF215" s="449"/>
      <c r="NQG215" s="449"/>
      <c r="NQH215" s="602"/>
      <c r="NQI215" s="449"/>
      <c r="NQJ215" s="449"/>
      <c r="NQK215" s="449"/>
      <c r="NQL215" s="449"/>
      <c r="NQM215" s="602"/>
      <c r="NQN215" s="447"/>
      <c r="NQO215" s="447"/>
      <c r="NQP215" s="447"/>
      <c r="NQQ215" s="448"/>
      <c r="NQR215" s="602"/>
      <c r="NQS215" s="602"/>
      <c r="NQT215" s="602"/>
      <c r="NQU215" s="449"/>
      <c r="NQV215" s="449"/>
      <c r="NQW215" s="449"/>
      <c r="NQX215" s="602"/>
      <c r="NQY215" s="449"/>
      <c r="NQZ215" s="449"/>
      <c r="NRA215" s="449"/>
      <c r="NRB215" s="449"/>
      <c r="NRC215" s="602"/>
      <c r="NRD215" s="447"/>
      <c r="NRE215" s="447"/>
      <c r="NRF215" s="447"/>
      <c r="NRG215" s="448"/>
      <c r="NRH215" s="602"/>
      <c r="NRI215" s="602"/>
      <c r="NRJ215" s="602"/>
      <c r="NRK215" s="449"/>
      <c r="NRL215" s="449"/>
      <c r="NRM215" s="449"/>
      <c r="NRN215" s="602"/>
      <c r="NRO215" s="449"/>
      <c r="NRP215" s="449"/>
      <c r="NRQ215" s="449"/>
      <c r="NRR215" s="449"/>
      <c r="NRS215" s="602"/>
      <c r="NRT215" s="447"/>
      <c r="NRU215" s="447"/>
      <c r="NRV215" s="447"/>
      <c r="NRW215" s="448"/>
      <c r="NRX215" s="602"/>
      <c r="NRY215" s="602"/>
      <c r="NRZ215" s="602"/>
      <c r="NSA215" s="449"/>
      <c r="NSB215" s="449"/>
      <c r="NSC215" s="449"/>
      <c r="NSD215" s="602"/>
      <c r="NSE215" s="449"/>
      <c r="NSF215" s="449"/>
      <c r="NSG215" s="449"/>
      <c r="NSH215" s="449"/>
      <c r="NSI215" s="602"/>
      <c r="NSJ215" s="447"/>
      <c r="NSK215" s="447"/>
      <c r="NSL215" s="447"/>
      <c r="NSM215" s="448"/>
      <c r="NSN215" s="602"/>
      <c r="NSO215" s="602"/>
      <c r="NSP215" s="602"/>
      <c r="NSQ215" s="449"/>
      <c r="NSR215" s="449"/>
      <c r="NSS215" s="449"/>
      <c r="NST215" s="602"/>
      <c r="NSU215" s="449"/>
      <c r="NSV215" s="449"/>
      <c r="NSW215" s="449"/>
      <c r="NSX215" s="449"/>
      <c r="NSY215" s="602"/>
      <c r="NSZ215" s="447"/>
      <c r="NTA215" s="447"/>
      <c r="NTB215" s="447"/>
      <c r="NTC215" s="448"/>
      <c r="NTD215" s="602"/>
      <c r="NTE215" s="602"/>
      <c r="NTF215" s="602"/>
      <c r="NTG215" s="449"/>
      <c r="NTH215" s="449"/>
      <c r="NTI215" s="449"/>
      <c r="NTJ215" s="602"/>
      <c r="NTK215" s="449"/>
      <c r="NTL215" s="449"/>
      <c r="NTM215" s="449"/>
      <c r="NTN215" s="449"/>
      <c r="NTO215" s="602"/>
      <c r="NTP215" s="447"/>
      <c r="NTQ215" s="447"/>
      <c r="NTR215" s="447"/>
      <c r="NTS215" s="448"/>
      <c r="NTT215" s="602"/>
      <c r="NTU215" s="602"/>
      <c r="NTV215" s="602"/>
      <c r="NTW215" s="449"/>
      <c r="NTX215" s="449"/>
      <c r="NTY215" s="449"/>
      <c r="NTZ215" s="602"/>
      <c r="NUA215" s="449"/>
      <c r="NUB215" s="449"/>
      <c r="NUC215" s="449"/>
      <c r="NUD215" s="449"/>
      <c r="NUE215" s="602"/>
      <c r="NUF215" s="447"/>
      <c r="NUG215" s="447"/>
      <c r="NUH215" s="447"/>
      <c r="NUI215" s="448"/>
      <c r="NUJ215" s="602"/>
      <c r="NUK215" s="602"/>
      <c r="NUL215" s="602"/>
      <c r="NUM215" s="449"/>
      <c r="NUN215" s="449"/>
      <c r="NUO215" s="449"/>
      <c r="NUP215" s="602"/>
      <c r="NUQ215" s="449"/>
      <c r="NUR215" s="449"/>
      <c r="NUS215" s="449"/>
      <c r="NUT215" s="449"/>
      <c r="NUU215" s="602"/>
      <c r="NUV215" s="447"/>
      <c r="NUW215" s="447"/>
      <c r="NUX215" s="447"/>
      <c r="NUY215" s="448"/>
      <c r="NUZ215" s="602"/>
      <c r="NVA215" s="602"/>
      <c r="NVB215" s="602"/>
      <c r="NVC215" s="449"/>
      <c r="NVD215" s="449"/>
      <c r="NVE215" s="449"/>
      <c r="NVF215" s="602"/>
      <c r="NVG215" s="449"/>
      <c r="NVH215" s="449"/>
      <c r="NVI215" s="449"/>
      <c r="NVJ215" s="449"/>
      <c r="NVK215" s="602"/>
      <c r="NVL215" s="447"/>
      <c r="NVM215" s="447"/>
      <c r="NVN215" s="447"/>
      <c r="NVO215" s="448"/>
      <c r="NVP215" s="602"/>
      <c r="NVQ215" s="602"/>
      <c r="NVR215" s="602"/>
      <c r="NVS215" s="449"/>
      <c r="NVT215" s="449"/>
      <c r="NVU215" s="449"/>
      <c r="NVV215" s="602"/>
      <c r="NVW215" s="449"/>
      <c r="NVX215" s="449"/>
      <c r="NVY215" s="449"/>
      <c r="NVZ215" s="449"/>
      <c r="NWA215" s="602"/>
      <c r="NWB215" s="447"/>
      <c r="NWC215" s="447"/>
      <c r="NWD215" s="447"/>
      <c r="NWE215" s="448"/>
      <c r="NWF215" s="602"/>
      <c r="NWG215" s="602"/>
      <c r="NWH215" s="602"/>
      <c r="NWI215" s="449"/>
      <c r="NWJ215" s="449"/>
      <c r="NWK215" s="449"/>
      <c r="NWL215" s="602"/>
      <c r="NWM215" s="449"/>
      <c r="NWN215" s="449"/>
      <c r="NWO215" s="449"/>
      <c r="NWP215" s="449"/>
      <c r="NWQ215" s="602"/>
      <c r="NWR215" s="447"/>
      <c r="NWS215" s="447"/>
      <c r="NWT215" s="447"/>
      <c r="NWU215" s="448"/>
      <c r="NWV215" s="602"/>
      <c r="NWW215" s="602"/>
      <c r="NWX215" s="602"/>
      <c r="NWY215" s="449"/>
      <c r="NWZ215" s="449"/>
      <c r="NXA215" s="449"/>
      <c r="NXB215" s="602"/>
      <c r="NXC215" s="449"/>
      <c r="NXD215" s="449"/>
      <c r="NXE215" s="449"/>
      <c r="NXF215" s="449"/>
      <c r="NXG215" s="602"/>
      <c r="NXH215" s="447"/>
      <c r="NXI215" s="447"/>
      <c r="NXJ215" s="447"/>
      <c r="NXK215" s="448"/>
      <c r="NXL215" s="602"/>
      <c r="NXM215" s="602"/>
      <c r="NXN215" s="602"/>
      <c r="NXO215" s="449"/>
      <c r="NXP215" s="449"/>
      <c r="NXQ215" s="449"/>
      <c r="NXR215" s="602"/>
      <c r="NXS215" s="449"/>
      <c r="NXT215" s="449"/>
      <c r="NXU215" s="449"/>
      <c r="NXV215" s="449"/>
      <c r="NXW215" s="602"/>
      <c r="NXX215" s="447"/>
      <c r="NXY215" s="447"/>
      <c r="NXZ215" s="447"/>
      <c r="NYA215" s="448"/>
      <c r="NYB215" s="602"/>
      <c r="NYC215" s="602"/>
      <c r="NYD215" s="602"/>
      <c r="NYE215" s="449"/>
      <c r="NYF215" s="449"/>
      <c r="NYG215" s="449"/>
      <c r="NYH215" s="602"/>
      <c r="NYI215" s="449"/>
      <c r="NYJ215" s="449"/>
      <c r="NYK215" s="449"/>
      <c r="NYL215" s="449"/>
      <c r="NYM215" s="602"/>
      <c r="NYN215" s="447"/>
      <c r="NYO215" s="447"/>
      <c r="NYP215" s="447"/>
      <c r="NYQ215" s="448"/>
      <c r="NYR215" s="602"/>
      <c r="NYS215" s="602"/>
      <c r="NYT215" s="602"/>
      <c r="NYU215" s="449"/>
      <c r="NYV215" s="449"/>
      <c r="NYW215" s="449"/>
      <c r="NYX215" s="602"/>
      <c r="NYY215" s="449"/>
      <c r="NYZ215" s="449"/>
      <c r="NZA215" s="449"/>
      <c r="NZB215" s="449"/>
      <c r="NZC215" s="602"/>
      <c r="NZD215" s="447"/>
      <c r="NZE215" s="447"/>
      <c r="NZF215" s="447"/>
      <c r="NZG215" s="448"/>
      <c r="NZH215" s="602"/>
      <c r="NZI215" s="602"/>
      <c r="NZJ215" s="602"/>
      <c r="NZK215" s="449"/>
      <c r="NZL215" s="449"/>
      <c r="NZM215" s="449"/>
      <c r="NZN215" s="602"/>
      <c r="NZO215" s="449"/>
      <c r="NZP215" s="449"/>
      <c r="NZQ215" s="449"/>
      <c r="NZR215" s="449"/>
      <c r="NZS215" s="602"/>
      <c r="NZT215" s="447"/>
      <c r="NZU215" s="447"/>
      <c r="NZV215" s="447"/>
      <c r="NZW215" s="448"/>
      <c r="NZX215" s="602"/>
      <c r="NZY215" s="602"/>
      <c r="NZZ215" s="602"/>
      <c r="OAA215" s="449"/>
      <c r="OAB215" s="449"/>
      <c r="OAC215" s="449"/>
      <c r="OAD215" s="602"/>
      <c r="OAE215" s="449"/>
      <c r="OAF215" s="449"/>
      <c r="OAG215" s="449"/>
      <c r="OAH215" s="449"/>
      <c r="OAI215" s="602"/>
      <c r="OAJ215" s="447"/>
      <c r="OAK215" s="447"/>
      <c r="OAL215" s="447"/>
      <c r="OAM215" s="448"/>
      <c r="OAN215" s="602"/>
      <c r="OAO215" s="602"/>
      <c r="OAP215" s="602"/>
      <c r="OAQ215" s="449"/>
      <c r="OAR215" s="449"/>
      <c r="OAS215" s="449"/>
      <c r="OAT215" s="602"/>
      <c r="OAU215" s="449"/>
      <c r="OAV215" s="449"/>
      <c r="OAW215" s="449"/>
      <c r="OAX215" s="449"/>
      <c r="OAY215" s="602"/>
      <c r="OAZ215" s="447"/>
      <c r="OBA215" s="447"/>
      <c r="OBB215" s="447"/>
      <c r="OBC215" s="448"/>
      <c r="OBD215" s="602"/>
      <c r="OBE215" s="602"/>
      <c r="OBF215" s="602"/>
      <c r="OBG215" s="449"/>
      <c r="OBH215" s="449"/>
      <c r="OBI215" s="449"/>
      <c r="OBJ215" s="602"/>
      <c r="OBK215" s="449"/>
      <c r="OBL215" s="449"/>
      <c r="OBM215" s="449"/>
      <c r="OBN215" s="449"/>
      <c r="OBO215" s="602"/>
      <c r="OBP215" s="447"/>
      <c r="OBQ215" s="447"/>
      <c r="OBR215" s="447"/>
      <c r="OBS215" s="448"/>
      <c r="OBT215" s="602"/>
      <c r="OBU215" s="602"/>
      <c r="OBV215" s="602"/>
      <c r="OBW215" s="449"/>
      <c r="OBX215" s="449"/>
      <c r="OBY215" s="449"/>
      <c r="OBZ215" s="602"/>
      <c r="OCA215" s="449"/>
      <c r="OCB215" s="449"/>
      <c r="OCC215" s="449"/>
      <c r="OCD215" s="449"/>
      <c r="OCE215" s="602"/>
      <c r="OCF215" s="447"/>
      <c r="OCG215" s="447"/>
      <c r="OCH215" s="447"/>
      <c r="OCI215" s="448"/>
      <c r="OCJ215" s="602"/>
      <c r="OCK215" s="602"/>
      <c r="OCL215" s="602"/>
      <c r="OCM215" s="449"/>
      <c r="OCN215" s="449"/>
      <c r="OCO215" s="449"/>
      <c r="OCP215" s="602"/>
      <c r="OCQ215" s="449"/>
      <c r="OCR215" s="449"/>
      <c r="OCS215" s="449"/>
      <c r="OCT215" s="449"/>
      <c r="OCU215" s="602"/>
      <c r="OCV215" s="447"/>
      <c r="OCW215" s="447"/>
      <c r="OCX215" s="447"/>
      <c r="OCY215" s="448"/>
      <c r="OCZ215" s="602"/>
      <c r="ODA215" s="602"/>
      <c r="ODB215" s="602"/>
      <c r="ODC215" s="449"/>
      <c r="ODD215" s="449"/>
      <c r="ODE215" s="449"/>
      <c r="ODF215" s="602"/>
      <c r="ODG215" s="449"/>
      <c r="ODH215" s="449"/>
      <c r="ODI215" s="449"/>
      <c r="ODJ215" s="449"/>
      <c r="ODK215" s="602"/>
      <c r="ODL215" s="447"/>
      <c r="ODM215" s="447"/>
      <c r="ODN215" s="447"/>
      <c r="ODO215" s="448"/>
      <c r="ODP215" s="602"/>
      <c r="ODQ215" s="602"/>
      <c r="ODR215" s="602"/>
      <c r="ODS215" s="449"/>
      <c r="ODT215" s="449"/>
      <c r="ODU215" s="449"/>
      <c r="ODV215" s="602"/>
      <c r="ODW215" s="449"/>
      <c r="ODX215" s="449"/>
      <c r="ODY215" s="449"/>
      <c r="ODZ215" s="449"/>
      <c r="OEA215" s="602"/>
      <c r="OEB215" s="447"/>
      <c r="OEC215" s="447"/>
      <c r="OED215" s="447"/>
      <c r="OEE215" s="448"/>
      <c r="OEF215" s="602"/>
      <c r="OEG215" s="602"/>
      <c r="OEH215" s="602"/>
      <c r="OEI215" s="449"/>
      <c r="OEJ215" s="449"/>
      <c r="OEK215" s="449"/>
      <c r="OEL215" s="602"/>
      <c r="OEM215" s="449"/>
      <c r="OEN215" s="449"/>
      <c r="OEO215" s="449"/>
      <c r="OEP215" s="449"/>
      <c r="OEQ215" s="602"/>
      <c r="OER215" s="447"/>
      <c r="OES215" s="447"/>
      <c r="OET215" s="447"/>
      <c r="OEU215" s="448"/>
      <c r="OEV215" s="602"/>
      <c r="OEW215" s="602"/>
      <c r="OEX215" s="602"/>
      <c r="OEY215" s="449"/>
      <c r="OEZ215" s="449"/>
      <c r="OFA215" s="449"/>
      <c r="OFB215" s="602"/>
      <c r="OFC215" s="449"/>
      <c r="OFD215" s="449"/>
      <c r="OFE215" s="449"/>
      <c r="OFF215" s="449"/>
      <c r="OFG215" s="602"/>
      <c r="OFH215" s="447"/>
      <c r="OFI215" s="447"/>
      <c r="OFJ215" s="447"/>
      <c r="OFK215" s="448"/>
      <c r="OFL215" s="602"/>
      <c r="OFM215" s="602"/>
      <c r="OFN215" s="602"/>
      <c r="OFO215" s="449"/>
      <c r="OFP215" s="449"/>
      <c r="OFQ215" s="449"/>
      <c r="OFR215" s="602"/>
      <c r="OFS215" s="449"/>
      <c r="OFT215" s="449"/>
      <c r="OFU215" s="449"/>
      <c r="OFV215" s="449"/>
      <c r="OFW215" s="602"/>
      <c r="OFX215" s="447"/>
      <c r="OFY215" s="447"/>
      <c r="OFZ215" s="447"/>
      <c r="OGA215" s="448"/>
      <c r="OGB215" s="602"/>
      <c r="OGC215" s="602"/>
      <c r="OGD215" s="602"/>
      <c r="OGE215" s="449"/>
      <c r="OGF215" s="449"/>
      <c r="OGG215" s="449"/>
      <c r="OGH215" s="602"/>
      <c r="OGI215" s="449"/>
      <c r="OGJ215" s="449"/>
      <c r="OGK215" s="449"/>
      <c r="OGL215" s="449"/>
      <c r="OGM215" s="602"/>
      <c r="OGN215" s="447"/>
      <c r="OGO215" s="447"/>
      <c r="OGP215" s="447"/>
      <c r="OGQ215" s="448"/>
      <c r="OGR215" s="602"/>
      <c r="OGS215" s="602"/>
      <c r="OGT215" s="602"/>
      <c r="OGU215" s="449"/>
      <c r="OGV215" s="449"/>
      <c r="OGW215" s="449"/>
      <c r="OGX215" s="602"/>
      <c r="OGY215" s="449"/>
      <c r="OGZ215" s="449"/>
      <c r="OHA215" s="449"/>
      <c r="OHB215" s="449"/>
      <c r="OHC215" s="602"/>
      <c r="OHD215" s="447"/>
      <c r="OHE215" s="447"/>
      <c r="OHF215" s="447"/>
      <c r="OHG215" s="448"/>
      <c r="OHH215" s="602"/>
      <c r="OHI215" s="602"/>
      <c r="OHJ215" s="602"/>
      <c r="OHK215" s="449"/>
      <c r="OHL215" s="449"/>
      <c r="OHM215" s="449"/>
      <c r="OHN215" s="602"/>
      <c r="OHO215" s="449"/>
      <c r="OHP215" s="449"/>
      <c r="OHQ215" s="449"/>
      <c r="OHR215" s="449"/>
      <c r="OHS215" s="602"/>
      <c r="OHT215" s="447"/>
      <c r="OHU215" s="447"/>
      <c r="OHV215" s="447"/>
      <c r="OHW215" s="448"/>
      <c r="OHX215" s="602"/>
      <c r="OHY215" s="602"/>
      <c r="OHZ215" s="602"/>
      <c r="OIA215" s="449"/>
      <c r="OIB215" s="449"/>
      <c r="OIC215" s="449"/>
      <c r="OID215" s="602"/>
      <c r="OIE215" s="449"/>
      <c r="OIF215" s="449"/>
      <c r="OIG215" s="449"/>
      <c r="OIH215" s="449"/>
      <c r="OII215" s="602"/>
      <c r="OIJ215" s="447"/>
      <c r="OIK215" s="447"/>
      <c r="OIL215" s="447"/>
      <c r="OIM215" s="448"/>
      <c r="OIN215" s="602"/>
      <c r="OIO215" s="602"/>
      <c r="OIP215" s="602"/>
      <c r="OIQ215" s="449"/>
      <c r="OIR215" s="449"/>
      <c r="OIS215" s="449"/>
      <c r="OIT215" s="602"/>
      <c r="OIU215" s="449"/>
      <c r="OIV215" s="449"/>
      <c r="OIW215" s="449"/>
      <c r="OIX215" s="449"/>
      <c r="OIY215" s="602"/>
      <c r="OIZ215" s="447"/>
      <c r="OJA215" s="447"/>
      <c r="OJB215" s="447"/>
      <c r="OJC215" s="448"/>
      <c r="OJD215" s="602"/>
      <c r="OJE215" s="602"/>
      <c r="OJF215" s="602"/>
      <c r="OJG215" s="449"/>
      <c r="OJH215" s="449"/>
      <c r="OJI215" s="449"/>
      <c r="OJJ215" s="602"/>
      <c r="OJK215" s="449"/>
      <c r="OJL215" s="449"/>
      <c r="OJM215" s="449"/>
      <c r="OJN215" s="449"/>
      <c r="OJO215" s="602"/>
      <c r="OJP215" s="447"/>
      <c r="OJQ215" s="447"/>
      <c r="OJR215" s="447"/>
      <c r="OJS215" s="448"/>
      <c r="OJT215" s="602"/>
      <c r="OJU215" s="602"/>
      <c r="OJV215" s="602"/>
      <c r="OJW215" s="449"/>
      <c r="OJX215" s="449"/>
      <c r="OJY215" s="449"/>
      <c r="OJZ215" s="602"/>
      <c r="OKA215" s="449"/>
      <c r="OKB215" s="449"/>
      <c r="OKC215" s="449"/>
      <c r="OKD215" s="449"/>
      <c r="OKE215" s="602"/>
      <c r="OKF215" s="447"/>
      <c r="OKG215" s="447"/>
      <c r="OKH215" s="447"/>
      <c r="OKI215" s="448"/>
      <c r="OKJ215" s="602"/>
      <c r="OKK215" s="602"/>
      <c r="OKL215" s="602"/>
      <c r="OKM215" s="449"/>
      <c r="OKN215" s="449"/>
      <c r="OKO215" s="449"/>
      <c r="OKP215" s="602"/>
      <c r="OKQ215" s="449"/>
      <c r="OKR215" s="449"/>
      <c r="OKS215" s="449"/>
      <c r="OKT215" s="449"/>
      <c r="OKU215" s="602"/>
      <c r="OKV215" s="447"/>
      <c r="OKW215" s="447"/>
      <c r="OKX215" s="447"/>
      <c r="OKY215" s="448"/>
      <c r="OKZ215" s="602"/>
      <c r="OLA215" s="602"/>
      <c r="OLB215" s="602"/>
      <c r="OLC215" s="449"/>
      <c r="OLD215" s="449"/>
      <c r="OLE215" s="449"/>
      <c r="OLF215" s="602"/>
      <c r="OLG215" s="449"/>
      <c r="OLH215" s="449"/>
      <c r="OLI215" s="449"/>
      <c r="OLJ215" s="449"/>
      <c r="OLK215" s="602"/>
      <c r="OLL215" s="447"/>
      <c r="OLM215" s="447"/>
      <c r="OLN215" s="447"/>
      <c r="OLO215" s="448"/>
      <c r="OLP215" s="602"/>
      <c r="OLQ215" s="602"/>
      <c r="OLR215" s="602"/>
      <c r="OLS215" s="449"/>
      <c r="OLT215" s="449"/>
      <c r="OLU215" s="449"/>
      <c r="OLV215" s="602"/>
      <c r="OLW215" s="449"/>
      <c r="OLX215" s="449"/>
      <c r="OLY215" s="449"/>
      <c r="OLZ215" s="449"/>
      <c r="OMA215" s="602"/>
      <c r="OMB215" s="447"/>
      <c r="OMC215" s="447"/>
      <c r="OMD215" s="447"/>
      <c r="OME215" s="448"/>
      <c r="OMF215" s="602"/>
      <c r="OMG215" s="602"/>
      <c r="OMH215" s="602"/>
      <c r="OMI215" s="449"/>
      <c r="OMJ215" s="449"/>
      <c r="OMK215" s="449"/>
      <c r="OML215" s="602"/>
      <c r="OMM215" s="449"/>
      <c r="OMN215" s="449"/>
      <c r="OMO215" s="449"/>
      <c r="OMP215" s="449"/>
      <c r="OMQ215" s="602"/>
      <c r="OMR215" s="447"/>
      <c r="OMS215" s="447"/>
      <c r="OMT215" s="447"/>
      <c r="OMU215" s="448"/>
      <c r="OMV215" s="602"/>
      <c r="OMW215" s="602"/>
      <c r="OMX215" s="602"/>
      <c r="OMY215" s="449"/>
      <c r="OMZ215" s="449"/>
      <c r="ONA215" s="449"/>
      <c r="ONB215" s="602"/>
      <c r="ONC215" s="449"/>
      <c r="OND215" s="449"/>
      <c r="ONE215" s="449"/>
      <c r="ONF215" s="449"/>
      <c r="ONG215" s="602"/>
      <c r="ONH215" s="447"/>
      <c r="ONI215" s="447"/>
      <c r="ONJ215" s="447"/>
      <c r="ONK215" s="448"/>
      <c r="ONL215" s="602"/>
      <c r="ONM215" s="602"/>
      <c r="ONN215" s="602"/>
      <c r="ONO215" s="449"/>
      <c r="ONP215" s="449"/>
      <c r="ONQ215" s="449"/>
      <c r="ONR215" s="602"/>
      <c r="ONS215" s="449"/>
      <c r="ONT215" s="449"/>
      <c r="ONU215" s="449"/>
      <c r="ONV215" s="449"/>
      <c r="ONW215" s="602"/>
      <c r="ONX215" s="447"/>
      <c r="ONY215" s="447"/>
      <c r="ONZ215" s="447"/>
      <c r="OOA215" s="448"/>
      <c r="OOB215" s="602"/>
      <c r="OOC215" s="602"/>
      <c r="OOD215" s="602"/>
      <c r="OOE215" s="449"/>
      <c r="OOF215" s="449"/>
      <c r="OOG215" s="449"/>
      <c r="OOH215" s="602"/>
      <c r="OOI215" s="449"/>
      <c r="OOJ215" s="449"/>
      <c r="OOK215" s="449"/>
      <c r="OOL215" s="449"/>
      <c r="OOM215" s="602"/>
      <c r="OON215" s="447"/>
      <c r="OOO215" s="447"/>
      <c r="OOP215" s="447"/>
      <c r="OOQ215" s="448"/>
      <c r="OOR215" s="602"/>
      <c r="OOS215" s="602"/>
      <c r="OOT215" s="602"/>
      <c r="OOU215" s="449"/>
      <c r="OOV215" s="449"/>
      <c r="OOW215" s="449"/>
      <c r="OOX215" s="602"/>
      <c r="OOY215" s="449"/>
      <c r="OOZ215" s="449"/>
      <c r="OPA215" s="449"/>
      <c r="OPB215" s="449"/>
      <c r="OPC215" s="602"/>
      <c r="OPD215" s="447"/>
      <c r="OPE215" s="447"/>
      <c r="OPF215" s="447"/>
      <c r="OPG215" s="448"/>
      <c r="OPH215" s="602"/>
      <c r="OPI215" s="602"/>
      <c r="OPJ215" s="602"/>
      <c r="OPK215" s="449"/>
      <c r="OPL215" s="449"/>
      <c r="OPM215" s="449"/>
      <c r="OPN215" s="602"/>
      <c r="OPO215" s="449"/>
      <c r="OPP215" s="449"/>
      <c r="OPQ215" s="449"/>
      <c r="OPR215" s="449"/>
      <c r="OPS215" s="602"/>
      <c r="OPT215" s="447"/>
      <c r="OPU215" s="447"/>
      <c r="OPV215" s="447"/>
      <c r="OPW215" s="448"/>
      <c r="OPX215" s="602"/>
      <c r="OPY215" s="602"/>
      <c r="OPZ215" s="602"/>
      <c r="OQA215" s="449"/>
      <c r="OQB215" s="449"/>
      <c r="OQC215" s="449"/>
      <c r="OQD215" s="602"/>
      <c r="OQE215" s="449"/>
      <c r="OQF215" s="449"/>
      <c r="OQG215" s="449"/>
      <c r="OQH215" s="449"/>
      <c r="OQI215" s="602"/>
      <c r="OQJ215" s="447"/>
      <c r="OQK215" s="447"/>
      <c r="OQL215" s="447"/>
      <c r="OQM215" s="448"/>
      <c r="OQN215" s="602"/>
      <c r="OQO215" s="602"/>
      <c r="OQP215" s="602"/>
      <c r="OQQ215" s="449"/>
      <c r="OQR215" s="449"/>
      <c r="OQS215" s="449"/>
      <c r="OQT215" s="602"/>
      <c r="OQU215" s="449"/>
      <c r="OQV215" s="449"/>
      <c r="OQW215" s="449"/>
      <c r="OQX215" s="449"/>
      <c r="OQY215" s="602"/>
      <c r="OQZ215" s="447"/>
      <c r="ORA215" s="447"/>
      <c r="ORB215" s="447"/>
      <c r="ORC215" s="448"/>
      <c r="ORD215" s="602"/>
      <c r="ORE215" s="602"/>
      <c r="ORF215" s="602"/>
      <c r="ORG215" s="449"/>
      <c r="ORH215" s="449"/>
      <c r="ORI215" s="449"/>
      <c r="ORJ215" s="602"/>
      <c r="ORK215" s="449"/>
      <c r="ORL215" s="449"/>
      <c r="ORM215" s="449"/>
      <c r="ORN215" s="449"/>
      <c r="ORO215" s="602"/>
      <c r="ORP215" s="447"/>
      <c r="ORQ215" s="447"/>
      <c r="ORR215" s="447"/>
      <c r="ORS215" s="448"/>
      <c r="ORT215" s="602"/>
      <c r="ORU215" s="602"/>
      <c r="ORV215" s="602"/>
      <c r="ORW215" s="449"/>
      <c r="ORX215" s="449"/>
      <c r="ORY215" s="449"/>
      <c r="ORZ215" s="602"/>
      <c r="OSA215" s="449"/>
      <c r="OSB215" s="449"/>
      <c r="OSC215" s="449"/>
      <c r="OSD215" s="449"/>
      <c r="OSE215" s="602"/>
      <c r="OSF215" s="447"/>
      <c r="OSG215" s="447"/>
      <c r="OSH215" s="447"/>
      <c r="OSI215" s="448"/>
      <c r="OSJ215" s="602"/>
      <c r="OSK215" s="602"/>
      <c r="OSL215" s="602"/>
      <c r="OSM215" s="449"/>
      <c r="OSN215" s="449"/>
      <c r="OSO215" s="449"/>
      <c r="OSP215" s="602"/>
      <c r="OSQ215" s="449"/>
      <c r="OSR215" s="449"/>
      <c r="OSS215" s="449"/>
      <c r="OST215" s="449"/>
      <c r="OSU215" s="602"/>
      <c r="OSV215" s="447"/>
      <c r="OSW215" s="447"/>
      <c r="OSX215" s="447"/>
      <c r="OSY215" s="448"/>
      <c r="OSZ215" s="602"/>
      <c r="OTA215" s="602"/>
      <c r="OTB215" s="602"/>
      <c r="OTC215" s="449"/>
      <c r="OTD215" s="449"/>
      <c r="OTE215" s="449"/>
      <c r="OTF215" s="602"/>
      <c r="OTG215" s="449"/>
      <c r="OTH215" s="449"/>
      <c r="OTI215" s="449"/>
      <c r="OTJ215" s="449"/>
      <c r="OTK215" s="602"/>
      <c r="OTL215" s="447"/>
      <c r="OTM215" s="447"/>
      <c r="OTN215" s="447"/>
      <c r="OTO215" s="448"/>
      <c r="OTP215" s="602"/>
      <c r="OTQ215" s="602"/>
      <c r="OTR215" s="602"/>
      <c r="OTS215" s="449"/>
      <c r="OTT215" s="449"/>
      <c r="OTU215" s="449"/>
      <c r="OTV215" s="602"/>
      <c r="OTW215" s="449"/>
      <c r="OTX215" s="449"/>
      <c r="OTY215" s="449"/>
      <c r="OTZ215" s="449"/>
      <c r="OUA215" s="602"/>
      <c r="OUB215" s="447"/>
      <c r="OUC215" s="447"/>
      <c r="OUD215" s="447"/>
      <c r="OUE215" s="448"/>
      <c r="OUF215" s="602"/>
      <c r="OUG215" s="602"/>
      <c r="OUH215" s="602"/>
      <c r="OUI215" s="449"/>
      <c r="OUJ215" s="449"/>
      <c r="OUK215" s="449"/>
      <c r="OUL215" s="602"/>
      <c r="OUM215" s="449"/>
      <c r="OUN215" s="449"/>
      <c r="OUO215" s="449"/>
      <c r="OUP215" s="449"/>
      <c r="OUQ215" s="602"/>
      <c r="OUR215" s="447"/>
      <c r="OUS215" s="447"/>
      <c r="OUT215" s="447"/>
      <c r="OUU215" s="448"/>
      <c r="OUV215" s="602"/>
      <c r="OUW215" s="602"/>
      <c r="OUX215" s="602"/>
      <c r="OUY215" s="449"/>
      <c r="OUZ215" s="449"/>
      <c r="OVA215" s="449"/>
      <c r="OVB215" s="602"/>
      <c r="OVC215" s="449"/>
      <c r="OVD215" s="449"/>
      <c r="OVE215" s="449"/>
      <c r="OVF215" s="449"/>
      <c r="OVG215" s="602"/>
      <c r="OVH215" s="447"/>
      <c r="OVI215" s="447"/>
      <c r="OVJ215" s="447"/>
      <c r="OVK215" s="448"/>
      <c r="OVL215" s="602"/>
      <c r="OVM215" s="602"/>
      <c r="OVN215" s="602"/>
      <c r="OVO215" s="449"/>
      <c r="OVP215" s="449"/>
      <c r="OVQ215" s="449"/>
      <c r="OVR215" s="602"/>
      <c r="OVS215" s="449"/>
      <c r="OVT215" s="449"/>
      <c r="OVU215" s="449"/>
      <c r="OVV215" s="449"/>
      <c r="OVW215" s="602"/>
      <c r="OVX215" s="447"/>
      <c r="OVY215" s="447"/>
      <c r="OVZ215" s="447"/>
      <c r="OWA215" s="448"/>
      <c r="OWB215" s="602"/>
      <c r="OWC215" s="602"/>
      <c r="OWD215" s="602"/>
      <c r="OWE215" s="449"/>
      <c r="OWF215" s="449"/>
      <c r="OWG215" s="449"/>
      <c r="OWH215" s="602"/>
      <c r="OWI215" s="449"/>
      <c r="OWJ215" s="449"/>
      <c r="OWK215" s="449"/>
      <c r="OWL215" s="449"/>
      <c r="OWM215" s="602"/>
      <c r="OWN215" s="447"/>
      <c r="OWO215" s="447"/>
      <c r="OWP215" s="447"/>
      <c r="OWQ215" s="448"/>
      <c r="OWR215" s="602"/>
      <c r="OWS215" s="602"/>
      <c r="OWT215" s="602"/>
      <c r="OWU215" s="449"/>
      <c r="OWV215" s="449"/>
      <c r="OWW215" s="449"/>
      <c r="OWX215" s="602"/>
      <c r="OWY215" s="449"/>
      <c r="OWZ215" s="449"/>
      <c r="OXA215" s="449"/>
      <c r="OXB215" s="449"/>
      <c r="OXC215" s="602"/>
      <c r="OXD215" s="447"/>
      <c r="OXE215" s="447"/>
      <c r="OXF215" s="447"/>
      <c r="OXG215" s="448"/>
      <c r="OXH215" s="602"/>
      <c r="OXI215" s="602"/>
      <c r="OXJ215" s="602"/>
      <c r="OXK215" s="449"/>
      <c r="OXL215" s="449"/>
      <c r="OXM215" s="449"/>
      <c r="OXN215" s="602"/>
      <c r="OXO215" s="449"/>
      <c r="OXP215" s="449"/>
      <c r="OXQ215" s="449"/>
      <c r="OXR215" s="449"/>
      <c r="OXS215" s="602"/>
      <c r="OXT215" s="447"/>
      <c r="OXU215" s="447"/>
      <c r="OXV215" s="447"/>
      <c r="OXW215" s="448"/>
      <c r="OXX215" s="602"/>
      <c r="OXY215" s="602"/>
      <c r="OXZ215" s="602"/>
      <c r="OYA215" s="449"/>
      <c r="OYB215" s="449"/>
      <c r="OYC215" s="449"/>
      <c r="OYD215" s="602"/>
      <c r="OYE215" s="449"/>
      <c r="OYF215" s="449"/>
      <c r="OYG215" s="449"/>
      <c r="OYH215" s="449"/>
      <c r="OYI215" s="602"/>
      <c r="OYJ215" s="447"/>
      <c r="OYK215" s="447"/>
      <c r="OYL215" s="447"/>
      <c r="OYM215" s="448"/>
      <c r="OYN215" s="602"/>
      <c r="OYO215" s="602"/>
      <c r="OYP215" s="602"/>
      <c r="OYQ215" s="449"/>
      <c r="OYR215" s="449"/>
      <c r="OYS215" s="449"/>
      <c r="OYT215" s="602"/>
      <c r="OYU215" s="449"/>
      <c r="OYV215" s="449"/>
      <c r="OYW215" s="449"/>
      <c r="OYX215" s="449"/>
      <c r="OYY215" s="602"/>
      <c r="OYZ215" s="447"/>
      <c r="OZA215" s="447"/>
      <c r="OZB215" s="447"/>
      <c r="OZC215" s="448"/>
      <c r="OZD215" s="602"/>
      <c r="OZE215" s="602"/>
      <c r="OZF215" s="602"/>
      <c r="OZG215" s="449"/>
      <c r="OZH215" s="449"/>
      <c r="OZI215" s="449"/>
      <c r="OZJ215" s="602"/>
      <c r="OZK215" s="449"/>
      <c r="OZL215" s="449"/>
      <c r="OZM215" s="449"/>
      <c r="OZN215" s="449"/>
      <c r="OZO215" s="602"/>
      <c r="OZP215" s="447"/>
      <c r="OZQ215" s="447"/>
      <c r="OZR215" s="447"/>
      <c r="OZS215" s="448"/>
      <c r="OZT215" s="602"/>
      <c r="OZU215" s="602"/>
      <c r="OZV215" s="602"/>
      <c r="OZW215" s="449"/>
      <c r="OZX215" s="449"/>
      <c r="OZY215" s="449"/>
      <c r="OZZ215" s="602"/>
      <c r="PAA215" s="449"/>
      <c r="PAB215" s="449"/>
      <c r="PAC215" s="449"/>
      <c r="PAD215" s="449"/>
      <c r="PAE215" s="602"/>
      <c r="PAF215" s="447"/>
      <c r="PAG215" s="447"/>
      <c r="PAH215" s="447"/>
      <c r="PAI215" s="448"/>
      <c r="PAJ215" s="602"/>
      <c r="PAK215" s="602"/>
      <c r="PAL215" s="602"/>
      <c r="PAM215" s="449"/>
      <c r="PAN215" s="449"/>
      <c r="PAO215" s="449"/>
      <c r="PAP215" s="602"/>
      <c r="PAQ215" s="449"/>
      <c r="PAR215" s="449"/>
      <c r="PAS215" s="449"/>
      <c r="PAT215" s="449"/>
      <c r="PAU215" s="602"/>
      <c r="PAV215" s="447"/>
      <c r="PAW215" s="447"/>
      <c r="PAX215" s="447"/>
      <c r="PAY215" s="448"/>
      <c r="PAZ215" s="602"/>
      <c r="PBA215" s="602"/>
      <c r="PBB215" s="602"/>
      <c r="PBC215" s="449"/>
      <c r="PBD215" s="449"/>
      <c r="PBE215" s="449"/>
      <c r="PBF215" s="602"/>
      <c r="PBG215" s="449"/>
      <c r="PBH215" s="449"/>
      <c r="PBI215" s="449"/>
      <c r="PBJ215" s="449"/>
      <c r="PBK215" s="602"/>
      <c r="PBL215" s="447"/>
      <c r="PBM215" s="447"/>
      <c r="PBN215" s="447"/>
      <c r="PBO215" s="448"/>
      <c r="PBP215" s="602"/>
      <c r="PBQ215" s="602"/>
      <c r="PBR215" s="602"/>
      <c r="PBS215" s="449"/>
      <c r="PBT215" s="449"/>
      <c r="PBU215" s="449"/>
      <c r="PBV215" s="602"/>
      <c r="PBW215" s="449"/>
      <c r="PBX215" s="449"/>
      <c r="PBY215" s="449"/>
      <c r="PBZ215" s="449"/>
      <c r="PCA215" s="602"/>
      <c r="PCB215" s="447"/>
      <c r="PCC215" s="447"/>
      <c r="PCD215" s="447"/>
      <c r="PCE215" s="448"/>
      <c r="PCF215" s="602"/>
      <c r="PCG215" s="602"/>
      <c r="PCH215" s="602"/>
      <c r="PCI215" s="449"/>
      <c r="PCJ215" s="449"/>
      <c r="PCK215" s="449"/>
      <c r="PCL215" s="602"/>
      <c r="PCM215" s="449"/>
      <c r="PCN215" s="449"/>
      <c r="PCO215" s="449"/>
      <c r="PCP215" s="449"/>
      <c r="PCQ215" s="602"/>
      <c r="PCR215" s="447"/>
      <c r="PCS215" s="447"/>
      <c r="PCT215" s="447"/>
      <c r="PCU215" s="448"/>
      <c r="PCV215" s="602"/>
      <c r="PCW215" s="602"/>
      <c r="PCX215" s="602"/>
      <c r="PCY215" s="449"/>
      <c r="PCZ215" s="449"/>
      <c r="PDA215" s="449"/>
      <c r="PDB215" s="602"/>
      <c r="PDC215" s="449"/>
      <c r="PDD215" s="449"/>
      <c r="PDE215" s="449"/>
      <c r="PDF215" s="449"/>
      <c r="PDG215" s="602"/>
      <c r="PDH215" s="447"/>
      <c r="PDI215" s="447"/>
      <c r="PDJ215" s="447"/>
      <c r="PDK215" s="448"/>
      <c r="PDL215" s="602"/>
      <c r="PDM215" s="602"/>
      <c r="PDN215" s="602"/>
      <c r="PDO215" s="449"/>
      <c r="PDP215" s="449"/>
      <c r="PDQ215" s="449"/>
      <c r="PDR215" s="602"/>
      <c r="PDS215" s="449"/>
      <c r="PDT215" s="449"/>
      <c r="PDU215" s="449"/>
      <c r="PDV215" s="449"/>
      <c r="PDW215" s="602"/>
      <c r="PDX215" s="447"/>
      <c r="PDY215" s="447"/>
      <c r="PDZ215" s="447"/>
      <c r="PEA215" s="448"/>
      <c r="PEB215" s="602"/>
      <c r="PEC215" s="602"/>
      <c r="PED215" s="602"/>
      <c r="PEE215" s="449"/>
      <c r="PEF215" s="449"/>
      <c r="PEG215" s="449"/>
      <c r="PEH215" s="602"/>
      <c r="PEI215" s="449"/>
      <c r="PEJ215" s="449"/>
      <c r="PEK215" s="449"/>
      <c r="PEL215" s="449"/>
      <c r="PEM215" s="602"/>
      <c r="PEN215" s="447"/>
      <c r="PEO215" s="447"/>
      <c r="PEP215" s="447"/>
      <c r="PEQ215" s="448"/>
      <c r="PER215" s="602"/>
      <c r="PES215" s="602"/>
      <c r="PET215" s="602"/>
      <c r="PEU215" s="449"/>
      <c r="PEV215" s="449"/>
      <c r="PEW215" s="449"/>
      <c r="PEX215" s="602"/>
      <c r="PEY215" s="449"/>
      <c r="PEZ215" s="449"/>
      <c r="PFA215" s="449"/>
      <c r="PFB215" s="449"/>
      <c r="PFC215" s="602"/>
      <c r="PFD215" s="447"/>
      <c r="PFE215" s="447"/>
      <c r="PFF215" s="447"/>
      <c r="PFG215" s="448"/>
      <c r="PFH215" s="602"/>
      <c r="PFI215" s="602"/>
      <c r="PFJ215" s="602"/>
      <c r="PFK215" s="449"/>
      <c r="PFL215" s="449"/>
      <c r="PFM215" s="449"/>
      <c r="PFN215" s="602"/>
      <c r="PFO215" s="449"/>
      <c r="PFP215" s="449"/>
      <c r="PFQ215" s="449"/>
      <c r="PFR215" s="449"/>
      <c r="PFS215" s="602"/>
      <c r="PFT215" s="447"/>
      <c r="PFU215" s="447"/>
      <c r="PFV215" s="447"/>
      <c r="PFW215" s="448"/>
      <c r="PFX215" s="602"/>
      <c r="PFY215" s="602"/>
      <c r="PFZ215" s="602"/>
      <c r="PGA215" s="449"/>
      <c r="PGB215" s="449"/>
      <c r="PGC215" s="449"/>
      <c r="PGD215" s="602"/>
      <c r="PGE215" s="449"/>
      <c r="PGF215" s="449"/>
      <c r="PGG215" s="449"/>
      <c r="PGH215" s="449"/>
      <c r="PGI215" s="602"/>
      <c r="PGJ215" s="447"/>
      <c r="PGK215" s="447"/>
      <c r="PGL215" s="447"/>
      <c r="PGM215" s="448"/>
      <c r="PGN215" s="602"/>
      <c r="PGO215" s="602"/>
      <c r="PGP215" s="602"/>
      <c r="PGQ215" s="449"/>
      <c r="PGR215" s="449"/>
      <c r="PGS215" s="449"/>
      <c r="PGT215" s="602"/>
      <c r="PGU215" s="449"/>
      <c r="PGV215" s="449"/>
      <c r="PGW215" s="449"/>
      <c r="PGX215" s="449"/>
      <c r="PGY215" s="602"/>
      <c r="PGZ215" s="447"/>
      <c r="PHA215" s="447"/>
      <c r="PHB215" s="447"/>
      <c r="PHC215" s="448"/>
      <c r="PHD215" s="602"/>
      <c r="PHE215" s="602"/>
      <c r="PHF215" s="602"/>
      <c r="PHG215" s="449"/>
      <c r="PHH215" s="449"/>
      <c r="PHI215" s="449"/>
      <c r="PHJ215" s="602"/>
      <c r="PHK215" s="449"/>
      <c r="PHL215" s="449"/>
      <c r="PHM215" s="449"/>
      <c r="PHN215" s="449"/>
      <c r="PHO215" s="602"/>
      <c r="PHP215" s="447"/>
      <c r="PHQ215" s="447"/>
      <c r="PHR215" s="447"/>
      <c r="PHS215" s="448"/>
      <c r="PHT215" s="602"/>
      <c r="PHU215" s="602"/>
      <c r="PHV215" s="602"/>
      <c r="PHW215" s="449"/>
      <c r="PHX215" s="449"/>
      <c r="PHY215" s="449"/>
      <c r="PHZ215" s="602"/>
      <c r="PIA215" s="449"/>
      <c r="PIB215" s="449"/>
      <c r="PIC215" s="449"/>
      <c r="PID215" s="449"/>
      <c r="PIE215" s="602"/>
      <c r="PIF215" s="447"/>
      <c r="PIG215" s="447"/>
      <c r="PIH215" s="447"/>
      <c r="PII215" s="448"/>
      <c r="PIJ215" s="602"/>
      <c r="PIK215" s="602"/>
      <c r="PIL215" s="602"/>
      <c r="PIM215" s="449"/>
      <c r="PIN215" s="449"/>
      <c r="PIO215" s="449"/>
      <c r="PIP215" s="602"/>
      <c r="PIQ215" s="449"/>
      <c r="PIR215" s="449"/>
      <c r="PIS215" s="449"/>
      <c r="PIT215" s="449"/>
      <c r="PIU215" s="602"/>
      <c r="PIV215" s="447"/>
      <c r="PIW215" s="447"/>
      <c r="PIX215" s="447"/>
      <c r="PIY215" s="448"/>
      <c r="PIZ215" s="602"/>
      <c r="PJA215" s="602"/>
      <c r="PJB215" s="602"/>
      <c r="PJC215" s="449"/>
      <c r="PJD215" s="449"/>
      <c r="PJE215" s="449"/>
      <c r="PJF215" s="602"/>
      <c r="PJG215" s="449"/>
      <c r="PJH215" s="449"/>
      <c r="PJI215" s="449"/>
      <c r="PJJ215" s="449"/>
      <c r="PJK215" s="602"/>
      <c r="PJL215" s="447"/>
      <c r="PJM215" s="447"/>
      <c r="PJN215" s="447"/>
      <c r="PJO215" s="448"/>
      <c r="PJP215" s="602"/>
      <c r="PJQ215" s="602"/>
      <c r="PJR215" s="602"/>
      <c r="PJS215" s="449"/>
      <c r="PJT215" s="449"/>
      <c r="PJU215" s="449"/>
      <c r="PJV215" s="602"/>
      <c r="PJW215" s="449"/>
      <c r="PJX215" s="449"/>
      <c r="PJY215" s="449"/>
      <c r="PJZ215" s="449"/>
      <c r="PKA215" s="602"/>
      <c r="PKB215" s="447"/>
      <c r="PKC215" s="447"/>
      <c r="PKD215" s="447"/>
      <c r="PKE215" s="448"/>
      <c r="PKF215" s="602"/>
      <c r="PKG215" s="602"/>
      <c r="PKH215" s="602"/>
      <c r="PKI215" s="449"/>
      <c r="PKJ215" s="449"/>
      <c r="PKK215" s="449"/>
      <c r="PKL215" s="602"/>
      <c r="PKM215" s="449"/>
      <c r="PKN215" s="449"/>
      <c r="PKO215" s="449"/>
      <c r="PKP215" s="449"/>
      <c r="PKQ215" s="602"/>
      <c r="PKR215" s="447"/>
      <c r="PKS215" s="447"/>
      <c r="PKT215" s="447"/>
      <c r="PKU215" s="448"/>
      <c r="PKV215" s="602"/>
      <c r="PKW215" s="602"/>
      <c r="PKX215" s="602"/>
      <c r="PKY215" s="449"/>
      <c r="PKZ215" s="449"/>
      <c r="PLA215" s="449"/>
      <c r="PLB215" s="602"/>
      <c r="PLC215" s="449"/>
      <c r="PLD215" s="449"/>
      <c r="PLE215" s="449"/>
      <c r="PLF215" s="449"/>
      <c r="PLG215" s="602"/>
      <c r="PLH215" s="447"/>
      <c r="PLI215" s="447"/>
      <c r="PLJ215" s="447"/>
      <c r="PLK215" s="448"/>
      <c r="PLL215" s="602"/>
      <c r="PLM215" s="602"/>
      <c r="PLN215" s="602"/>
      <c r="PLO215" s="449"/>
      <c r="PLP215" s="449"/>
      <c r="PLQ215" s="449"/>
      <c r="PLR215" s="602"/>
      <c r="PLS215" s="449"/>
      <c r="PLT215" s="449"/>
      <c r="PLU215" s="449"/>
      <c r="PLV215" s="449"/>
      <c r="PLW215" s="602"/>
      <c r="PLX215" s="447"/>
      <c r="PLY215" s="447"/>
      <c r="PLZ215" s="447"/>
      <c r="PMA215" s="448"/>
      <c r="PMB215" s="602"/>
      <c r="PMC215" s="602"/>
      <c r="PMD215" s="602"/>
      <c r="PME215" s="449"/>
      <c r="PMF215" s="449"/>
      <c r="PMG215" s="449"/>
      <c r="PMH215" s="602"/>
      <c r="PMI215" s="449"/>
      <c r="PMJ215" s="449"/>
      <c r="PMK215" s="449"/>
      <c r="PML215" s="449"/>
      <c r="PMM215" s="602"/>
      <c r="PMN215" s="447"/>
      <c r="PMO215" s="447"/>
      <c r="PMP215" s="447"/>
      <c r="PMQ215" s="448"/>
      <c r="PMR215" s="602"/>
      <c r="PMS215" s="602"/>
      <c r="PMT215" s="602"/>
      <c r="PMU215" s="449"/>
      <c r="PMV215" s="449"/>
      <c r="PMW215" s="449"/>
      <c r="PMX215" s="602"/>
      <c r="PMY215" s="449"/>
      <c r="PMZ215" s="449"/>
      <c r="PNA215" s="449"/>
      <c r="PNB215" s="449"/>
      <c r="PNC215" s="602"/>
      <c r="PND215" s="447"/>
      <c r="PNE215" s="447"/>
      <c r="PNF215" s="447"/>
      <c r="PNG215" s="448"/>
      <c r="PNH215" s="602"/>
      <c r="PNI215" s="602"/>
      <c r="PNJ215" s="602"/>
      <c r="PNK215" s="449"/>
      <c r="PNL215" s="449"/>
      <c r="PNM215" s="449"/>
      <c r="PNN215" s="602"/>
      <c r="PNO215" s="449"/>
      <c r="PNP215" s="449"/>
      <c r="PNQ215" s="449"/>
      <c r="PNR215" s="449"/>
      <c r="PNS215" s="602"/>
      <c r="PNT215" s="447"/>
      <c r="PNU215" s="447"/>
      <c r="PNV215" s="447"/>
      <c r="PNW215" s="448"/>
      <c r="PNX215" s="602"/>
      <c r="PNY215" s="602"/>
      <c r="PNZ215" s="602"/>
      <c r="POA215" s="449"/>
      <c r="POB215" s="449"/>
      <c r="POC215" s="449"/>
      <c r="POD215" s="602"/>
      <c r="POE215" s="449"/>
      <c r="POF215" s="449"/>
      <c r="POG215" s="449"/>
      <c r="POH215" s="449"/>
      <c r="POI215" s="602"/>
      <c r="POJ215" s="447"/>
      <c r="POK215" s="447"/>
      <c r="POL215" s="447"/>
      <c r="POM215" s="448"/>
      <c r="PON215" s="602"/>
      <c r="POO215" s="602"/>
      <c r="POP215" s="602"/>
      <c r="POQ215" s="449"/>
      <c r="POR215" s="449"/>
      <c r="POS215" s="449"/>
      <c r="POT215" s="602"/>
      <c r="POU215" s="449"/>
      <c r="POV215" s="449"/>
      <c r="POW215" s="449"/>
      <c r="POX215" s="449"/>
      <c r="POY215" s="602"/>
      <c r="POZ215" s="447"/>
      <c r="PPA215" s="447"/>
      <c r="PPB215" s="447"/>
      <c r="PPC215" s="448"/>
      <c r="PPD215" s="602"/>
      <c r="PPE215" s="602"/>
      <c r="PPF215" s="602"/>
      <c r="PPG215" s="449"/>
      <c r="PPH215" s="449"/>
      <c r="PPI215" s="449"/>
      <c r="PPJ215" s="602"/>
      <c r="PPK215" s="449"/>
      <c r="PPL215" s="449"/>
      <c r="PPM215" s="449"/>
      <c r="PPN215" s="449"/>
      <c r="PPO215" s="602"/>
      <c r="PPP215" s="447"/>
      <c r="PPQ215" s="447"/>
      <c r="PPR215" s="447"/>
      <c r="PPS215" s="448"/>
      <c r="PPT215" s="602"/>
      <c r="PPU215" s="602"/>
      <c r="PPV215" s="602"/>
      <c r="PPW215" s="449"/>
      <c r="PPX215" s="449"/>
      <c r="PPY215" s="449"/>
      <c r="PPZ215" s="602"/>
      <c r="PQA215" s="449"/>
      <c r="PQB215" s="449"/>
      <c r="PQC215" s="449"/>
      <c r="PQD215" s="449"/>
      <c r="PQE215" s="602"/>
      <c r="PQF215" s="447"/>
      <c r="PQG215" s="447"/>
      <c r="PQH215" s="447"/>
      <c r="PQI215" s="448"/>
      <c r="PQJ215" s="602"/>
      <c r="PQK215" s="602"/>
      <c r="PQL215" s="602"/>
      <c r="PQM215" s="449"/>
      <c r="PQN215" s="449"/>
      <c r="PQO215" s="449"/>
      <c r="PQP215" s="602"/>
      <c r="PQQ215" s="449"/>
      <c r="PQR215" s="449"/>
      <c r="PQS215" s="449"/>
      <c r="PQT215" s="449"/>
      <c r="PQU215" s="602"/>
      <c r="PQV215" s="447"/>
      <c r="PQW215" s="447"/>
      <c r="PQX215" s="447"/>
      <c r="PQY215" s="448"/>
      <c r="PQZ215" s="602"/>
      <c r="PRA215" s="602"/>
      <c r="PRB215" s="602"/>
      <c r="PRC215" s="449"/>
      <c r="PRD215" s="449"/>
      <c r="PRE215" s="449"/>
      <c r="PRF215" s="602"/>
      <c r="PRG215" s="449"/>
      <c r="PRH215" s="449"/>
      <c r="PRI215" s="449"/>
      <c r="PRJ215" s="449"/>
      <c r="PRK215" s="602"/>
      <c r="PRL215" s="447"/>
      <c r="PRM215" s="447"/>
      <c r="PRN215" s="447"/>
      <c r="PRO215" s="448"/>
      <c r="PRP215" s="602"/>
      <c r="PRQ215" s="602"/>
      <c r="PRR215" s="602"/>
      <c r="PRS215" s="449"/>
      <c r="PRT215" s="449"/>
      <c r="PRU215" s="449"/>
      <c r="PRV215" s="602"/>
      <c r="PRW215" s="449"/>
      <c r="PRX215" s="449"/>
      <c r="PRY215" s="449"/>
      <c r="PRZ215" s="449"/>
      <c r="PSA215" s="602"/>
      <c r="PSB215" s="447"/>
      <c r="PSC215" s="447"/>
      <c r="PSD215" s="447"/>
      <c r="PSE215" s="448"/>
      <c r="PSF215" s="602"/>
      <c r="PSG215" s="602"/>
      <c r="PSH215" s="602"/>
      <c r="PSI215" s="449"/>
      <c r="PSJ215" s="449"/>
      <c r="PSK215" s="449"/>
      <c r="PSL215" s="602"/>
      <c r="PSM215" s="449"/>
      <c r="PSN215" s="449"/>
      <c r="PSO215" s="449"/>
      <c r="PSP215" s="449"/>
      <c r="PSQ215" s="602"/>
      <c r="PSR215" s="447"/>
      <c r="PSS215" s="447"/>
      <c r="PST215" s="447"/>
      <c r="PSU215" s="448"/>
      <c r="PSV215" s="602"/>
      <c r="PSW215" s="602"/>
      <c r="PSX215" s="602"/>
      <c r="PSY215" s="449"/>
      <c r="PSZ215" s="449"/>
      <c r="PTA215" s="449"/>
      <c r="PTB215" s="602"/>
      <c r="PTC215" s="449"/>
      <c r="PTD215" s="449"/>
      <c r="PTE215" s="449"/>
      <c r="PTF215" s="449"/>
      <c r="PTG215" s="602"/>
      <c r="PTH215" s="447"/>
      <c r="PTI215" s="447"/>
      <c r="PTJ215" s="447"/>
      <c r="PTK215" s="448"/>
      <c r="PTL215" s="602"/>
      <c r="PTM215" s="602"/>
      <c r="PTN215" s="602"/>
      <c r="PTO215" s="449"/>
      <c r="PTP215" s="449"/>
      <c r="PTQ215" s="449"/>
      <c r="PTR215" s="602"/>
      <c r="PTS215" s="449"/>
      <c r="PTT215" s="449"/>
      <c r="PTU215" s="449"/>
      <c r="PTV215" s="449"/>
      <c r="PTW215" s="602"/>
      <c r="PTX215" s="447"/>
      <c r="PTY215" s="447"/>
      <c r="PTZ215" s="447"/>
      <c r="PUA215" s="448"/>
      <c r="PUB215" s="602"/>
      <c r="PUC215" s="602"/>
      <c r="PUD215" s="602"/>
      <c r="PUE215" s="449"/>
      <c r="PUF215" s="449"/>
      <c r="PUG215" s="449"/>
      <c r="PUH215" s="602"/>
      <c r="PUI215" s="449"/>
      <c r="PUJ215" s="449"/>
      <c r="PUK215" s="449"/>
      <c r="PUL215" s="449"/>
      <c r="PUM215" s="602"/>
      <c r="PUN215" s="447"/>
      <c r="PUO215" s="447"/>
      <c r="PUP215" s="447"/>
      <c r="PUQ215" s="448"/>
      <c r="PUR215" s="602"/>
      <c r="PUS215" s="602"/>
      <c r="PUT215" s="602"/>
      <c r="PUU215" s="449"/>
      <c r="PUV215" s="449"/>
      <c r="PUW215" s="449"/>
      <c r="PUX215" s="602"/>
      <c r="PUY215" s="449"/>
      <c r="PUZ215" s="449"/>
      <c r="PVA215" s="449"/>
      <c r="PVB215" s="449"/>
      <c r="PVC215" s="602"/>
      <c r="PVD215" s="447"/>
      <c r="PVE215" s="447"/>
      <c r="PVF215" s="447"/>
      <c r="PVG215" s="448"/>
      <c r="PVH215" s="602"/>
      <c r="PVI215" s="602"/>
      <c r="PVJ215" s="602"/>
      <c r="PVK215" s="449"/>
      <c r="PVL215" s="449"/>
      <c r="PVM215" s="449"/>
      <c r="PVN215" s="602"/>
      <c r="PVO215" s="449"/>
      <c r="PVP215" s="449"/>
      <c r="PVQ215" s="449"/>
      <c r="PVR215" s="449"/>
      <c r="PVS215" s="602"/>
      <c r="PVT215" s="447"/>
      <c r="PVU215" s="447"/>
      <c r="PVV215" s="447"/>
      <c r="PVW215" s="448"/>
      <c r="PVX215" s="602"/>
      <c r="PVY215" s="602"/>
      <c r="PVZ215" s="602"/>
      <c r="PWA215" s="449"/>
      <c r="PWB215" s="449"/>
      <c r="PWC215" s="449"/>
      <c r="PWD215" s="602"/>
      <c r="PWE215" s="449"/>
      <c r="PWF215" s="449"/>
      <c r="PWG215" s="449"/>
      <c r="PWH215" s="449"/>
      <c r="PWI215" s="602"/>
      <c r="PWJ215" s="447"/>
      <c r="PWK215" s="447"/>
      <c r="PWL215" s="447"/>
      <c r="PWM215" s="448"/>
      <c r="PWN215" s="602"/>
      <c r="PWO215" s="602"/>
      <c r="PWP215" s="602"/>
      <c r="PWQ215" s="449"/>
      <c r="PWR215" s="449"/>
      <c r="PWS215" s="449"/>
      <c r="PWT215" s="602"/>
      <c r="PWU215" s="449"/>
      <c r="PWV215" s="449"/>
      <c r="PWW215" s="449"/>
      <c r="PWX215" s="449"/>
      <c r="PWY215" s="602"/>
      <c r="PWZ215" s="447"/>
      <c r="PXA215" s="447"/>
      <c r="PXB215" s="447"/>
      <c r="PXC215" s="448"/>
      <c r="PXD215" s="602"/>
      <c r="PXE215" s="602"/>
      <c r="PXF215" s="602"/>
      <c r="PXG215" s="449"/>
      <c r="PXH215" s="449"/>
      <c r="PXI215" s="449"/>
      <c r="PXJ215" s="602"/>
      <c r="PXK215" s="449"/>
      <c r="PXL215" s="449"/>
      <c r="PXM215" s="449"/>
      <c r="PXN215" s="449"/>
      <c r="PXO215" s="602"/>
      <c r="PXP215" s="447"/>
      <c r="PXQ215" s="447"/>
      <c r="PXR215" s="447"/>
      <c r="PXS215" s="448"/>
      <c r="PXT215" s="602"/>
      <c r="PXU215" s="602"/>
      <c r="PXV215" s="602"/>
      <c r="PXW215" s="449"/>
      <c r="PXX215" s="449"/>
      <c r="PXY215" s="449"/>
      <c r="PXZ215" s="602"/>
      <c r="PYA215" s="449"/>
      <c r="PYB215" s="449"/>
      <c r="PYC215" s="449"/>
      <c r="PYD215" s="449"/>
      <c r="PYE215" s="602"/>
      <c r="PYF215" s="447"/>
      <c r="PYG215" s="447"/>
      <c r="PYH215" s="447"/>
      <c r="PYI215" s="448"/>
      <c r="PYJ215" s="602"/>
      <c r="PYK215" s="602"/>
      <c r="PYL215" s="602"/>
      <c r="PYM215" s="449"/>
      <c r="PYN215" s="449"/>
      <c r="PYO215" s="449"/>
      <c r="PYP215" s="602"/>
      <c r="PYQ215" s="449"/>
      <c r="PYR215" s="449"/>
      <c r="PYS215" s="449"/>
      <c r="PYT215" s="449"/>
      <c r="PYU215" s="602"/>
      <c r="PYV215" s="447"/>
      <c r="PYW215" s="447"/>
      <c r="PYX215" s="447"/>
      <c r="PYY215" s="448"/>
      <c r="PYZ215" s="602"/>
      <c r="PZA215" s="602"/>
      <c r="PZB215" s="602"/>
      <c r="PZC215" s="449"/>
      <c r="PZD215" s="449"/>
      <c r="PZE215" s="449"/>
      <c r="PZF215" s="602"/>
      <c r="PZG215" s="449"/>
      <c r="PZH215" s="449"/>
      <c r="PZI215" s="449"/>
      <c r="PZJ215" s="449"/>
      <c r="PZK215" s="602"/>
      <c r="PZL215" s="447"/>
      <c r="PZM215" s="447"/>
      <c r="PZN215" s="447"/>
      <c r="PZO215" s="448"/>
      <c r="PZP215" s="602"/>
      <c r="PZQ215" s="602"/>
      <c r="PZR215" s="602"/>
      <c r="PZS215" s="449"/>
      <c r="PZT215" s="449"/>
      <c r="PZU215" s="449"/>
      <c r="PZV215" s="602"/>
      <c r="PZW215" s="449"/>
      <c r="PZX215" s="449"/>
      <c r="PZY215" s="449"/>
      <c r="PZZ215" s="449"/>
      <c r="QAA215" s="602"/>
      <c r="QAB215" s="447"/>
      <c r="QAC215" s="447"/>
      <c r="QAD215" s="447"/>
      <c r="QAE215" s="448"/>
      <c r="QAF215" s="602"/>
      <c r="QAG215" s="602"/>
      <c r="QAH215" s="602"/>
      <c r="QAI215" s="449"/>
      <c r="QAJ215" s="449"/>
      <c r="QAK215" s="449"/>
      <c r="QAL215" s="602"/>
      <c r="QAM215" s="449"/>
      <c r="QAN215" s="449"/>
      <c r="QAO215" s="449"/>
      <c r="QAP215" s="449"/>
      <c r="QAQ215" s="602"/>
      <c r="QAR215" s="447"/>
      <c r="QAS215" s="447"/>
      <c r="QAT215" s="447"/>
      <c r="QAU215" s="448"/>
      <c r="QAV215" s="602"/>
      <c r="QAW215" s="602"/>
      <c r="QAX215" s="602"/>
      <c r="QAY215" s="449"/>
      <c r="QAZ215" s="449"/>
      <c r="QBA215" s="449"/>
      <c r="QBB215" s="602"/>
      <c r="QBC215" s="449"/>
      <c r="QBD215" s="449"/>
      <c r="QBE215" s="449"/>
      <c r="QBF215" s="449"/>
      <c r="QBG215" s="602"/>
      <c r="QBH215" s="447"/>
      <c r="QBI215" s="447"/>
      <c r="QBJ215" s="447"/>
      <c r="QBK215" s="448"/>
      <c r="QBL215" s="602"/>
      <c r="QBM215" s="602"/>
      <c r="QBN215" s="602"/>
      <c r="QBO215" s="449"/>
      <c r="QBP215" s="449"/>
      <c r="QBQ215" s="449"/>
      <c r="QBR215" s="602"/>
      <c r="QBS215" s="449"/>
      <c r="QBT215" s="449"/>
      <c r="QBU215" s="449"/>
      <c r="QBV215" s="449"/>
      <c r="QBW215" s="602"/>
      <c r="QBX215" s="447"/>
      <c r="QBY215" s="447"/>
      <c r="QBZ215" s="447"/>
      <c r="QCA215" s="448"/>
      <c r="QCB215" s="602"/>
      <c r="QCC215" s="602"/>
      <c r="QCD215" s="602"/>
      <c r="QCE215" s="449"/>
      <c r="QCF215" s="449"/>
      <c r="QCG215" s="449"/>
      <c r="QCH215" s="602"/>
      <c r="QCI215" s="449"/>
      <c r="QCJ215" s="449"/>
      <c r="QCK215" s="449"/>
      <c r="QCL215" s="449"/>
      <c r="QCM215" s="602"/>
      <c r="QCN215" s="447"/>
      <c r="QCO215" s="447"/>
      <c r="QCP215" s="447"/>
      <c r="QCQ215" s="448"/>
      <c r="QCR215" s="602"/>
      <c r="QCS215" s="602"/>
      <c r="QCT215" s="602"/>
      <c r="QCU215" s="449"/>
      <c r="QCV215" s="449"/>
      <c r="QCW215" s="449"/>
      <c r="QCX215" s="602"/>
      <c r="QCY215" s="449"/>
      <c r="QCZ215" s="449"/>
      <c r="QDA215" s="449"/>
      <c r="QDB215" s="449"/>
      <c r="QDC215" s="602"/>
      <c r="QDD215" s="447"/>
      <c r="QDE215" s="447"/>
      <c r="QDF215" s="447"/>
      <c r="QDG215" s="448"/>
      <c r="QDH215" s="602"/>
      <c r="QDI215" s="602"/>
      <c r="QDJ215" s="602"/>
      <c r="QDK215" s="449"/>
      <c r="QDL215" s="449"/>
      <c r="QDM215" s="449"/>
      <c r="QDN215" s="602"/>
      <c r="QDO215" s="449"/>
      <c r="QDP215" s="449"/>
      <c r="QDQ215" s="449"/>
      <c r="QDR215" s="449"/>
      <c r="QDS215" s="602"/>
      <c r="QDT215" s="447"/>
      <c r="QDU215" s="447"/>
      <c r="QDV215" s="447"/>
      <c r="QDW215" s="448"/>
      <c r="QDX215" s="602"/>
      <c r="QDY215" s="602"/>
      <c r="QDZ215" s="602"/>
      <c r="QEA215" s="449"/>
      <c r="QEB215" s="449"/>
      <c r="QEC215" s="449"/>
      <c r="QED215" s="602"/>
      <c r="QEE215" s="449"/>
      <c r="QEF215" s="449"/>
      <c r="QEG215" s="449"/>
      <c r="QEH215" s="449"/>
      <c r="QEI215" s="602"/>
      <c r="QEJ215" s="447"/>
      <c r="QEK215" s="447"/>
      <c r="QEL215" s="447"/>
      <c r="QEM215" s="448"/>
      <c r="QEN215" s="602"/>
      <c r="QEO215" s="602"/>
      <c r="QEP215" s="602"/>
      <c r="QEQ215" s="449"/>
      <c r="QER215" s="449"/>
      <c r="QES215" s="449"/>
      <c r="QET215" s="602"/>
      <c r="QEU215" s="449"/>
      <c r="QEV215" s="449"/>
      <c r="QEW215" s="449"/>
      <c r="QEX215" s="449"/>
      <c r="QEY215" s="602"/>
      <c r="QEZ215" s="447"/>
      <c r="QFA215" s="447"/>
      <c r="QFB215" s="447"/>
      <c r="QFC215" s="448"/>
      <c r="QFD215" s="602"/>
      <c r="QFE215" s="602"/>
      <c r="QFF215" s="602"/>
      <c r="QFG215" s="449"/>
      <c r="QFH215" s="449"/>
      <c r="QFI215" s="449"/>
      <c r="QFJ215" s="602"/>
      <c r="QFK215" s="449"/>
      <c r="QFL215" s="449"/>
      <c r="QFM215" s="449"/>
      <c r="QFN215" s="449"/>
      <c r="QFO215" s="602"/>
      <c r="QFP215" s="447"/>
      <c r="QFQ215" s="447"/>
      <c r="QFR215" s="447"/>
      <c r="QFS215" s="448"/>
      <c r="QFT215" s="602"/>
      <c r="QFU215" s="602"/>
      <c r="QFV215" s="602"/>
      <c r="QFW215" s="449"/>
      <c r="QFX215" s="449"/>
      <c r="QFY215" s="449"/>
      <c r="QFZ215" s="602"/>
      <c r="QGA215" s="449"/>
      <c r="QGB215" s="449"/>
      <c r="QGC215" s="449"/>
      <c r="QGD215" s="449"/>
      <c r="QGE215" s="602"/>
      <c r="QGF215" s="447"/>
      <c r="QGG215" s="447"/>
      <c r="QGH215" s="447"/>
      <c r="QGI215" s="448"/>
      <c r="QGJ215" s="602"/>
      <c r="QGK215" s="602"/>
      <c r="QGL215" s="602"/>
      <c r="QGM215" s="449"/>
      <c r="QGN215" s="449"/>
      <c r="QGO215" s="449"/>
      <c r="QGP215" s="602"/>
      <c r="QGQ215" s="449"/>
      <c r="QGR215" s="449"/>
      <c r="QGS215" s="449"/>
      <c r="QGT215" s="449"/>
      <c r="QGU215" s="602"/>
      <c r="QGV215" s="447"/>
      <c r="QGW215" s="447"/>
      <c r="QGX215" s="447"/>
      <c r="QGY215" s="448"/>
      <c r="QGZ215" s="602"/>
      <c r="QHA215" s="602"/>
      <c r="QHB215" s="602"/>
      <c r="QHC215" s="449"/>
      <c r="QHD215" s="449"/>
      <c r="QHE215" s="449"/>
      <c r="QHF215" s="602"/>
      <c r="QHG215" s="449"/>
      <c r="QHH215" s="449"/>
      <c r="QHI215" s="449"/>
      <c r="QHJ215" s="449"/>
      <c r="QHK215" s="602"/>
      <c r="QHL215" s="447"/>
      <c r="QHM215" s="447"/>
      <c r="QHN215" s="447"/>
      <c r="QHO215" s="448"/>
      <c r="QHP215" s="602"/>
      <c r="QHQ215" s="602"/>
      <c r="QHR215" s="602"/>
      <c r="QHS215" s="449"/>
      <c r="QHT215" s="449"/>
      <c r="QHU215" s="449"/>
      <c r="QHV215" s="602"/>
      <c r="QHW215" s="449"/>
      <c r="QHX215" s="449"/>
      <c r="QHY215" s="449"/>
      <c r="QHZ215" s="449"/>
      <c r="QIA215" s="602"/>
      <c r="QIB215" s="447"/>
      <c r="QIC215" s="447"/>
      <c r="QID215" s="447"/>
      <c r="QIE215" s="448"/>
      <c r="QIF215" s="602"/>
      <c r="QIG215" s="602"/>
      <c r="QIH215" s="602"/>
      <c r="QII215" s="449"/>
      <c r="QIJ215" s="449"/>
      <c r="QIK215" s="449"/>
      <c r="QIL215" s="602"/>
      <c r="QIM215" s="449"/>
      <c r="QIN215" s="449"/>
      <c r="QIO215" s="449"/>
      <c r="QIP215" s="449"/>
      <c r="QIQ215" s="602"/>
      <c r="QIR215" s="447"/>
      <c r="QIS215" s="447"/>
      <c r="QIT215" s="447"/>
      <c r="QIU215" s="448"/>
      <c r="QIV215" s="602"/>
      <c r="QIW215" s="602"/>
      <c r="QIX215" s="602"/>
      <c r="QIY215" s="449"/>
      <c r="QIZ215" s="449"/>
      <c r="QJA215" s="449"/>
      <c r="QJB215" s="602"/>
      <c r="QJC215" s="449"/>
      <c r="QJD215" s="449"/>
      <c r="QJE215" s="449"/>
      <c r="QJF215" s="449"/>
      <c r="QJG215" s="602"/>
      <c r="QJH215" s="447"/>
      <c r="QJI215" s="447"/>
      <c r="QJJ215" s="447"/>
      <c r="QJK215" s="448"/>
      <c r="QJL215" s="602"/>
      <c r="QJM215" s="602"/>
      <c r="QJN215" s="602"/>
      <c r="QJO215" s="449"/>
      <c r="QJP215" s="449"/>
      <c r="QJQ215" s="449"/>
      <c r="QJR215" s="602"/>
      <c r="QJS215" s="449"/>
      <c r="QJT215" s="449"/>
      <c r="QJU215" s="449"/>
      <c r="QJV215" s="449"/>
      <c r="QJW215" s="602"/>
      <c r="QJX215" s="447"/>
      <c r="QJY215" s="447"/>
      <c r="QJZ215" s="447"/>
      <c r="QKA215" s="448"/>
      <c r="QKB215" s="602"/>
      <c r="QKC215" s="602"/>
      <c r="QKD215" s="602"/>
      <c r="QKE215" s="449"/>
      <c r="QKF215" s="449"/>
      <c r="QKG215" s="449"/>
      <c r="QKH215" s="602"/>
      <c r="QKI215" s="449"/>
      <c r="QKJ215" s="449"/>
      <c r="QKK215" s="449"/>
      <c r="QKL215" s="449"/>
      <c r="QKM215" s="602"/>
      <c r="QKN215" s="447"/>
      <c r="QKO215" s="447"/>
      <c r="QKP215" s="447"/>
      <c r="QKQ215" s="448"/>
      <c r="QKR215" s="602"/>
      <c r="QKS215" s="602"/>
      <c r="QKT215" s="602"/>
      <c r="QKU215" s="449"/>
      <c r="QKV215" s="449"/>
      <c r="QKW215" s="449"/>
      <c r="QKX215" s="602"/>
      <c r="QKY215" s="449"/>
      <c r="QKZ215" s="449"/>
      <c r="QLA215" s="449"/>
      <c r="QLB215" s="449"/>
      <c r="QLC215" s="602"/>
      <c r="QLD215" s="447"/>
      <c r="QLE215" s="447"/>
      <c r="QLF215" s="447"/>
      <c r="QLG215" s="448"/>
      <c r="QLH215" s="602"/>
      <c r="QLI215" s="602"/>
      <c r="QLJ215" s="602"/>
      <c r="QLK215" s="449"/>
      <c r="QLL215" s="449"/>
      <c r="QLM215" s="449"/>
      <c r="QLN215" s="602"/>
      <c r="QLO215" s="449"/>
      <c r="QLP215" s="449"/>
      <c r="QLQ215" s="449"/>
      <c r="QLR215" s="449"/>
      <c r="QLS215" s="602"/>
      <c r="QLT215" s="447"/>
      <c r="QLU215" s="447"/>
      <c r="QLV215" s="447"/>
      <c r="QLW215" s="448"/>
      <c r="QLX215" s="602"/>
      <c r="QLY215" s="602"/>
      <c r="QLZ215" s="602"/>
      <c r="QMA215" s="449"/>
      <c r="QMB215" s="449"/>
      <c r="QMC215" s="449"/>
      <c r="QMD215" s="602"/>
      <c r="QME215" s="449"/>
      <c r="QMF215" s="449"/>
      <c r="QMG215" s="449"/>
      <c r="QMH215" s="449"/>
      <c r="QMI215" s="602"/>
      <c r="QMJ215" s="447"/>
      <c r="QMK215" s="447"/>
      <c r="QML215" s="447"/>
      <c r="QMM215" s="448"/>
      <c r="QMN215" s="602"/>
      <c r="QMO215" s="602"/>
      <c r="QMP215" s="602"/>
      <c r="QMQ215" s="449"/>
      <c r="QMR215" s="449"/>
      <c r="QMS215" s="449"/>
      <c r="QMT215" s="602"/>
      <c r="QMU215" s="449"/>
      <c r="QMV215" s="449"/>
      <c r="QMW215" s="449"/>
      <c r="QMX215" s="449"/>
      <c r="QMY215" s="602"/>
      <c r="QMZ215" s="447"/>
      <c r="QNA215" s="447"/>
      <c r="QNB215" s="447"/>
      <c r="QNC215" s="448"/>
      <c r="QND215" s="602"/>
      <c r="QNE215" s="602"/>
      <c r="QNF215" s="602"/>
      <c r="QNG215" s="449"/>
      <c r="QNH215" s="449"/>
      <c r="QNI215" s="449"/>
      <c r="QNJ215" s="602"/>
      <c r="QNK215" s="449"/>
      <c r="QNL215" s="449"/>
      <c r="QNM215" s="449"/>
      <c r="QNN215" s="449"/>
      <c r="QNO215" s="602"/>
      <c r="QNP215" s="447"/>
      <c r="QNQ215" s="447"/>
      <c r="QNR215" s="447"/>
      <c r="QNS215" s="448"/>
      <c r="QNT215" s="602"/>
      <c r="QNU215" s="602"/>
      <c r="QNV215" s="602"/>
      <c r="QNW215" s="449"/>
      <c r="QNX215" s="449"/>
      <c r="QNY215" s="449"/>
      <c r="QNZ215" s="602"/>
      <c r="QOA215" s="449"/>
      <c r="QOB215" s="449"/>
      <c r="QOC215" s="449"/>
      <c r="QOD215" s="449"/>
      <c r="QOE215" s="602"/>
      <c r="QOF215" s="447"/>
      <c r="QOG215" s="447"/>
      <c r="QOH215" s="447"/>
      <c r="QOI215" s="448"/>
      <c r="QOJ215" s="602"/>
      <c r="QOK215" s="602"/>
      <c r="QOL215" s="602"/>
      <c r="QOM215" s="449"/>
      <c r="QON215" s="449"/>
      <c r="QOO215" s="449"/>
      <c r="QOP215" s="602"/>
      <c r="QOQ215" s="449"/>
      <c r="QOR215" s="449"/>
      <c r="QOS215" s="449"/>
      <c r="QOT215" s="449"/>
      <c r="QOU215" s="602"/>
      <c r="QOV215" s="447"/>
      <c r="QOW215" s="447"/>
      <c r="QOX215" s="447"/>
      <c r="QOY215" s="448"/>
      <c r="QOZ215" s="602"/>
      <c r="QPA215" s="602"/>
      <c r="QPB215" s="602"/>
      <c r="QPC215" s="449"/>
      <c r="QPD215" s="449"/>
      <c r="QPE215" s="449"/>
      <c r="QPF215" s="602"/>
      <c r="QPG215" s="449"/>
      <c r="QPH215" s="449"/>
      <c r="QPI215" s="449"/>
      <c r="QPJ215" s="449"/>
      <c r="QPK215" s="602"/>
      <c r="QPL215" s="447"/>
      <c r="QPM215" s="447"/>
      <c r="QPN215" s="447"/>
      <c r="QPO215" s="448"/>
      <c r="QPP215" s="602"/>
      <c r="QPQ215" s="602"/>
      <c r="QPR215" s="602"/>
      <c r="QPS215" s="449"/>
      <c r="QPT215" s="449"/>
      <c r="QPU215" s="449"/>
      <c r="QPV215" s="602"/>
      <c r="QPW215" s="449"/>
      <c r="QPX215" s="449"/>
      <c r="QPY215" s="449"/>
      <c r="QPZ215" s="449"/>
      <c r="QQA215" s="602"/>
      <c r="QQB215" s="447"/>
      <c r="QQC215" s="447"/>
      <c r="QQD215" s="447"/>
      <c r="QQE215" s="448"/>
      <c r="QQF215" s="602"/>
      <c r="QQG215" s="602"/>
      <c r="QQH215" s="602"/>
      <c r="QQI215" s="449"/>
      <c r="QQJ215" s="449"/>
      <c r="QQK215" s="449"/>
      <c r="QQL215" s="602"/>
      <c r="QQM215" s="449"/>
      <c r="QQN215" s="449"/>
      <c r="QQO215" s="449"/>
      <c r="QQP215" s="449"/>
      <c r="QQQ215" s="602"/>
      <c r="QQR215" s="447"/>
      <c r="QQS215" s="447"/>
      <c r="QQT215" s="447"/>
      <c r="QQU215" s="448"/>
      <c r="QQV215" s="602"/>
      <c r="QQW215" s="602"/>
      <c r="QQX215" s="602"/>
      <c r="QQY215" s="449"/>
      <c r="QQZ215" s="449"/>
      <c r="QRA215" s="449"/>
      <c r="QRB215" s="602"/>
      <c r="QRC215" s="449"/>
      <c r="QRD215" s="449"/>
      <c r="QRE215" s="449"/>
      <c r="QRF215" s="449"/>
      <c r="QRG215" s="602"/>
      <c r="QRH215" s="447"/>
      <c r="QRI215" s="447"/>
      <c r="QRJ215" s="447"/>
      <c r="QRK215" s="448"/>
      <c r="QRL215" s="602"/>
      <c r="QRM215" s="602"/>
      <c r="QRN215" s="602"/>
      <c r="QRO215" s="449"/>
      <c r="QRP215" s="449"/>
      <c r="QRQ215" s="449"/>
      <c r="QRR215" s="602"/>
      <c r="QRS215" s="449"/>
      <c r="QRT215" s="449"/>
      <c r="QRU215" s="449"/>
      <c r="QRV215" s="449"/>
      <c r="QRW215" s="602"/>
      <c r="QRX215" s="447"/>
      <c r="QRY215" s="447"/>
      <c r="QRZ215" s="447"/>
      <c r="QSA215" s="448"/>
      <c r="QSB215" s="602"/>
      <c r="QSC215" s="602"/>
      <c r="QSD215" s="602"/>
      <c r="QSE215" s="449"/>
      <c r="QSF215" s="449"/>
      <c r="QSG215" s="449"/>
      <c r="QSH215" s="602"/>
      <c r="QSI215" s="449"/>
      <c r="QSJ215" s="449"/>
      <c r="QSK215" s="449"/>
      <c r="QSL215" s="449"/>
      <c r="QSM215" s="602"/>
      <c r="QSN215" s="447"/>
      <c r="QSO215" s="447"/>
      <c r="QSP215" s="447"/>
      <c r="QSQ215" s="448"/>
      <c r="QSR215" s="602"/>
      <c r="QSS215" s="602"/>
      <c r="QST215" s="602"/>
      <c r="QSU215" s="449"/>
      <c r="QSV215" s="449"/>
      <c r="QSW215" s="449"/>
      <c r="QSX215" s="602"/>
      <c r="QSY215" s="449"/>
      <c r="QSZ215" s="449"/>
      <c r="QTA215" s="449"/>
      <c r="QTB215" s="449"/>
      <c r="QTC215" s="602"/>
      <c r="QTD215" s="447"/>
      <c r="QTE215" s="447"/>
      <c r="QTF215" s="447"/>
      <c r="QTG215" s="448"/>
      <c r="QTH215" s="602"/>
      <c r="QTI215" s="602"/>
      <c r="QTJ215" s="602"/>
      <c r="QTK215" s="449"/>
      <c r="QTL215" s="449"/>
      <c r="QTM215" s="449"/>
      <c r="QTN215" s="602"/>
      <c r="QTO215" s="449"/>
      <c r="QTP215" s="449"/>
      <c r="QTQ215" s="449"/>
      <c r="QTR215" s="449"/>
      <c r="QTS215" s="602"/>
      <c r="QTT215" s="447"/>
      <c r="QTU215" s="447"/>
      <c r="QTV215" s="447"/>
      <c r="QTW215" s="448"/>
      <c r="QTX215" s="602"/>
      <c r="QTY215" s="602"/>
      <c r="QTZ215" s="602"/>
      <c r="QUA215" s="449"/>
      <c r="QUB215" s="449"/>
      <c r="QUC215" s="449"/>
      <c r="QUD215" s="602"/>
      <c r="QUE215" s="449"/>
      <c r="QUF215" s="449"/>
      <c r="QUG215" s="449"/>
      <c r="QUH215" s="449"/>
      <c r="QUI215" s="602"/>
      <c r="QUJ215" s="447"/>
      <c r="QUK215" s="447"/>
      <c r="QUL215" s="447"/>
      <c r="QUM215" s="448"/>
      <c r="QUN215" s="602"/>
      <c r="QUO215" s="602"/>
      <c r="QUP215" s="602"/>
      <c r="QUQ215" s="449"/>
      <c r="QUR215" s="449"/>
      <c r="QUS215" s="449"/>
      <c r="QUT215" s="602"/>
      <c r="QUU215" s="449"/>
      <c r="QUV215" s="449"/>
      <c r="QUW215" s="449"/>
      <c r="QUX215" s="449"/>
      <c r="QUY215" s="602"/>
      <c r="QUZ215" s="447"/>
      <c r="QVA215" s="447"/>
      <c r="QVB215" s="447"/>
      <c r="QVC215" s="448"/>
      <c r="QVD215" s="602"/>
      <c r="QVE215" s="602"/>
      <c r="QVF215" s="602"/>
      <c r="QVG215" s="449"/>
      <c r="QVH215" s="449"/>
      <c r="QVI215" s="449"/>
      <c r="QVJ215" s="602"/>
      <c r="QVK215" s="449"/>
      <c r="QVL215" s="449"/>
      <c r="QVM215" s="449"/>
      <c r="QVN215" s="449"/>
      <c r="QVO215" s="602"/>
      <c r="QVP215" s="447"/>
      <c r="QVQ215" s="447"/>
      <c r="QVR215" s="447"/>
      <c r="QVS215" s="448"/>
      <c r="QVT215" s="602"/>
      <c r="QVU215" s="602"/>
      <c r="QVV215" s="602"/>
      <c r="QVW215" s="449"/>
      <c r="QVX215" s="449"/>
      <c r="QVY215" s="449"/>
      <c r="QVZ215" s="602"/>
      <c r="QWA215" s="449"/>
      <c r="QWB215" s="449"/>
      <c r="QWC215" s="449"/>
      <c r="QWD215" s="449"/>
      <c r="QWE215" s="602"/>
      <c r="QWF215" s="447"/>
      <c r="QWG215" s="447"/>
      <c r="QWH215" s="447"/>
      <c r="QWI215" s="448"/>
      <c r="QWJ215" s="602"/>
      <c r="QWK215" s="602"/>
      <c r="QWL215" s="602"/>
      <c r="QWM215" s="449"/>
      <c r="QWN215" s="449"/>
      <c r="QWO215" s="449"/>
      <c r="QWP215" s="602"/>
      <c r="QWQ215" s="449"/>
      <c r="QWR215" s="449"/>
      <c r="QWS215" s="449"/>
      <c r="QWT215" s="449"/>
      <c r="QWU215" s="602"/>
      <c r="QWV215" s="447"/>
      <c r="QWW215" s="447"/>
      <c r="QWX215" s="447"/>
      <c r="QWY215" s="448"/>
      <c r="QWZ215" s="602"/>
      <c r="QXA215" s="602"/>
      <c r="QXB215" s="602"/>
      <c r="QXC215" s="449"/>
      <c r="QXD215" s="449"/>
      <c r="QXE215" s="449"/>
      <c r="QXF215" s="602"/>
      <c r="QXG215" s="449"/>
      <c r="QXH215" s="449"/>
      <c r="QXI215" s="449"/>
      <c r="QXJ215" s="449"/>
      <c r="QXK215" s="602"/>
      <c r="QXL215" s="447"/>
      <c r="QXM215" s="447"/>
      <c r="QXN215" s="447"/>
      <c r="QXO215" s="448"/>
      <c r="QXP215" s="602"/>
      <c r="QXQ215" s="602"/>
      <c r="QXR215" s="602"/>
      <c r="QXS215" s="449"/>
      <c r="QXT215" s="449"/>
      <c r="QXU215" s="449"/>
      <c r="QXV215" s="602"/>
      <c r="QXW215" s="449"/>
      <c r="QXX215" s="449"/>
      <c r="QXY215" s="449"/>
      <c r="QXZ215" s="449"/>
      <c r="QYA215" s="602"/>
      <c r="QYB215" s="447"/>
      <c r="QYC215" s="447"/>
      <c r="QYD215" s="447"/>
      <c r="QYE215" s="448"/>
      <c r="QYF215" s="602"/>
      <c r="QYG215" s="602"/>
      <c r="QYH215" s="602"/>
      <c r="QYI215" s="449"/>
      <c r="QYJ215" s="449"/>
      <c r="QYK215" s="449"/>
      <c r="QYL215" s="602"/>
      <c r="QYM215" s="449"/>
      <c r="QYN215" s="449"/>
      <c r="QYO215" s="449"/>
      <c r="QYP215" s="449"/>
      <c r="QYQ215" s="602"/>
      <c r="QYR215" s="447"/>
      <c r="QYS215" s="447"/>
      <c r="QYT215" s="447"/>
      <c r="QYU215" s="448"/>
      <c r="QYV215" s="602"/>
      <c r="QYW215" s="602"/>
      <c r="QYX215" s="602"/>
      <c r="QYY215" s="449"/>
      <c r="QYZ215" s="449"/>
      <c r="QZA215" s="449"/>
      <c r="QZB215" s="602"/>
      <c r="QZC215" s="449"/>
      <c r="QZD215" s="449"/>
      <c r="QZE215" s="449"/>
      <c r="QZF215" s="449"/>
      <c r="QZG215" s="602"/>
      <c r="QZH215" s="447"/>
      <c r="QZI215" s="447"/>
      <c r="QZJ215" s="447"/>
      <c r="QZK215" s="448"/>
      <c r="QZL215" s="602"/>
      <c r="QZM215" s="602"/>
      <c r="QZN215" s="602"/>
      <c r="QZO215" s="449"/>
      <c r="QZP215" s="449"/>
      <c r="QZQ215" s="449"/>
      <c r="QZR215" s="602"/>
      <c r="QZS215" s="449"/>
      <c r="QZT215" s="449"/>
      <c r="QZU215" s="449"/>
      <c r="QZV215" s="449"/>
      <c r="QZW215" s="602"/>
      <c r="QZX215" s="447"/>
      <c r="QZY215" s="447"/>
      <c r="QZZ215" s="447"/>
      <c r="RAA215" s="448"/>
      <c r="RAB215" s="602"/>
      <c r="RAC215" s="602"/>
      <c r="RAD215" s="602"/>
      <c r="RAE215" s="449"/>
      <c r="RAF215" s="449"/>
      <c r="RAG215" s="449"/>
      <c r="RAH215" s="602"/>
      <c r="RAI215" s="449"/>
      <c r="RAJ215" s="449"/>
      <c r="RAK215" s="449"/>
      <c r="RAL215" s="449"/>
      <c r="RAM215" s="602"/>
      <c r="RAN215" s="447"/>
      <c r="RAO215" s="447"/>
      <c r="RAP215" s="447"/>
      <c r="RAQ215" s="448"/>
      <c r="RAR215" s="602"/>
      <c r="RAS215" s="602"/>
      <c r="RAT215" s="602"/>
      <c r="RAU215" s="449"/>
      <c r="RAV215" s="449"/>
      <c r="RAW215" s="449"/>
      <c r="RAX215" s="602"/>
      <c r="RAY215" s="449"/>
      <c r="RAZ215" s="449"/>
      <c r="RBA215" s="449"/>
      <c r="RBB215" s="449"/>
      <c r="RBC215" s="602"/>
      <c r="RBD215" s="447"/>
      <c r="RBE215" s="447"/>
      <c r="RBF215" s="447"/>
      <c r="RBG215" s="448"/>
      <c r="RBH215" s="602"/>
      <c r="RBI215" s="602"/>
      <c r="RBJ215" s="602"/>
      <c r="RBK215" s="449"/>
      <c r="RBL215" s="449"/>
      <c r="RBM215" s="449"/>
      <c r="RBN215" s="602"/>
      <c r="RBO215" s="449"/>
      <c r="RBP215" s="449"/>
      <c r="RBQ215" s="449"/>
      <c r="RBR215" s="449"/>
      <c r="RBS215" s="602"/>
      <c r="RBT215" s="447"/>
      <c r="RBU215" s="447"/>
      <c r="RBV215" s="447"/>
      <c r="RBW215" s="448"/>
      <c r="RBX215" s="602"/>
      <c r="RBY215" s="602"/>
      <c r="RBZ215" s="602"/>
      <c r="RCA215" s="449"/>
      <c r="RCB215" s="449"/>
      <c r="RCC215" s="449"/>
      <c r="RCD215" s="602"/>
      <c r="RCE215" s="449"/>
      <c r="RCF215" s="449"/>
      <c r="RCG215" s="449"/>
      <c r="RCH215" s="449"/>
      <c r="RCI215" s="602"/>
      <c r="RCJ215" s="447"/>
      <c r="RCK215" s="447"/>
      <c r="RCL215" s="447"/>
      <c r="RCM215" s="448"/>
      <c r="RCN215" s="602"/>
      <c r="RCO215" s="602"/>
      <c r="RCP215" s="602"/>
      <c r="RCQ215" s="449"/>
      <c r="RCR215" s="449"/>
      <c r="RCS215" s="449"/>
      <c r="RCT215" s="602"/>
      <c r="RCU215" s="449"/>
      <c r="RCV215" s="449"/>
      <c r="RCW215" s="449"/>
      <c r="RCX215" s="449"/>
      <c r="RCY215" s="602"/>
      <c r="RCZ215" s="447"/>
      <c r="RDA215" s="447"/>
      <c r="RDB215" s="447"/>
      <c r="RDC215" s="448"/>
      <c r="RDD215" s="602"/>
      <c r="RDE215" s="602"/>
      <c r="RDF215" s="602"/>
      <c r="RDG215" s="449"/>
      <c r="RDH215" s="449"/>
      <c r="RDI215" s="449"/>
      <c r="RDJ215" s="602"/>
      <c r="RDK215" s="449"/>
      <c r="RDL215" s="449"/>
      <c r="RDM215" s="449"/>
      <c r="RDN215" s="449"/>
      <c r="RDO215" s="602"/>
      <c r="RDP215" s="447"/>
      <c r="RDQ215" s="447"/>
      <c r="RDR215" s="447"/>
      <c r="RDS215" s="448"/>
      <c r="RDT215" s="602"/>
      <c r="RDU215" s="602"/>
      <c r="RDV215" s="602"/>
      <c r="RDW215" s="449"/>
      <c r="RDX215" s="449"/>
      <c r="RDY215" s="449"/>
      <c r="RDZ215" s="602"/>
      <c r="REA215" s="449"/>
      <c r="REB215" s="449"/>
      <c r="REC215" s="449"/>
      <c r="RED215" s="449"/>
      <c r="REE215" s="602"/>
      <c r="REF215" s="447"/>
      <c r="REG215" s="447"/>
      <c r="REH215" s="447"/>
      <c r="REI215" s="448"/>
      <c r="REJ215" s="602"/>
      <c r="REK215" s="602"/>
      <c r="REL215" s="602"/>
      <c r="REM215" s="449"/>
      <c r="REN215" s="449"/>
      <c r="REO215" s="449"/>
      <c r="REP215" s="602"/>
      <c r="REQ215" s="449"/>
      <c r="RER215" s="449"/>
      <c r="RES215" s="449"/>
      <c r="RET215" s="449"/>
      <c r="REU215" s="602"/>
      <c r="REV215" s="447"/>
      <c r="REW215" s="447"/>
      <c r="REX215" s="447"/>
      <c r="REY215" s="448"/>
      <c r="REZ215" s="602"/>
      <c r="RFA215" s="602"/>
      <c r="RFB215" s="602"/>
      <c r="RFC215" s="449"/>
      <c r="RFD215" s="449"/>
      <c r="RFE215" s="449"/>
      <c r="RFF215" s="602"/>
      <c r="RFG215" s="449"/>
      <c r="RFH215" s="449"/>
      <c r="RFI215" s="449"/>
      <c r="RFJ215" s="449"/>
      <c r="RFK215" s="602"/>
      <c r="RFL215" s="447"/>
      <c r="RFM215" s="447"/>
      <c r="RFN215" s="447"/>
      <c r="RFO215" s="448"/>
      <c r="RFP215" s="602"/>
      <c r="RFQ215" s="602"/>
      <c r="RFR215" s="602"/>
      <c r="RFS215" s="449"/>
      <c r="RFT215" s="449"/>
      <c r="RFU215" s="449"/>
      <c r="RFV215" s="602"/>
      <c r="RFW215" s="449"/>
      <c r="RFX215" s="449"/>
      <c r="RFY215" s="449"/>
      <c r="RFZ215" s="449"/>
      <c r="RGA215" s="602"/>
      <c r="RGB215" s="447"/>
      <c r="RGC215" s="447"/>
      <c r="RGD215" s="447"/>
      <c r="RGE215" s="448"/>
      <c r="RGF215" s="602"/>
      <c r="RGG215" s="602"/>
      <c r="RGH215" s="602"/>
      <c r="RGI215" s="449"/>
      <c r="RGJ215" s="449"/>
      <c r="RGK215" s="449"/>
      <c r="RGL215" s="602"/>
      <c r="RGM215" s="449"/>
      <c r="RGN215" s="449"/>
      <c r="RGO215" s="449"/>
      <c r="RGP215" s="449"/>
      <c r="RGQ215" s="602"/>
      <c r="RGR215" s="447"/>
      <c r="RGS215" s="447"/>
      <c r="RGT215" s="447"/>
      <c r="RGU215" s="448"/>
      <c r="RGV215" s="602"/>
      <c r="RGW215" s="602"/>
      <c r="RGX215" s="602"/>
      <c r="RGY215" s="449"/>
      <c r="RGZ215" s="449"/>
      <c r="RHA215" s="449"/>
      <c r="RHB215" s="602"/>
      <c r="RHC215" s="449"/>
      <c r="RHD215" s="449"/>
      <c r="RHE215" s="449"/>
      <c r="RHF215" s="449"/>
      <c r="RHG215" s="602"/>
      <c r="RHH215" s="447"/>
      <c r="RHI215" s="447"/>
      <c r="RHJ215" s="447"/>
      <c r="RHK215" s="448"/>
      <c r="RHL215" s="602"/>
      <c r="RHM215" s="602"/>
      <c r="RHN215" s="602"/>
      <c r="RHO215" s="449"/>
      <c r="RHP215" s="449"/>
      <c r="RHQ215" s="449"/>
      <c r="RHR215" s="602"/>
      <c r="RHS215" s="449"/>
      <c r="RHT215" s="449"/>
      <c r="RHU215" s="449"/>
      <c r="RHV215" s="449"/>
      <c r="RHW215" s="602"/>
      <c r="RHX215" s="447"/>
      <c r="RHY215" s="447"/>
      <c r="RHZ215" s="447"/>
      <c r="RIA215" s="448"/>
      <c r="RIB215" s="602"/>
      <c r="RIC215" s="602"/>
      <c r="RID215" s="602"/>
      <c r="RIE215" s="449"/>
      <c r="RIF215" s="449"/>
      <c r="RIG215" s="449"/>
      <c r="RIH215" s="602"/>
      <c r="RII215" s="449"/>
      <c r="RIJ215" s="449"/>
      <c r="RIK215" s="449"/>
      <c r="RIL215" s="449"/>
      <c r="RIM215" s="602"/>
      <c r="RIN215" s="447"/>
      <c r="RIO215" s="447"/>
      <c r="RIP215" s="447"/>
      <c r="RIQ215" s="448"/>
      <c r="RIR215" s="602"/>
      <c r="RIS215" s="602"/>
      <c r="RIT215" s="602"/>
      <c r="RIU215" s="449"/>
      <c r="RIV215" s="449"/>
      <c r="RIW215" s="449"/>
      <c r="RIX215" s="602"/>
      <c r="RIY215" s="449"/>
      <c r="RIZ215" s="449"/>
      <c r="RJA215" s="449"/>
      <c r="RJB215" s="449"/>
      <c r="RJC215" s="602"/>
      <c r="RJD215" s="447"/>
      <c r="RJE215" s="447"/>
      <c r="RJF215" s="447"/>
      <c r="RJG215" s="448"/>
      <c r="RJH215" s="602"/>
      <c r="RJI215" s="602"/>
      <c r="RJJ215" s="602"/>
      <c r="RJK215" s="449"/>
      <c r="RJL215" s="449"/>
      <c r="RJM215" s="449"/>
      <c r="RJN215" s="602"/>
      <c r="RJO215" s="449"/>
      <c r="RJP215" s="449"/>
      <c r="RJQ215" s="449"/>
      <c r="RJR215" s="449"/>
      <c r="RJS215" s="602"/>
      <c r="RJT215" s="447"/>
      <c r="RJU215" s="447"/>
      <c r="RJV215" s="447"/>
      <c r="RJW215" s="448"/>
      <c r="RJX215" s="602"/>
      <c r="RJY215" s="602"/>
      <c r="RJZ215" s="602"/>
      <c r="RKA215" s="449"/>
      <c r="RKB215" s="449"/>
      <c r="RKC215" s="449"/>
      <c r="RKD215" s="602"/>
      <c r="RKE215" s="449"/>
      <c r="RKF215" s="449"/>
      <c r="RKG215" s="449"/>
      <c r="RKH215" s="449"/>
      <c r="RKI215" s="602"/>
      <c r="RKJ215" s="447"/>
      <c r="RKK215" s="447"/>
      <c r="RKL215" s="447"/>
      <c r="RKM215" s="448"/>
      <c r="RKN215" s="602"/>
      <c r="RKO215" s="602"/>
      <c r="RKP215" s="602"/>
      <c r="RKQ215" s="449"/>
      <c r="RKR215" s="449"/>
      <c r="RKS215" s="449"/>
      <c r="RKT215" s="602"/>
      <c r="RKU215" s="449"/>
      <c r="RKV215" s="449"/>
      <c r="RKW215" s="449"/>
      <c r="RKX215" s="449"/>
      <c r="RKY215" s="602"/>
      <c r="RKZ215" s="447"/>
      <c r="RLA215" s="447"/>
      <c r="RLB215" s="447"/>
      <c r="RLC215" s="448"/>
      <c r="RLD215" s="602"/>
      <c r="RLE215" s="602"/>
      <c r="RLF215" s="602"/>
      <c r="RLG215" s="449"/>
      <c r="RLH215" s="449"/>
      <c r="RLI215" s="449"/>
      <c r="RLJ215" s="602"/>
      <c r="RLK215" s="449"/>
      <c r="RLL215" s="449"/>
      <c r="RLM215" s="449"/>
      <c r="RLN215" s="449"/>
      <c r="RLO215" s="602"/>
      <c r="RLP215" s="447"/>
      <c r="RLQ215" s="447"/>
      <c r="RLR215" s="447"/>
      <c r="RLS215" s="448"/>
      <c r="RLT215" s="602"/>
      <c r="RLU215" s="602"/>
      <c r="RLV215" s="602"/>
      <c r="RLW215" s="449"/>
      <c r="RLX215" s="449"/>
      <c r="RLY215" s="449"/>
      <c r="RLZ215" s="602"/>
      <c r="RMA215" s="449"/>
      <c r="RMB215" s="449"/>
      <c r="RMC215" s="449"/>
      <c r="RMD215" s="449"/>
      <c r="RME215" s="602"/>
      <c r="RMF215" s="447"/>
      <c r="RMG215" s="447"/>
      <c r="RMH215" s="447"/>
      <c r="RMI215" s="448"/>
      <c r="RMJ215" s="602"/>
      <c r="RMK215" s="602"/>
      <c r="RML215" s="602"/>
      <c r="RMM215" s="449"/>
      <c r="RMN215" s="449"/>
      <c r="RMO215" s="449"/>
      <c r="RMP215" s="602"/>
      <c r="RMQ215" s="449"/>
      <c r="RMR215" s="449"/>
      <c r="RMS215" s="449"/>
      <c r="RMT215" s="449"/>
      <c r="RMU215" s="602"/>
      <c r="RMV215" s="447"/>
      <c r="RMW215" s="447"/>
      <c r="RMX215" s="447"/>
      <c r="RMY215" s="448"/>
      <c r="RMZ215" s="602"/>
      <c r="RNA215" s="602"/>
      <c r="RNB215" s="602"/>
      <c r="RNC215" s="449"/>
      <c r="RND215" s="449"/>
      <c r="RNE215" s="449"/>
      <c r="RNF215" s="602"/>
      <c r="RNG215" s="449"/>
      <c r="RNH215" s="449"/>
      <c r="RNI215" s="449"/>
      <c r="RNJ215" s="449"/>
      <c r="RNK215" s="602"/>
      <c r="RNL215" s="447"/>
      <c r="RNM215" s="447"/>
      <c r="RNN215" s="447"/>
      <c r="RNO215" s="448"/>
      <c r="RNP215" s="602"/>
      <c r="RNQ215" s="602"/>
      <c r="RNR215" s="602"/>
      <c r="RNS215" s="449"/>
      <c r="RNT215" s="449"/>
      <c r="RNU215" s="449"/>
      <c r="RNV215" s="602"/>
      <c r="RNW215" s="449"/>
      <c r="RNX215" s="449"/>
      <c r="RNY215" s="449"/>
      <c r="RNZ215" s="449"/>
      <c r="ROA215" s="602"/>
      <c r="ROB215" s="447"/>
      <c r="ROC215" s="447"/>
      <c r="ROD215" s="447"/>
      <c r="ROE215" s="448"/>
      <c r="ROF215" s="602"/>
      <c r="ROG215" s="602"/>
      <c r="ROH215" s="602"/>
      <c r="ROI215" s="449"/>
      <c r="ROJ215" s="449"/>
      <c r="ROK215" s="449"/>
      <c r="ROL215" s="602"/>
      <c r="ROM215" s="449"/>
      <c r="RON215" s="449"/>
      <c r="ROO215" s="449"/>
      <c r="ROP215" s="449"/>
      <c r="ROQ215" s="602"/>
      <c r="ROR215" s="447"/>
      <c r="ROS215" s="447"/>
      <c r="ROT215" s="447"/>
      <c r="ROU215" s="448"/>
      <c r="ROV215" s="602"/>
      <c r="ROW215" s="602"/>
      <c r="ROX215" s="602"/>
      <c r="ROY215" s="449"/>
      <c r="ROZ215" s="449"/>
      <c r="RPA215" s="449"/>
      <c r="RPB215" s="602"/>
      <c r="RPC215" s="449"/>
      <c r="RPD215" s="449"/>
      <c r="RPE215" s="449"/>
      <c r="RPF215" s="449"/>
      <c r="RPG215" s="602"/>
      <c r="RPH215" s="447"/>
      <c r="RPI215" s="447"/>
      <c r="RPJ215" s="447"/>
      <c r="RPK215" s="448"/>
      <c r="RPL215" s="602"/>
      <c r="RPM215" s="602"/>
      <c r="RPN215" s="602"/>
      <c r="RPO215" s="449"/>
      <c r="RPP215" s="449"/>
      <c r="RPQ215" s="449"/>
      <c r="RPR215" s="602"/>
      <c r="RPS215" s="449"/>
      <c r="RPT215" s="449"/>
      <c r="RPU215" s="449"/>
      <c r="RPV215" s="449"/>
      <c r="RPW215" s="602"/>
      <c r="RPX215" s="447"/>
      <c r="RPY215" s="447"/>
      <c r="RPZ215" s="447"/>
      <c r="RQA215" s="448"/>
      <c r="RQB215" s="602"/>
      <c r="RQC215" s="602"/>
      <c r="RQD215" s="602"/>
      <c r="RQE215" s="449"/>
      <c r="RQF215" s="449"/>
      <c r="RQG215" s="449"/>
      <c r="RQH215" s="602"/>
      <c r="RQI215" s="449"/>
      <c r="RQJ215" s="449"/>
      <c r="RQK215" s="449"/>
      <c r="RQL215" s="449"/>
      <c r="RQM215" s="602"/>
      <c r="RQN215" s="447"/>
      <c r="RQO215" s="447"/>
      <c r="RQP215" s="447"/>
      <c r="RQQ215" s="448"/>
      <c r="RQR215" s="602"/>
      <c r="RQS215" s="602"/>
      <c r="RQT215" s="602"/>
      <c r="RQU215" s="449"/>
      <c r="RQV215" s="449"/>
      <c r="RQW215" s="449"/>
      <c r="RQX215" s="602"/>
      <c r="RQY215" s="449"/>
      <c r="RQZ215" s="449"/>
      <c r="RRA215" s="449"/>
      <c r="RRB215" s="449"/>
      <c r="RRC215" s="602"/>
      <c r="RRD215" s="447"/>
      <c r="RRE215" s="447"/>
      <c r="RRF215" s="447"/>
      <c r="RRG215" s="448"/>
      <c r="RRH215" s="602"/>
      <c r="RRI215" s="602"/>
      <c r="RRJ215" s="602"/>
      <c r="RRK215" s="449"/>
      <c r="RRL215" s="449"/>
      <c r="RRM215" s="449"/>
      <c r="RRN215" s="602"/>
      <c r="RRO215" s="449"/>
      <c r="RRP215" s="449"/>
      <c r="RRQ215" s="449"/>
      <c r="RRR215" s="449"/>
      <c r="RRS215" s="602"/>
      <c r="RRT215" s="447"/>
      <c r="RRU215" s="447"/>
      <c r="RRV215" s="447"/>
      <c r="RRW215" s="448"/>
      <c r="RRX215" s="602"/>
      <c r="RRY215" s="602"/>
      <c r="RRZ215" s="602"/>
      <c r="RSA215" s="449"/>
      <c r="RSB215" s="449"/>
      <c r="RSC215" s="449"/>
      <c r="RSD215" s="602"/>
      <c r="RSE215" s="449"/>
      <c r="RSF215" s="449"/>
      <c r="RSG215" s="449"/>
      <c r="RSH215" s="449"/>
      <c r="RSI215" s="602"/>
      <c r="RSJ215" s="447"/>
      <c r="RSK215" s="447"/>
      <c r="RSL215" s="447"/>
      <c r="RSM215" s="448"/>
      <c r="RSN215" s="602"/>
      <c r="RSO215" s="602"/>
      <c r="RSP215" s="602"/>
      <c r="RSQ215" s="449"/>
      <c r="RSR215" s="449"/>
      <c r="RSS215" s="449"/>
      <c r="RST215" s="602"/>
      <c r="RSU215" s="449"/>
      <c r="RSV215" s="449"/>
      <c r="RSW215" s="449"/>
      <c r="RSX215" s="449"/>
      <c r="RSY215" s="602"/>
      <c r="RSZ215" s="447"/>
      <c r="RTA215" s="447"/>
      <c r="RTB215" s="447"/>
      <c r="RTC215" s="448"/>
      <c r="RTD215" s="602"/>
      <c r="RTE215" s="602"/>
      <c r="RTF215" s="602"/>
      <c r="RTG215" s="449"/>
      <c r="RTH215" s="449"/>
      <c r="RTI215" s="449"/>
      <c r="RTJ215" s="602"/>
      <c r="RTK215" s="449"/>
      <c r="RTL215" s="449"/>
      <c r="RTM215" s="449"/>
      <c r="RTN215" s="449"/>
      <c r="RTO215" s="602"/>
      <c r="RTP215" s="447"/>
      <c r="RTQ215" s="447"/>
      <c r="RTR215" s="447"/>
      <c r="RTS215" s="448"/>
      <c r="RTT215" s="602"/>
      <c r="RTU215" s="602"/>
      <c r="RTV215" s="602"/>
      <c r="RTW215" s="449"/>
      <c r="RTX215" s="449"/>
      <c r="RTY215" s="449"/>
      <c r="RTZ215" s="602"/>
      <c r="RUA215" s="449"/>
      <c r="RUB215" s="449"/>
      <c r="RUC215" s="449"/>
      <c r="RUD215" s="449"/>
      <c r="RUE215" s="602"/>
      <c r="RUF215" s="447"/>
      <c r="RUG215" s="447"/>
      <c r="RUH215" s="447"/>
      <c r="RUI215" s="448"/>
      <c r="RUJ215" s="602"/>
      <c r="RUK215" s="602"/>
      <c r="RUL215" s="602"/>
      <c r="RUM215" s="449"/>
      <c r="RUN215" s="449"/>
      <c r="RUO215" s="449"/>
      <c r="RUP215" s="602"/>
      <c r="RUQ215" s="449"/>
      <c r="RUR215" s="449"/>
      <c r="RUS215" s="449"/>
      <c r="RUT215" s="449"/>
      <c r="RUU215" s="602"/>
      <c r="RUV215" s="447"/>
      <c r="RUW215" s="447"/>
      <c r="RUX215" s="447"/>
      <c r="RUY215" s="448"/>
      <c r="RUZ215" s="602"/>
      <c r="RVA215" s="602"/>
      <c r="RVB215" s="602"/>
      <c r="RVC215" s="449"/>
      <c r="RVD215" s="449"/>
      <c r="RVE215" s="449"/>
      <c r="RVF215" s="602"/>
      <c r="RVG215" s="449"/>
      <c r="RVH215" s="449"/>
      <c r="RVI215" s="449"/>
      <c r="RVJ215" s="449"/>
      <c r="RVK215" s="602"/>
      <c r="RVL215" s="447"/>
      <c r="RVM215" s="447"/>
      <c r="RVN215" s="447"/>
      <c r="RVO215" s="448"/>
      <c r="RVP215" s="602"/>
      <c r="RVQ215" s="602"/>
      <c r="RVR215" s="602"/>
      <c r="RVS215" s="449"/>
      <c r="RVT215" s="449"/>
      <c r="RVU215" s="449"/>
      <c r="RVV215" s="602"/>
      <c r="RVW215" s="449"/>
      <c r="RVX215" s="449"/>
      <c r="RVY215" s="449"/>
      <c r="RVZ215" s="449"/>
      <c r="RWA215" s="602"/>
      <c r="RWB215" s="447"/>
      <c r="RWC215" s="447"/>
      <c r="RWD215" s="447"/>
      <c r="RWE215" s="448"/>
      <c r="RWF215" s="602"/>
      <c r="RWG215" s="602"/>
      <c r="RWH215" s="602"/>
      <c r="RWI215" s="449"/>
      <c r="RWJ215" s="449"/>
      <c r="RWK215" s="449"/>
      <c r="RWL215" s="602"/>
      <c r="RWM215" s="449"/>
      <c r="RWN215" s="449"/>
      <c r="RWO215" s="449"/>
      <c r="RWP215" s="449"/>
      <c r="RWQ215" s="602"/>
      <c r="RWR215" s="447"/>
      <c r="RWS215" s="447"/>
      <c r="RWT215" s="447"/>
      <c r="RWU215" s="448"/>
      <c r="RWV215" s="602"/>
      <c r="RWW215" s="602"/>
      <c r="RWX215" s="602"/>
      <c r="RWY215" s="449"/>
      <c r="RWZ215" s="449"/>
      <c r="RXA215" s="449"/>
      <c r="RXB215" s="602"/>
      <c r="RXC215" s="449"/>
      <c r="RXD215" s="449"/>
      <c r="RXE215" s="449"/>
      <c r="RXF215" s="449"/>
      <c r="RXG215" s="602"/>
      <c r="RXH215" s="447"/>
      <c r="RXI215" s="447"/>
      <c r="RXJ215" s="447"/>
      <c r="RXK215" s="448"/>
      <c r="RXL215" s="602"/>
      <c r="RXM215" s="602"/>
      <c r="RXN215" s="602"/>
      <c r="RXO215" s="449"/>
      <c r="RXP215" s="449"/>
      <c r="RXQ215" s="449"/>
      <c r="RXR215" s="602"/>
      <c r="RXS215" s="449"/>
      <c r="RXT215" s="449"/>
      <c r="RXU215" s="449"/>
      <c r="RXV215" s="449"/>
      <c r="RXW215" s="602"/>
      <c r="RXX215" s="447"/>
      <c r="RXY215" s="447"/>
      <c r="RXZ215" s="447"/>
      <c r="RYA215" s="448"/>
      <c r="RYB215" s="602"/>
      <c r="RYC215" s="602"/>
      <c r="RYD215" s="602"/>
      <c r="RYE215" s="449"/>
      <c r="RYF215" s="449"/>
      <c r="RYG215" s="449"/>
      <c r="RYH215" s="602"/>
      <c r="RYI215" s="449"/>
      <c r="RYJ215" s="449"/>
      <c r="RYK215" s="449"/>
      <c r="RYL215" s="449"/>
      <c r="RYM215" s="602"/>
      <c r="RYN215" s="447"/>
      <c r="RYO215" s="447"/>
      <c r="RYP215" s="447"/>
      <c r="RYQ215" s="448"/>
      <c r="RYR215" s="602"/>
      <c r="RYS215" s="602"/>
      <c r="RYT215" s="602"/>
      <c r="RYU215" s="449"/>
      <c r="RYV215" s="449"/>
      <c r="RYW215" s="449"/>
      <c r="RYX215" s="602"/>
      <c r="RYY215" s="449"/>
      <c r="RYZ215" s="449"/>
      <c r="RZA215" s="449"/>
      <c r="RZB215" s="449"/>
      <c r="RZC215" s="602"/>
      <c r="RZD215" s="447"/>
      <c r="RZE215" s="447"/>
      <c r="RZF215" s="447"/>
      <c r="RZG215" s="448"/>
      <c r="RZH215" s="602"/>
      <c r="RZI215" s="602"/>
      <c r="RZJ215" s="602"/>
      <c r="RZK215" s="449"/>
      <c r="RZL215" s="449"/>
      <c r="RZM215" s="449"/>
      <c r="RZN215" s="602"/>
      <c r="RZO215" s="449"/>
      <c r="RZP215" s="449"/>
      <c r="RZQ215" s="449"/>
      <c r="RZR215" s="449"/>
      <c r="RZS215" s="602"/>
      <c r="RZT215" s="447"/>
      <c r="RZU215" s="447"/>
      <c r="RZV215" s="447"/>
      <c r="RZW215" s="448"/>
      <c r="RZX215" s="602"/>
      <c r="RZY215" s="602"/>
      <c r="RZZ215" s="602"/>
      <c r="SAA215" s="449"/>
      <c r="SAB215" s="449"/>
      <c r="SAC215" s="449"/>
      <c r="SAD215" s="602"/>
      <c r="SAE215" s="449"/>
      <c r="SAF215" s="449"/>
      <c r="SAG215" s="449"/>
      <c r="SAH215" s="449"/>
      <c r="SAI215" s="602"/>
      <c r="SAJ215" s="447"/>
      <c r="SAK215" s="447"/>
      <c r="SAL215" s="447"/>
      <c r="SAM215" s="448"/>
      <c r="SAN215" s="602"/>
      <c r="SAO215" s="602"/>
      <c r="SAP215" s="602"/>
      <c r="SAQ215" s="449"/>
      <c r="SAR215" s="449"/>
      <c r="SAS215" s="449"/>
      <c r="SAT215" s="602"/>
      <c r="SAU215" s="449"/>
      <c r="SAV215" s="449"/>
      <c r="SAW215" s="449"/>
      <c r="SAX215" s="449"/>
      <c r="SAY215" s="602"/>
      <c r="SAZ215" s="447"/>
      <c r="SBA215" s="447"/>
      <c r="SBB215" s="447"/>
      <c r="SBC215" s="448"/>
      <c r="SBD215" s="602"/>
      <c r="SBE215" s="602"/>
      <c r="SBF215" s="602"/>
      <c r="SBG215" s="449"/>
      <c r="SBH215" s="449"/>
      <c r="SBI215" s="449"/>
      <c r="SBJ215" s="602"/>
      <c r="SBK215" s="449"/>
      <c r="SBL215" s="449"/>
      <c r="SBM215" s="449"/>
      <c r="SBN215" s="449"/>
      <c r="SBO215" s="602"/>
      <c r="SBP215" s="447"/>
      <c r="SBQ215" s="447"/>
      <c r="SBR215" s="447"/>
      <c r="SBS215" s="448"/>
      <c r="SBT215" s="602"/>
      <c r="SBU215" s="602"/>
      <c r="SBV215" s="602"/>
      <c r="SBW215" s="449"/>
      <c r="SBX215" s="449"/>
      <c r="SBY215" s="449"/>
      <c r="SBZ215" s="602"/>
      <c r="SCA215" s="449"/>
      <c r="SCB215" s="449"/>
      <c r="SCC215" s="449"/>
      <c r="SCD215" s="449"/>
      <c r="SCE215" s="602"/>
      <c r="SCF215" s="447"/>
      <c r="SCG215" s="447"/>
      <c r="SCH215" s="447"/>
      <c r="SCI215" s="448"/>
      <c r="SCJ215" s="602"/>
      <c r="SCK215" s="602"/>
      <c r="SCL215" s="602"/>
      <c r="SCM215" s="449"/>
      <c r="SCN215" s="449"/>
      <c r="SCO215" s="449"/>
      <c r="SCP215" s="602"/>
      <c r="SCQ215" s="449"/>
      <c r="SCR215" s="449"/>
      <c r="SCS215" s="449"/>
      <c r="SCT215" s="449"/>
      <c r="SCU215" s="602"/>
      <c r="SCV215" s="447"/>
      <c r="SCW215" s="447"/>
      <c r="SCX215" s="447"/>
      <c r="SCY215" s="448"/>
      <c r="SCZ215" s="602"/>
      <c r="SDA215" s="602"/>
      <c r="SDB215" s="602"/>
      <c r="SDC215" s="449"/>
      <c r="SDD215" s="449"/>
      <c r="SDE215" s="449"/>
      <c r="SDF215" s="602"/>
      <c r="SDG215" s="449"/>
      <c r="SDH215" s="449"/>
      <c r="SDI215" s="449"/>
      <c r="SDJ215" s="449"/>
      <c r="SDK215" s="602"/>
      <c r="SDL215" s="447"/>
      <c r="SDM215" s="447"/>
      <c r="SDN215" s="447"/>
      <c r="SDO215" s="448"/>
      <c r="SDP215" s="602"/>
      <c r="SDQ215" s="602"/>
      <c r="SDR215" s="602"/>
      <c r="SDS215" s="449"/>
      <c r="SDT215" s="449"/>
      <c r="SDU215" s="449"/>
      <c r="SDV215" s="602"/>
      <c r="SDW215" s="449"/>
      <c r="SDX215" s="449"/>
      <c r="SDY215" s="449"/>
      <c r="SDZ215" s="449"/>
      <c r="SEA215" s="602"/>
      <c r="SEB215" s="447"/>
      <c r="SEC215" s="447"/>
      <c r="SED215" s="447"/>
      <c r="SEE215" s="448"/>
      <c r="SEF215" s="602"/>
      <c r="SEG215" s="602"/>
      <c r="SEH215" s="602"/>
      <c r="SEI215" s="449"/>
      <c r="SEJ215" s="449"/>
      <c r="SEK215" s="449"/>
      <c r="SEL215" s="602"/>
      <c r="SEM215" s="449"/>
      <c r="SEN215" s="449"/>
      <c r="SEO215" s="449"/>
      <c r="SEP215" s="449"/>
      <c r="SEQ215" s="602"/>
      <c r="SER215" s="447"/>
      <c r="SES215" s="447"/>
      <c r="SET215" s="447"/>
      <c r="SEU215" s="448"/>
      <c r="SEV215" s="602"/>
      <c r="SEW215" s="602"/>
      <c r="SEX215" s="602"/>
      <c r="SEY215" s="449"/>
      <c r="SEZ215" s="449"/>
      <c r="SFA215" s="449"/>
      <c r="SFB215" s="602"/>
      <c r="SFC215" s="449"/>
      <c r="SFD215" s="449"/>
      <c r="SFE215" s="449"/>
      <c r="SFF215" s="449"/>
      <c r="SFG215" s="602"/>
      <c r="SFH215" s="447"/>
      <c r="SFI215" s="447"/>
      <c r="SFJ215" s="447"/>
      <c r="SFK215" s="448"/>
      <c r="SFL215" s="602"/>
      <c r="SFM215" s="602"/>
      <c r="SFN215" s="602"/>
      <c r="SFO215" s="449"/>
      <c r="SFP215" s="449"/>
      <c r="SFQ215" s="449"/>
      <c r="SFR215" s="602"/>
      <c r="SFS215" s="449"/>
      <c r="SFT215" s="449"/>
      <c r="SFU215" s="449"/>
      <c r="SFV215" s="449"/>
      <c r="SFW215" s="602"/>
      <c r="SFX215" s="447"/>
      <c r="SFY215" s="447"/>
      <c r="SFZ215" s="447"/>
      <c r="SGA215" s="448"/>
      <c r="SGB215" s="602"/>
      <c r="SGC215" s="602"/>
      <c r="SGD215" s="602"/>
      <c r="SGE215" s="449"/>
      <c r="SGF215" s="449"/>
      <c r="SGG215" s="449"/>
      <c r="SGH215" s="602"/>
      <c r="SGI215" s="449"/>
      <c r="SGJ215" s="449"/>
      <c r="SGK215" s="449"/>
      <c r="SGL215" s="449"/>
      <c r="SGM215" s="602"/>
      <c r="SGN215" s="447"/>
      <c r="SGO215" s="447"/>
      <c r="SGP215" s="447"/>
      <c r="SGQ215" s="448"/>
      <c r="SGR215" s="602"/>
      <c r="SGS215" s="602"/>
      <c r="SGT215" s="602"/>
      <c r="SGU215" s="449"/>
      <c r="SGV215" s="449"/>
      <c r="SGW215" s="449"/>
      <c r="SGX215" s="602"/>
      <c r="SGY215" s="449"/>
      <c r="SGZ215" s="449"/>
      <c r="SHA215" s="449"/>
      <c r="SHB215" s="449"/>
      <c r="SHC215" s="602"/>
      <c r="SHD215" s="447"/>
      <c r="SHE215" s="447"/>
      <c r="SHF215" s="447"/>
      <c r="SHG215" s="448"/>
      <c r="SHH215" s="602"/>
      <c r="SHI215" s="602"/>
      <c r="SHJ215" s="602"/>
      <c r="SHK215" s="449"/>
      <c r="SHL215" s="449"/>
      <c r="SHM215" s="449"/>
      <c r="SHN215" s="602"/>
      <c r="SHO215" s="449"/>
      <c r="SHP215" s="449"/>
      <c r="SHQ215" s="449"/>
      <c r="SHR215" s="449"/>
      <c r="SHS215" s="602"/>
      <c r="SHT215" s="447"/>
      <c r="SHU215" s="447"/>
      <c r="SHV215" s="447"/>
      <c r="SHW215" s="448"/>
      <c r="SHX215" s="602"/>
      <c r="SHY215" s="602"/>
      <c r="SHZ215" s="602"/>
      <c r="SIA215" s="449"/>
      <c r="SIB215" s="449"/>
      <c r="SIC215" s="449"/>
      <c r="SID215" s="602"/>
      <c r="SIE215" s="449"/>
      <c r="SIF215" s="449"/>
      <c r="SIG215" s="449"/>
      <c r="SIH215" s="449"/>
      <c r="SII215" s="602"/>
      <c r="SIJ215" s="447"/>
      <c r="SIK215" s="447"/>
      <c r="SIL215" s="447"/>
      <c r="SIM215" s="448"/>
      <c r="SIN215" s="602"/>
      <c r="SIO215" s="602"/>
      <c r="SIP215" s="602"/>
      <c r="SIQ215" s="449"/>
      <c r="SIR215" s="449"/>
      <c r="SIS215" s="449"/>
      <c r="SIT215" s="602"/>
      <c r="SIU215" s="449"/>
      <c r="SIV215" s="449"/>
      <c r="SIW215" s="449"/>
      <c r="SIX215" s="449"/>
      <c r="SIY215" s="602"/>
      <c r="SIZ215" s="447"/>
      <c r="SJA215" s="447"/>
      <c r="SJB215" s="447"/>
      <c r="SJC215" s="448"/>
      <c r="SJD215" s="602"/>
      <c r="SJE215" s="602"/>
      <c r="SJF215" s="602"/>
      <c r="SJG215" s="449"/>
      <c r="SJH215" s="449"/>
      <c r="SJI215" s="449"/>
      <c r="SJJ215" s="602"/>
      <c r="SJK215" s="449"/>
      <c r="SJL215" s="449"/>
      <c r="SJM215" s="449"/>
      <c r="SJN215" s="449"/>
      <c r="SJO215" s="602"/>
      <c r="SJP215" s="447"/>
      <c r="SJQ215" s="447"/>
      <c r="SJR215" s="447"/>
      <c r="SJS215" s="448"/>
      <c r="SJT215" s="602"/>
      <c r="SJU215" s="602"/>
      <c r="SJV215" s="602"/>
      <c r="SJW215" s="449"/>
      <c r="SJX215" s="449"/>
      <c r="SJY215" s="449"/>
      <c r="SJZ215" s="602"/>
      <c r="SKA215" s="449"/>
      <c r="SKB215" s="449"/>
      <c r="SKC215" s="449"/>
      <c r="SKD215" s="449"/>
      <c r="SKE215" s="602"/>
      <c r="SKF215" s="447"/>
      <c r="SKG215" s="447"/>
      <c r="SKH215" s="447"/>
      <c r="SKI215" s="448"/>
      <c r="SKJ215" s="602"/>
      <c r="SKK215" s="602"/>
      <c r="SKL215" s="602"/>
      <c r="SKM215" s="449"/>
      <c r="SKN215" s="449"/>
      <c r="SKO215" s="449"/>
      <c r="SKP215" s="602"/>
      <c r="SKQ215" s="449"/>
      <c r="SKR215" s="449"/>
      <c r="SKS215" s="449"/>
      <c r="SKT215" s="449"/>
      <c r="SKU215" s="602"/>
      <c r="SKV215" s="447"/>
      <c r="SKW215" s="447"/>
      <c r="SKX215" s="447"/>
      <c r="SKY215" s="448"/>
      <c r="SKZ215" s="602"/>
      <c r="SLA215" s="602"/>
      <c r="SLB215" s="602"/>
      <c r="SLC215" s="449"/>
      <c r="SLD215" s="449"/>
      <c r="SLE215" s="449"/>
      <c r="SLF215" s="602"/>
      <c r="SLG215" s="449"/>
      <c r="SLH215" s="449"/>
      <c r="SLI215" s="449"/>
      <c r="SLJ215" s="449"/>
      <c r="SLK215" s="602"/>
      <c r="SLL215" s="447"/>
      <c r="SLM215" s="447"/>
      <c r="SLN215" s="447"/>
      <c r="SLO215" s="448"/>
      <c r="SLP215" s="602"/>
      <c r="SLQ215" s="602"/>
      <c r="SLR215" s="602"/>
      <c r="SLS215" s="449"/>
      <c r="SLT215" s="449"/>
      <c r="SLU215" s="449"/>
      <c r="SLV215" s="602"/>
      <c r="SLW215" s="449"/>
      <c r="SLX215" s="449"/>
      <c r="SLY215" s="449"/>
      <c r="SLZ215" s="449"/>
      <c r="SMA215" s="602"/>
      <c r="SMB215" s="447"/>
      <c r="SMC215" s="447"/>
      <c r="SMD215" s="447"/>
      <c r="SME215" s="448"/>
      <c r="SMF215" s="602"/>
      <c r="SMG215" s="602"/>
      <c r="SMH215" s="602"/>
      <c r="SMI215" s="449"/>
      <c r="SMJ215" s="449"/>
      <c r="SMK215" s="449"/>
      <c r="SML215" s="602"/>
      <c r="SMM215" s="449"/>
      <c r="SMN215" s="449"/>
      <c r="SMO215" s="449"/>
      <c r="SMP215" s="449"/>
      <c r="SMQ215" s="602"/>
      <c r="SMR215" s="447"/>
      <c r="SMS215" s="447"/>
      <c r="SMT215" s="447"/>
      <c r="SMU215" s="448"/>
      <c r="SMV215" s="602"/>
      <c r="SMW215" s="602"/>
      <c r="SMX215" s="602"/>
      <c r="SMY215" s="449"/>
      <c r="SMZ215" s="449"/>
      <c r="SNA215" s="449"/>
      <c r="SNB215" s="602"/>
      <c r="SNC215" s="449"/>
      <c r="SND215" s="449"/>
      <c r="SNE215" s="449"/>
      <c r="SNF215" s="449"/>
      <c r="SNG215" s="602"/>
      <c r="SNH215" s="447"/>
      <c r="SNI215" s="447"/>
      <c r="SNJ215" s="447"/>
      <c r="SNK215" s="448"/>
      <c r="SNL215" s="602"/>
      <c r="SNM215" s="602"/>
      <c r="SNN215" s="602"/>
      <c r="SNO215" s="449"/>
      <c r="SNP215" s="449"/>
      <c r="SNQ215" s="449"/>
      <c r="SNR215" s="602"/>
      <c r="SNS215" s="449"/>
      <c r="SNT215" s="449"/>
      <c r="SNU215" s="449"/>
      <c r="SNV215" s="449"/>
      <c r="SNW215" s="602"/>
      <c r="SNX215" s="447"/>
      <c r="SNY215" s="447"/>
      <c r="SNZ215" s="447"/>
      <c r="SOA215" s="448"/>
      <c r="SOB215" s="602"/>
      <c r="SOC215" s="602"/>
      <c r="SOD215" s="602"/>
      <c r="SOE215" s="449"/>
      <c r="SOF215" s="449"/>
      <c r="SOG215" s="449"/>
      <c r="SOH215" s="602"/>
      <c r="SOI215" s="449"/>
      <c r="SOJ215" s="449"/>
      <c r="SOK215" s="449"/>
      <c r="SOL215" s="449"/>
      <c r="SOM215" s="602"/>
      <c r="SON215" s="447"/>
      <c r="SOO215" s="447"/>
      <c r="SOP215" s="447"/>
      <c r="SOQ215" s="448"/>
      <c r="SOR215" s="602"/>
      <c r="SOS215" s="602"/>
      <c r="SOT215" s="602"/>
      <c r="SOU215" s="449"/>
      <c r="SOV215" s="449"/>
      <c r="SOW215" s="449"/>
      <c r="SOX215" s="602"/>
      <c r="SOY215" s="449"/>
      <c r="SOZ215" s="449"/>
      <c r="SPA215" s="449"/>
      <c r="SPB215" s="449"/>
      <c r="SPC215" s="602"/>
      <c r="SPD215" s="447"/>
      <c r="SPE215" s="447"/>
      <c r="SPF215" s="447"/>
      <c r="SPG215" s="448"/>
      <c r="SPH215" s="602"/>
      <c r="SPI215" s="602"/>
      <c r="SPJ215" s="602"/>
      <c r="SPK215" s="449"/>
      <c r="SPL215" s="449"/>
      <c r="SPM215" s="449"/>
      <c r="SPN215" s="602"/>
      <c r="SPO215" s="449"/>
      <c r="SPP215" s="449"/>
      <c r="SPQ215" s="449"/>
      <c r="SPR215" s="449"/>
      <c r="SPS215" s="602"/>
      <c r="SPT215" s="447"/>
      <c r="SPU215" s="447"/>
      <c r="SPV215" s="447"/>
      <c r="SPW215" s="448"/>
      <c r="SPX215" s="602"/>
      <c r="SPY215" s="602"/>
      <c r="SPZ215" s="602"/>
      <c r="SQA215" s="449"/>
      <c r="SQB215" s="449"/>
      <c r="SQC215" s="449"/>
      <c r="SQD215" s="602"/>
      <c r="SQE215" s="449"/>
      <c r="SQF215" s="449"/>
      <c r="SQG215" s="449"/>
      <c r="SQH215" s="449"/>
      <c r="SQI215" s="602"/>
      <c r="SQJ215" s="447"/>
      <c r="SQK215" s="447"/>
      <c r="SQL215" s="447"/>
      <c r="SQM215" s="448"/>
      <c r="SQN215" s="602"/>
      <c r="SQO215" s="602"/>
      <c r="SQP215" s="602"/>
      <c r="SQQ215" s="449"/>
      <c r="SQR215" s="449"/>
      <c r="SQS215" s="449"/>
      <c r="SQT215" s="602"/>
      <c r="SQU215" s="449"/>
      <c r="SQV215" s="449"/>
      <c r="SQW215" s="449"/>
      <c r="SQX215" s="449"/>
      <c r="SQY215" s="602"/>
      <c r="SQZ215" s="447"/>
      <c r="SRA215" s="447"/>
      <c r="SRB215" s="447"/>
      <c r="SRC215" s="448"/>
      <c r="SRD215" s="602"/>
      <c r="SRE215" s="602"/>
      <c r="SRF215" s="602"/>
      <c r="SRG215" s="449"/>
      <c r="SRH215" s="449"/>
      <c r="SRI215" s="449"/>
      <c r="SRJ215" s="602"/>
      <c r="SRK215" s="449"/>
      <c r="SRL215" s="449"/>
      <c r="SRM215" s="449"/>
      <c r="SRN215" s="449"/>
      <c r="SRO215" s="602"/>
      <c r="SRP215" s="447"/>
      <c r="SRQ215" s="447"/>
      <c r="SRR215" s="447"/>
      <c r="SRS215" s="448"/>
      <c r="SRT215" s="602"/>
      <c r="SRU215" s="602"/>
      <c r="SRV215" s="602"/>
      <c r="SRW215" s="449"/>
      <c r="SRX215" s="449"/>
      <c r="SRY215" s="449"/>
      <c r="SRZ215" s="602"/>
      <c r="SSA215" s="449"/>
      <c r="SSB215" s="449"/>
      <c r="SSC215" s="449"/>
      <c r="SSD215" s="449"/>
      <c r="SSE215" s="602"/>
      <c r="SSF215" s="447"/>
      <c r="SSG215" s="447"/>
      <c r="SSH215" s="447"/>
      <c r="SSI215" s="448"/>
      <c r="SSJ215" s="602"/>
      <c r="SSK215" s="602"/>
      <c r="SSL215" s="602"/>
      <c r="SSM215" s="449"/>
      <c r="SSN215" s="449"/>
      <c r="SSO215" s="449"/>
      <c r="SSP215" s="602"/>
      <c r="SSQ215" s="449"/>
      <c r="SSR215" s="449"/>
      <c r="SSS215" s="449"/>
      <c r="SST215" s="449"/>
      <c r="SSU215" s="602"/>
      <c r="SSV215" s="447"/>
      <c r="SSW215" s="447"/>
      <c r="SSX215" s="447"/>
      <c r="SSY215" s="448"/>
      <c r="SSZ215" s="602"/>
      <c r="STA215" s="602"/>
      <c r="STB215" s="602"/>
      <c r="STC215" s="449"/>
      <c r="STD215" s="449"/>
      <c r="STE215" s="449"/>
      <c r="STF215" s="602"/>
      <c r="STG215" s="449"/>
      <c r="STH215" s="449"/>
      <c r="STI215" s="449"/>
      <c r="STJ215" s="449"/>
      <c r="STK215" s="602"/>
      <c r="STL215" s="447"/>
      <c r="STM215" s="447"/>
      <c r="STN215" s="447"/>
      <c r="STO215" s="448"/>
      <c r="STP215" s="602"/>
      <c r="STQ215" s="602"/>
      <c r="STR215" s="602"/>
      <c r="STS215" s="449"/>
      <c r="STT215" s="449"/>
      <c r="STU215" s="449"/>
      <c r="STV215" s="602"/>
      <c r="STW215" s="449"/>
      <c r="STX215" s="449"/>
      <c r="STY215" s="449"/>
      <c r="STZ215" s="449"/>
      <c r="SUA215" s="602"/>
      <c r="SUB215" s="447"/>
      <c r="SUC215" s="447"/>
      <c r="SUD215" s="447"/>
      <c r="SUE215" s="448"/>
      <c r="SUF215" s="602"/>
      <c r="SUG215" s="602"/>
      <c r="SUH215" s="602"/>
      <c r="SUI215" s="449"/>
      <c r="SUJ215" s="449"/>
      <c r="SUK215" s="449"/>
      <c r="SUL215" s="602"/>
      <c r="SUM215" s="449"/>
      <c r="SUN215" s="449"/>
      <c r="SUO215" s="449"/>
      <c r="SUP215" s="449"/>
      <c r="SUQ215" s="602"/>
      <c r="SUR215" s="447"/>
      <c r="SUS215" s="447"/>
      <c r="SUT215" s="447"/>
      <c r="SUU215" s="448"/>
      <c r="SUV215" s="602"/>
      <c r="SUW215" s="602"/>
      <c r="SUX215" s="602"/>
      <c r="SUY215" s="449"/>
      <c r="SUZ215" s="449"/>
      <c r="SVA215" s="449"/>
      <c r="SVB215" s="602"/>
      <c r="SVC215" s="449"/>
      <c r="SVD215" s="449"/>
      <c r="SVE215" s="449"/>
      <c r="SVF215" s="449"/>
      <c r="SVG215" s="602"/>
      <c r="SVH215" s="447"/>
      <c r="SVI215" s="447"/>
      <c r="SVJ215" s="447"/>
      <c r="SVK215" s="448"/>
      <c r="SVL215" s="602"/>
      <c r="SVM215" s="602"/>
      <c r="SVN215" s="602"/>
      <c r="SVO215" s="449"/>
      <c r="SVP215" s="449"/>
      <c r="SVQ215" s="449"/>
      <c r="SVR215" s="602"/>
      <c r="SVS215" s="449"/>
      <c r="SVT215" s="449"/>
      <c r="SVU215" s="449"/>
      <c r="SVV215" s="449"/>
      <c r="SVW215" s="602"/>
      <c r="SVX215" s="447"/>
      <c r="SVY215" s="447"/>
      <c r="SVZ215" s="447"/>
      <c r="SWA215" s="448"/>
      <c r="SWB215" s="602"/>
      <c r="SWC215" s="602"/>
      <c r="SWD215" s="602"/>
      <c r="SWE215" s="449"/>
      <c r="SWF215" s="449"/>
      <c r="SWG215" s="449"/>
      <c r="SWH215" s="602"/>
      <c r="SWI215" s="449"/>
      <c r="SWJ215" s="449"/>
      <c r="SWK215" s="449"/>
      <c r="SWL215" s="449"/>
      <c r="SWM215" s="602"/>
      <c r="SWN215" s="447"/>
      <c r="SWO215" s="447"/>
      <c r="SWP215" s="447"/>
      <c r="SWQ215" s="448"/>
      <c r="SWR215" s="602"/>
      <c r="SWS215" s="602"/>
      <c r="SWT215" s="602"/>
      <c r="SWU215" s="449"/>
      <c r="SWV215" s="449"/>
      <c r="SWW215" s="449"/>
      <c r="SWX215" s="602"/>
      <c r="SWY215" s="449"/>
      <c r="SWZ215" s="449"/>
      <c r="SXA215" s="449"/>
      <c r="SXB215" s="449"/>
      <c r="SXC215" s="602"/>
      <c r="SXD215" s="447"/>
      <c r="SXE215" s="447"/>
      <c r="SXF215" s="447"/>
      <c r="SXG215" s="448"/>
      <c r="SXH215" s="602"/>
      <c r="SXI215" s="602"/>
      <c r="SXJ215" s="602"/>
      <c r="SXK215" s="449"/>
      <c r="SXL215" s="449"/>
      <c r="SXM215" s="449"/>
      <c r="SXN215" s="602"/>
      <c r="SXO215" s="449"/>
      <c r="SXP215" s="449"/>
      <c r="SXQ215" s="449"/>
      <c r="SXR215" s="449"/>
      <c r="SXS215" s="602"/>
      <c r="SXT215" s="447"/>
      <c r="SXU215" s="447"/>
      <c r="SXV215" s="447"/>
      <c r="SXW215" s="448"/>
      <c r="SXX215" s="602"/>
      <c r="SXY215" s="602"/>
      <c r="SXZ215" s="602"/>
      <c r="SYA215" s="449"/>
      <c r="SYB215" s="449"/>
      <c r="SYC215" s="449"/>
      <c r="SYD215" s="602"/>
      <c r="SYE215" s="449"/>
      <c r="SYF215" s="449"/>
      <c r="SYG215" s="449"/>
      <c r="SYH215" s="449"/>
      <c r="SYI215" s="602"/>
      <c r="SYJ215" s="447"/>
      <c r="SYK215" s="447"/>
      <c r="SYL215" s="447"/>
      <c r="SYM215" s="448"/>
      <c r="SYN215" s="602"/>
      <c r="SYO215" s="602"/>
      <c r="SYP215" s="602"/>
      <c r="SYQ215" s="449"/>
      <c r="SYR215" s="449"/>
      <c r="SYS215" s="449"/>
      <c r="SYT215" s="602"/>
      <c r="SYU215" s="449"/>
      <c r="SYV215" s="449"/>
      <c r="SYW215" s="449"/>
      <c r="SYX215" s="449"/>
      <c r="SYY215" s="602"/>
      <c r="SYZ215" s="447"/>
      <c r="SZA215" s="447"/>
      <c r="SZB215" s="447"/>
      <c r="SZC215" s="448"/>
      <c r="SZD215" s="602"/>
      <c r="SZE215" s="602"/>
      <c r="SZF215" s="602"/>
      <c r="SZG215" s="449"/>
      <c r="SZH215" s="449"/>
      <c r="SZI215" s="449"/>
      <c r="SZJ215" s="602"/>
      <c r="SZK215" s="449"/>
      <c r="SZL215" s="449"/>
      <c r="SZM215" s="449"/>
      <c r="SZN215" s="449"/>
      <c r="SZO215" s="602"/>
      <c r="SZP215" s="447"/>
      <c r="SZQ215" s="447"/>
      <c r="SZR215" s="447"/>
      <c r="SZS215" s="448"/>
      <c r="SZT215" s="602"/>
      <c r="SZU215" s="602"/>
      <c r="SZV215" s="602"/>
      <c r="SZW215" s="449"/>
      <c r="SZX215" s="449"/>
      <c r="SZY215" s="449"/>
      <c r="SZZ215" s="602"/>
      <c r="TAA215" s="449"/>
      <c r="TAB215" s="449"/>
      <c r="TAC215" s="449"/>
      <c r="TAD215" s="449"/>
      <c r="TAE215" s="602"/>
      <c r="TAF215" s="447"/>
      <c r="TAG215" s="447"/>
      <c r="TAH215" s="447"/>
      <c r="TAI215" s="448"/>
      <c r="TAJ215" s="602"/>
      <c r="TAK215" s="602"/>
      <c r="TAL215" s="602"/>
      <c r="TAM215" s="449"/>
      <c r="TAN215" s="449"/>
      <c r="TAO215" s="449"/>
      <c r="TAP215" s="602"/>
      <c r="TAQ215" s="449"/>
      <c r="TAR215" s="449"/>
      <c r="TAS215" s="449"/>
      <c r="TAT215" s="449"/>
      <c r="TAU215" s="602"/>
      <c r="TAV215" s="447"/>
      <c r="TAW215" s="447"/>
      <c r="TAX215" s="447"/>
      <c r="TAY215" s="448"/>
      <c r="TAZ215" s="602"/>
      <c r="TBA215" s="602"/>
      <c r="TBB215" s="602"/>
      <c r="TBC215" s="449"/>
      <c r="TBD215" s="449"/>
      <c r="TBE215" s="449"/>
      <c r="TBF215" s="602"/>
      <c r="TBG215" s="449"/>
      <c r="TBH215" s="449"/>
      <c r="TBI215" s="449"/>
      <c r="TBJ215" s="449"/>
      <c r="TBK215" s="602"/>
      <c r="TBL215" s="447"/>
      <c r="TBM215" s="447"/>
      <c r="TBN215" s="447"/>
      <c r="TBO215" s="448"/>
      <c r="TBP215" s="602"/>
      <c r="TBQ215" s="602"/>
      <c r="TBR215" s="602"/>
      <c r="TBS215" s="449"/>
      <c r="TBT215" s="449"/>
      <c r="TBU215" s="449"/>
      <c r="TBV215" s="602"/>
      <c r="TBW215" s="449"/>
      <c r="TBX215" s="449"/>
      <c r="TBY215" s="449"/>
      <c r="TBZ215" s="449"/>
      <c r="TCA215" s="602"/>
      <c r="TCB215" s="447"/>
      <c r="TCC215" s="447"/>
      <c r="TCD215" s="447"/>
      <c r="TCE215" s="448"/>
      <c r="TCF215" s="602"/>
      <c r="TCG215" s="602"/>
      <c r="TCH215" s="602"/>
      <c r="TCI215" s="449"/>
      <c r="TCJ215" s="449"/>
      <c r="TCK215" s="449"/>
      <c r="TCL215" s="602"/>
      <c r="TCM215" s="449"/>
      <c r="TCN215" s="449"/>
      <c r="TCO215" s="449"/>
      <c r="TCP215" s="449"/>
      <c r="TCQ215" s="602"/>
      <c r="TCR215" s="447"/>
      <c r="TCS215" s="447"/>
      <c r="TCT215" s="447"/>
      <c r="TCU215" s="448"/>
      <c r="TCV215" s="602"/>
      <c r="TCW215" s="602"/>
      <c r="TCX215" s="602"/>
      <c r="TCY215" s="449"/>
      <c r="TCZ215" s="449"/>
      <c r="TDA215" s="449"/>
      <c r="TDB215" s="602"/>
      <c r="TDC215" s="449"/>
      <c r="TDD215" s="449"/>
      <c r="TDE215" s="449"/>
      <c r="TDF215" s="449"/>
      <c r="TDG215" s="602"/>
      <c r="TDH215" s="447"/>
      <c r="TDI215" s="447"/>
      <c r="TDJ215" s="447"/>
      <c r="TDK215" s="448"/>
      <c r="TDL215" s="602"/>
      <c r="TDM215" s="602"/>
      <c r="TDN215" s="602"/>
      <c r="TDO215" s="449"/>
      <c r="TDP215" s="449"/>
      <c r="TDQ215" s="449"/>
      <c r="TDR215" s="602"/>
      <c r="TDS215" s="449"/>
      <c r="TDT215" s="449"/>
      <c r="TDU215" s="449"/>
      <c r="TDV215" s="449"/>
      <c r="TDW215" s="602"/>
      <c r="TDX215" s="447"/>
      <c r="TDY215" s="447"/>
      <c r="TDZ215" s="447"/>
      <c r="TEA215" s="448"/>
      <c r="TEB215" s="602"/>
      <c r="TEC215" s="602"/>
      <c r="TED215" s="602"/>
      <c r="TEE215" s="449"/>
      <c r="TEF215" s="449"/>
      <c r="TEG215" s="449"/>
      <c r="TEH215" s="602"/>
      <c r="TEI215" s="449"/>
      <c r="TEJ215" s="449"/>
      <c r="TEK215" s="449"/>
      <c r="TEL215" s="449"/>
      <c r="TEM215" s="602"/>
      <c r="TEN215" s="447"/>
      <c r="TEO215" s="447"/>
      <c r="TEP215" s="447"/>
      <c r="TEQ215" s="448"/>
      <c r="TER215" s="602"/>
      <c r="TES215" s="602"/>
      <c r="TET215" s="602"/>
      <c r="TEU215" s="449"/>
      <c r="TEV215" s="449"/>
      <c r="TEW215" s="449"/>
      <c r="TEX215" s="602"/>
      <c r="TEY215" s="449"/>
      <c r="TEZ215" s="449"/>
      <c r="TFA215" s="449"/>
      <c r="TFB215" s="449"/>
      <c r="TFC215" s="602"/>
      <c r="TFD215" s="447"/>
      <c r="TFE215" s="447"/>
      <c r="TFF215" s="447"/>
      <c r="TFG215" s="448"/>
      <c r="TFH215" s="602"/>
      <c r="TFI215" s="602"/>
      <c r="TFJ215" s="602"/>
      <c r="TFK215" s="449"/>
      <c r="TFL215" s="449"/>
      <c r="TFM215" s="449"/>
      <c r="TFN215" s="602"/>
      <c r="TFO215" s="449"/>
      <c r="TFP215" s="449"/>
      <c r="TFQ215" s="449"/>
      <c r="TFR215" s="449"/>
      <c r="TFS215" s="602"/>
      <c r="TFT215" s="447"/>
      <c r="TFU215" s="447"/>
      <c r="TFV215" s="447"/>
      <c r="TFW215" s="448"/>
      <c r="TFX215" s="602"/>
      <c r="TFY215" s="602"/>
      <c r="TFZ215" s="602"/>
      <c r="TGA215" s="449"/>
      <c r="TGB215" s="449"/>
      <c r="TGC215" s="449"/>
      <c r="TGD215" s="602"/>
      <c r="TGE215" s="449"/>
      <c r="TGF215" s="449"/>
      <c r="TGG215" s="449"/>
      <c r="TGH215" s="449"/>
      <c r="TGI215" s="602"/>
      <c r="TGJ215" s="447"/>
      <c r="TGK215" s="447"/>
      <c r="TGL215" s="447"/>
      <c r="TGM215" s="448"/>
      <c r="TGN215" s="602"/>
      <c r="TGO215" s="602"/>
      <c r="TGP215" s="602"/>
      <c r="TGQ215" s="449"/>
      <c r="TGR215" s="449"/>
      <c r="TGS215" s="449"/>
      <c r="TGT215" s="602"/>
      <c r="TGU215" s="449"/>
      <c r="TGV215" s="449"/>
      <c r="TGW215" s="449"/>
      <c r="TGX215" s="449"/>
      <c r="TGY215" s="602"/>
      <c r="TGZ215" s="447"/>
      <c r="THA215" s="447"/>
      <c r="THB215" s="447"/>
      <c r="THC215" s="448"/>
      <c r="THD215" s="602"/>
      <c r="THE215" s="602"/>
      <c r="THF215" s="602"/>
      <c r="THG215" s="449"/>
      <c r="THH215" s="449"/>
      <c r="THI215" s="449"/>
      <c r="THJ215" s="602"/>
      <c r="THK215" s="449"/>
      <c r="THL215" s="449"/>
      <c r="THM215" s="449"/>
      <c r="THN215" s="449"/>
      <c r="THO215" s="602"/>
      <c r="THP215" s="447"/>
      <c r="THQ215" s="447"/>
      <c r="THR215" s="447"/>
      <c r="THS215" s="448"/>
      <c r="THT215" s="602"/>
      <c r="THU215" s="602"/>
      <c r="THV215" s="602"/>
      <c r="THW215" s="449"/>
      <c r="THX215" s="449"/>
      <c r="THY215" s="449"/>
      <c r="THZ215" s="602"/>
      <c r="TIA215" s="449"/>
      <c r="TIB215" s="449"/>
      <c r="TIC215" s="449"/>
      <c r="TID215" s="449"/>
      <c r="TIE215" s="602"/>
      <c r="TIF215" s="447"/>
      <c r="TIG215" s="447"/>
      <c r="TIH215" s="447"/>
      <c r="TII215" s="448"/>
      <c r="TIJ215" s="602"/>
      <c r="TIK215" s="602"/>
      <c r="TIL215" s="602"/>
      <c r="TIM215" s="449"/>
      <c r="TIN215" s="449"/>
      <c r="TIO215" s="449"/>
      <c r="TIP215" s="602"/>
      <c r="TIQ215" s="449"/>
      <c r="TIR215" s="449"/>
      <c r="TIS215" s="449"/>
      <c r="TIT215" s="449"/>
      <c r="TIU215" s="602"/>
      <c r="TIV215" s="447"/>
      <c r="TIW215" s="447"/>
      <c r="TIX215" s="447"/>
      <c r="TIY215" s="448"/>
      <c r="TIZ215" s="602"/>
      <c r="TJA215" s="602"/>
      <c r="TJB215" s="602"/>
      <c r="TJC215" s="449"/>
      <c r="TJD215" s="449"/>
      <c r="TJE215" s="449"/>
      <c r="TJF215" s="602"/>
      <c r="TJG215" s="449"/>
      <c r="TJH215" s="449"/>
      <c r="TJI215" s="449"/>
      <c r="TJJ215" s="449"/>
      <c r="TJK215" s="602"/>
      <c r="TJL215" s="447"/>
      <c r="TJM215" s="447"/>
      <c r="TJN215" s="447"/>
      <c r="TJO215" s="448"/>
      <c r="TJP215" s="602"/>
      <c r="TJQ215" s="602"/>
      <c r="TJR215" s="602"/>
      <c r="TJS215" s="449"/>
      <c r="TJT215" s="449"/>
      <c r="TJU215" s="449"/>
      <c r="TJV215" s="602"/>
      <c r="TJW215" s="449"/>
      <c r="TJX215" s="449"/>
      <c r="TJY215" s="449"/>
      <c r="TJZ215" s="449"/>
      <c r="TKA215" s="602"/>
      <c r="TKB215" s="447"/>
      <c r="TKC215" s="447"/>
      <c r="TKD215" s="447"/>
      <c r="TKE215" s="448"/>
      <c r="TKF215" s="602"/>
      <c r="TKG215" s="602"/>
      <c r="TKH215" s="602"/>
      <c r="TKI215" s="449"/>
      <c r="TKJ215" s="449"/>
      <c r="TKK215" s="449"/>
      <c r="TKL215" s="602"/>
      <c r="TKM215" s="449"/>
      <c r="TKN215" s="449"/>
      <c r="TKO215" s="449"/>
      <c r="TKP215" s="449"/>
      <c r="TKQ215" s="602"/>
      <c r="TKR215" s="447"/>
      <c r="TKS215" s="447"/>
      <c r="TKT215" s="447"/>
      <c r="TKU215" s="448"/>
      <c r="TKV215" s="602"/>
      <c r="TKW215" s="602"/>
      <c r="TKX215" s="602"/>
      <c r="TKY215" s="449"/>
      <c r="TKZ215" s="449"/>
      <c r="TLA215" s="449"/>
      <c r="TLB215" s="602"/>
      <c r="TLC215" s="449"/>
      <c r="TLD215" s="449"/>
      <c r="TLE215" s="449"/>
      <c r="TLF215" s="449"/>
      <c r="TLG215" s="602"/>
      <c r="TLH215" s="447"/>
      <c r="TLI215" s="447"/>
      <c r="TLJ215" s="447"/>
      <c r="TLK215" s="448"/>
      <c r="TLL215" s="602"/>
      <c r="TLM215" s="602"/>
      <c r="TLN215" s="602"/>
      <c r="TLO215" s="449"/>
      <c r="TLP215" s="449"/>
      <c r="TLQ215" s="449"/>
      <c r="TLR215" s="602"/>
      <c r="TLS215" s="449"/>
      <c r="TLT215" s="449"/>
      <c r="TLU215" s="449"/>
      <c r="TLV215" s="449"/>
      <c r="TLW215" s="602"/>
      <c r="TLX215" s="447"/>
      <c r="TLY215" s="447"/>
      <c r="TLZ215" s="447"/>
      <c r="TMA215" s="448"/>
      <c r="TMB215" s="602"/>
      <c r="TMC215" s="602"/>
      <c r="TMD215" s="602"/>
      <c r="TME215" s="449"/>
      <c r="TMF215" s="449"/>
      <c r="TMG215" s="449"/>
      <c r="TMH215" s="602"/>
      <c r="TMI215" s="449"/>
      <c r="TMJ215" s="449"/>
      <c r="TMK215" s="449"/>
      <c r="TML215" s="449"/>
      <c r="TMM215" s="602"/>
      <c r="TMN215" s="447"/>
      <c r="TMO215" s="447"/>
      <c r="TMP215" s="447"/>
      <c r="TMQ215" s="448"/>
      <c r="TMR215" s="602"/>
      <c r="TMS215" s="602"/>
      <c r="TMT215" s="602"/>
      <c r="TMU215" s="449"/>
      <c r="TMV215" s="449"/>
      <c r="TMW215" s="449"/>
      <c r="TMX215" s="602"/>
      <c r="TMY215" s="449"/>
      <c r="TMZ215" s="449"/>
      <c r="TNA215" s="449"/>
      <c r="TNB215" s="449"/>
      <c r="TNC215" s="602"/>
      <c r="TND215" s="447"/>
      <c r="TNE215" s="447"/>
      <c r="TNF215" s="447"/>
      <c r="TNG215" s="448"/>
      <c r="TNH215" s="602"/>
      <c r="TNI215" s="602"/>
      <c r="TNJ215" s="602"/>
      <c r="TNK215" s="449"/>
      <c r="TNL215" s="449"/>
      <c r="TNM215" s="449"/>
      <c r="TNN215" s="602"/>
      <c r="TNO215" s="449"/>
      <c r="TNP215" s="449"/>
      <c r="TNQ215" s="449"/>
      <c r="TNR215" s="449"/>
      <c r="TNS215" s="602"/>
      <c r="TNT215" s="447"/>
      <c r="TNU215" s="447"/>
      <c r="TNV215" s="447"/>
      <c r="TNW215" s="448"/>
      <c r="TNX215" s="602"/>
      <c r="TNY215" s="602"/>
      <c r="TNZ215" s="602"/>
      <c r="TOA215" s="449"/>
      <c r="TOB215" s="449"/>
      <c r="TOC215" s="449"/>
      <c r="TOD215" s="602"/>
      <c r="TOE215" s="449"/>
      <c r="TOF215" s="449"/>
      <c r="TOG215" s="449"/>
      <c r="TOH215" s="449"/>
      <c r="TOI215" s="602"/>
      <c r="TOJ215" s="447"/>
      <c r="TOK215" s="447"/>
      <c r="TOL215" s="447"/>
      <c r="TOM215" s="448"/>
      <c r="TON215" s="602"/>
      <c r="TOO215" s="602"/>
      <c r="TOP215" s="602"/>
      <c r="TOQ215" s="449"/>
      <c r="TOR215" s="449"/>
      <c r="TOS215" s="449"/>
      <c r="TOT215" s="602"/>
      <c r="TOU215" s="449"/>
      <c r="TOV215" s="449"/>
      <c r="TOW215" s="449"/>
      <c r="TOX215" s="449"/>
      <c r="TOY215" s="602"/>
      <c r="TOZ215" s="447"/>
      <c r="TPA215" s="447"/>
      <c r="TPB215" s="447"/>
      <c r="TPC215" s="448"/>
      <c r="TPD215" s="602"/>
      <c r="TPE215" s="602"/>
      <c r="TPF215" s="602"/>
      <c r="TPG215" s="449"/>
      <c r="TPH215" s="449"/>
      <c r="TPI215" s="449"/>
      <c r="TPJ215" s="602"/>
      <c r="TPK215" s="449"/>
      <c r="TPL215" s="449"/>
      <c r="TPM215" s="449"/>
      <c r="TPN215" s="449"/>
      <c r="TPO215" s="602"/>
      <c r="TPP215" s="447"/>
      <c r="TPQ215" s="447"/>
      <c r="TPR215" s="447"/>
      <c r="TPS215" s="448"/>
      <c r="TPT215" s="602"/>
      <c r="TPU215" s="602"/>
      <c r="TPV215" s="602"/>
      <c r="TPW215" s="449"/>
      <c r="TPX215" s="449"/>
      <c r="TPY215" s="449"/>
      <c r="TPZ215" s="602"/>
      <c r="TQA215" s="449"/>
      <c r="TQB215" s="449"/>
      <c r="TQC215" s="449"/>
      <c r="TQD215" s="449"/>
      <c r="TQE215" s="602"/>
      <c r="TQF215" s="447"/>
      <c r="TQG215" s="447"/>
      <c r="TQH215" s="447"/>
      <c r="TQI215" s="448"/>
      <c r="TQJ215" s="602"/>
      <c r="TQK215" s="602"/>
      <c r="TQL215" s="602"/>
      <c r="TQM215" s="449"/>
      <c r="TQN215" s="449"/>
      <c r="TQO215" s="449"/>
      <c r="TQP215" s="602"/>
      <c r="TQQ215" s="449"/>
      <c r="TQR215" s="449"/>
      <c r="TQS215" s="449"/>
      <c r="TQT215" s="449"/>
      <c r="TQU215" s="602"/>
      <c r="TQV215" s="447"/>
      <c r="TQW215" s="447"/>
      <c r="TQX215" s="447"/>
      <c r="TQY215" s="448"/>
      <c r="TQZ215" s="602"/>
      <c r="TRA215" s="602"/>
      <c r="TRB215" s="602"/>
      <c r="TRC215" s="449"/>
      <c r="TRD215" s="449"/>
      <c r="TRE215" s="449"/>
      <c r="TRF215" s="602"/>
      <c r="TRG215" s="449"/>
      <c r="TRH215" s="449"/>
      <c r="TRI215" s="449"/>
      <c r="TRJ215" s="449"/>
      <c r="TRK215" s="602"/>
      <c r="TRL215" s="447"/>
      <c r="TRM215" s="447"/>
      <c r="TRN215" s="447"/>
      <c r="TRO215" s="448"/>
      <c r="TRP215" s="602"/>
      <c r="TRQ215" s="602"/>
      <c r="TRR215" s="602"/>
      <c r="TRS215" s="449"/>
      <c r="TRT215" s="449"/>
      <c r="TRU215" s="449"/>
      <c r="TRV215" s="602"/>
      <c r="TRW215" s="449"/>
      <c r="TRX215" s="449"/>
      <c r="TRY215" s="449"/>
      <c r="TRZ215" s="449"/>
      <c r="TSA215" s="602"/>
      <c r="TSB215" s="447"/>
      <c r="TSC215" s="447"/>
      <c r="TSD215" s="447"/>
      <c r="TSE215" s="448"/>
      <c r="TSF215" s="602"/>
      <c r="TSG215" s="602"/>
      <c r="TSH215" s="602"/>
      <c r="TSI215" s="449"/>
      <c r="TSJ215" s="449"/>
      <c r="TSK215" s="449"/>
      <c r="TSL215" s="602"/>
      <c r="TSM215" s="449"/>
      <c r="TSN215" s="449"/>
      <c r="TSO215" s="449"/>
      <c r="TSP215" s="449"/>
      <c r="TSQ215" s="602"/>
      <c r="TSR215" s="447"/>
      <c r="TSS215" s="447"/>
      <c r="TST215" s="447"/>
      <c r="TSU215" s="448"/>
      <c r="TSV215" s="602"/>
      <c r="TSW215" s="602"/>
      <c r="TSX215" s="602"/>
      <c r="TSY215" s="449"/>
      <c r="TSZ215" s="449"/>
      <c r="TTA215" s="449"/>
      <c r="TTB215" s="602"/>
      <c r="TTC215" s="449"/>
      <c r="TTD215" s="449"/>
      <c r="TTE215" s="449"/>
      <c r="TTF215" s="449"/>
      <c r="TTG215" s="602"/>
      <c r="TTH215" s="447"/>
      <c r="TTI215" s="447"/>
      <c r="TTJ215" s="447"/>
      <c r="TTK215" s="448"/>
      <c r="TTL215" s="602"/>
      <c r="TTM215" s="602"/>
      <c r="TTN215" s="602"/>
      <c r="TTO215" s="449"/>
      <c r="TTP215" s="449"/>
      <c r="TTQ215" s="449"/>
      <c r="TTR215" s="602"/>
      <c r="TTS215" s="449"/>
      <c r="TTT215" s="449"/>
      <c r="TTU215" s="449"/>
      <c r="TTV215" s="449"/>
      <c r="TTW215" s="602"/>
      <c r="TTX215" s="447"/>
      <c r="TTY215" s="447"/>
      <c r="TTZ215" s="447"/>
      <c r="TUA215" s="448"/>
      <c r="TUB215" s="602"/>
      <c r="TUC215" s="602"/>
      <c r="TUD215" s="602"/>
      <c r="TUE215" s="449"/>
      <c r="TUF215" s="449"/>
      <c r="TUG215" s="449"/>
      <c r="TUH215" s="602"/>
      <c r="TUI215" s="449"/>
      <c r="TUJ215" s="449"/>
      <c r="TUK215" s="449"/>
      <c r="TUL215" s="449"/>
      <c r="TUM215" s="602"/>
      <c r="TUN215" s="447"/>
      <c r="TUO215" s="447"/>
      <c r="TUP215" s="447"/>
      <c r="TUQ215" s="448"/>
      <c r="TUR215" s="602"/>
      <c r="TUS215" s="602"/>
      <c r="TUT215" s="602"/>
      <c r="TUU215" s="449"/>
      <c r="TUV215" s="449"/>
      <c r="TUW215" s="449"/>
      <c r="TUX215" s="602"/>
      <c r="TUY215" s="449"/>
      <c r="TUZ215" s="449"/>
      <c r="TVA215" s="449"/>
      <c r="TVB215" s="449"/>
      <c r="TVC215" s="602"/>
      <c r="TVD215" s="447"/>
      <c r="TVE215" s="447"/>
      <c r="TVF215" s="447"/>
      <c r="TVG215" s="448"/>
      <c r="TVH215" s="602"/>
      <c r="TVI215" s="602"/>
      <c r="TVJ215" s="602"/>
      <c r="TVK215" s="449"/>
      <c r="TVL215" s="449"/>
      <c r="TVM215" s="449"/>
      <c r="TVN215" s="602"/>
      <c r="TVO215" s="449"/>
      <c r="TVP215" s="449"/>
      <c r="TVQ215" s="449"/>
      <c r="TVR215" s="449"/>
      <c r="TVS215" s="602"/>
      <c r="TVT215" s="447"/>
      <c r="TVU215" s="447"/>
      <c r="TVV215" s="447"/>
      <c r="TVW215" s="448"/>
      <c r="TVX215" s="602"/>
      <c r="TVY215" s="602"/>
      <c r="TVZ215" s="602"/>
      <c r="TWA215" s="449"/>
      <c r="TWB215" s="449"/>
      <c r="TWC215" s="449"/>
      <c r="TWD215" s="602"/>
      <c r="TWE215" s="449"/>
      <c r="TWF215" s="449"/>
      <c r="TWG215" s="449"/>
      <c r="TWH215" s="449"/>
      <c r="TWI215" s="602"/>
      <c r="TWJ215" s="447"/>
      <c r="TWK215" s="447"/>
      <c r="TWL215" s="447"/>
      <c r="TWM215" s="448"/>
      <c r="TWN215" s="602"/>
      <c r="TWO215" s="602"/>
      <c r="TWP215" s="602"/>
      <c r="TWQ215" s="449"/>
      <c r="TWR215" s="449"/>
      <c r="TWS215" s="449"/>
      <c r="TWT215" s="602"/>
      <c r="TWU215" s="449"/>
      <c r="TWV215" s="449"/>
      <c r="TWW215" s="449"/>
      <c r="TWX215" s="449"/>
      <c r="TWY215" s="602"/>
      <c r="TWZ215" s="447"/>
      <c r="TXA215" s="447"/>
      <c r="TXB215" s="447"/>
      <c r="TXC215" s="448"/>
      <c r="TXD215" s="602"/>
      <c r="TXE215" s="602"/>
      <c r="TXF215" s="602"/>
      <c r="TXG215" s="449"/>
      <c r="TXH215" s="449"/>
      <c r="TXI215" s="449"/>
      <c r="TXJ215" s="602"/>
      <c r="TXK215" s="449"/>
      <c r="TXL215" s="449"/>
      <c r="TXM215" s="449"/>
      <c r="TXN215" s="449"/>
      <c r="TXO215" s="602"/>
      <c r="TXP215" s="447"/>
      <c r="TXQ215" s="447"/>
      <c r="TXR215" s="447"/>
      <c r="TXS215" s="448"/>
      <c r="TXT215" s="602"/>
      <c r="TXU215" s="602"/>
      <c r="TXV215" s="602"/>
      <c r="TXW215" s="449"/>
      <c r="TXX215" s="449"/>
      <c r="TXY215" s="449"/>
      <c r="TXZ215" s="602"/>
      <c r="TYA215" s="449"/>
      <c r="TYB215" s="449"/>
      <c r="TYC215" s="449"/>
      <c r="TYD215" s="449"/>
      <c r="TYE215" s="602"/>
      <c r="TYF215" s="447"/>
      <c r="TYG215" s="447"/>
      <c r="TYH215" s="447"/>
      <c r="TYI215" s="448"/>
      <c r="TYJ215" s="602"/>
      <c r="TYK215" s="602"/>
      <c r="TYL215" s="602"/>
      <c r="TYM215" s="449"/>
      <c r="TYN215" s="449"/>
      <c r="TYO215" s="449"/>
      <c r="TYP215" s="602"/>
      <c r="TYQ215" s="449"/>
      <c r="TYR215" s="449"/>
      <c r="TYS215" s="449"/>
      <c r="TYT215" s="449"/>
      <c r="TYU215" s="602"/>
      <c r="TYV215" s="447"/>
      <c r="TYW215" s="447"/>
      <c r="TYX215" s="447"/>
      <c r="TYY215" s="448"/>
      <c r="TYZ215" s="602"/>
      <c r="TZA215" s="602"/>
      <c r="TZB215" s="602"/>
      <c r="TZC215" s="449"/>
      <c r="TZD215" s="449"/>
      <c r="TZE215" s="449"/>
      <c r="TZF215" s="602"/>
      <c r="TZG215" s="449"/>
      <c r="TZH215" s="449"/>
      <c r="TZI215" s="449"/>
      <c r="TZJ215" s="449"/>
      <c r="TZK215" s="602"/>
      <c r="TZL215" s="447"/>
      <c r="TZM215" s="447"/>
      <c r="TZN215" s="447"/>
      <c r="TZO215" s="448"/>
      <c r="TZP215" s="602"/>
      <c r="TZQ215" s="602"/>
      <c r="TZR215" s="602"/>
      <c r="TZS215" s="449"/>
      <c r="TZT215" s="449"/>
      <c r="TZU215" s="449"/>
      <c r="TZV215" s="602"/>
      <c r="TZW215" s="449"/>
      <c r="TZX215" s="449"/>
      <c r="TZY215" s="449"/>
      <c r="TZZ215" s="449"/>
      <c r="UAA215" s="602"/>
      <c r="UAB215" s="447"/>
      <c r="UAC215" s="447"/>
      <c r="UAD215" s="447"/>
      <c r="UAE215" s="448"/>
      <c r="UAF215" s="602"/>
      <c r="UAG215" s="602"/>
      <c r="UAH215" s="602"/>
      <c r="UAI215" s="449"/>
      <c r="UAJ215" s="449"/>
      <c r="UAK215" s="449"/>
      <c r="UAL215" s="602"/>
      <c r="UAM215" s="449"/>
      <c r="UAN215" s="449"/>
      <c r="UAO215" s="449"/>
      <c r="UAP215" s="449"/>
      <c r="UAQ215" s="602"/>
      <c r="UAR215" s="447"/>
      <c r="UAS215" s="447"/>
      <c r="UAT215" s="447"/>
      <c r="UAU215" s="448"/>
      <c r="UAV215" s="602"/>
      <c r="UAW215" s="602"/>
      <c r="UAX215" s="602"/>
      <c r="UAY215" s="449"/>
      <c r="UAZ215" s="449"/>
      <c r="UBA215" s="449"/>
      <c r="UBB215" s="602"/>
      <c r="UBC215" s="449"/>
      <c r="UBD215" s="449"/>
      <c r="UBE215" s="449"/>
      <c r="UBF215" s="449"/>
      <c r="UBG215" s="602"/>
      <c r="UBH215" s="447"/>
      <c r="UBI215" s="447"/>
      <c r="UBJ215" s="447"/>
      <c r="UBK215" s="448"/>
      <c r="UBL215" s="602"/>
      <c r="UBM215" s="602"/>
      <c r="UBN215" s="602"/>
      <c r="UBO215" s="449"/>
      <c r="UBP215" s="449"/>
      <c r="UBQ215" s="449"/>
      <c r="UBR215" s="602"/>
      <c r="UBS215" s="449"/>
      <c r="UBT215" s="449"/>
      <c r="UBU215" s="449"/>
      <c r="UBV215" s="449"/>
      <c r="UBW215" s="602"/>
      <c r="UBX215" s="447"/>
      <c r="UBY215" s="447"/>
      <c r="UBZ215" s="447"/>
      <c r="UCA215" s="448"/>
      <c r="UCB215" s="602"/>
      <c r="UCC215" s="602"/>
      <c r="UCD215" s="602"/>
      <c r="UCE215" s="449"/>
      <c r="UCF215" s="449"/>
      <c r="UCG215" s="449"/>
      <c r="UCH215" s="602"/>
      <c r="UCI215" s="449"/>
      <c r="UCJ215" s="449"/>
      <c r="UCK215" s="449"/>
      <c r="UCL215" s="449"/>
      <c r="UCM215" s="602"/>
      <c r="UCN215" s="447"/>
      <c r="UCO215" s="447"/>
      <c r="UCP215" s="447"/>
      <c r="UCQ215" s="448"/>
      <c r="UCR215" s="602"/>
      <c r="UCS215" s="602"/>
      <c r="UCT215" s="602"/>
      <c r="UCU215" s="449"/>
      <c r="UCV215" s="449"/>
      <c r="UCW215" s="449"/>
      <c r="UCX215" s="602"/>
      <c r="UCY215" s="449"/>
      <c r="UCZ215" s="449"/>
      <c r="UDA215" s="449"/>
      <c r="UDB215" s="449"/>
      <c r="UDC215" s="602"/>
      <c r="UDD215" s="447"/>
      <c r="UDE215" s="447"/>
      <c r="UDF215" s="447"/>
      <c r="UDG215" s="448"/>
      <c r="UDH215" s="602"/>
      <c r="UDI215" s="602"/>
      <c r="UDJ215" s="602"/>
      <c r="UDK215" s="449"/>
      <c r="UDL215" s="449"/>
      <c r="UDM215" s="449"/>
      <c r="UDN215" s="602"/>
      <c r="UDO215" s="449"/>
      <c r="UDP215" s="449"/>
      <c r="UDQ215" s="449"/>
      <c r="UDR215" s="449"/>
      <c r="UDS215" s="602"/>
      <c r="UDT215" s="447"/>
      <c r="UDU215" s="447"/>
      <c r="UDV215" s="447"/>
      <c r="UDW215" s="448"/>
      <c r="UDX215" s="602"/>
      <c r="UDY215" s="602"/>
      <c r="UDZ215" s="602"/>
      <c r="UEA215" s="449"/>
      <c r="UEB215" s="449"/>
      <c r="UEC215" s="449"/>
      <c r="UED215" s="602"/>
      <c r="UEE215" s="449"/>
      <c r="UEF215" s="449"/>
      <c r="UEG215" s="449"/>
      <c r="UEH215" s="449"/>
      <c r="UEI215" s="602"/>
      <c r="UEJ215" s="447"/>
      <c r="UEK215" s="447"/>
      <c r="UEL215" s="447"/>
      <c r="UEM215" s="448"/>
      <c r="UEN215" s="602"/>
      <c r="UEO215" s="602"/>
      <c r="UEP215" s="602"/>
      <c r="UEQ215" s="449"/>
      <c r="UER215" s="449"/>
      <c r="UES215" s="449"/>
      <c r="UET215" s="602"/>
      <c r="UEU215" s="449"/>
      <c r="UEV215" s="449"/>
      <c r="UEW215" s="449"/>
      <c r="UEX215" s="449"/>
      <c r="UEY215" s="602"/>
      <c r="UEZ215" s="447"/>
      <c r="UFA215" s="447"/>
      <c r="UFB215" s="447"/>
      <c r="UFC215" s="448"/>
      <c r="UFD215" s="602"/>
      <c r="UFE215" s="602"/>
      <c r="UFF215" s="602"/>
      <c r="UFG215" s="449"/>
      <c r="UFH215" s="449"/>
      <c r="UFI215" s="449"/>
      <c r="UFJ215" s="602"/>
      <c r="UFK215" s="449"/>
      <c r="UFL215" s="449"/>
      <c r="UFM215" s="449"/>
      <c r="UFN215" s="449"/>
      <c r="UFO215" s="602"/>
      <c r="UFP215" s="447"/>
      <c r="UFQ215" s="447"/>
      <c r="UFR215" s="447"/>
      <c r="UFS215" s="448"/>
      <c r="UFT215" s="602"/>
      <c r="UFU215" s="602"/>
      <c r="UFV215" s="602"/>
      <c r="UFW215" s="449"/>
      <c r="UFX215" s="449"/>
      <c r="UFY215" s="449"/>
      <c r="UFZ215" s="602"/>
      <c r="UGA215" s="449"/>
      <c r="UGB215" s="449"/>
      <c r="UGC215" s="449"/>
      <c r="UGD215" s="449"/>
      <c r="UGE215" s="602"/>
      <c r="UGF215" s="447"/>
      <c r="UGG215" s="447"/>
      <c r="UGH215" s="447"/>
      <c r="UGI215" s="448"/>
      <c r="UGJ215" s="602"/>
      <c r="UGK215" s="602"/>
      <c r="UGL215" s="602"/>
      <c r="UGM215" s="449"/>
      <c r="UGN215" s="449"/>
      <c r="UGO215" s="449"/>
      <c r="UGP215" s="602"/>
      <c r="UGQ215" s="449"/>
      <c r="UGR215" s="449"/>
      <c r="UGS215" s="449"/>
      <c r="UGT215" s="449"/>
      <c r="UGU215" s="602"/>
      <c r="UGV215" s="447"/>
      <c r="UGW215" s="447"/>
      <c r="UGX215" s="447"/>
      <c r="UGY215" s="448"/>
      <c r="UGZ215" s="602"/>
      <c r="UHA215" s="602"/>
      <c r="UHB215" s="602"/>
      <c r="UHC215" s="449"/>
      <c r="UHD215" s="449"/>
      <c r="UHE215" s="449"/>
      <c r="UHF215" s="602"/>
      <c r="UHG215" s="449"/>
      <c r="UHH215" s="449"/>
      <c r="UHI215" s="449"/>
      <c r="UHJ215" s="449"/>
      <c r="UHK215" s="602"/>
      <c r="UHL215" s="447"/>
      <c r="UHM215" s="447"/>
      <c r="UHN215" s="447"/>
      <c r="UHO215" s="448"/>
      <c r="UHP215" s="602"/>
      <c r="UHQ215" s="602"/>
      <c r="UHR215" s="602"/>
      <c r="UHS215" s="449"/>
      <c r="UHT215" s="449"/>
      <c r="UHU215" s="449"/>
      <c r="UHV215" s="602"/>
      <c r="UHW215" s="449"/>
      <c r="UHX215" s="449"/>
      <c r="UHY215" s="449"/>
      <c r="UHZ215" s="449"/>
      <c r="UIA215" s="602"/>
      <c r="UIB215" s="447"/>
      <c r="UIC215" s="447"/>
      <c r="UID215" s="447"/>
      <c r="UIE215" s="448"/>
      <c r="UIF215" s="602"/>
      <c r="UIG215" s="602"/>
      <c r="UIH215" s="602"/>
      <c r="UII215" s="449"/>
      <c r="UIJ215" s="449"/>
      <c r="UIK215" s="449"/>
      <c r="UIL215" s="602"/>
      <c r="UIM215" s="449"/>
      <c r="UIN215" s="449"/>
      <c r="UIO215" s="449"/>
      <c r="UIP215" s="449"/>
      <c r="UIQ215" s="602"/>
      <c r="UIR215" s="447"/>
      <c r="UIS215" s="447"/>
      <c r="UIT215" s="447"/>
      <c r="UIU215" s="448"/>
      <c r="UIV215" s="602"/>
      <c r="UIW215" s="602"/>
      <c r="UIX215" s="602"/>
      <c r="UIY215" s="449"/>
      <c r="UIZ215" s="449"/>
      <c r="UJA215" s="449"/>
      <c r="UJB215" s="602"/>
      <c r="UJC215" s="449"/>
      <c r="UJD215" s="449"/>
      <c r="UJE215" s="449"/>
      <c r="UJF215" s="449"/>
      <c r="UJG215" s="602"/>
      <c r="UJH215" s="447"/>
      <c r="UJI215" s="447"/>
      <c r="UJJ215" s="447"/>
      <c r="UJK215" s="448"/>
      <c r="UJL215" s="602"/>
      <c r="UJM215" s="602"/>
      <c r="UJN215" s="602"/>
      <c r="UJO215" s="449"/>
      <c r="UJP215" s="449"/>
      <c r="UJQ215" s="449"/>
      <c r="UJR215" s="602"/>
      <c r="UJS215" s="449"/>
      <c r="UJT215" s="449"/>
      <c r="UJU215" s="449"/>
      <c r="UJV215" s="449"/>
      <c r="UJW215" s="602"/>
      <c r="UJX215" s="447"/>
      <c r="UJY215" s="447"/>
      <c r="UJZ215" s="447"/>
      <c r="UKA215" s="448"/>
      <c r="UKB215" s="602"/>
      <c r="UKC215" s="602"/>
      <c r="UKD215" s="602"/>
      <c r="UKE215" s="449"/>
      <c r="UKF215" s="449"/>
      <c r="UKG215" s="449"/>
      <c r="UKH215" s="602"/>
      <c r="UKI215" s="449"/>
      <c r="UKJ215" s="449"/>
      <c r="UKK215" s="449"/>
      <c r="UKL215" s="449"/>
      <c r="UKM215" s="602"/>
      <c r="UKN215" s="447"/>
      <c r="UKO215" s="447"/>
      <c r="UKP215" s="447"/>
      <c r="UKQ215" s="448"/>
      <c r="UKR215" s="602"/>
      <c r="UKS215" s="602"/>
      <c r="UKT215" s="602"/>
      <c r="UKU215" s="449"/>
      <c r="UKV215" s="449"/>
      <c r="UKW215" s="449"/>
      <c r="UKX215" s="602"/>
      <c r="UKY215" s="449"/>
      <c r="UKZ215" s="449"/>
      <c r="ULA215" s="449"/>
      <c r="ULB215" s="449"/>
      <c r="ULC215" s="602"/>
      <c r="ULD215" s="447"/>
      <c r="ULE215" s="447"/>
      <c r="ULF215" s="447"/>
      <c r="ULG215" s="448"/>
      <c r="ULH215" s="602"/>
      <c r="ULI215" s="602"/>
      <c r="ULJ215" s="602"/>
      <c r="ULK215" s="449"/>
      <c r="ULL215" s="449"/>
      <c r="ULM215" s="449"/>
      <c r="ULN215" s="602"/>
      <c r="ULO215" s="449"/>
      <c r="ULP215" s="449"/>
      <c r="ULQ215" s="449"/>
      <c r="ULR215" s="449"/>
      <c r="ULS215" s="602"/>
      <c r="ULT215" s="447"/>
      <c r="ULU215" s="447"/>
      <c r="ULV215" s="447"/>
      <c r="ULW215" s="448"/>
      <c r="ULX215" s="602"/>
      <c r="ULY215" s="602"/>
      <c r="ULZ215" s="602"/>
      <c r="UMA215" s="449"/>
      <c r="UMB215" s="449"/>
      <c r="UMC215" s="449"/>
      <c r="UMD215" s="602"/>
      <c r="UME215" s="449"/>
      <c r="UMF215" s="449"/>
      <c r="UMG215" s="449"/>
      <c r="UMH215" s="449"/>
      <c r="UMI215" s="602"/>
      <c r="UMJ215" s="447"/>
      <c r="UMK215" s="447"/>
      <c r="UML215" s="447"/>
      <c r="UMM215" s="448"/>
      <c r="UMN215" s="602"/>
      <c r="UMO215" s="602"/>
      <c r="UMP215" s="602"/>
      <c r="UMQ215" s="449"/>
      <c r="UMR215" s="449"/>
      <c r="UMS215" s="449"/>
      <c r="UMT215" s="602"/>
      <c r="UMU215" s="449"/>
      <c r="UMV215" s="449"/>
      <c r="UMW215" s="449"/>
      <c r="UMX215" s="449"/>
      <c r="UMY215" s="602"/>
      <c r="UMZ215" s="447"/>
      <c r="UNA215" s="447"/>
      <c r="UNB215" s="447"/>
      <c r="UNC215" s="448"/>
      <c r="UND215" s="602"/>
      <c r="UNE215" s="602"/>
      <c r="UNF215" s="602"/>
      <c r="UNG215" s="449"/>
      <c r="UNH215" s="449"/>
      <c r="UNI215" s="449"/>
      <c r="UNJ215" s="602"/>
      <c r="UNK215" s="449"/>
      <c r="UNL215" s="449"/>
      <c r="UNM215" s="449"/>
      <c r="UNN215" s="449"/>
      <c r="UNO215" s="602"/>
      <c r="UNP215" s="447"/>
      <c r="UNQ215" s="447"/>
      <c r="UNR215" s="447"/>
      <c r="UNS215" s="448"/>
      <c r="UNT215" s="602"/>
      <c r="UNU215" s="602"/>
      <c r="UNV215" s="602"/>
      <c r="UNW215" s="449"/>
      <c r="UNX215" s="449"/>
      <c r="UNY215" s="449"/>
      <c r="UNZ215" s="602"/>
      <c r="UOA215" s="449"/>
      <c r="UOB215" s="449"/>
      <c r="UOC215" s="449"/>
      <c r="UOD215" s="449"/>
      <c r="UOE215" s="602"/>
      <c r="UOF215" s="447"/>
      <c r="UOG215" s="447"/>
      <c r="UOH215" s="447"/>
      <c r="UOI215" s="448"/>
      <c r="UOJ215" s="602"/>
      <c r="UOK215" s="602"/>
      <c r="UOL215" s="602"/>
      <c r="UOM215" s="449"/>
      <c r="UON215" s="449"/>
      <c r="UOO215" s="449"/>
      <c r="UOP215" s="602"/>
      <c r="UOQ215" s="449"/>
      <c r="UOR215" s="449"/>
      <c r="UOS215" s="449"/>
      <c r="UOT215" s="449"/>
      <c r="UOU215" s="602"/>
      <c r="UOV215" s="447"/>
      <c r="UOW215" s="447"/>
      <c r="UOX215" s="447"/>
      <c r="UOY215" s="448"/>
      <c r="UOZ215" s="602"/>
      <c r="UPA215" s="602"/>
      <c r="UPB215" s="602"/>
      <c r="UPC215" s="449"/>
      <c r="UPD215" s="449"/>
      <c r="UPE215" s="449"/>
      <c r="UPF215" s="602"/>
      <c r="UPG215" s="449"/>
      <c r="UPH215" s="449"/>
      <c r="UPI215" s="449"/>
      <c r="UPJ215" s="449"/>
      <c r="UPK215" s="602"/>
      <c r="UPL215" s="447"/>
      <c r="UPM215" s="447"/>
      <c r="UPN215" s="447"/>
      <c r="UPO215" s="448"/>
      <c r="UPP215" s="602"/>
      <c r="UPQ215" s="602"/>
      <c r="UPR215" s="602"/>
      <c r="UPS215" s="449"/>
      <c r="UPT215" s="449"/>
      <c r="UPU215" s="449"/>
      <c r="UPV215" s="602"/>
      <c r="UPW215" s="449"/>
      <c r="UPX215" s="449"/>
      <c r="UPY215" s="449"/>
      <c r="UPZ215" s="449"/>
      <c r="UQA215" s="602"/>
      <c r="UQB215" s="447"/>
      <c r="UQC215" s="447"/>
      <c r="UQD215" s="447"/>
      <c r="UQE215" s="448"/>
      <c r="UQF215" s="602"/>
      <c r="UQG215" s="602"/>
      <c r="UQH215" s="602"/>
      <c r="UQI215" s="449"/>
      <c r="UQJ215" s="449"/>
      <c r="UQK215" s="449"/>
      <c r="UQL215" s="602"/>
      <c r="UQM215" s="449"/>
      <c r="UQN215" s="449"/>
      <c r="UQO215" s="449"/>
      <c r="UQP215" s="449"/>
      <c r="UQQ215" s="602"/>
      <c r="UQR215" s="447"/>
      <c r="UQS215" s="447"/>
      <c r="UQT215" s="447"/>
      <c r="UQU215" s="448"/>
      <c r="UQV215" s="602"/>
      <c r="UQW215" s="602"/>
      <c r="UQX215" s="602"/>
      <c r="UQY215" s="449"/>
      <c r="UQZ215" s="449"/>
      <c r="URA215" s="449"/>
      <c r="URB215" s="602"/>
      <c r="URC215" s="449"/>
      <c r="URD215" s="449"/>
      <c r="URE215" s="449"/>
      <c r="URF215" s="449"/>
      <c r="URG215" s="602"/>
      <c r="URH215" s="447"/>
      <c r="URI215" s="447"/>
      <c r="URJ215" s="447"/>
      <c r="URK215" s="448"/>
      <c r="URL215" s="602"/>
      <c r="URM215" s="602"/>
      <c r="URN215" s="602"/>
      <c r="URO215" s="449"/>
      <c r="URP215" s="449"/>
      <c r="URQ215" s="449"/>
      <c r="URR215" s="602"/>
      <c r="URS215" s="449"/>
      <c r="URT215" s="449"/>
      <c r="URU215" s="449"/>
      <c r="URV215" s="449"/>
      <c r="URW215" s="602"/>
      <c r="URX215" s="447"/>
      <c r="URY215" s="447"/>
      <c r="URZ215" s="447"/>
      <c r="USA215" s="448"/>
      <c r="USB215" s="602"/>
      <c r="USC215" s="602"/>
      <c r="USD215" s="602"/>
      <c r="USE215" s="449"/>
      <c r="USF215" s="449"/>
      <c r="USG215" s="449"/>
      <c r="USH215" s="602"/>
      <c r="USI215" s="449"/>
      <c r="USJ215" s="449"/>
      <c r="USK215" s="449"/>
      <c r="USL215" s="449"/>
      <c r="USM215" s="602"/>
      <c r="USN215" s="447"/>
      <c r="USO215" s="447"/>
      <c r="USP215" s="447"/>
      <c r="USQ215" s="448"/>
      <c r="USR215" s="602"/>
      <c r="USS215" s="602"/>
      <c r="UST215" s="602"/>
      <c r="USU215" s="449"/>
      <c r="USV215" s="449"/>
      <c r="USW215" s="449"/>
      <c r="USX215" s="602"/>
      <c r="USY215" s="449"/>
      <c r="USZ215" s="449"/>
      <c r="UTA215" s="449"/>
      <c r="UTB215" s="449"/>
      <c r="UTC215" s="602"/>
      <c r="UTD215" s="447"/>
      <c r="UTE215" s="447"/>
      <c r="UTF215" s="447"/>
      <c r="UTG215" s="448"/>
      <c r="UTH215" s="602"/>
      <c r="UTI215" s="602"/>
      <c r="UTJ215" s="602"/>
      <c r="UTK215" s="449"/>
      <c r="UTL215" s="449"/>
      <c r="UTM215" s="449"/>
      <c r="UTN215" s="602"/>
      <c r="UTO215" s="449"/>
      <c r="UTP215" s="449"/>
      <c r="UTQ215" s="449"/>
      <c r="UTR215" s="449"/>
      <c r="UTS215" s="602"/>
      <c r="UTT215" s="447"/>
      <c r="UTU215" s="447"/>
      <c r="UTV215" s="447"/>
      <c r="UTW215" s="448"/>
      <c r="UTX215" s="602"/>
      <c r="UTY215" s="602"/>
      <c r="UTZ215" s="602"/>
      <c r="UUA215" s="449"/>
      <c r="UUB215" s="449"/>
      <c r="UUC215" s="449"/>
      <c r="UUD215" s="602"/>
      <c r="UUE215" s="449"/>
      <c r="UUF215" s="449"/>
      <c r="UUG215" s="449"/>
      <c r="UUH215" s="449"/>
      <c r="UUI215" s="602"/>
      <c r="UUJ215" s="447"/>
      <c r="UUK215" s="447"/>
      <c r="UUL215" s="447"/>
      <c r="UUM215" s="448"/>
      <c r="UUN215" s="602"/>
      <c r="UUO215" s="602"/>
      <c r="UUP215" s="602"/>
      <c r="UUQ215" s="449"/>
      <c r="UUR215" s="449"/>
      <c r="UUS215" s="449"/>
      <c r="UUT215" s="602"/>
      <c r="UUU215" s="449"/>
      <c r="UUV215" s="449"/>
      <c r="UUW215" s="449"/>
      <c r="UUX215" s="449"/>
      <c r="UUY215" s="602"/>
      <c r="UUZ215" s="447"/>
      <c r="UVA215" s="447"/>
      <c r="UVB215" s="447"/>
      <c r="UVC215" s="448"/>
      <c r="UVD215" s="602"/>
      <c r="UVE215" s="602"/>
      <c r="UVF215" s="602"/>
      <c r="UVG215" s="449"/>
      <c r="UVH215" s="449"/>
      <c r="UVI215" s="449"/>
      <c r="UVJ215" s="602"/>
      <c r="UVK215" s="449"/>
      <c r="UVL215" s="449"/>
      <c r="UVM215" s="449"/>
      <c r="UVN215" s="449"/>
      <c r="UVO215" s="602"/>
      <c r="UVP215" s="447"/>
      <c r="UVQ215" s="447"/>
      <c r="UVR215" s="447"/>
      <c r="UVS215" s="448"/>
      <c r="UVT215" s="602"/>
      <c r="UVU215" s="602"/>
      <c r="UVV215" s="602"/>
      <c r="UVW215" s="449"/>
      <c r="UVX215" s="449"/>
      <c r="UVY215" s="449"/>
      <c r="UVZ215" s="602"/>
      <c r="UWA215" s="449"/>
      <c r="UWB215" s="449"/>
      <c r="UWC215" s="449"/>
      <c r="UWD215" s="449"/>
      <c r="UWE215" s="602"/>
      <c r="UWF215" s="447"/>
      <c r="UWG215" s="447"/>
      <c r="UWH215" s="447"/>
      <c r="UWI215" s="448"/>
      <c r="UWJ215" s="602"/>
      <c r="UWK215" s="602"/>
      <c r="UWL215" s="602"/>
      <c r="UWM215" s="449"/>
      <c r="UWN215" s="449"/>
      <c r="UWO215" s="449"/>
      <c r="UWP215" s="602"/>
      <c r="UWQ215" s="449"/>
      <c r="UWR215" s="449"/>
      <c r="UWS215" s="449"/>
      <c r="UWT215" s="449"/>
      <c r="UWU215" s="602"/>
      <c r="UWV215" s="447"/>
      <c r="UWW215" s="447"/>
      <c r="UWX215" s="447"/>
      <c r="UWY215" s="448"/>
      <c r="UWZ215" s="602"/>
      <c r="UXA215" s="602"/>
      <c r="UXB215" s="602"/>
      <c r="UXC215" s="449"/>
      <c r="UXD215" s="449"/>
      <c r="UXE215" s="449"/>
      <c r="UXF215" s="602"/>
      <c r="UXG215" s="449"/>
      <c r="UXH215" s="449"/>
      <c r="UXI215" s="449"/>
      <c r="UXJ215" s="449"/>
      <c r="UXK215" s="602"/>
      <c r="UXL215" s="447"/>
      <c r="UXM215" s="447"/>
      <c r="UXN215" s="447"/>
      <c r="UXO215" s="448"/>
      <c r="UXP215" s="602"/>
      <c r="UXQ215" s="602"/>
      <c r="UXR215" s="602"/>
      <c r="UXS215" s="449"/>
      <c r="UXT215" s="449"/>
      <c r="UXU215" s="449"/>
      <c r="UXV215" s="602"/>
      <c r="UXW215" s="449"/>
      <c r="UXX215" s="449"/>
      <c r="UXY215" s="449"/>
      <c r="UXZ215" s="449"/>
      <c r="UYA215" s="602"/>
      <c r="UYB215" s="447"/>
      <c r="UYC215" s="447"/>
      <c r="UYD215" s="447"/>
      <c r="UYE215" s="448"/>
      <c r="UYF215" s="602"/>
      <c r="UYG215" s="602"/>
      <c r="UYH215" s="602"/>
      <c r="UYI215" s="449"/>
      <c r="UYJ215" s="449"/>
      <c r="UYK215" s="449"/>
      <c r="UYL215" s="602"/>
      <c r="UYM215" s="449"/>
      <c r="UYN215" s="449"/>
      <c r="UYO215" s="449"/>
      <c r="UYP215" s="449"/>
      <c r="UYQ215" s="602"/>
      <c r="UYR215" s="447"/>
      <c r="UYS215" s="447"/>
      <c r="UYT215" s="447"/>
      <c r="UYU215" s="448"/>
      <c r="UYV215" s="602"/>
      <c r="UYW215" s="602"/>
      <c r="UYX215" s="602"/>
      <c r="UYY215" s="449"/>
      <c r="UYZ215" s="449"/>
      <c r="UZA215" s="449"/>
      <c r="UZB215" s="602"/>
      <c r="UZC215" s="449"/>
      <c r="UZD215" s="449"/>
      <c r="UZE215" s="449"/>
      <c r="UZF215" s="449"/>
      <c r="UZG215" s="602"/>
      <c r="UZH215" s="447"/>
      <c r="UZI215" s="447"/>
      <c r="UZJ215" s="447"/>
      <c r="UZK215" s="448"/>
      <c r="UZL215" s="602"/>
      <c r="UZM215" s="602"/>
      <c r="UZN215" s="602"/>
      <c r="UZO215" s="449"/>
      <c r="UZP215" s="449"/>
      <c r="UZQ215" s="449"/>
      <c r="UZR215" s="602"/>
      <c r="UZS215" s="449"/>
      <c r="UZT215" s="449"/>
      <c r="UZU215" s="449"/>
      <c r="UZV215" s="449"/>
      <c r="UZW215" s="602"/>
      <c r="UZX215" s="447"/>
      <c r="UZY215" s="447"/>
      <c r="UZZ215" s="447"/>
      <c r="VAA215" s="448"/>
      <c r="VAB215" s="602"/>
      <c r="VAC215" s="602"/>
      <c r="VAD215" s="602"/>
      <c r="VAE215" s="449"/>
      <c r="VAF215" s="449"/>
      <c r="VAG215" s="449"/>
      <c r="VAH215" s="602"/>
      <c r="VAI215" s="449"/>
      <c r="VAJ215" s="449"/>
      <c r="VAK215" s="449"/>
      <c r="VAL215" s="449"/>
      <c r="VAM215" s="602"/>
      <c r="VAN215" s="447"/>
      <c r="VAO215" s="447"/>
      <c r="VAP215" s="447"/>
      <c r="VAQ215" s="448"/>
      <c r="VAR215" s="602"/>
      <c r="VAS215" s="602"/>
      <c r="VAT215" s="602"/>
      <c r="VAU215" s="449"/>
      <c r="VAV215" s="449"/>
      <c r="VAW215" s="449"/>
      <c r="VAX215" s="602"/>
      <c r="VAY215" s="449"/>
      <c r="VAZ215" s="449"/>
      <c r="VBA215" s="449"/>
      <c r="VBB215" s="449"/>
      <c r="VBC215" s="602"/>
      <c r="VBD215" s="447"/>
      <c r="VBE215" s="447"/>
      <c r="VBF215" s="447"/>
      <c r="VBG215" s="448"/>
      <c r="VBH215" s="602"/>
      <c r="VBI215" s="602"/>
      <c r="VBJ215" s="602"/>
      <c r="VBK215" s="449"/>
      <c r="VBL215" s="449"/>
      <c r="VBM215" s="449"/>
      <c r="VBN215" s="602"/>
      <c r="VBO215" s="449"/>
      <c r="VBP215" s="449"/>
      <c r="VBQ215" s="449"/>
      <c r="VBR215" s="449"/>
      <c r="VBS215" s="602"/>
      <c r="VBT215" s="447"/>
      <c r="VBU215" s="447"/>
      <c r="VBV215" s="447"/>
      <c r="VBW215" s="448"/>
      <c r="VBX215" s="602"/>
      <c r="VBY215" s="602"/>
      <c r="VBZ215" s="602"/>
      <c r="VCA215" s="449"/>
      <c r="VCB215" s="449"/>
      <c r="VCC215" s="449"/>
      <c r="VCD215" s="602"/>
      <c r="VCE215" s="449"/>
      <c r="VCF215" s="449"/>
      <c r="VCG215" s="449"/>
      <c r="VCH215" s="449"/>
      <c r="VCI215" s="602"/>
      <c r="VCJ215" s="447"/>
      <c r="VCK215" s="447"/>
      <c r="VCL215" s="447"/>
      <c r="VCM215" s="448"/>
      <c r="VCN215" s="602"/>
      <c r="VCO215" s="602"/>
      <c r="VCP215" s="602"/>
      <c r="VCQ215" s="449"/>
      <c r="VCR215" s="449"/>
      <c r="VCS215" s="449"/>
      <c r="VCT215" s="602"/>
      <c r="VCU215" s="449"/>
      <c r="VCV215" s="449"/>
      <c r="VCW215" s="449"/>
      <c r="VCX215" s="449"/>
      <c r="VCY215" s="602"/>
      <c r="VCZ215" s="447"/>
      <c r="VDA215" s="447"/>
      <c r="VDB215" s="447"/>
      <c r="VDC215" s="448"/>
      <c r="VDD215" s="602"/>
      <c r="VDE215" s="602"/>
      <c r="VDF215" s="602"/>
      <c r="VDG215" s="449"/>
      <c r="VDH215" s="449"/>
      <c r="VDI215" s="449"/>
      <c r="VDJ215" s="602"/>
      <c r="VDK215" s="449"/>
      <c r="VDL215" s="449"/>
      <c r="VDM215" s="449"/>
      <c r="VDN215" s="449"/>
      <c r="VDO215" s="602"/>
      <c r="VDP215" s="447"/>
      <c r="VDQ215" s="447"/>
      <c r="VDR215" s="447"/>
      <c r="VDS215" s="448"/>
      <c r="VDT215" s="602"/>
      <c r="VDU215" s="602"/>
      <c r="VDV215" s="602"/>
      <c r="VDW215" s="449"/>
      <c r="VDX215" s="449"/>
      <c r="VDY215" s="449"/>
      <c r="VDZ215" s="602"/>
      <c r="VEA215" s="449"/>
      <c r="VEB215" s="449"/>
      <c r="VEC215" s="449"/>
      <c r="VED215" s="449"/>
      <c r="VEE215" s="602"/>
      <c r="VEF215" s="447"/>
      <c r="VEG215" s="447"/>
      <c r="VEH215" s="447"/>
      <c r="VEI215" s="448"/>
      <c r="VEJ215" s="602"/>
      <c r="VEK215" s="602"/>
      <c r="VEL215" s="602"/>
      <c r="VEM215" s="449"/>
      <c r="VEN215" s="449"/>
      <c r="VEO215" s="449"/>
      <c r="VEP215" s="602"/>
      <c r="VEQ215" s="449"/>
      <c r="VER215" s="449"/>
      <c r="VES215" s="449"/>
      <c r="VET215" s="449"/>
      <c r="VEU215" s="602"/>
      <c r="VEV215" s="447"/>
      <c r="VEW215" s="447"/>
      <c r="VEX215" s="447"/>
      <c r="VEY215" s="448"/>
      <c r="VEZ215" s="602"/>
      <c r="VFA215" s="602"/>
      <c r="VFB215" s="602"/>
      <c r="VFC215" s="449"/>
      <c r="VFD215" s="449"/>
      <c r="VFE215" s="449"/>
      <c r="VFF215" s="602"/>
      <c r="VFG215" s="449"/>
      <c r="VFH215" s="449"/>
      <c r="VFI215" s="449"/>
      <c r="VFJ215" s="449"/>
      <c r="VFK215" s="602"/>
      <c r="VFL215" s="447"/>
      <c r="VFM215" s="447"/>
      <c r="VFN215" s="447"/>
      <c r="VFO215" s="448"/>
      <c r="VFP215" s="602"/>
      <c r="VFQ215" s="602"/>
      <c r="VFR215" s="602"/>
      <c r="VFS215" s="449"/>
      <c r="VFT215" s="449"/>
      <c r="VFU215" s="449"/>
      <c r="VFV215" s="602"/>
      <c r="VFW215" s="449"/>
      <c r="VFX215" s="449"/>
      <c r="VFY215" s="449"/>
      <c r="VFZ215" s="449"/>
      <c r="VGA215" s="602"/>
      <c r="VGB215" s="447"/>
      <c r="VGC215" s="447"/>
      <c r="VGD215" s="447"/>
      <c r="VGE215" s="448"/>
      <c r="VGF215" s="602"/>
      <c r="VGG215" s="602"/>
      <c r="VGH215" s="602"/>
      <c r="VGI215" s="449"/>
      <c r="VGJ215" s="449"/>
      <c r="VGK215" s="449"/>
      <c r="VGL215" s="602"/>
      <c r="VGM215" s="449"/>
      <c r="VGN215" s="449"/>
      <c r="VGO215" s="449"/>
      <c r="VGP215" s="449"/>
      <c r="VGQ215" s="602"/>
      <c r="VGR215" s="447"/>
      <c r="VGS215" s="447"/>
      <c r="VGT215" s="447"/>
      <c r="VGU215" s="448"/>
      <c r="VGV215" s="602"/>
      <c r="VGW215" s="602"/>
      <c r="VGX215" s="602"/>
      <c r="VGY215" s="449"/>
      <c r="VGZ215" s="449"/>
      <c r="VHA215" s="449"/>
      <c r="VHB215" s="602"/>
      <c r="VHC215" s="449"/>
      <c r="VHD215" s="449"/>
      <c r="VHE215" s="449"/>
      <c r="VHF215" s="449"/>
      <c r="VHG215" s="602"/>
      <c r="VHH215" s="447"/>
      <c r="VHI215" s="447"/>
      <c r="VHJ215" s="447"/>
      <c r="VHK215" s="448"/>
      <c r="VHL215" s="602"/>
      <c r="VHM215" s="602"/>
      <c r="VHN215" s="602"/>
      <c r="VHO215" s="449"/>
      <c r="VHP215" s="449"/>
      <c r="VHQ215" s="449"/>
      <c r="VHR215" s="602"/>
      <c r="VHS215" s="449"/>
      <c r="VHT215" s="449"/>
      <c r="VHU215" s="449"/>
      <c r="VHV215" s="449"/>
      <c r="VHW215" s="602"/>
      <c r="VHX215" s="447"/>
      <c r="VHY215" s="447"/>
      <c r="VHZ215" s="447"/>
      <c r="VIA215" s="448"/>
      <c r="VIB215" s="602"/>
      <c r="VIC215" s="602"/>
      <c r="VID215" s="602"/>
      <c r="VIE215" s="449"/>
      <c r="VIF215" s="449"/>
      <c r="VIG215" s="449"/>
      <c r="VIH215" s="602"/>
      <c r="VII215" s="449"/>
      <c r="VIJ215" s="449"/>
      <c r="VIK215" s="449"/>
      <c r="VIL215" s="449"/>
      <c r="VIM215" s="602"/>
      <c r="VIN215" s="447"/>
      <c r="VIO215" s="447"/>
      <c r="VIP215" s="447"/>
      <c r="VIQ215" s="448"/>
      <c r="VIR215" s="602"/>
      <c r="VIS215" s="602"/>
      <c r="VIT215" s="602"/>
      <c r="VIU215" s="449"/>
      <c r="VIV215" s="449"/>
      <c r="VIW215" s="449"/>
      <c r="VIX215" s="602"/>
      <c r="VIY215" s="449"/>
      <c r="VIZ215" s="449"/>
      <c r="VJA215" s="449"/>
      <c r="VJB215" s="449"/>
      <c r="VJC215" s="602"/>
      <c r="VJD215" s="447"/>
      <c r="VJE215" s="447"/>
      <c r="VJF215" s="447"/>
      <c r="VJG215" s="448"/>
      <c r="VJH215" s="602"/>
      <c r="VJI215" s="602"/>
      <c r="VJJ215" s="602"/>
      <c r="VJK215" s="449"/>
      <c r="VJL215" s="449"/>
      <c r="VJM215" s="449"/>
      <c r="VJN215" s="602"/>
      <c r="VJO215" s="449"/>
      <c r="VJP215" s="449"/>
      <c r="VJQ215" s="449"/>
      <c r="VJR215" s="449"/>
      <c r="VJS215" s="602"/>
      <c r="VJT215" s="447"/>
      <c r="VJU215" s="447"/>
      <c r="VJV215" s="447"/>
      <c r="VJW215" s="448"/>
      <c r="VJX215" s="602"/>
      <c r="VJY215" s="602"/>
      <c r="VJZ215" s="602"/>
      <c r="VKA215" s="449"/>
      <c r="VKB215" s="449"/>
      <c r="VKC215" s="449"/>
      <c r="VKD215" s="602"/>
      <c r="VKE215" s="449"/>
      <c r="VKF215" s="449"/>
      <c r="VKG215" s="449"/>
      <c r="VKH215" s="449"/>
      <c r="VKI215" s="602"/>
      <c r="VKJ215" s="447"/>
      <c r="VKK215" s="447"/>
      <c r="VKL215" s="447"/>
      <c r="VKM215" s="448"/>
      <c r="VKN215" s="602"/>
      <c r="VKO215" s="602"/>
      <c r="VKP215" s="602"/>
      <c r="VKQ215" s="449"/>
      <c r="VKR215" s="449"/>
      <c r="VKS215" s="449"/>
      <c r="VKT215" s="602"/>
      <c r="VKU215" s="449"/>
      <c r="VKV215" s="449"/>
      <c r="VKW215" s="449"/>
      <c r="VKX215" s="449"/>
      <c r="VKY215" s="602"/>
      <c r="VKZ215" s="447"/>
      <c r="VLA215" s="447"/>
      <c r="VLB215" s="447"/>
      <c r="VLC215" s="448"/>
      <c r="VLD215" s="602"/>
      <c r="VLE215" s="602"/>
      <c r="VLF215" s="602"/>
      <c r="VLG215" s="449"/>
      <c r="VLH215" s="449"/>
      <c r="VLI215" s="449"/>
      <c r="VLJ215" s="602"/>
      <c r="VLK215" s="449"/>
      <c r="VLL215" s="449"/>
      <c r="VLM215" s="449"/>
      <c r="VLN215" s="449"/>
      <c r="VLO215" s="602"/>
      <c r="VLP215" s="447"/>
      <c r="VLQ215" s="447"/>
      <c r="VLR215" s="447"/>
      <c r="VLS215" s="448"/>
      <c r="VLT215" s="602"/>
      <c r="VLU215" s="602"/>
      <c r="VLV215" s="602"/>
      <c r="VLW215" s="449"/>
      <c r="VLX215" s="449"/>
      <c r="VLY215" s="449"/>
      <c r="VLZ215" s="602"/>
      <c r="VMA215" s="449"/>
      <c r="VMB215" s="449"/>
      <c r="VMC215" s="449"/>
      <c r="VMD215" s="449"/>
      <c r="VME215" s="602"/>
      <c r="VMF215" s="447"/>
      <c r="VMG215" s="447"/>
      <c r="VMH215" s="447"/>
      <c r="VMI215" s="448"/>
      <c r="VMJ215" s="602"/>
      <c r="VMK215" s="602"/>
      <c r="VML215" s="602"/>
      <c r="VMM215" s="449"/>
      <c r="VMN215" s="449"/>
      <c r="VMO215" s="449"/>
      <c r="VMP215" s="602"/>
      <c r="VMQ215" s="449"/>
      <c r="VMR215" s="449"/>
      <c r="VMS215" s="449"/>
      <c r="VMT215" s="449"/>
      <c r="VMU215" s="602"/>
      <c r="VMV215" s="447"/>
      <c r="VMW215" s="447"/>
      <c r="VMX215" s="447"/>
      <c r="VMY215" s="448"/>
      <c r="VMZ215" s="602"/>
      <c r="VNA215" s="602"/>
      <c r="VNB215" s="602"/>
      <c r="VNC215" s="449"/>
      <c r="VND215" s="449"/>
      <c r="VNE215" s="449"/>
      <c r="VNF215" s="602"/>
      <c r="VNG215" s="449"/>
      <c r="VNH215" s="449"/>
      <c r="VNI215" s="449"/>
      <c r="VNJ215" s="449"/>
      <c r="VNK215" s="602"/>
      <c r="VNL215" s="447"/>
      <c r="VNM215" s="447"/>
      <c r="VNN215" s="447"/>
      <c r="VNO215" s="448"/>
      <c r="VNP215" s="602"/>
      <c r="VNQ215" s="602"/>
      <c r="VNR215" s="602"/>
      <c r="VNS215" s="449"/>
      <c r="VNT215" s="449"/>
      <c r="VNU215" s="449"/>
      <c r="VNV215" s="602"/>
      <c r="VNW215" s="449"/>
      <c r="VNX215" s="449"/>
      <c r="VNY215" s="449"/>
      <c r="VNZ215" s="449"/>
      <c r="VOA215" s="602"/>
      <c r="VOB215" s="447"/>
      <c r="VOC215" s="447"/>
      <c r="VOD215" s="447"/>
      <c r="VOE215" s="448"/>
      <c r="VOF215" s="602"/>
      <c r="VOG215" s="602"/>
      <c r="VOH215" s="602"/>
      <c r="VOI215" s="449"/>
      <c r="VOJ215" s="449"/>
      <c r="VOK215" s="449"/>
      <c r="VOL215" s="602"/>
      <c r="VOM215" s="449"/>
      <c r="VON215" s="449"/>
      <c r="VOO215" s="449"/>
      <c r="VOP215" s="449"/>
      <c r="VOQ215" s="602"/>
      <c r="VOR215" s="447"/>
      <c r="VOS215" s="447"/>
      <c r="VOT215" s="447"/>
      <c r="VOU215" s="448"/>
      <c r="VOV215" s="602"/>
      <c r="VOW215" s="602"/>
      <c r="VOX215" s="602"/>
      <c r="VOY215" s="449"/>
      <c r="VOZ215" s="449"/>
      <c r="VPA215" s="449"/>
      <c r="VPB215" s="602"/>
      <c r="VPC215" s="449"/>
      <c r="VPD215" s="449"/>
      <c r="VPE215" s="449"/>
      <c r="VPF215" s="449"/>
      <c r="VPG215" s="602"/>
      <c r="VPH215" s="447"/>
      <c r="VPI215" s="447"/>
      <c r="VPJ215" s="447"/>
      <c r="VPK215" s="448"/>
      <c r="VPL215" s="602"/>
      <c r="VPM215" s="602"/>
      <c r="VPN215" s="602"/>
      <c r="VPO215" s="449"/>
      <c r="VPP215" s="449"/>
      <c r="VPQ215" s="449"/>
      <c r="VPR215" s="602"/>
      <c r="VPS215" s="449"/>
      <c r="VPT215" s="449"/>
      <c r="VPU215" s="449"/>
      <c r="VPV215" s="449"/>
      <c r="VPW215" s="602"/>
      <c r="VPX215" s="447"/>
      <c r="VPY215" s="447"/>
      <c r="VPZ215" s="447"/>
      <c r="VQA215" s="448"/>
      <c r="VQB215" s="602"/>
      <c r="VQC215" s="602"/>
      <c r="VQD215" s="602"/>
      <c r="VQE215" s="449"/>
      <c r="VQF215" s="449"/>
      <c r="VQG215" s="449"/>
      <c r="VQH215" s="602"/>
      <c r="VQI215" s="449"/>
      <c r="VQJ215" s="449"/>
      <c r="VQK215" s="449"/>
      <c r="VQL215" s="449"/>
      <c r="VQM215" s="602"/>
      <c r="VQN215" s="447"/>
      <c r="VQO215" s="447"/>
      <c r="VQP215" s="447"/>
      <c r="VQQ215" s="448"/>
      <c r="VQR215" s="602"/>
      <c r="VQS215" s="602"/>
      <c r="VQT215" s="602"/>
      <c r="VQU215" s="449"/>
      <c r="VQV215" s="449"/>
      <c r="VQW215" s="449"/>
      <c r="VQX215" s="602"/>
      <c r="VQY215" s="449"/>
      <c r="VQZ215" s="449"/>
      <c r="VRA215" s="449"/>
      <c r="VRB215" s="449"/>
      <c r="VRC215" s="602"/>
      <c r="VRD215" s="447"/>
      <c r="VRE215" s="447"/>
      <c r="VRF215" s="447"/>
      <c r="VRG215" s="448"/>
      <c r="VRH215" s="602"/>
      <c r="VRI215" s="602"/>
      <c r="VRJ215" s="602"/>
      <c r="VRK215" s="449"/>
      <c r="VRL215" s="449"/>
      <c r="VRM215" s="449"/>
      <c r="VRN215" s="602"/>
      <c r="VRO215" s="449"/>
      <c r="VRP215" s="449"/>
      <c r="VRQ215" s="449"/>
      <c r="VRR215" s="449"/>
      <c r="VRS215" s="602"/>
      <c r="VRT215" s="447"/>
      <c r="VRU215" s="447"/>
      <c r="VRV215" s="447"/>
      <c r="VRW215" s="448"/>
      <c r="VRX215" s="602"/>
      <c r="VRY215" s="602"/>
      <c r="VRZ215" s="602"/>
      <c r="VSA215" s="449"/>
      <c r="VSB215" s="449"/>
      <c r="VSC215" s="449"/>
      <c r="VSD215" s="602"/>
      <c r="VSE215" s="449"/>
      <c r="VSF215" s="449"/>
      <c r="VSG215" s="449"/>
      <c r="VSH215" s="449"/>
      <c r="VSI215" s="602"/>
      <c r="VSJ215" s="447"/>
      <c r="VSK215" s="447"/>
      <c r="VSL215" s="447"/>
      <c r="VSM215" s="448"/>
      <c r="VSN215" s="602"/>
      <c r="VSO215" s="602"/>
      <c r="VSP215" s="602"/>
      <c r="VSQ215" s="449"/>
      <c r="VSR215" s="449"/>
      <c r="VSS215" s="449"/>
      <c r="VST215" s="602"/>
      <c r="VSU215" s="449"/>
      <c r="VSV215" s="449"/>
      <c r="VSW215" s="449"/>
      <c r="VSX215" s="449"/>
      <c r="VSY215" s="602"/>
      <c r="VSZ215" s="447"/>
      <c r="VTA215" s="447"/>
      <c r="VTB215" s="447"/>
      <c r="VTC215" s="448"/>
      <c r="VTD215" s="602"/>
      <c r="VTE215" s="602"/>
      <c r="VTF215" s="602"/>
      <c r="VTG215" s="449"/>
      <c r="VTH215" s="449"/>
      <c r="VTI215" s="449"/>
      <c r="VTJ215" s="602"/>
      <c r="VTK215" s="449"/>
      <c r="VTL215" s="449"/>
      <c r="VTM215" s="449"/>
      <c r="VTN215" s="449"/>
      <c r="VTO215" s="602"/>
      <c r="VTP215" s="447"/>
      <c r="VTQ215" s="447"/>
      <c r="VTR215" s="447"/>
      <c r="VTS215" s="448"/>
      <c r="VTT215" s="602"/>
      <c r="VTU215" s="602"/>
      <c r="VTV215" s="602"/>
      <c r="VTW215" s="449"/>
      <c r="VTX215" s="449"/>
      <c r="VTY215" s="449"/>
      <c r="VTZ215" s="602"/>
      <c r="VUA215" s="449"/>
      <c r="VUB215" s="449"/>
      <c r="VUC215" s="449"/>
      <c r="VUD215" s="449"/>
      <c r="VUE215" s="602"/>
      <c r="VUF215" s="447"/>
      <c r="VUG215" s="447"/>
      <c r="VUH215" s="447"/>
      <c r="VUI215" s="448"/>
      <c r="VUJ215" s="602"/>
      <c r="VUK215" s="602"/>
      <c r="VUL215" s="602"/>
      <c r="VUM215" s="449"/>
      <c r="VUN215" s="449"/>
      <c r="VUO215" s="449"/>
      <c r="VUP215" s="602"/>
      <c r="VUQ215" s="449"/>
      <c r="VUR215" s="449"/>
      <c r="VUS215" s="449"/>
      <c r="VUT215" s="449"/>
      <c r="VUU215" s="602"/>
      <c r="VUV215" s="447"/>
      <c r="VUW215" s="447"/>
      <c r="VUX215" s="447"/>
      <c r="VUY215" s="448"/>
      <c r="VUZ215" s="602"/>
      <c r="VVA215" s="602"/>
      <c r="VVB215" s="602"/>
      <c r="VVC215" s="449"/>
      <c r="VVD215" s="449"/>
      <c r="VVE215" s="449"/>
      <c r="VVF215" s="602"/>
      <c r="VVG215" s="449"/>
      <c r="VVH215" s="449"/>
      <c r="VVI215" s="449"/>
      <c r="VVJ215" s="449"/>
      <c r="VVK215" s="602"/>
      <c r="VVL215" s="447"/>
      <c r="VVM215" s="447"/>
      <c r="VVN215" s="447"/>
      <c r="VVO215" s="448"/>
      <c r="VVP215" s="602"/>
      <c r="VVQ215" s="602"/>
      <c r="VVR215" s="602"/>
      <c r="VVS215" s="449"/>
      <c r="VVT215" s="449"/>
      <c r="VVU215" s="449"/>
      <c r="VVV215" s="602"/>
      <c r="VVW215" s="449"/>
      <c r="VVX215" s="449"/>
      <c r="VVY215" s="449"/>
      <c r="VVZ215" s="449"/>
      <c r="VWA215" s="602"/>
      <c r="VWB215" s="447"/>
      <c r="VWC215" s="447"/>
      <c r="VWD215" s="447"/>
      <c r="VWE215" s="448"/>
      <c r="VWF215" s="602"/>
      <c r="VWG215" s="602"/>
      <c r="VWH215" s="602"/>
      <c r="VWI215" s="449"/>
      <c r="VWJ215" s="449"/>
      <c r="VWK215" s="449"/>
      <c r="VWL215" s="602"/>
      <c r="VWM215" s="449"/>
      <c r="VWN215" s="449"/>
      <c r="VWO215" s="449"/>
      <c r="VWP215" s="449"/>
      <c r="VWQ215" s="602"/>
      <c r="VWR215" s="447"/>
      <c r="VWS215" s="447"/>
      <c r="VWT215" s="447"/>
      <c r="VWU215" s="448"/>
      <c r="VWV215" s="602"/>
      <c r="VWW215" s="602"/>
      <c r="VWX215" s="602"/>
      <c r="VWY215" s="449"/>
      <c r="VWZ215" s="449"/>
      <c r="VXA215" s="449"/>
      <c r="VXB215" s="602"/>
      <c r="VXC215" s="449"/>
      <c r="VXD215" s="449"/>
      <c r="VXE215" s="449"/>
      <c r="VXF215" s="449"/>
      <c r="VXG215" s="602"/>
      <c r="VXH215" s="447"/>
      <c r="VXI215" s="447"/>
      <c r="VXJ215" s="447"/>
      <c r="VXK215" s="448"/>
      <c r="VXL215" s="602"/>
      <c r="VXM215" s="602"/>
      <c r="VXN215" s="602"/>
      <c r="VXO215" s="449"/>
      <c r="VXP215" s="449"/>
      <c r="VXQ215" s="449"/>
      <c r="VXR215" s="602"/>
      <c r="VXS215" s="449"/>
      <c r="VXT215" s="449"/>
      <c r="VXU215" s="449"/>
      <c r="VXV215" s="449"/>
      <c r="VXW215" s="602"/>
      <c r="VXX215" s="447"/>
      <c r="VXY215" s="447"/>
      <c r="VXZ215" s="447"/>
      <c r="VYA215" s="448"/>
      <c r="VYB215" s="602"/>
      <c r="VYC215" s="602"/>
      <c r="VYD215" s="602"/>
      <c r="VYE215" s="449"/>
      <c r="VYF215" s="449"/>
      <c r="VYG215" s="449"/>
      <c r="VYH215" s="602"/>
      <c r="VYI215" s="449"/>
      <c r="VYJ215" s="449"/>
      <c r="VYK215" s="449"/>
      <c r="VYL215" s="449"/>
      <c r="VYM215" s="602"/>
      <c r="VYN215" s="447"/>
      <c r="VYO215" s="447"/>
      <c r="VYP215" s="447"/>
      <c r="VYQ215" s="448"/>
      <c r="VYR215" s="602"/>
      <c r="VYS215" s="602"/>
      <c r="VYT215" s="602"/>
      <c r="VYU215" s="449"/>
      <c r="VYV215" s="449"/>
      <c r="VYW215" s="449"/>
      <c r="VYX215" s="602"/>
      <c r="VYY215" s="449"/>
      <c r="VYZ215" s="449"/>
      <c r="VZA215" s="449"/>
      <c r="VZB215" s="449"/>
      <c r="VZC215" s="602"/>
      <c r="VZD215" s="447"/>
      <c r="VZE215" s="447"/>
      <c r="VZF215" s="447"/>
      <c r="VZG215" s="448"/>
      <c r="VZH215" s="602"/>
      <c r="VZI215" s="602"/>
      <c r="VZJ215" s="602"/>
      <c r="VZK215" s="449"/>
      <c r="VZL215" s="449"/>
      <c r="VZM215" s="449"/>
      <c r="VZN215" s="602"/>
      <c r="VZO215" s="449"/>
      <c r="VZP215" s="449"/>
      <c r="VZQ215" s="449"/>
      <c r="VZR215" s="449"/>
      <c r="VZS215" s="602"/>
      <c r="VZT215" s="447"/>
      <c r="VZU215" s="447"/>
      <c r="VZV215" s="447"/>
      <c r="VZW215" s="448"/>
      <c r="VZX215" s="602"/>
      <c r="VZY215" s="602"/>
      <c r="VZZ215" s="602"/>
      <c r="WAA215" s="449"/>
      <c r="WAB215" s="449"/>
      <c r="WAC215" s="449"/>
      <c r="WAD215" s="602"/>
      <c r="WAE215" s="449"/>
      <c r="WAF215" s="449"/>
      <c r="WAG215" s="449"/>
      <c r="WAH215" s="449"/>
      <c r="WAI215" s="602"/>
      <c r="WAJ215" s="447"/>
      <c r="WAK215" s="447"/>
      <c r="WAL215" s="447"/>
      <c r="WAM215" s="448"/>
      <c r="WAN215" s="602"/>
      <c r="WAO215" s="602"/>
      <c r="WAP215" s="602"/>
      <c r="WAQ215" s="449"/>
      <c r="WAR215" s="449"/>
      <c r="WAS215" s="449"/>
      <c r="WAT215" s="602"/>
      <c r="WAU215" s="449"/>
      <c r="WAV215" s="449"/>
      <c r="WAW215" s="449"/>
      <c r="WAX215" s="449"/>
      <c r="WAY215" s="602"/>
      <c r="WAZ215" s="447"/>
      <c r="WBA215" s="447"/>
      <c r="WBB215" s="447"/>
      <c r="WBC215" s="448"/>
      <c r="WBD215" s="602"/>
      <c r="WBE215" s="602"/>
      <c r="WBF215" s="602"/>
      <c r="WBG215" s="449"/>
      <c r="WBH215" s="449"/>
      <c r="WBI215" s="449"/>
      <c r="WBJ215" s="602"/>
      <c r="WBK215" s="449"/>
      <c r="WBL215" s="449"/>
      <c r="WBM215" s="449"/>
      <c r="WBN215" s="449"/>
      <c r="WBO215" s="602"/>
      <c r="WBP215" s="447"/>
      <c r="WBQ215" s="447"/>
      <c r="WBR215" s="447"/>
      <c r="WBS215" s="448"/>
      <c r="WBT215" s="602"/>
      <c r="WBU215" s="602"/>
      <c r="WBV215" s="602"/>
      <c r="WBW215" s="449"/>
      <c r="WBX215" s="449"/>
      <c r="WBY215" s="449"/>
      <c r="WBZ215" s="602"/>
      <c r="WCA215" s="449"/>
      <c r="WCB215" s="449"/>
      <c r="WCC215" s="449"/>
      <c r="WCD215" s="449"/>
      <c r="WCE215" s="602"/>
      <c r="WCF215" s="447"/>
      <c r="WCG215" s="447"/>
      <c r="WCH215" s="447"/>
      <c r="WCI215" s="448"/>
      <c r="WCJ215" s="602"/>
      <c r="WCK215" s="602"/>
      <c r="WCL215" s="602"/>
      <c r="WCM215" s="449"/>
      <c r="WCN215" s="449"/>
      <c r="WCO215" s="449"/>
      <c r="WCP215" s="602"/>
      <c r="WCQ215" s="449"/>
      <c r="WCR215" s="449"/>
      <c r="WCS215" s="449"/>
      <c r="WCT215" s="449"/>
      <c r="WCU215" s="602"/>
      <c r="WCV215" s="447"/>
      <c r="WCW215" s="447"/>
      <c r="WCX215" s="447"/>
      <c r="WCY215" s="448"/>
      <c r="WCZ215" s="602"/>
      <c r="WDA215" s="602"/>
      <c r="WDB215" s="602"/>
      <c r="WDC215" s="449"/>
      <c r="WDD215" s="449"/>
      <c r="WDE215" s="449"/>
      <c r="WDF215" s="602"/>
      <c r="WDG215" s="449"/>
      <c r="WDH215" s="449"/>
      <c r="WDI215" s="449"/>
      <c r="WDJ215" s="449"/>
      <c r="WDK215" s="602"/>
      <c r="WDL215" s="447"/>
      <c r="WDM215" s="447"/>
      <c r="WDN215" s="447"/>
      <c r="WDO215" s="448"/>
      <c r="WDP215" s="602"/>
      <c r="WDQ215" s="602"/>
      <c r="WDR215" s="602"/>
      <c r="WDS215" s="449"/>
      <c r="WDT215" s="449"/>
      <c r="WDU215" s="449"/>
      <c r="WDV215" s="602"/>
      <c r="WDW215" s="449"/>
      <c r="WDX215" s="449"/>
      <c r="WDY215" s="449"/>
      <c r="WDZ215" s="449"/>
      <c r="WEA215" s="602"/>
      <c r="WEB215" s="447"/>
      <c r="WEC215" s="447"/>
      <c r="WED215" s="447"/>
      <c r="WEE215" s="448"/>
      <c r="WEF215" s="602"/>
      <c r="WEG215" s="602"/>
      <c r="WEH215" s="602"/>
      <c r="WEI215" s="449"/>
      <c r="WEJ215" s="449"/>
      <c r="WEK215" s="449"/>
      <c r="WEL215" s="602"/>
      <c r="WEM215" s="449"/>
      <c r="WEN215" s="449"/>
      <c r="WEO215" s="449"/>
      <c r="WEP215" s="449"/>
      <c r="WEQ215" s="602"/>
      <c r="WER215" s="447"/>
      <c r="WES215" s="447"/>
      <c r="WET215" s="447"/>
      <c r="WEU215" s="448"/>
      <c r="WEV215" s="602"/>
      <c r="WEW215" s="602"/>
      <c r="WEX215" s="602"/>
      <c r="WEY215" s="449"/>
      <c r="WEZ215" s="449"/>
      <c r="WFA215" s="449"/>
      <c r="WFB215" s="602"/>
      <c r="WFC215" s="449"/>
      <c r="WFD215" s="449"/>
      <c r="WFE215" s="449"/>
      <c r="WFF215" s="449"/>
      <c r="WFG215" s="602"/>
      <c r="WFH215" s="447"/>
      <c r="WFI215" s="447"/>
      <c r="WFJ215" s="447"/>
      <c r="WFK215" s="448"/>
      <c r="WFL215" s="602"/>
      <c r="WFM215" s="602"/>
      <c r="WFN215" s="602"/>
      <c r="WFO215" s="449"/>
      <c r="WFP215" s="449"/>
      <c r="WFQ215" s="449"/>
      <c r="WFR215" s="602"/>
      <c r="WFS215" s="449"/>
      <c r="WFT215" s="449"/>
      <c r="WFU215" s="449"/>
      <c r="WFV215" s="449"/>
      <c r="WFW215" s="602"/>
      <c r="WFX215" s="447"/>
      <c r="WFY215" s="447"/>
      <c r="WFZ215" s="447"/>
      <c r="WGA215" s="448"/>
      <c r="WGB215" s="602"/>
      <c r="WGC215" s="602"/>
      <c r="WGD215" s="602"/>
      <c r="WGE215" s="449"/>
      <c r="WGF215" s="449"/>
      <c r="WGG215" s="449"/>
      <c r="WGH215" s="602"/>
      <c r="WGI215" s="449"/>
      <c r="WGJ215" s="449"/>
      <c r="WGK215" s="449"/>
      <c r="WGL215" s="449"/>
      <c r="WGM215" s="602"/>
      <c r="WGN215" s="447"/>
      <c r="WGO215" s="447"/>
      <c r="WGP215" s="447"/>
      <c r="WGQ215" s="448"/>
      <c r="WGR215" s="602"/>
      <c r="WGS215" s="602"/>
      <c r="WGT215" s="602"/>
      <c r="WGU215" s="449"/>
      <c r="WGV215" s="449"/>
      <c r="WGW215" s="449"/>
      <c r="WGX215" s="602"/>
      <c r="WGY215" s="449"/>
      <c r="WGZ215" s="449"/>
      <c r="WHA215" s="449"/>
      <c r="WHB215" s="449"/>
      <c r="WHC215" s="602"/>
      <c r="WHD215" s="447"/>
      <c r="WHE215" s="447"/>
      <c r="WHF215" s="447"/>
      <c r="WHG215" s="448"/>
      <c r="WHH215" s="602"/>
      <c r="WHI215" s="602"/>
      <c r="WHJ215" s="602"/>
      <c r="WHK215" s="449"/>
      <c r="WHL215" s="449"/>
      <c r="WHM215" s="449"/>
      <c r="WHN215" s="602"/>
      <c r="WHO215" s="449"/>
      <c r="WHP215" s="449"/>
      <c r="WHQ215" s="449"/>
      <c r="WHR215" s="449"/>
      <c r="WHS215" s="602"/>
      <c r="WHT215" s="447"/>
      <c r="WHU215" s="447"/>
      <c r="WHV215" s="447"/>
      <c r="WHW215" s="448"/>
      <c r="WHX215" s="602"/>
      <c r="WHY215" s="602"/>
      <c r="WHZ215" s="602"/>
      <c r="WIA215" s="449"/>
      <c r="WIB215" s="449"/>
      <c r="WIC215" s="449"/>
      <c r="WID215" s="602"/>
      <c r="WIE215" s="449"/>
      <c r="WIF215" s="449"/>
      <c r="WIG215" s="449"/>
      <c r="WIH215" s="449"/>
      <c r="WII215" s="602"/>
      <c r="WIJ215" s="447"/>
      <c r="WIK215" s="447"/>
      <c r="WIL215" s="447"/>
      <c r="WIM215" s="448"/>
      <c r="WIN215" s="602"/>
      <c r="WIO215" s="602"/>
      <c r="WIP215" s="602"/>
      <c r="WIQ215" s="449"/>
      <c r="WIR215" s="449"/>
      <c r="WIS215" s="449"/>
      <c r="WIT215" s="602"/>
      <c r="WIU215" s="449"/>
      <c r="WIV215" s="449"/>
      <c r="WIW215" s="449"/>
      <c r="WIX215" s="449"/>
      <c r="WIY215" s="602"/>
      <c r="WIZ215" s="447"/>
      <c r="WJA215" s="447"/>
      <c r="WJB215" s="447"/>
      <c r="WJC215" s="448"/>
      <c r="WJD215" s="602"/>
      <c r="WJE215" s="602"/>
      <c r="WJF215" s="602"/>
      <c r="WJG215" s="449"/>
      <c r="WJH215" s="449"/>
      <c r="WJI215" s="449"/>
      <c r="WJJ215" s="602"/>
      <c r="WJK215" s="449"/>
      <c r="WJL215" s="449"/>
      <c r="WJM215" s="449"/>
      <c r="WJN215" s="449"/>
      <c r="WJO215" s="602"/>
      <c r="WJP215" s="447"/>
      <c r="WJQ215" s="447"/>
      <c r="WJR215" s="447"/>
      <c r="WJS215" s="448"/>
      <c r="WJT215" s="602"/>
      <c r="WJU215" s="602"/>
      <c r="WJV215" s="602"/>
      <c r="WJW215" s="449"/>
      <c r="WJX215" s="449"/>
      <c r="WJY215" s="449"/>
      <c r="WJZ215" s="602"/>
      <c r="WKA215" s="449"/>
      <c r="WKB215" s="449"/>
      <c r="WKC215" s="449"/>
      <c r="WKD215" s="449"/>
      <c r="WKE215" s="602"/>
      <c r="WKF215" s="447"/>
      <c r="WKG215" s="447"/>
      <c r="WKH215" s="447"/>
      <c r="WKI215" s="448"/>
      <c r="WKJ215" s="602"/>
      <c r="WKK215" s="602"/>
      <c r="WKL215" s="602"/>
      <c r="WKM215" s="449"/>
      <c r="WKN215" s="449"/>
      <c r="WKO215" s="449"/>
      <c r="WKP215" s="602"/>
      <c r="WKQ215" s="449"/>
      <c r="WKR215" s="449"/>
      <c r="WKS215" s="449"/>
      <c r="WKT215" s="449"/>
      <c r="WKU215" s="602"/>
      <c r="WKV215" s="447"/>
      <c r="WKW215" s="447"/>
      <c r="WKX215" s="447"/>
      <c r="WKY215" s="448"/>
      <c r="WKZ215" s="602"/>
      <c r="WLA215" s="602"/>
      <c r="WLB215" s="602"/>
      <c r="WLC215" s="449"/>
      <c r="WLD215" s="449"/>
      <c r="WLE215" s="449"/>
      <c r="WLF215" s="602"/>
      <c r="WLG215" s="449"/>
      <c r="WLH215" s="449"/>
      <c r="WLI215" s="449"/>
      <c r="WLJ215" s="449"/>
      <c r="WLK215" s="602"/>
      <c r="WLL215" s="447"/>
      <c r="WLM215" s="447"/>
      <c r="WLN215" s="447"/>
      <c r="WLO215" s="448"/>
      <c r="WLP215" s="602"/>
      <c r="WLQ215" s="602"/>
      <c r="WLR215" s="602"/>
      <c r="WLS215" s="449"/>
      <c r="WLT215" s="449"/>
      <c r="WLU215" s="449"/>
      <c r="WLV215" s="602"/>
      <c r="WLW215" s="449"/>
      <c r="WLX215" s="449"/>
      <c r="WLY215" s="449"/>
      <c r="WLZ215" s="449"/>
      <c r="WMA215" s="602"/>
      <c r="WMB215" s="447"/>
      <c r="WMC215" s="447"/>
      <c r="WMD215" s="447"/>
      <c r="WME215" s="448"/>
      <c r="WMF215" s="602"/>
      <c r="WMG215" s="602"/>
      <c r="WMH215" s="602"/>
      <c r="WMI215" s="449"/>
      <c r="WMJ215" s="449"/>
      <c r="WMK215" s="449"/>
      <c r="WML215" s="602"/>
      <c r="WMM215" s="449"/>
      <c r="WMN215" s="449"/>
      <c r="WMO215" s="449"/>
      <c r="WMP215" s="449"/>
      <c r="WMQ215" s="602"/>
      <c r="WMR215" s="447"/>
      <c r="WMS215" s="447"/>
      <c r="WMT215" s="447"/>
      <c r="WMU215" s="448"/>
      <c r="WMV215" s="602"/>
      <c r="WMW215" s="602"/>
      <c r="WMX215" s="602"/>
      <c r="WMY215" s="449"/>
      <c r="WMZ215" s="449"/>
      <c r="WNA215" s="449"/>
      <c r="WNB215" s="602"/>
      <c r="WNC215" s="449"/>
      <c r="WND215" s="449"/>
      <c r="WNE215" s="449"/>
      <c r="WNF215" s="449"/>
      <c r="WNG215" s="602"/>
      <c r="WNH215" s="447"/>
      <c r="WNI215" s="447"/>
      <c r="WNJ215" s="447"/>
      <c r="WNK215" s="448"/>
      <c r="WNL215" s="602"/>
      <c r="WNM215" s="602"/>
      <c r="WNN215" s="602"/>
      <c r="WNO215" s="449"/>
      <c r="WNP215" s="449"/>
      <c r="WNQ215" s="449"/>
      <c r="WNR215" s="602"/>
      <c r="WNS215" s="449"/>
      <c r="WNT215" s="449"/>
      <c r="WNU215" s="449"/>
      <c r="WNV215" s="449"/>
      <c r="WNW215" s="602"/>
      <c r="WNX215" s="447"/>
      <c r="WNY215" s="447"/>
      <c r="WNZ215" s="447"/>
      <c r="WOA215" s="448"/>
      <c r="WOB215" s="602"/>
      <c r="WOC215" s="602"/>
      <c r="WOD215" s="602"/>
      <c r="WOE215" s="449"/>
      <c r="WOF215" s="449"/>
      <c r="WOG215" s="449"/>
      <c r="WOH215" s="602"/>
      <c r="WOI215" s="449"/>
      <c r="WOJ215" s="449"/>
      <c r="WOK215" s="449"/>
      <c r="WOL215" s="449"/>
      <c r="WOM215" s="602"/>
      <c r="WON215" s="447"/>
      <c r="WOO215" s="447"/>
      <c r="WOP215" s="447"/>
      <c r="WOQ215" s="448"/>
      <c r="WOR215" s="602"/>
      <c r="WOS215" s="602"/>
      <c r="WOT215" s="602"/>
      <c r="WOU215" s="449"/>
      <c r="WOV215" s="449"/>
      <c r="WOW215" s="449"/>
      <c r="WOX215" s="602"/>
      <c r="WOY215" s="449"/>
      <c r="WOZ215" s="449"/>
      <c r="WPA215" s="449"/>
      <c r="WPB215" s="449"/>
      <c r="WPC215" s="602"/>
      <c r="WPD215" s="447"/>
      <c r="WPE215" s="447"/>
      <c r="WPF215" s="447"/>
      <c r="WPG215" s="448"/>
      <c r="WPH215" s="602"/>
      <c r="WPI215" s="602"/>
      <c r="WPJ215" s="602"/>
      <c r="WPK215" s="449"/>
      <c r="WPL215" s="449"/>
      <c r="WPM215" s="449"/>
      <c r="WPN215" s="602"/>
      <c r="WPO215" s="449"/>
      <c r="WPP215" s="449"/>
      <c r="WPQ215" s="449"/>
      <c r="WPR215" s="449"/>
      <c r="WPS215" s="602"/>
      <c r="WPT215" s="447"/>
      <c r="WPU215" s="447"/>
      <c r="WPV215" s="447"/>
      <c r="WPW215" s="448"/>
      <c r="WPX215" s="602"/>
      <c r="WPY215" s="602"/>
      <c r="WPZ215" s="602"/>
      <c r="WQA215" s="449"/>
      <c r="WQB215" s="449"/>
      <c r="WQC215" s="449"/>
      <c r="WQD215" s="602"/>
      <c r="WQE215" s="449"/>
      <c r="WQF215" s="449"/>
      <c r="WQG215" s="449"/>
      <c r="WQH215" s="449"/>
      <c r="WQI215" s="602"/>
      <c r="WQJ215" s="447"/>
      <c r="WQK215" s="447"/>
      <c r="WQL215" s="447"/>
      <c r="WQM215" s="448"/>
      <c r="WQN215" s="602"/>
      <c r="WQO215" s="602"/>
      <c r="WQP215" s="602"/>
      <c r="WQQ215" s="449"/>
      <c r="WQR215" s="449"/>
      <c r="WQS215" s="449"/>
      <c r="WQT215" s="602"/>
      <c r="WQU215" s="449"/>
      <c r="WQV215" s="449"/>
      <c r="WQW215" s="449"/>
      <c r="WQX215" s="449"/>
      <c r="WQY215" s="602"/>
      <c r="WQZ215" s="447"/>
      <c r="WRA215" s="447"/>
      <c r="WRB215" s="447"/>
      <c r="WRC215" s="448"/>
      <c r="WRD215" s="602"/>
      <c r="WRE215" s="602"/>
      <c r="WRF215" s="602"/>
      <c r="WRG215" s="449"/>
      <c r="WRH215" s="449"/>
      <c r="WRI215" s="449"/>
      <c r="WRJ215" s="602"/>
      <c r="WRK215" s="449"/>
      <c r="WRL215" s="449"/>
      <c r="WRM215" s="449"/>
      <c r="WRN215" s="449"/>
      <c r="WRO215" s="602"/>
      <c r="WRP215" s="447"/>
      <c r="WRQ215" s="447"/>
      <c r="WRR215" s="447"/>
      <c r="WRS215" s="448"/>
      <c r="WRT215" s="602"/>
      <c r="WRU215" s="602"/>
      <c r="WRV215" s="602"/>
      <c r="WRW215" s="449"/>
      <c r="WRX215" s="449"/>
      <c r="WRY215" s="449"/>
      <c r="WRZ215" s="602"/>
      <c r="WSA215" s="449"/>
      <c r="WSB215" s="449"/>
      <c r="WSC215" s="449"/>
      <c r="WSD215" s="449"/>
      <c r="WSE215" s="602"/>
      <c r="WSF215" s="447"/>
      <c r="WSG215" s="447"/>
      <c r="WSH215" s="447"/>
      <c r="WSI215" s="448"/>
      <c r="WSJ215" s="602"/>
      <c r="WSK215" s="602"/>
      <c r="WSL215" s="602"/>
      <c r="WSM215" s="449"/>
      <c r="WSN215" s="449"/>
      <c r="WSO215" s="449"/>
      <c r="WSP215" s="602"/>
      <c r="WSQ215" s="449"/>
      <c r="WSR215" s="449"/>
      <c r="WSS215" s="449"/>
      <c r="WST215" s="449"/>
      <c r="WSU215" s="602"/>
      <c r="WSV215" s="447"/>
      <c r="WSW215" s="447"/>
      <c r="WSX215" s="447"/>
      <c r="WSY215" s="448"/>
      <c r="WSZ215" s="602"/>
      <c r="WTA215" s="602"/>
      <c r="WTB215" s="602"/>
      <c r="WTC215" s="449"/>
      <c r="WTD215" s="449"/>
      <c r="WTE215" s="449"/>
      <c r="WTF215" s="602"/>
      <c r="WTG215" s="449"/>
      <c r="WTH215" s="449"/>
      <c r="WTI215" s="449"/>
      <c r="WTJ215" s="449"/>
      <c r="WTK215" s="602"/>
      <c r="WTL215" s="447"/>
      <c r="WTM215" s="447"/>
      <c r="WTN215" s="447"/>
      <c r="WTO215" s="448"/>
      <c r="WTP215" s="602"/>
      <c r="WTQ215" s="602"/>
      <c r="WTR215" s="602"/>
      <c r="WTS215" s="449"/>
      <c r="WTT215" s="449"/>
      <c r="WTU215" s="449"/>
      <c r="WTV215" s="602"/>
      <c r="WTW215" s="449"/>
      <c r="WTX215" s="449"/>
      <c r="WTY215" s="449"/>
      <c r="WTZ215" s="449"/>
      <c r="WUA215" s="602"/>
      <c r="WUB215" s="447"/>
      <c r="WUC215" s="447"/>
      <c r="WUD215" s="447"/>
      <c r="WUE215" s="448"/>
      <c r="WUF215" s="602"/>
      <c r="WUG215" s="602"/>
      <c r="WUH215" s="602"/>
      <c r="WUI215" s="449"/>
      <c r="WUJ215" s="449"/>
      <c r="WUK215" s="449"/>
      <c r="WUL215" s="602"/>
      <c r="WUM215" s="449"/>
      <c r="WUN215" s="449"/>
      <c r="WUO215" s="449"/>
      <c r="WUP215" s="449"/>
      <c r="WUQ215" s="602"/>
      <c r="WUR215" s="447"/>
      <c r="WUS215" s="447"/>
      <c r="WUT215" s="447"/>
      <c r="WUU215" s="448"/>
      <c r="WUV215" s="602"/>
      <c r="WUW215" s="602"/>
      <c r="WUX215" s="602"/>
      <c r="WUY215" s="449"/>
      <c r="WUZ215" s="449"/>
      <c r="WVA215" s="449"/>
      <c r="WVB215" s="602"/>
      <c r="WVC215" s="449"/>
      <c r="WVD215" s="449"/>
      <c r="WVE215" s="449"/>
      <c r="WVF215" s="449"/>
      <c r="WVG215" s="602"/>
      <c r="WVH215" s="447"/>
      <c r="WVI215" s="447"/>
      <c r="WVJ215" s="447"/>
      <c r="WVK215" s="448"/>
      <c r="WVL215" s="602"/>
      <c r="WVM215" s="602"/>
      <c r="WVN215" s="602"/>
      <c r="WVO215" s="449"/>
      <c r="WVP215" s="449"/>
      <c r="WVQ215" s="449"/>
      <c r="WVR215" s="602"/>
      <c r="WVS215" s="449"/>
      <c r="WVT215" s="449"/>
      <c r="WVU215" s="449"/>
      <c r="WVV215" s="449"/>
      <c r="WVW215" s="602"/>
      <c r="WVX215" s="447"/>
      <c r="WVY215" s="447"/>
      <c r="WVZ215" s="447"/>
      <c r="WWA215" s="448"/>
      <c r="WWB215" s="602"/>
      <c r="WWC215" s="602"/>
      <c r="WWD215" s="602"/>
      <c r="WWE215" s="449"/>
      <c r="WWF215" s="449"/>
      <c r="WWG215" s="449"/>
      <c r="WWH215" s="602"/>
      <c r="WWI215" s="449"/>
      <c r="WWJ215" s="449"/>
      <c r="WWK215" s="449"/>
      <c r="WWL215" s="449"/>
      <c r="WWM215" s="602"/>
      <c r="WWN215" s="447"/>
      <c r="WWO215" s="447"/>
      <c r="WWP215" s="447"/>
      <c r="WWQ215" s="448"/>
      <c r="WWR215" s="602"/>
      <c r="WWS215" s="602"/>
      <c r="WWT215" s="602"/>
      <c r="WWU215" s="449"/>
      <c r="WWV215" s="449"/>
      <c r="WWW215" s="449"/>
      <c r="WWX215" s="602"/>
      <c r="WWY215" s="449"/>
      <c r="WWZ215" s="449"/>
      <c r="WXA215" s="449"/>
      <c r="WXB215" s="449"/>
      <c r="WXC215" s="602"/>
      <c r="WXD215" s="447"/>
      <c r="WXE215" s="447"/>
      <c r="WXF215" s="447"/>
      <c r="WXG215" s="448"/>
      <c r="WXH215" s="602"/>
      <c r="WXI215" s="602"/>
      <c r="WXJ215" s="602"/>
      <c r="WXK215" s="449"/>
      <c r="WXL215" s="449"/>
      <c r="WXM215" s="449"/>
      <c r="WXN215" s="602"/>
      <c r="WXO215" s="449"/>
      <c r="WXP215" s="449"/>
      <c r="WXQ215" s="449"/>
      <c r="WXR215" s="449"/>
      <c r="WXS215" s="602"/>
      <c r="WXT215" s="447"/>
      <c r="WXU215" s="447"/>
      <c r="WXV215" s="447"/>
      <c r="WXW215" s="448"/>
      <c r="WXX215" s="602"/>
      <c r="WXY215" s="602"/>
      <c r="WXZ215" s="602"/>
      <c r="WYA215" s="449"/>
      <c r="WYB215" s="449"/>
      <c r="WYC215" s="449"/>
      <c r="WYD215" s="602"/>
      <c r="WYE215" s="449"/>
      <c r="WYF215" s="449"/>
      <c r="WYG215" s="449"/>
      <c r="WYH215" s="449"/>
      <c r="WYI215" s="602"/>
      <c r="WYJ215" s="447"/>
      <c r="WYK215" s="447"/>
      <c r="WYL215" s="447"/>
      <c r="WYM215" s="448"/>
      <c r="WYN215" s="602"/>
      <c r="WYO215" s="602"/>
      <c r="WYP215" s="602"/>
      <c r="WYQ215" s="449"/>
      <c r="WYR215" s="449"/>
      <c r="WYS215" s="449"/>
      <c r="WYT215" s="602"/>
      <c r="WYU215" s="449"/>
      <c r="WYV215" s="449"/>
      <c r="WYW215" s="449"/>
      <c r="WYX215" s="449"/>
      <c r="WYY215" s="602"/>
      <c r="WYZ215" s="447"/>
      <c r="WZA215" s="447"/>
      <c r="WZB215" s="447"/>
      <c r="WZC215" s="448"/>
      <c r="WZD215" s="602"/>
      <c r="WZE215" s="602"/>
      <c r="WZF215" s="602"/>
      <c r="WZG215" s="449"/>
      <c r="WZH215" s="449"/>
      <c r="WZI215" s="449"/>
      <c r="WZJ215" s="602"/>
      <c r="WZK215" s="449"/>
      <c r="WZL215" s="449"/>
      <c r="WZM215" s="449"/>
      <c r="WZN215" s="449"/>
      <c r="WZO215" s="602"/>
      <c r="WZP215" s="447"/>
      <c r="WZQ215" s="447"/>
      <c r="WZR215" s="447"/>
      <c r="WZS215" s="448"/>
      <c r="WZT215" s="602"/>
      <c r="WZU215" s="602"/>
      <c r="WZV215" s="602"/>
      <c r="WZW215" s="449"/>
      <c r="WZX215" s="449"/>
      <c r="WZY215" s="449"/>
      <c r="WZZ215" s="602"/>
      <c r="XAA215" s="449"/>
      <c r="XAB215" s="449"/>
      <c r="XAC215" s="449"/>
      <c r="XAD215" s="449"/>
      <c r="XAE215" s="602"/>
      <c r="XAF215" s="447"/>
      <c r="XAG215" s="447"/>
      <c r="XAH215" s="447"/>
      <c r="XAI215" s="448"/>
      <c r="XAJ215" s="602"/>
      <c r="XAK215" s="602"/>
      <c r="XAL215" s="602"/>
      <c r="XAM215" s="449"/>
      <c r="XAN215" s="449"/>
      <c r="XAO215" s="449"/>
      <c r="XAP215" s="602"/>
      <c r="XAQ215" s="449"/>
      <c r="XAR215" s="449"/>
      <c r="XAS215" s="449"/>
      <c r="XAT215" s="449"/>
      <c r="XAU215" s="602"/>
      <c r="XAV215" s="447"/>
      <c r="XAW215" s="447"/>
      <c r="XAX215" s="447"/>
      <c r="XAY215" s="448"/>
      <c r="XAZ215" s="602"/>
      <c r="XBA215" s="602"/>
      <c r="XBB215" s="602"/>
      <c r="XBC215" s="449"/>
      <c r="XBD215" s="449"/>
      <c r="XBE215" s="449"/>
      <c r="XBF215" s="602"/>
      <c r="XBG215" s="449"/>
      <c r="XBH215" s="449"/>
      <c r="XBI215" s="449"/>
      <c r="XBJ215" s="449"/>
      <c r="XBK215" s="602"/>
      <c r="XBL215" s="447"/>
      <c r="XBM215" s="447"/>
      <c r="XBN215" s="447"/>
      <c r="XBO215" s="448"/>
      <c r="XBP215" s="602"/>
      <c r="XBQ215" s="602"/>
      <c r="XBR215" s="602"/>
      <c r="XBS215" s="449"/>
      <c r="XBT215" s="449"/>
      <c r="XBU215" s="449"/>
      <c r="XBV215" s="602"/>
      <c r="XBW215" s="449"/>
      <c r="XBX215" s="449"/>
      <c r="XBY215" s="449"/>
      <c r="XBZ215" s="449"/>
      <c r="XCA215" s="602"/>
      <c r="XCB215" s="447"/>
      <c r="XCC215" s="447"/>
      <c r="XCD215" s="447"/>
      <c r="XCE215" s="448"/>
      <c r="XCF215" s="602"/>
      <c r="XCG215" s="602"/>
      <c r="XCH215" s="602"/>
      <c r="XCI215" s="449"/>
      <c r="XCJ215" s="449"/>
      <c r="XCK215" s="449"/>
      <c r="XCL215" s="602"/>
      <c r="XCM215" s="449"/>
      <c r="XCN215" s="449"/>
      <c r="XCO215" s="449"/>
      <c r="XCP215" s="449"/>
      <c r="XCQ215" s="602"/>
      <c r="XCR215" s="447"/>
      <c r="XCS215" s="447"/>
      <c r="XCT215" s="447"/>
      <c r="XCU215" s="448"/>
      <c r="XCV215" s="602"/>
      <c r="XCW215" s="602"/>
      <c r="XCX215" s="602"/>
      <c r="XCY215" s="449"/>
      <c r="XCZ215" s="449"/>
      <c r="XDA215" s="449"/>
      <c r="XDB215" s="602"/>
      <c r="XDC215" s="449"/>
      <c r="XDD215" s="449"/>
      <c r="XDE215" s="449"/>
      <c r="XDF215" s="449"/>
      <c r="XDG215" s="602"/>
      <c r="XDH215" s="447"/>
      <c r="XDI215" s="447"/>
      <c r="XDJ215" s="447"/>
      <c r="XDK215" s="448"/>
      <c r="XDL215" s="602"/>
      <c r="XDM215" s="602"/>
      <c r="XDN215" s="602"/>
      <c r="XDO215" s="449"/>
      <c r="XDP215" s="449"/>
      <c r="XDQ215" s="449"/>
      <c r="XDR215" s="602"/>
      <c r="XDS215" s="449"/>
      <c r="XDT215" s="449"/>
      <c r="XDU215" s="449"/>
      <c r="XDV215" s="449"/>
      <c r="XDW215" s="602"/>
      <c r="XDX215" s="447"/>
      <c r="XDY215" s="447"/>
      <c r="XDZ215" s="447"/>
      <c r="XEA215" s="448"/>
      <c r="XEB215" s="602"/>
      <c r="XEC215" s="602"/>
      <c r="XED215" s="602"/>
      <c r="XEE215" s="449"/>
      <c r="XEF215" s="449"/>
      <c r="XEG215" s="449"/>
      <c r="XEH215" s="602"/>
      <c r="XEI215" s="449"/>
      <c r="XEJ215" s="449"/>
      <c r="XEK215" s="449"/>
      <c r="XEL215" s="449"/>
      <c r="XEM215" s="602"/>
      <c r="XEN215" s="447"/>
      <c r="XEO215" s="447"/>
      <c r="XEP215" s="447"/>
      <c r="XEQ215" s="448"/>
      <c r="XER215" s="602"/>
      <c r="XES215" s="602"/>
      <c r="XET215" s="602"/>
      <c r="XEU215" s="449"/>
      <c r="XEV215" s="449"/>
      <c r="XEW215" s="449"/>
      <c r="XEX215" s="602"/>
      <c r="XEY215" s="449"/>
      <c r="XEZ215" s="449"/>
      <c r="XFA215" s="449"/>
      <c r="XFB215" s="449"/>
      <c r="XFC215" s="602"/>
    </row>
    <row r="216" spans="1:16383" s="157" customFormat="1" ht="48" customHeight="1">
      <c r="A216" s="144" t="s">
        <v>231</v>
      </c>
      <c r="B216" s="144" t="s">
        <v>161</v>
      </c>
      <c r="C216" s="144" t="s">
        <v>144</v>
      </c>
      <c r="D216" s="145" t="s">
        <v>244</v>
      </c>
      <c r="E216" s="446">
        <v>1337800</v>
      </c>
      <c r="F216" s="446">
        <f t="shared" si="63"/>
        <v>1337800</v>
      </c>
      <c r="G216" s="446">
        <v>0</v>
      </c>
      <c r="H216" s="446">
        <v>0</v>
      </c>
      <c r="I216" s="446">
        <v>0</v>
      </c>
      <c r="J216" s="446">
        <v>0</v>
      </c>
      <c r="K216" s="446">
        <v>0</v>
      </c>
      <c r="L216" s="446">
        <f t="shared" si="70"/>
        <v>0</v>
      </c>
      <c r="M216" s="446">
        <v>0</v>
      </c>
      <c r="N216" s="446">
        <v>0</v>
      </c>
      <c r="O216" s="446">
        <v>0</v>
      </c>
      <c r="P216" s="446">
        <f t="shared" si="91"/>
        <v>1337800</v>
      </c>
      <c r="Q216" s="592"/>
      <c r="R216" s="593"/>
      <c r="S216" s="594"/>
      <c r="T216" s="595"/>
      <c r="U216" s="595"/>
      <c r="V216" s="596"/>
      <c r="W216" s="446"/>
      <c r="X216" s="446"/>
      <c r="Y216" s="446"/>
      <c r="Z216" s="597"/>
      <c r="AA216" s="446"/>
      <c r="AB216" s="446"/>
      <c r="AC216" s="446"/>
      <c r="AD216" s="446"/>
      <c r="AE216" s="597"/>
      <c r="AF216" s="144"/>
      <c r="AG216" s="144"/>
      <c r="AH216" s="144"/>
      <c r="AI216" s="145"/>
      <c r="AJ216" s="597"/>
      <c r="AK216" s="597"/>
      <c r="AL216" s="597"/>
      <c r="AM216" s="446"/>
      <c r="AN216" s="446"/>
      <c r="AO216" s="446"/>
      <c r="AP216" s="597"/>
      <c r="AQ216" s="446"/>
      <c r="AR216" s="446"/>
      <c r="AS216" s="446"/>
      <c r="AT216" s="446"/>
      <c r="AU216" s="597"/>
      <c r="AV216" s="144"/>
      <c r="AW216" s="144"/>
      <c r="AX216" s="144"/>
      <c r="AY216" s="145"/>
      <c r="AZ216" s="597"/>
      <c r="BA216" s="597"/>
      <c r="BB216" s="597"/>
      <c r="BC216" s="446"/>
      <c r="BD216" s="446"/>
      <c r="BE216" s="446"/>
      <c r="BF216" s="597"/>
      <c r="BG216" s="446"/>
      <c r="BH216" s="446"/>
      <c r="BI216" s="446"/>
      <c r="BJ216" s="446"/>
      <c r="BK216" s="597"/>
      <c r="BL216" s="144"/>
      <c r="BM216" s="144"/>
      <c r="BN216" s="144"/>
      <c r="BO216" s="145"/>
      <c r="BP216" s="597"/>
      <c r="BQ216" s="597"/>
      <c r="BR216" s="597"/>
      <c r="BS216" s="446"/>
      <c r="BT216" s="446"/>
      <c r="BU216" s="446"/>
      <c r="BV216" s="597"/>
      <c r="BW216" s="446"/>
      <c r="BX216" s="446"/>
      <c r="BY216" s="446"/>
      <c r="BZ216" s="446"/>
      <c r="CA216" s="597"/>
      <c r="CB216" s="144"/>
      <c r="CC216" s="144"/>
      <c r="CD216" s="144"/>
      <c r="CE216" s="145"/>
      <c r="CF216" s="597"/>
      <c r="CG216" s="597"/>
      <c r="CH216" s="597"/>
      <c r="CI216" s="446"/>
      <c r="CJ216" s="446"/>
      <c r="CK216" s="446"/>
      <c r="CL216" s="597"/>
      <c r="CM216" s="446"/>
      <c r="CN216" s="446"/>
      <c r="CO216" s="446"/>
      <c r="CP216" s="446"/>
      <c r="CQ216" s="597"/>
      <c r="CR216" s="144"/>
      <c r="CS216" s="144"/>
      <c r="CT216" s="144"/>
      <c r="CU216" s="145"/>
      <c r="CV216" s="597"/>
      <c r="CW216" s="597"/>
      <c r="CX216" s="597"/>
      <c r="CY216" s="446"/>
      <c r="CZ216" s="446"/>
      <c r="DA216" s="446"/>
      <c r="DB216" s="597"/>
      <c r="DC216" s="446"/>
      <c r="DD216" s="446"/>
      <c r="DE216" s="446"/>
      <c r="DF216" s="446"/>
      <c r="DG216" s="597"/>
      <c r="DH216" s="144"/>
      <c r="DI216" s="144"/>
      <c r="DJ216" s="144"/>
      <c r="DK216" s="145"/>
      <c r="DL216" s="597"/>
      <c r="DM216" s="597"/>
      <c r="DN216" s="597"/>
      <c r="DO216" s="446"/>
      <c r="DP216" s="446"/>
      <c r="DQ216" s="446"/>
      <c r="DR216" s="597"/>
      <c r="DS216" s="446"/>
      <c r="DT216" s="446"/>
      <c r="DU216" s="446"/>
      <c r="DV216" s="446"/>
      <c r="DW216" s="597"/>
      <c r="DX216" s="144"/>
      <c r="DY216" s="144"/>
      <c r="DZ216" s="144"/>
      <c r="EA216" s="145"/>
      <c r="EB216" s="597"/>
      <c r="EC216" s="597"/>
      <c r="ED216" s="597"/>
      <c r="EE216" s="446"/>
      <c r="EF216" s="446"/>
      <c r="EG216" s="446"/>
      <c r="EH216" s="597"/>
      <c r="EI216" s="446"/>
      <c r="EJ216" s="446"/>
      <c r="EK216" s="446"/>
      <c r="EL216" s="446"/>
      <c r="EM216" s="597"/>
      <c r="EN216" s="144"/>
      <c r="EO216" s="144"/>
      <c r="EP216" s="144"/>
      <c r="EQ216" s="145"/>
      <c r="ER216" s="597"/>
      <c r="ES216" s="597"/>
      <c r="ET216" s="597"/>
      <c r="EU216" s="446"/>
      <c r="EV216" s="446"/>
      <c r="EW216" s="446"/>
      <c r="EX216" s="597"/>
      <c r="EY216" s="446"/>
      <c r="EZ216" s="446"/>
      <c r="FA216" s="446"/>
      <c r="FB216" s="446"/>
      <c r="FC216" s="597"/>
      <c r="FD216" s="144"/>
      <c r="FE216" s="144"/>
      <c r="FF216" s="144"/>
      <c r="FG216" s="145"/>
      <c r="FH216" s="597"/>
      <c r="FI216" s="597"/>
      <c r="FJ216" s="597"/>
      <c r="FK216" s="446"/>
      <c r="FL216" s="446"/>
      <c r="FM216" s="446"/>
      <c r="FN216" s="597"/>
      <c r="FO216" s="446"/>
      <c r="FP216" s="446"/>
      <c r="FQ216" s="446"/>
      <c r="FR216" s="446"/>
      <c r="FS216" s="597"/>
      <c r="FT216" s="144"/>
      <c r="FU216" s="144"/>
      <c r="FV216" s="144"/>
      <c r="FW216" s="145"/>
      <c r="FX216" s="597"/>
      <c r="FY216" s="597"/>
      <c r="FZ216" s="597"/>
      <c r="GA216" s="446"/>
      <c r="GB216" s="446"/>
      <c r="GC216" s="446"/>
      <c r="GD216" s="597"/>
      <c r="GE216" s="446"/>
      <c r="GF216" s="446"/>
      <c r="GG216" s="446"/>
      <c r="GH216" s="446"/>
      <c r="GI216" s="597"/>
      <c r="GJ216" s="144"/>
      <c r="GK216" s="144"/>
      <c r="GL216" s="144"/>
      <c r="GM216" s="145"/>
      <c r="GN216" s="597"/>
      <c r="GO216" s="597"/>
      <c r="GP216" s="597"/>
      <c r="GQ216" s="446"/>
      <c r="GR216" s="446"/>
      <c r="GS216" s="446"/>
      <c r="GT216" s="597"/>
      <c r="GU216" s="446"/>
      <c r="GV216" s="446"/>
      <c r="GW216" s="446"/>
      <c r="GX216" s="446"/>
      <c r="GY216" s="597"/>
      <c r="GZ216" s="144"/>
      <c r="HA216" s="144"/>
      <c r="HB216" s="144"/>
      <c r="HC216" s="145"/>
      <c r="HD216" s="597"/>
      <c r="HE216" s="597"/>
      <c r="HF216" s="597"/>
      <c r="HG216" s="446"/>
      <c r="HH216" s="446"/>
      <c r="HI216" s="446"/>
      <c r="HJ216" s="597"/>
      <c r="HK216" s="446"/>
      <c r="HL216" s="446"/>
      <c r="HM216" s="446"/>
      <c r="HN216" s="446"/>
      <c r="HO216" s="597"/>
      <c r="HP216" s="144"/>
      <c r="HQ216" s="144"/>
      <c r="HR216" s="144"/>
      <c r="HS216" s="145"/>
      <c r="HT216" s="597"/>
      <c r="HU216" s="597"/>
      <c r="HV216" s="597"/>
      <c r="HW216" s="446"/>
      <c r="HX216" s="446"/>
      <c r="HY216" s="446"/>
      <c r="HZ216" s="597"/>
      <c r="IA216" s="446"/>
      <c r="IB216" s="446"/>
      <c r="IC216" s="446"/>
      <c r="ID216" s="446"/>
      <c r="IE216" s="597"/>
      <c r="IF216" s="144"/>
      <c r="IG216" s="144"/>
      <c r="IH216" s="144"/>
      <c r="II216" s="145"/>
      <c r="IJ216" s="597"/>
      <c r="IK216" s="597"/>
      <c r="IL216" s="597"/>
      <c r="IM216" s="446"/>
      <c r="IN216" s="446"/>
      <c r="IO216" s="446"/>
      <c r="IP216" s="597"/>
      <c r="IQ216" s="446"/>
      <c r="IR216" s="446"/>
      <c r="IS216" s="446"/>
      <c r="IT216" s="446"/>
      <c r="IU216" s="597"/>
      <c r="IV216" s="144"/>
      <c r="IW216" s="144"/>
      <c r="IX216" s="144"/>
      <c r="IY216" s="145"/>
      <c r="IZ216" s="597"/>
      <c r="JA216" s="597"/>
      <c r="JB216" s="597"/>
      <c r="JC216" s="446"/>
      <c r="JD216" s="446"/>
      <c r="JE216" s="446"/>
      <c r="JF216" s="597"/>
      <c r="JG216" s="446"/>
      <c r="JH216" s="446"/>
      <c r="JI216" s="446"/>
      <c r="JJ216" s="446"/>
      <c r="JK216" s="597"/>
      <c r="JL216" s="144"/>
      <c r="JM216" s="144"/>
      <c r="JN216" s="144"/>
      <c r="JO216" s="145"/>
      <c r="JP216" s="597"/>
      <c r="JQ216" s="597"/>
      <c r="JR216" s="597"/>
      <c r="JS216" s="446"/>
      <c r="JT216" s="446"/>
      <c r="JU216" s="446"/>
      <c r="JV216" s="597"/>
      <c r="JW216" s="446"/>
      <c r="JX216" s="446"/>
      <c r="JY216" s="446"/>
      <c r="JZ216" s="446"/>
      <c r="KA216" s="597"/>
      <c r="KB216" s="144"/>
      <c r="KC216" s="144"/>
      <c r="KD216" s="144"/>
      <c r="KE216" s="145"/>
      <c r="KF216" s="597"/>
      <c r="KG216" s="597"/>
      <c r="KH216" s="597"/>
      <c r="KI216" s="446"/>
      <c r="KJ216" s="446"/>
      <c r="KK216" s="446"/>
      <c r="KL216" s="597"/>
      <c r="KM216" s="446"/>
      <c r="KN216" s="446"/>
      <c r="KO216" s="446"/>
      <c r="KP216" s="446"/>
      <c r="KQ216" s="597"/>
      <c r="KR216" s="144"/>
      <c r="KS216" s="144"/>
      <c r="KT216" s="144"/>
      <c r="KU216" s="145"/>
      <c r="KV216" s="597"/>
      <c r="KW216" s="597"/>
      <c r="KX216" s="597"/>
      <c r="KY216" s="446"/>
      <c r="KZ216" s="446"/>
      <c r="LA216" s="446"/>
      <c r="LB216" s="597"/>
      <c r="LC216" s="446"/>
      <c r="LD216" s="446"/>
      <c r="LE216" s="446"/>
      <c r="LF216" s="446"/>
      <c r="LG216" s="597"/>
      <c r="LH216" s="144"/>
      <c r="LI216" s="144"/>
      <c r="LJ216" s="144"/>
      <c r="LK216" s="145"/>
      <c r="LL216" s="597"/>
      <c r="LM216" s="597"/>
      <c r="LN216" s="597"/>
      <c r="LO216" s="446"/>
      <c r="LP216" s="446"/>
      <c r="LQ216" s="446"/>
      <c r="LR216" s="597"/>
      <c r="LS216" s="446"/>
      <c r="LT216" s="446"/>
      <c r="LU216" s="446"/>
      <c r="LV216" s="446"/>
      <c r="LW216" s="597"/>
      <c r="LX216" s="144"/>
      <c r="LY216" s="144"/>
      <c r="LZ216" s="144"/>
      <c r="MA216" s="145"/>
      <c r="MB216" s="597"/>
      <c r="MC216" s="597"/>
      <c r="MD216" s="597"/>
      <c r="ME216" s="446"/>
      <c r="MF216" s="446"/>
      <c r="MG216" s="446"/>
      <c r="MH216" s="597"/>
      <c r="MI216" s="446"/>
      <c r="MJ216" s="446"/>
      <c r="MK216" s="446"/>
      <c r="ML216" s="446"/>
      <c r="MM216" s="597"/>
      <c r="MN216" s="144"/>
      <c r="MO216" s="144"/>
      <c r="MP216" s="144"/>
      <c r="MQ216" s="145"/>
      <c r="MR216" s="597"/>
      <c r="MS216" s="597"/>
      <c r="MT216" s="597"/>
      <c r="MU216" s="446"/>
      <c r="MV216" s="446"/>
      <c r="MW216" s="446"/>
      <c r="MX216" s="597"/>
      <c r="MY216" s="446"/>
      <c r="MZ216" s="446"/>
      <c r="NA216" s="446"/>
      <c r="NB216" s="446"/>
      <c r="NC216" s="597"/>
      <c r="ND216" s="144"/>
      <c r="NE216" s="144"/>
      <c r="NF216" s="144"/>
      <c r="NG216" s="145"/>
      <c r="NH216" s="597"/>
      <c r="NI216" s="597"/>
      <c r="NJ216" s="597"/>
      <c r="NK216" s="446"/>
      <c r="NL216" s="446"/>
      <c r="NM216" s="446"/>
      <c r="NN216" s="597"/>
      <c r="NO216" s="446"/>
      <c r="NP216" s="446"/>
      <c r="NQ216" s="446"/>
      <c r="NR216" s="446"/>
      <c r="NS216" s="597"/>
      <c r="NT216" s="144"/>
      <c r="NU216" s="144"/>
      <c r="NV216" s="144"/>
      <c r="NW216" s="145"/>
      <c r="NX216" s="597"/>
      <c r="NY216" s="597"/>
      <c r="NZ216" s="597"/>
      <c r="OA216" s="446"/>
      <c r="OB216" s="446"/>
      <c r="OC216" s="446"/>
      <c r="OD216" s="597"/>
      <c r="OE216" s="446"/>
      <c r="OF216" s="446"/>
      <c r="OG216" s="446"/>
      <c r="OH216" s="446"/>
      <c r="OI216" s="597"/>
      <c r="OJ216" s="144"/>
      <c r="OK216" s="144"/>
      <c r="OL216" s="144"/>
      <c r="OM216" s="145"/>
      <c r="ON216" s="597"/>
      <c r="OO216" s="597"/>
      <c r="OP216" s="597"/>
      <c r="OQ216" s="446"/>
      <c r="OR216" s="446"/>
      <c r="OS216" s="446"/>
      <c r="OT216" s="597"/>
      <c r="OU216" s="446"/>
      <c r="OV216" s="446"/>
      <c r="OW216" s="446"/>
      <c r="OX216" s="446"/>
      <c r="OY216" s="597"/>
      <c r="OZ216" s="144"/>
      <c r="PA216" s="144"/>
      <c r="PB216" s="144"/>
      <c r="PC216" s="145"/>
      <c r="PD216" s="597"/>
      <c r="PE216" s="597"/>
      <c r="PF216" s="597"/>
      <c r="PG216" s="446"/>
      <c r="PH216" s="446"/>
      <c r="PI216" s="446"/>
      <c r="PJ216" s="597"/>
      <c r="PK216" s="446"/>
      <c r="PL216" s="446"/>
      <c r="PM216" s="446"/>
      <c r="PN216" s="446"/>
      <c r="PO216" s="597"/>
      <c r="PP216" s="144"/>
      <c r="PQ216" s="144"/>
      <c r="PR216" s="144"/>
      <c r="PS216" s="145"/>
      <c r="PT216" s="597"/>
      <c r="PU216" s="597"/>
      <c r="PV216" s="597"/>
      <c r="PW216" s="446"/>
      <c r="PX216" s="446"/>
      <c r="PY216" s="446"/>
      <c r="PZ216" s="597"/>
      <c r="QA216" s="446"/>
      <c r="QB216" s="446"/>
      <c r="QC216" s="446"/>
      <c r="QD216" s="446"/>
      <c r="QE216" s="597"/>
      <c r="QF216" s="144"/>
      <c r="QG216" s="144"/>
      <c r="QH216" s="144"/>
      <c r="QI216" s="145"/>
      <c r="QJ216" s="597"/>
      <c r="QK216" s="597"/>
      <c r="QL216" s="597"/>
      <c r="QM216" s="446"/>
      <c r="QN216" s="446"/>
      <c r="QO216" s="446"/>
      <c r="QP216" s="597"/>
      <c r="QQ216" s="446"/>
      <c r="QR216" s="446"/>
      <c r="QS216" s="446"/>
      <c r="QT216" s="446"/>
      <c r="QU216" s="597"/>
      <c r="QV216" s="144"/>
      <c r="QW216" s="144"/>
      <c r="QX216" s="144"/>
      <c r="QY216" s="145"/>
      <c r="QZ216" s="597"/>
      <c r="RA216" s="597"/>
      <c r="RB216" s="597"/>
      <c r="RC216" s="446"/>
      <c r="RD216" s="446"/>
      <c r="RE216" s="446"/>
      <c r="RF216" s="597"/>
      <c r="RG216" s="446"/>
      <c r="RH216" s="446"/>
      <c r="RI216" s="446"/>
      <c r="RJ216" s="446"/>
      <c r="RK216" s="597"/>
      <c r="RL216" s="144"/>
      <c r="RM216" s="144"/>
      <c r="RN216" s="144"/>
      <c r="RO216" s="145"/>
      <c r="RP216" s="597"/>
      <c r="RQ216" s="597"/>
      <c r="RR216" s="597"/>
      <c r="RS216" s="446"/>
      <c r="RT216" s="446"/>
      <c r="RU216" s="446"/>
      <c r="RV216" s="597"/>
      <c r="RW216" s="446"/>
      <c r="RX216" s="446"/>
      <c r="RY216" s="446"/>
      <c r="RZ216" s="446"/>
      <c r="SA216" s="597"/>
      <c r="SB216" s="144"/>
      <c r="SC216" s="144"/>
      <c r="SD216" s="144"/>
      <c r="SE216" s="145"/>
      <c r="SF216" s="597"/>
      <c r="SG216" s="597"/>
      <c r="SH216" s="597"/>
      <c r="SI216" s="446"/>
      <c r="SJ216" s="446"/>
      <c r="SK216" s="446"/>
      <c r="SL216" s="597"/>
      <c r="SM216" s="446"/>
      <c r="SN216" s="446"/>
      <c r="SO216" s="446"/>
      <c r="SP216" s="446"/>
      <c r="SQ216" s="597"/>
      <c r="SR216" s="144"/>
      <c r="SS216" s="144"/>
      <c r="ST216" s="144"/>
      <c r="SU216" s="145"/>
      <c r="SV216" s="597"/>
      <c r="SW216" s="597"/>
      <c r="SX216" s="597"/>
      <c r="SY216" s="446"/>
      <c r="SZ216" s="446"/>
      <c r="TA216" s="446"/>
      <c r="TB216" s="597"/>
      <c r="TC216" s="446"/>
      <c r="TD216" s="446"/>
      <c r="TE216" s="446"/>
      <c r="TF216" s="446"/>
      <c r="TG216" s="597"/>
      <c r="TH216" s="144"/>
      <c r="TI216" s="144"/>
      <c r="TJ216" s="144"/>
      <c r="TK216" s="145"/>
      <c r="TL216" s="597"/>
      <c r="TM216" s="597"/>
      <c r="TN216" s="597"/>
      <c r="TO216" s="446"/>
      <c r="TP216" s="446"/>
      <c r="TQ216" s="446"/>
      <c r="TR216" s="597"/>
      <c r="TS216" s="446"/>
      <c r="TT216" s="446"/>
      <c r="TU216" s="446"/>
      <c r="TV216" s="446"/>
      <c r="TW216" s="597"/>
      <c r="TX216" s="144"/>
      <c r="TY216" s="144"/>
      <c r="TZ216" s="144"/>
      <c r="UA216" s="145"/>
      <c r="UB216" s="597"/>
      <c r="UC216" s="597"/>
      <c r="UD216" s="597"/>
      <c r="UE216" s="446"/>
      <c r="UF216" s="446"/>
      <c r="UG216" s="446"/>
      <c r="UH216" s="597"/>
      <c r="UI216" s="446"/>
      <c r="UJ216" s="446"/>
      <c r="UK216" s="446"/>
      <c r="UL216" s="446"/>
      <c r="UM216" s="597"/>
      <c r="UN216" s="144"/>
      <c r="UO216" s="144"/>
      <c r="UP216" s="144"/>
      <c r="UQ216" s="145"/>
      <c r="UR216" s="597"/>
      <c r="US216" s="597"/>
      <c r="UT216" s="597"/>
      <c r="UU216" s="446"/>
      <c r="UV216" s="446"/>
      <c r="UW216" s="446"/>
      <c r="UX216" s="597"/>
      <c r="UY216" s="446"/>
      <c r="UZ216" s="446"/>
      <c r="VA216" s="446"/>
      <c r="VB216" s="446"/>
      <c r="VC216" s="597"/>
      <c r="VD216" s="144"/>
      <c r="VE216" s="144"/>
      <c r="VF216" s="144"/>
      <c r="VG216" s="145"/>
      <c r="VH216" s="597"/>
      <c r="VI216" s="597"/>
      <c r="VJ216" s="597"/>
      <c r="VK216" s="446"/>
      <c r="VL216" s="446"/>
      <c r="VM216" s="446"/>
      <c r="VN216" s="597"/>
      <c r="VO216" s="446"/>
      <c r="VP216" s="446"/>
      <c r="VQ216" s="446"/>
      <c r="VR216" s="446"/>
      <c r="VS216" s="597"/>
      <c r="VT216" s="144"/>
      <c r="VU216" s="144"/>
      <c r="VV216" s="144"/>
      <c r="VW216" s="145"/>
      <c r="VX216" s="597"/>
      <c r="VY216" s="597"/>
      <c r="VZ216" s="597"/>
      <c r="WA216" s="446"/>
      <c r="WB216" s="446"/>
      <c r="WC216" s="446"/>
      <c r="WD216" s="597"/>
      <c r="WE216" s="446"/>
      <c r="WF216" s="446"/>
      <c r="WG216" s="446"/>
      <c r="WH216" s="446"/>
      <c r="WI216" s="597"/>
      <c r="WJ216" s="144"/>
      <c r="WK216" s="144"/>
      <c r="WL216" s="144"/>
      <c r="WM216" s="145"/>
      <c r="WN216" s="597"/>
      <c r="WO216" s="597"/>
      <c r="WP216" s="597"/>
      <c r="WQ216" s="446"/>
      <c r="WR216" s="446"/>
      <c r="WS216" s="446"/>
      <c r="WT216" s="597"/>
      <c r="WU216" s="446"/>
      <c r="WV216" s="446"/>
      <c r="WW216" s="446"/>
      <c r="WX216" s="446"/>
      <c r="WY216" s="597"/>
      <c r="WZ216" s="144"/>
      <c r="XA216" s="144"/>
      <c r="XB216" s="144"/>
      <c r="XC216" s="145"/>
      <c r="XD216" s="597"/>
      <c r="XE216" s="597"/>
      <c r="XF216" s="597"/>
      <c r="XG216" s="446"/>
      <c r="XH216" s="446"/>
      <c r="XI216" s="446"/>
      <c r="XJ216" s="597"/>
      <c r="XK216" s="446"/>
      <c r="XL216" s="446"/>
      <c r="XM216" s="446"/>
      <c r="XN216" s="446"/>
      <c r="XO216" s="597"/>
      <c r="XP216" s="144"/>
      <c r="XQ216" s="144"/>
      <c r="XR216" s="144"/>
      <c r="XS216" s="145"/>
      <c r="XT216" s="597"/>
      <c r="XU216" s="597"/>
      <c r="XV216" s="597"/>
      <c r="XW216" s="446"/>
      <c r="XX216" s="446"/>
      <c r="XY216" s="446"/>
      <c r="XZ216" s="597"/>
      <c r="YA216" s="446"/>
      <c r="YB216" s="446"/>
      <c r="YC216" s="446"/>
      <c r="YD216" s="446"/>
      <c r="YE216" s="597"/>
      <c r="YF216" s="144"/>
      <c r="YG216" s="144"/>
      <c r="YH216" s="144"/>
      <c r="YI216" s="145"/>
      <c r="YJ216" s="597"/>
      <c r="YK216" s="597"/>
      <c r="YL216" s="597"/>
      <c r="YM216" s="446"/>
      <c r="YN216" s="446"/>
      <c r="YO216" s="446"/>
      <c r="YP216" s="597"/>
      <c r="YQ216" s="446"/>
      <c r="YR216" s="446"/>
      <c r="YS216" s="446"/>
      <c r="YT216" s="446"/>
      <c r="YU216" s="597"/>
      <c r="YV216" s="144"/>
      <c r="YW216" s="144"/>
      <c r="YX216" s="144"/>
      <c r="YY216" s="145"/>
      <c r="YZ216" s="597"/>
      <c r="ZA216" s="597"/>
      <c r="ZB216" s="597"/>
      <c r="ZC216" s="446"/>
      <c r="ZD216" s="446"/>
      <c r="ZE216" s="446"/>
      <c r="ZF216" s="597"/>
      <c r="ZG216" s="446"/>
      <c r="ZH216" s="446"/>
      <c r="ZI216" s="446"/>
      <c r="ZJ216" s="446"/>
      <c r="ZK216" s="597"/>
      <c r="ZL216" s="144"/>
      <c r="ZM216" s="144"/>
      <c r="ZN216" s="144"/>
      <c r="ZO216" s="145"/>
      <c r="ZP216" s="597"/>
      <c r="ZQ216" s="597"/>
      <c r="ZR216" s="597"/>
      <c r="ZS216" s="446"/>
      <c r="ZT216" s="446"/>
      <c r="ZU216" s="446"/>
      <c r="ZV216" s="597"/>
      <c r="ZW216" s="446"/>
      <c r="ZX216" s="446"/>
      <c r="ZY216" s="446"/>
      <c r="ZZ216" s="446"/>
      <c r="AAA216" s="597"/>
      <c r="AAB216" s="144"/>
      <c r="AAC216" s="144"/>
      <c r="AAD216" s="144"/>
      <c r="AAE216" s="145"/>
      <c r="AAF216" s="597"/>
      <c r="AAG216" s="597"/>
      <c r="AAH216" s="597"/>
      <c r="AAI216" s="446"/>
      <c r="AAJ216" s="446"/>
      <c r="AAK216" s="446"/>
      <c r="AAL216" s="597"/>
      <c r="AAM216" s="446"/>
      <c r="AAN216" s="446"/>
      <c r="AAO216" s="446"/>
      <c r="AAP216" s="446"/>
      <c r="AAQ216" s="597"/>
      <c r="AAR216" s="144"/>
      <c r="AAS216" s="144"/>
      <c r="AAT216" s="144"/>
      <c r="AAU216" s="145"/>
      <c r="AAV216" s="597"/>
      <c r="AAW216" s="597"/>
      <c r="AAX216" s="597"/>
      <c r="AAY216" s="446"/>
      <c r="AAZ216" s="446"/>
      <c r="ABA216" s="446"/>
      <c r="ABB216" s="597"/>
      <c r="ABC216" s="446"/>
      <c r="ABD216" s="446"/>
      <c r="ABE216" s="446"/>
      <c r="ABF216" s="446"/>
      <c r="ABG216" s="597"/>
      <c r="ABH216" s="144"/>
      <c r="ABI216" s="144"/>
      <c r="ABJ216" s="144"/>
      <c r="ABK216" s="145"/>
      <c r="ABL216" s="597"/>
      <c r="ABM216" s="597"/>
      <c r="ABN216" s="597"/>
      <c r="ABO216" s="446"/>
      <c r="ABP216" s="446"/>
      <c r="ABQ216" s="446"/>
      <c r="ABR216" s="597"/>
      <c r="ABS216" s="446"/>
      <c r="ABT216" s="446"/>
      <c r="ABU216" s="446"/>
      <c r="ABV216" s="446"/>
      <c r="ABW216" s="597"/>
      <c r="ABX216" s="144"/>
      <c r="ABY216" s="144"/>
      <c r="ABZ216" s="144"/>
      <c r="ACA216" s="145"/>
      <c r="ACB216" s="597"/>
      <c r="ACC216" s="597"/>
      <c r="ACD216" s="597"/>
      <c r="ACE216" s="446"/>
      <c r="ACF216" s="446"/>
      <c r="ACG216" s="446"/>
      <c r="ACH216" s="597"/>
      <c r="ACI216" s="446"/>
      <c r="ACJ216" s="446"/>
      <c r="ACK216" s="446"/>
      <c r="ACL216" s="446"/>
      <c r="ACM216" s="597"/>
      <c r="ACN216" s="144"/>
      <c r="ACO216" s="144"/>
      <c r="ACP216" s="144"/>
      <c r="ACQ216" s="145"/>
      <c r="ACR216" s="597"/>
      <c r="ACS216" s="597"/>
      <c r="ACT216" s="597"/>
      <c r="ACU216" s="446"/>
      <c r="ACV216" s="446"/>
      <c r="ACW216" s="446"/>
      <c r="ACX216" s="597"/>
      <c r="ACY216" s="446"/>
      <c r="ACZ216" s="446"/>
      <c r="ADA216" s="446"/>
      <c r="ADB216" s="446"/>
      <c r="ADC216" s="597"/>
      <c r="ADD216" s="144"/>
      <c r="ADE216" s="144"/>
      <c r="ADF216" s="144"/>
      <c r="ADG216" s="145"/>
      <c r="ADH216" s="597"/>
      <c r="ADI216" s="597"/>
      <c r="ADJ216" s="597"/>
      <c r="ADK216" s="446"/>
      <c r="ADL216" s="446"/>
      <c r="ADM216" s="446"/>
      <c r="ADN216" s="597"/>
      <c r="ADO216" s="446"/>
      <c r="ADP216" s="446"/>
      <c r="ADQ216" s="446"/>
      <c r="ADR216" s="446"/>
      <c r="ADS216" s="597"/>
      <c r="ADT216" s="144"/>
      <c r="ADU216" s="144"/>
      <c r="ADV216" s="144"/>
      <c r="ADW216" s="145"/>
      <c r="ADX216" s="597"/>
      <c r="ADY216" s="597"/>
      <c r="ADZ216" s="597"/>
      <c r="AEA216" s="446"/>
      <c r="AEB216" s="446"/>
      <c r="AEC216" s="446"/>
      <c r="AED216" s="597"/>
      <c r="AEE216" s="446"/>
      <c r="AEF216" s="446"/>
      <c r="AEG216" s="446"/>
      <c r="AEH216" s="446"/>
      <c r="AEI216" s="597"/>
      <c r="AEJ216" s="144"/>
      <c r="AEK216" s="144"/>
      <c r="AEL216" s="144"/>
      <c r="AEM216" s="145"/>
      <c r="AEN216" s="597"/>
      <c r="AEO216" s="597"/>
      <c r="AEP216" s="597"/>
      <c r="AEQ216" s="446"/>
      <c r="AER216" s="446"/>
      <c r="AES216" s="446"/>
      <c r="AET216" s="597"/>
      <c r="AEU216" s="446"/>
      <c r="AEV216" s="446"/>
      <c r="AEW216" s="446"/>
      <c r="AEX216" s="446"/>
      <c r="AEY216" s="597"/>
      <c r="AEZ216" s="144"/>
      <c r="AFA216" s="144"/>
      <c r="AFB216" s="144"/>
      <c r="AFC216" s="145"/>
      <c r="AFD216" s="597"/>
      <c r="AFE216" s="597"/>
      <c r="AFF216" s="597"/>
      <c r="AFG216" s="446"/>
      <c r="AFH216" s="446"/>
      <c r="AFI216" s="446"/>
      <c r="AFJ216" s="597"/>
      <c r="AFK216" s="446"/>
      <c r="AFL216" s="446"/>
      <c r="AFM216" s="446"/>
      <c r="AFN216" s="446"/>
      <c r="AFO216" s="597"/>
      <c r="AFP216" s="144"/>
      <c r="AFQ216" s="144"/>
      <c r="AFR216" s="144"/>
      <c r="AFS216" s="145"/>
      <c r="AFT216" s="597"/>
      <c r="AFU216" s="597"/>
      <c r="AFV216" s="597"/>
      <c r="AFW216" s="446"/>
      <c r="AFX216" s="446"/>
      <c r="AFY216" s="446"/>
      <c r="AFZ216" s="597"/>
      <c r="AGA216" s="446"/>
      <c r="AGB216" s="446"/>
      <c r="AGC216" s="446"/>
      <c r="AGD216" s="446"/>
      <c r="AGE216" s="597"/>
      <c r="AGF216" s="144"/>
      <c r="AGG216" s="144"/>
      <c r="AGH216" s="144"/>
      <c r="AGI216" s="145"/>
      <c r="AGJ216" s="597"/>
      <c r="AGK216" s="597"/>
      <c r="AGL216" s="597"/>
      <c r="AGM216" s="446"/>
      <c r="AGN216" s="446"/>
      <c r="AGO216" s="446"/>
      <c r="AGP216" s="597"/>
      <c r="AGQ216" s="446"/>
      <c r="AGR216" s="446"/>
      <c r="AGS216" s="446"/>
      <c r="AGT216" s="446"/>
      <c r="AGU216" s="597"/>
      <c r="AGV216" s="144"/>
      <c r="AGW216" s="144"/>
      <c r="AGX216" s="144"/>
      <c r="AGY216" s="145"/>
      <c r="AGZ216" s="597"/>
      <c r="AHA216" s="597"/>
      <c r="AHB216" s="597"/>
      <c r="AHC216" s="446"/>
      <c r="AHD216" s="446"/>
      <c r="AHE216" s="446"/>
      <c r="AHF216" s="597"/>
      <c r="AHG216" s="446"/>
      <c r="AHH216" s="446"/>
      <c r="AHI216" s="446"/>
      <c r="AHJ216" s="446"/>
      <c r="AHK216" s="597"/>
      <c r="AHL216" s="144"/>
      <c r="AHM216" s="144"/>
      <c r="AHN216" s="144"/>
      <c r="AHO216" s="145"/>
      <c r="AHP216" s="597"/>
      <c r="AHQ216" s="597"/>
      <c r="AHR216" s="597"/>
      <c r="AHS216" s="446"/>
      <c r="AHT216" s="446"/>
      <c r="AHU216" s="446"/>
      <c r="AHV216" s="597"/>
      <c r="AHW216" s="446"/>
      <c r="AHX216" s="446"/>
      <c r="AHY216" s="446"/>
      <c r="AHZ216" s="446"/>
      <c r="AIA216" s="597"/>
      <c r="AIB216" s="144"/>
      <c r="AIC216" s="144"/>
      <c r="AID216" s="144"/>
      <c r="AIE216" s="145"/>
      <c r="AIF216" s="597"/>
      <c r="AIG216" s="597"/>
      <c r="AIH216" s="597"/>
      <c r="AII216" s="446"/>
      <c r="AIJ216" s="446"/>
      <c r="AIK216" s="446"/>
      <c r="AIL216" s="597"/>
      <c r="AIM216" s="446"/>
      <c r="AIN216" s="446"/>
      <c r="AIO216" s="446"/>
      <c r="AIP216" s="446"/>
      <c r="AIQ216" s="597"/>
      <c r="AIR216" s="144"/>
      <c r="AIS216" s="144"/>
      <c r="AIT216" s="144"/>
      <c r="AIU216" s="145"/>
      <c r="AIV216" s="597"/>
      <c r="AIW216" s="597"/>
      <c r="AIX216" s="597"/>
      <c r="AIY216" s="446"/>
      <c r="AIZ216" s="446"/>
      <c r="AJA216" s="446"/>
      <c r="AJB216" s="597"/>
      <c r="AJC216" s="446"/>
      <c r="AJD216" s="446"/>
      <c r="AJE216" s="446"/>
      <c r="AJF216" s="446"/>
      <c r="AJG216" s="597"/>
      <c r="AJH216" s="144"/>
      <c r="AJI216" s="144"/>
      <c r="AJJ216" s="144"/>
      <c r="AJK216" s="145"/>
      <c r="AJL216" s="597"/>
      <c r="AJM216" s="597"/>
      <c r="AJN216" s="597"/>
      <c r="AJO216" s="446"/>
      <c r="AJP216" s="446"/>
      <c r="AJQ216" s="446"/>
      <c r="AJR216" s="597"/>
      <c r="AJS216" s="446"/>
      <c r="AJT216" s="446"/>
      <c r="AJU216" s="446"/>
      <c r="AJV216" s="446"/>
      <c r="AJW216" s="597"/>
      <c r="AJX216" s="144"/>
      <c r="AJY216" s="144"/>
      <c r="AJZ216" s="144"/>
      <c r="AKA216" s="145"/>
      <c r="AKB216" s="597"/>
      <c r="AKC216" s="597"/>
      <c r="AKD216" s="597"/>
      <c r="AKE216" s="446"/>
      <c r="AKF216" s="446"/>
      <c r="AKG216" s="446"/>
      <c r="AKH216" s="597"/>
      <c r="AKI216" s="446"/>
      <c r="AKJ216" s="446"/>
      <c r="AKK216" s="446"/>
      <c r="AKL216" s="446"/>
      <c r="AKM216" s="597"/>
      <c r="AKN216" s="144"/>
      <c r="AKO216" s="144"/>
      <c r="AKP216" s="144"/>
      <c r="AKQ216" s="145"/>
      <c r="AKR216" s="597"/>
      <c r="AKS216" s="597"/>
      <c r="AKT216" s="597"/>
      <c r="AKU216" s="446"/>
      <c r="AKV216" s="446"/>
      <c r="AKW216" s="446"/>
      <c r="AKX216" s="597"/>
      <c r="AKY216" s="446"/>
      <c r="AKZ216" s="446"/>
      <c r="ALA216" s="446"/>
      <c r="ALB216" s="446"/>
      <c r="ALC216" s="597"/>
      <c r="ALD216" s="144"/>
      <c r="ALE216" s="144"/>
      <c r="ALF216" s="144"/>
      <c r="ALG216" s="145"/>
      <c r="ALH216" s="597"/>
      <c r="ALI216" s="597"/>
      <c r="ALJ216" s="597"/>
      <c r="ALK216" s="446"/>
      <c r="ALL216" s="446"/>
      <c r="ALM216" s="446"/>
      <c r="ALN216" s="597"/>
      <c r="ALO216" s="446"/>
      <c r="ALP216" s="446"/>
      <c r="ALQ216" s="446"/>
      <c r="ALR216" s="446"/>
      <c r="ALS216" s="597"/>
      <c r="ALT216" s="144"/>
      <c r="ALU216" s="144"/>
      <c r="ALV216" s="144"/>
      <c r="ALW216" s="145"/>
      <c r="ALX216" s="597"/>
      <c r="ALY216" s="597"/>
      <c r="ALZ216" s="597"/>
      <c r="AMA216" s="446"/>
      <c r="AMB216" s="446"/>
      <c r="AMC216" s="446"/>
      <c r="AMD216" s="597"/>
      <c r="AME216" s="446"/>
      <c r="AMF216" s="446"/>
      <c r="AMG216" s="446"/>
      <c r="AMH216" s="446"/>
      <c r="AMI216" s="597"/>
      <c r="AMJ216" s="144"/>
      <c r="AMK216" s="144"/>
      <c r="AML216" s="144"/>
      <c r="AMM216" s="145"/>
      <c r="AMN216" s="597"/>
      <c r="AMO216" s="597"/>
      <c r="AMP216" s="597"/>
      <c r="AMQ216" s="446"/>
      <c r="AMR216" s="446"/>
      <c r="AMS216" s="446"/>
      <c r="AMT216" s="597"/>
      <c r="AMU216" s="446"/>
      <c r="AMV216" s="446"/>
      <c r="AMW216" s="446"/>
      <c r="AMX216" s="446"/>
      <c r="AMY216" s="597"/>
      <c r="AMZ216" s="144"/>
      <c r="ANA216" s="144"/>
      <c r="ANB216" s="144"/>
      <c r="ANC216" s="145"/>
      <c r="AND216" s="597"/>
      <c r="ANE216" s="597"/>
      <c r="ANF216" s="597"/>
      <c r="ANG216" s="446"/>
      <c r="ANH216" s="446"/>
      <c r="ANI216" s="446"/>
      <c r="ANJ216" s="597"/>
      <c r="ANK216" s="446"/>
      <c r="ANL216" s="446"/>
      <c r="ANM216" s="446"/>
      <c r="ANN216" s="446"/>
      <c r="ANO216" s="597"/>
      <c r="ANP216" s="144"/>
      <c r="ANQ216" s="144"/>
      <c r="ANR216" s="144"/>
      <c r="ANS216" s="145"/>
      <c r="ANT216" s="597"/>
      <c r="ANU216" s="597"/>
      <c r="ANV216" s="597"/>
      <c r="ANW216" s="446"/>
      <c r="ANX216" s="446"/>
      <c r="ANY216" s="446"/>
      <c r="ANZ216" s="597"/>
      <c r="AOA216" s="446"/>
      <c r="AOB216" s="446"/>
      <c r="AOC216" s="446"/>
      <c r="AOD216" s="446"/>
      <c r="AOE216" s="597"/>
      <c r="AOF216" s="144"/>
      <c r="AOG216" s="144"/>
      <c r="AOH216" s="144"/>
      <c r="AOI216" s="145"/>
      <c r="AOJ216" s="597"/>
      <c r="AOK216" s="597"/>
      <c r="AOL216" s="597"/>
      <c r="AOM216" s="446"/>
      <c r="AON216" s="446"/>
      <c r="AOO216" s="446"/>
      <c r="AOP216" s="597"/>
      <c r="AOQ216" s="446"/>
      <c r="AOR216" s="446"/>
      <c r="AOS216" s="446"/>
      <c r="AOT216" s="446"/>
      <c r="AOU216" s="597"/>
      <c r="AOV216" s="144"/>
      <c r="AOW216" s="144"/>
      <c r="AOX216" s="144"/>
      <c r="AOY216" s="145"/>
      <c r="AOZ216" s="597"/>
      <c r="APA216" s="597"/>
      <c r="APB216" s="597"/>
      <c r="APC216" s="446"/>
      <c r="APD216" s="446"/>
      <c r="APE216" s="446"/>
      <c r="APF216" s="597"/>
      <c r="APG216" s="446"/>
      <c r="APH216" s="446"/>
      <c r="API216" s="446"/>
      <c r="APJ216" s="446"/>
      <c r="APK216" s="597"/>
      <c r="APL216" s="144"/>
      <c r="APM216" s="144"/>
      <c r="APN216" s="144"/>
      <c r="APO216" s="145"/>
      <c r="APP216" s="597"/>
      <c r="APQ216" s="597"/>
      <c r="APR216" s="597"/>
      <c r="APS216" s="446"/>
      <c r="APT216" s="446"/>
      <c r="APU216" s="446"/>
      <c r="APV216" s="597"/>
      <c r="APW216" s="446"/>
      <c r="APX216" s="446"/>
      <c r="APY216" s="446"/>
      <c r="APZ216" s="446"/>
      <c r="AQA216" s="597"/>
      <c r="AQB216" s="144"/>
      <c r="AQC216" s="144"/>
      <c r="AQD216" s="144"/>
      <c r="AQE216" s="145"/>
      <c r="AQF216" s="597"/>
      <c r="AQG216" s="597"/>
      <c r="AQH216" s="597"/>
      <c r="AQI216" s="446"/>
      <c r="AQJ216" s="446"/>
      <c r="AQK216" s="446"/>
      <c r="AQL216" s="597"/>
      <c r="AQM216" s="446"/>
      <c r="AQN216" s="446"/>
      <c r="AQO216" s="446"/>
      <c r="AQP216" s="446"/>
      <c r="AQQ216" s="597"/>
      <c r="AQR216" s="144"/>
      <c r="AQS216" s="144"/>
      <c r="AQT216" s="144"/>
      <c r="AQU216" s="145"/>
      <c r="AQV216" s="597"/>
      <c r="AQW216" s="597"/>
      <c r="AQX216" s="597"/>
      <c r="AQY216" s="446"/>
      <c r="AQZ216" s="446"/>
      <c r="ARA216" s="446"/>
      <c r="ARB216" s="597"/>
      <c r="ARC216" s="446"/>
      <c r="ARD216" s="446"/>
      <c r="ARE216" s="446"/>
      <c r="ARF216" s="446"/>
      <c r="ARG216" s="597"/>
      <c r="ARH216" s="144"/>
      <c r="ARI216" s="144"/>
      <c r="ARJ216" s="144"/>
      <c r="ARK216" s="145"/>
      <c r="ARL216" s="597"/>
      <c r="ARM216" s="597"/>
      <c r="ARN216" s="597"/>
      <c r="ARO216" s="446"/>
      <c r="ARP216" s="446"/>
      <c r="ARQ216" s="446"/>
      <c r="ARR216" s="597"/>
      <c r="ARS216" s="446"/>
      <c r="ART216" s="446"/>
      <c r="ARU216" s="446"/>
      <c r="ARV216" s="446"/>
      <c r="ARW216" s="597"/>
      <c r="ARX216" s="144"/>
      <c r="ARY216" s="144"/>
      <c r="ARZ216" s="144"/>
      <c r="ASA216" s="145"/>
      <c r="ASB216" s="597"/>
      <c r="ASC216" s="597"/>
      <c r="ASD216" s="597"/>
      <c r="ASE216" s="446"/>
      <c r="ASF216" s="446"/>
      <c r="ASG216" s="446"/>
      <c r="ASH216" s="597"/>
      <c r="ASI216" s="446"/>
      <c r="ASJ216" s="446"/>
      <c r="ASK216" s="446"/>
      <c r="ASL216" s="446"/>
      <c r="ASM216" s="597"/>
      <c r="ASN216" s="144"/>
      <c r="ASO216" s="144"/>
      <c r="ASP216" s="144"/>
      <c r="ASQ216" s="145"/>
      <c r="ASR216" s="597"/>
      <c r="ASS216" s="597"/>
      <c r="AST216" s="597"/>
      <c r="ASU216" s="446"/>
      <c r="ASV216" s="446"/>
      <c r="ASW216" s="446"/>
      <c r="ASX216" s="597"/>
      <c r="ASY216" s="446"/>
      <c r="ASZ216" s="446"/>
      <c r="ATA216" s="446"/>
      <c r="ATB216" s="446"/>
      <c r="ATC216" s="597"/>
      <c r="ATD216" s="144"/>
      <c r="ATE216" s="144"/>
      <c r="ATF216" s="144"/>
      <c r="ATG216" s="145"/>
      <c r="ATH216" s="597"/>
      <c r="ATI216" s="597"/>
      <c r="ATJ216" s="597"/>
      <c r="ATK216" s="446"/>
      <c r="ATL216" s="446"/>
      <c r="ATM216" s="446"/>
      <c r="ATN216" s="597"/>
      <c r="ATO216" s="446"/>
      <c r="ATP216" s="446"/>
      <c r="ATQ216" s="446"/>
      <c r="ATR216" s="446"/>
      <c r="ATS216" s="597"/>
      <c r="ATT216" s="144"/>
      <c r="ATU216" s="144"/>
      <c r="ATV216" s="144"/>
      <c r="ATW216" s="145"/>
      <c r="ATX216" s="597"/>
      <c r="ATY216" s="597"/>
      <c r="ATZ216" s="597"/>
      <c r="AUA216" s="446"/>
      <c r="AUB216" s="446"/>
      <c r="AUC216" s="446"/>
      <c r="AUD216" s="597"/>
      <c r="AUE216" s="446"/>
      <c r="AUF216" s="446"/>
      <c r="AUG216" s="446"/>
      <c r="AUH216" s="446"/>
      <c r="AUI216" s="597"/>
      <c r="AUJ216" s="144"/>
      <c r="AUK216" s="144"/>
      <c r="AUL216" s="144"/>
      <c r="AUM216" s="145"/>
      <c r="AUN216" s="597"/>
      <c r="AUO216" s="597"/>
      <c r="AUP216" s="597"/>
      <c r="AUQ216" s="446"/>
      <c r="AUR216" s="446"/>
      <c r="AUS216" s="446"/>
      <c r="AUT216" s="597"/>
      <c r="AUU216" s="446"/>
      <c r="AUV216" s="446"/>
      <c r="AUW216" s="446"/>
      <c r="AUX216" s="446"/>
      <c r="AUY216" s="597"/>
      <c r="AUZ216" s="144"/>
      <c r="AVA216" s="144"/>
      <c r="AVB216" s="144"/>
      <c r="AVC216" s="145"/>
      <c r="AVD216" s="597"/>
      <c r="AVE216" s="597"/>
      <c r="AVF216" s="597"/>
      <c r="AVG216" s="446"/>
      <c r="AVH216" s="446"/>
      <c r="AVI216" s="446"/>
      <c r="AVJ216" s="597"/>
      <c r="AVK216" s="446"/>
      <c r="AVL216" s="446"/>
      <c r="AVM216" s="446"/>
      <c r="AVN216" s="446"/>
      <c r="AVO216" s="597"/>
      <c r="AVP216" s="144"/>
      <c r="AVQ216" s="144"/>
      <c r="AVR216" s="144"/>
      <c r="AVS216" s="145"/>
      <c r="AVT216" s="597"/>
      <c r="AVU216" s="597"/>
      <c r="AVV216" s="597"/>
      <c r="AVW216" s="446"/>
      <c r="AVX216" s="446"/>
      <c r="AVY216" s="446"/>
      <c r="AVZ216" s="597"/>
      <c r="AWA216" s="446"/>
      <c r="AWB216" s="446"/>
      <c r="AWC216" s="446"/>
      <c r="AWD216" s="446"/>
      <c r="AWE216" s="597"/>
      <c r="AWF216" s="144"/>
      <c r="AWG216" s="144"/>
      <c r="AWH216" s="144"/>
      <c r="AWI216" s="145"/>
      <c r="AWJ216" s="597"/>
      <c r="AWK216" s="597"/>
      <c r="AWL216" s="597"/>
      <c r="AWM216" s="446"/>
      <c r="AWN216" s="446"/>
      <c r="AWO216" s="446"/>
      <c r="AWP216" s="597"/>
      <c r="AWQ216" s="446"/>
      <c r="AWR216" s="446"/>
      <c r="AWS216" s="446"/>
      <c r="AWT216" s="446"/>
      <c r="AWU216" s="597"/>
      <c r="AWV216" s="144"/>
      <c r="AWW216" s="144"/>
      <c r="AWX216" s="144"/>
      <c r="AWY216" s="145"/>
      <c r="AWZ216" s="597"/>
      <c r="AXA216" s="597"/>
      <c r="AXB216" s="597"/>
      <c r="AXC216" s="446"/>
      <c r="AXD216" s="446"/>
      <c r="AXE216" s="446"/>
      <c r="AXF216" s="597"/>
      <c r="AXG216" s="446"/>
      <c r="AXH216" s="446"/>
      <c r="AXI216" s="446"/>
      <c r="AXJ216" s="446"/>
      <c r="AXK216" s="597"/>
      <c r="AXL216" s="144"/>
      <c r="AXM216" s="144"/>
      <c r="AXN216" s="144"/>
      <c r="AXO216" s="145"/>
      <c r="AXP216" s="597"/>
      <c r="AXQ216" s="597"/>
      <c r="AXR216" s="597"/>
      <c r="AXS216" s="446"/>
      <c r="AXT216" s="446"/>
      <c r="AXU216" s="446"/>
      <c r="AXV216" s="597"/>
      <c r="AXW216" s="446"/>
      <c r="AXX216" s="446"/>
      <c r="AXY216" s="446"/>
      <c r="AXZ216" s="446"/>
      <c r="AYA216" s="597"/>
      <c r="AYB216" s="144"/>
      <c r="AYC216" s="144"/>
      <c r="AYD216" s="144"/>
      <c r="AYE216" s="145"/>
      <c r="AYF216" s="597"/>
      <c r="AYG216" s="597"/>
      <c r="AYH216" s="597"/>
      <c r="AYI216" s="446"/>
      <c r="AYJ216" s="446"/>
      <c r="AYK216" s="446"/>
      <c r="AYL216" s="597"/>
      <c r="AYM216" s="446"/>
      <c r="AYN216" s="446"/>
      <c r="AYO216" s="446"/>
      <c r="AYP216" s="446"/>
      <c r="AYQ216" s="597"/>
      <c r="AYR216" s="144"/>
      <c r="AYS216" s="144"/>
      <c r="AYT216" s="144"/>
      <c r="AYU216" s="145"/>
      <c r="AYV216" s="597"/>
      <c r="AYW216" s="597"/>
      <c r="AYX216" s="597"/>
      <c r="AYY216" s="446"/>
      <c r="AYZ216" s="446"/>
      <c r="AZA216" s="446"/>
      <c r="AZB216" s="597"/>
      <c r="AZC216" s="446"/>
      <c r="AZD216" s="446"/>
      <c r="AZE216" s="446"/>
      <c r="AZF216" s="446"/>
      <c r="AZG216" s="597"/>
      <c r="AZH216" s="144"/>
      <c r="AZI216" s="144"/>
      <c r="AZJ216" s="144"/>
      <c r="AZK216" s="145"/>
      <c r="AZL216" s="597"/>
      <c r="AZM216" s="597"/>
      <c r="AZN216" s="597"/>
      <c r="AZO216" s="446"/>
      <c r="AZP216" s="446"/>
      <c r="AZQ216" s="446"/>
      <c r="AZR216" s="597"/>
      <c r="AZS216" s="446"/>
      <c r="AZT216" s="446"/>
      <c r="AZU216" s="446"/>
      <c r="AZV216" s="446"/>
      <c r="AZW216" s="597"/>
      <c r="AZX216" s="144"/>
      <c r="AZY216" s="144"/>
      <c r="AZZ216" s="144"/>
      <c r="BAA216" s="145"/>
      <c r="BAB216" s="597"/>
      <c r="BAC216" s="597"/>
      <c r="BAD216" s="597"/>
      <c r="BAE216" s="446"/>
      <c r="BAF216" s="446"/>
      <c r="BAG216" s="446"/>
      <c r="BAH216" s="597"/>
      <c r="BAI216" s="446"/>
      <c r="BAJ216" s="446"/>
      <c r="BAK216" s="446"/>
      <c r="BAL216" s="446"/>
      <c r="BAM216" s="597"/>
      <c r="BAN216" s="144"/>
      <c r="BAO216" s="144"/>
      <c r="BAP216" s="144"/>
      <c r="BAQ216" s="145"/>
      <c r="BAR216" s="597"/>
      <c r="BAS216" s="597"/>
      <c r="BAT216" s="597"/>
      <c r="BAU216" s="446"/>
      <c r="BAV216" s="446"/>
      <c r="BAW216" s="446"/>
      <c r="BAX216" s="597"/>
      <c r="BAY216" s="446"/>
      <c r="BAZ216" s="446"/>
      <c r="BBA216" s="446"/>
      <c r="BBB216" s="446"/>
      <c r="BBC216" s="597"/>
      <c r="BBD216" s="144"/>
      <c r="BBE216" s="144"/>
      <c r="BBF216" s="144"/>
      <c r="BBG216" s="145"/>
      <c r="BBH216" s="597"/>
      <c r="BBI216" s="597"/>
      <c r="BBJ216" s="597"/>
      <c r="BBK216" s="446"/>
      <c r="BBL216" s="446"/>
      <c r="BBM216" s="446"/>
      <c r="BBN216" s="597"/>
      <c r="BBO216" s="446"/>
      <c r="BBP216" s="446"/>
      <c r="BBQ216" s="446"/>
      <c r="BBR216" s="446"/>
      <c r="BBS216" s="597"/>
      <c r="BBT216" s="144"/>
      <c r="BBU216" s="144"/>
      <c r="BBV216" s="144"/>
      <c r="BBW216" s="145"/>
      <c r="BBX216" s="597"/>
      <c r="BBY216" s="597"/>
      <c r="BBZ216" s="597"/>
      <c r="BCA216" s="446"/>
      <c r="BCB216" s="446"/>
      <c r="BCC216" s="446"/>
      <c r="BCD216" s="597"/>
      <c r="BCE216" s="446"/>
      <c r="BCF216" s="446"/>
      <c r="BCG216" s="446"/>
      <c r="BCH216" s="446"/>
      <c r="BCI216" s="597"/>
      <c r="BCJ216" s="144"/>
      <c r="BCK216" s="144"/>
      <c r="BCL216" s="144"/>
      <c r="BCM216" s="145"/>
      <c r="BCN216" s="597"/>
      <c r="BCO216" s="597"/>
      <c r="BCP216" s="597"/>
      <c r="BCQ216" s="446"/>
      <c r="BCR216" s="446"/>
      <c r="BCS216" s="446"/>
      <c r="BCT216" s="597"/>
      <c r="BCU216" s="446"/>
      <c r="BCV216" s="446"/>
      <c r="BCW216" s="446"/>
      <c r="BCX216" s="446"/>
      <c r="BCY216" s="597"/>
      <c r="BCZ216" s="144"/>
      <c r="BDA216" s="144"/>
      <c r="BDB216" s="144"/>
      <c r="BDC216" s="145"/>
      <c r="BDD216" s="597"/>
      <c r="BDE216" s="597"/>
      <c r="BDF216" s="597"/>
      <c r="BDG216" s="446"/>
      <c r="BDH216" s="446"/>
      <c r="BDI216" s="446"/>
      <c r="BDJ216" s="597"/>
      <c r="BDK216" s="446"/>
      <c r="BDL216" s="446"/>
      <c r="BDM216" s="446"/>
      <c r="BDN216" s="446"/>
      <c r="BDO216" s="597"/>
      <c r="BDP216" s="144"/>
      <c r="BDQ216" s="144"/>
      <c r="BDR216" s="144"/>
      <c r="BDS216" s="145"/>
      <c r="BDT216" s="597"/>
      <c r="BDU216" s="597"/>
      <c r="BDV216" s="597"/>
      <c r="BDW216" s="446"/>
      <c r="BDX216" s="446"/>
      <c r="BDY216" s="446"/>
      <c r="BDZ216" s="597"/>
      <c r="BEA216" s="446"/>
      <c r="BEB216" s="446"/>
      <c r="BEC216" s="446"/>
      <c r="BED216" s="446"/>
      <c r="BEE216" s="597"/>
      <c r="BEF216" s="144"/>
      <c r="BEG216" s="144"/>
      <c r="BEH216" s="144"/>
      <c r="BEI216" s="145"/>
      <c r="BEJ216" s="597"/>
      <c r="BEK216" s="597"/>
      <c r="BEL216" s="597"/>
      <c r="BEM216" s="446"/>
      <c r="BEN216" s="446"/>
      <c r="BEO216" s="446"/>
      <c r="BEP216" s="597"/>
      <c r="BEQ216" s="446"/>
      <c r="BER216" s="446"/>
      <c r="BES216" s="446"/>
      <c r="BET216" s="446"/>
      <c r="BEU216" s="597"/>
      <c r="BEV216" s="144"/>
      <c r="BEW216" s="144"/>
      <c r="BEX216" s="144"/>
      <c r="BEY216" s="145"/>
      <c r="BEZ216" s="597"/>
      <c r="BFA216" s="597"/>
      <c r="BFB216" s="597"/>
      <c r="BFC216" s="446"/>
      <c r="BFD216" s="446"/>
      <c r="BFE216" s="446"/>
      <c r="BFF216" s="597"/>
      <c r="BFG216" s="446"/>
      <c r="BFH216" s="446"/>
      <c r="BFI216" s="446"/>
      <c r="BFJ216" s="446"/>
      <c r="BFK216" s="597"/>
      <c r="BFL216" s="144"/>
      <c r="BFM216" s="144"/>
      <c r="BFN216" s="144"/>
      <c r="BFO216" s="145"/>
      <c r="BFP216" s="597"/>
      <c r="BFQ216" s="597"/>
      <c r="BFR216" s="597"/>
      <c r="BFS216" s="446"/>
      <c r="BFT216" s="446"/>
      <c r="BFU216" s="446"/>
      <c r="BFV216" s="597"/>
      <c r="BFW216" s="446"/>
      <c r="BFX216" s="446"/>
      <c r="BFY216" s="446"/>
      <c r="BFZ216" s="446"/>
      <c r="BGA216" s="597"/>
      <c r="BGB216" s="144"/>
      <c r="BGC216" s="144"/>
      <c r="BGD216" s="144"/>
      <c r="BGE216" s="145"/>
      <c r="BGF216" s="597"/>
      <c r="BGG216" s="597"/>
      <c r="BGH216" s="597"/>
      <c r="BGI216" s="446"/>
      <c r="BGJ216" s="446"/>
      <c r="BGK216" s="446"/>
      <c r="BGL216" s="597"/>
      <c r="BGM216" s="446"/>
      <c r="BGN216" s="446"/>
      <c r="BGO216" s="446"/>
      <c r="BGP216" s="446"/>
      <c r="BGQ216" s="597"/>
      <c r="BGR216" s="144"/>
      <c r="BGS216" s="144"/>
      <c r="BGT216" s="144"/>
      <c r="BGU216" s="145"/>
      <c r="BGV216" s="597"/>
      <c r="BGW216" s="597"/>
      <c r="BGX216" s="597"/>
      <c r="BGY216" s="446"/>
      <c r="BGZ216" s="446"/>
      <c r="BHA216" s="446"/>
      <c r="BHB216" s="597"/>
      <c r="BHC216" s="446"/>
      <c r="BHD216" s="446"/>
      <c r="BHE216" s="446"/>
      <c r="BHF216" s="446"/>
      <c r="BHG216" s="597"/>
      <c r="BHH216" s="144"/>
      <c r="BHI216" s="144"/>
      <c r="BHJ216" s="144"/>
      <c r="BHK216" s="145"/>
      <c r="BHL216" s="597"/>
      <c r="BHM216" s="597"/>
      <c r="BHN216" s="597"/>
      <c r="BHO216" s="446"/>
      <c r="BHP216" s="446"/>
      <c r="BHQ216" s="446"/>
      <c r="BHR216" s="597"/>
      <c r="BHS216" s="446"/>
      <c r="BHT216" s="446"/>
      <c r="BHU216" s="446"/>
      <c r="BHV216" s="446"/>
      <c r="BHW216" s="597"/>
      <c r="BHX216" s="144"/>
      <c r="BHY216" s="144"/>
      <c r="BHZ216" s="144"/>
      <c r="BIA216" s="145"/>
      <c r="BIB216" s="597"/>
      <c r="BIC216" s="597"/>
      <c r="BID216" s="597"/>
      <c r="BIE216" s="446"/>
      <c r="BIF216" s="446"/>
      <c r="BIG216" s="446"/>
      <c r="BIH216" s="597"/>
      <c r="BII216" s="446"/>
      <c r="BIJ216" s="446"/>
      <c r="BIK216" s="446"/>
      <c r="BIL216" s="446"/>
      <c r="BIM216" s="597"/>
      <c r="BIN216" s="144"/>
      <c r="BIO216" s="144"/>
      <c r="BIP216" s="144"/>
      <c r="BIQ216" s="145"/>
      <c r="BIR216" s="597"/>
      <c r="BIS216" s="597"/>
      <c r="BIT216" s="597"/>
      <c r="BIU216" s="446"/>
      <c r="BIV216" s="446"/>
      <c r="BIW216" s="446"/>
      <c r="BIX216" s="597"/>
      <c r="BIY216" s="446"/>
      <c r="BIZ216" s="446"/>
      <c r="BJA216" s="446"/>
      <c r="BJB216" s="446"/>
      <c r="BJC216" s="597"/>
      <c r="BJD216" s="144"/>
      <c r="BJE216" s="144"/>
      <c r="BJF216" s="144"/>
      <c r="BJG216" s="145"/>
      <c r="BJH216" s="597"/>
      <c r="BJI216" s="597"/>
      <c r="BJJ216" s="597"/>
      <c r="BJK216" s="446"/>
      <c r="BJL216" s="446"/>
      <c r="BJM216" s="446"/>
      <c r="BJN216" s="597"/>
      <c r="BJO216" s="446"/>
      <c r="BJP216" s="446"/>
      <c r="BJQ216" s="446"/>
      <c r="BJR216" s="446"/>
      <c r="BJS216" s="597"/>
      <c r="BJT216" s="144"/>
      <c r="BJU216" s="144"/>
      <c r="BJV216" s="144"/>
      <c r="BJW216" s="145"/>
      <c r="BJX216" s="597"/>
      <c r="BJY216" s="597"/>
      <c r="BJZ216" s="597"/>
      <c r="BKA216" s="446"/>
      <c r="BKB216" s="446"/>
      <c r="BKC216" s="446"/>
      <c r="BKD216" s="597"/>
      <c r="BKE216" s="446"/>
      <c r="BKF216" s="446"/>
      <c r="BKG216" s="446"/>
      <c r="BKH216" s="446"/>
      <c r="BKI216" s="597"/>
      <c r="BKJ216" s="144"/>
      <c r="BKK216" s="144"/>
      <c r="BKL216" s="144"/>
      <c r="BKM216" s="145"/>
      <c r="BKN216" s="597"/>
      <c r="BKO216" s="597"/>
      <c r="BKP216" s="597"/>
      <c r="BKQ216" s="446"/>
      <c r="BKR216" s="446"/>
      <c r="BKS216" s="446"/>
      <c r="BKT216" s="597"/>
      <c r="BKU216" s="446"/>
      <c r="BKV216" s="446"/>
      <c r="BKW216" s="446"/>
      <c r="BKX216" s="446"/>
      <c r="BKY216" s="597"/>
      <c r="BKZ216" s="144"/>
      <c r="BLA216" s="144"/>
      <c r="BLB216" s="144"/>
      <c r="BLC216" s="145"/>
      <c r="BLD216" s="597"/>
      <c r="BLE216" s="597"/>
      <c r="BLF216" s="597"/>
      <c r="BLG216" s="446"/>
      <c r="BLH216" s="446"/>
      <c r="BLI216" s="446"/>
      <c r="BLJ216" s="597"/>
      <c r="BLK216" s="446"/>
      <c r="BLL216" s="446"/>
      <c r="BLM216" s="446"/>
      <c r="BLN216" s="446"/>
      <c r="BLO216" s="597"/>
      <c r="BLP216" s="144"/>
      <c r="BLQ216" s="144"/>
      <c r="BLR216" s="144"/>
      <c r="BLS216" s="145"/>
      <c r="BLT216" s="597"/>
      <c r="BLU216" s="597"/>
      <c r="BLV216" s="597"/>
      <c r="BLW216" s="446"/>
      <c r="BLX216" s="446"/>
      <c r="BLY216" s="446"/>
      <c r="BLZ216" s="597"/>
      <c r="BMA216" s="446"/>
      <c r="BMB216" s="446"/>
      <c r="BMC216" s="446"/>
      <c r="BMD216" s="446"/>
      <c r="BME216" s="597"/>
      <c r="BMF216" s="144"/>
      <c r="BMG216" s="144"/>
      <c r="BMH216" s="144"/>
      <c r="BMI216" s="145"/>
      <c r="BMJ216" s="597"/>
      <c r="BMK216" s="597"/>
      <c r="BML216" s="597"/>
      <c r="BMM216" s="446"/>
      <c r="BMN216" s="446"/>
      <c r="BMO216" s="446"/>
      <c r="BMP216" s="597"/>
      <c r="BMQ216" s="446"/>
      <c r="BMR216" s="446"/>
      <c r="BMS216" s="446"/>
      <c r="BMT216" s="446"/>
      <c r="BMU216" s="597"/>
      <c r="BMV216" s="144"/>
      <c r="BMW216" s="144"/>
      <c r="BMX216" s="144"/>
      <c r="BMY216" s="145"/>
      <c r="BMZ216" s="597"/>
      <c r="BNA216" s="597"/>
      <c r="BNB216" s="597"/>
      <c r="BNC216" s="446"/>
      <c r="BND216" s="446"/>
      <c r="BNE216" s="446"/>
      <c r="BNF216" s="597"/>
      <c r="BNG216" s="446"/>
      <c r="BNH216" s="446"/>
      <c r="BNI216" s="446"/>
      <c r="BNJ216" s="446"/>
      <c r="BNK216" s="597"/>
      <c r="BNL216" s="144"/>
      <c r="BNM216" s="144"/>
      <c r="BNN216" s="144"/>
      <c r="BNO216" s="145"/>
      <c r="BNP216" s="597"/>
      <c r="BNQ216" s="597"/>
      <c r="BNR216" s="597"/>
      <c r="BNS216" s="446"/>
      <c r="BNT216" s="446"/>
      <c r="BNU216" s="446"/>
      <c r="BNV216" s="597"/>
      <c r="BNW216" s="446"/>
      <c r="BNX216" s="446"/>
      <c r="BNY216" s="446"/>
      <c r="BNZ216" s="446"/>
      <c r="BOA216" s="597"/>
      <c r="BOB216" s="144"/>
      <c r="BOC216" s="144"/>
      <c r="BOD216" s="144"/>
      <c r="BOE216" s="145"/>
      <c r="BOF216" s="597"/>
      <c r="BOG216" s="597"/>
      <c r="BOH216" s="597"/>
      <c r="BOI216" s="446"/>
      <c r="BOJ216" s="446"/>
      <c r="BOK216" s="446"/>
      <c r="BOL216" s="597"/>
      <c r="BOM216" s="446"/>
      <c r="BON216" s="446"/>
      <c r="BOO216" s="446"/>
      <c r="BOP216" s="446"/>
      <c r="BOQ216" s="597"/>
      <c r="BOR216" s="144"/>
      <c r="BOS216" s="144"/>
      <c r="BOT216" s="144"/>
      <c r="BOU216" s="145"/>
      <c r="BOV216" s="597"/>
      <c r="BOW216" s="597"/>
      <c r="BOX216" s="597"/>
      <c r="BOY216" s="446"/>
      <c r="BOZ216" s="446"/>
      <c r="BPA216" s="446"/>
      <c r="BPB216" s="597"/>
      <c r="BPC216" s="446"/>
      <c r="BPD216" s="446"/>
      <c r="BPE216" s="446"/>
      <c r="BPF216" s="446"/>
      <c r="BPG216" s="597"/>
      <c r="BPH216" s="144"/>
      <c r="BPI216" s="144"/>
      <c r="BPJ216" s="144"/>
      <c r="BPK216" s="145"/>
      <c r="BPL216" s="597"/>
      <c r="BPM216" s="597"/>
      <c r="BPN216" s="597"/>
      <c r="BPO216" s="446"/>
      <c r="BPP216" s="446"/>
      <c r="BPQ216" s="446"/>
      <c r="BPR216" s="597"/>
      <c r="BPS216" s="446"/>
      <c r="BPT216" s="446"/>
      <c r="BPU216" s="446"/>
      <c r="BPV216" s="446"/>
      <c r="BPW216" s="597"/>
      <c r="BPX216" s="144"/>
      <c r="BPY216" s="144"/>
      <c r="BPZ216" s="144"/>
      <c r="BQA216" s="145"/>
      <c r="BQB216" s="597"/>
      <c r="BQC216" s="597"/>
      <c r="BQD216" s="597"/>
      <c r="BQE216" s="446"/>
      <c r="BQF216" s="446"/>
      <c r="BQG216" s="446"/>
      <c r="BQH216" s="597"/>
      <c r="BQI216" s="446"/>
      <c r="BQJ216" s="446"/>
      <c r="BQK216" s="446"/>
      <c r="BQL216" s="446"/>
      <c r="BQM216" s="597"/>
      <c r="BQN216" s="144"/>
      <c r="BQO216" s="144"/>
      <c r="BQP216" s="144"/>
      <c r="BQQ216" s="145"/>
      <c r="BQR216" s="597"/>
      <c r="BQS216" s="597"/>
      <c r="BQT216" s="597"/>
      <c r="BQU216" s="446"/>
      <c r="BQV216" s="446"/>
      <c r="BQW216" s="446"/>
      <c r="BQX216" s="597"/>
      <c r="BQY216" s="446"/>
      <c r="BQZ216" s="446"/>
      <c r="BRA216" s="446"/>
      <c r="BRB216" s="446"/>
      <c r="BRC216" s="597"/>
      <c r="BRD216" s="144"/>
      <c r="BRE216" s="144"/>
      <c r="BRF216" s="144"/>
      <c r="BRG216" s="145"/>
      <c r="BRH216" s="597"/>
      <c r="BRI216" s="597"/>
      <c r="BRJ216" s="597"/>
      <c r="BRK216" s="446"/>
      <c r="BRL216" s="446"/>
      <c r="BRM216" s="446"/>
      <c r="BRN216" s="597"/>
      <c r="BRO216" s="446"/>
      <c r="BRP216" s="446"/>
      <c r="BRQ216" s="446"/>
      <c r="BRR216" s="446"/>
      <c r="BRS216" s="597"/>
      <c r="BRT216" s="144"/>
      <c r="BRU216" s="144"/>
      <c r="BRV216" s="144"/>
      <c r="BRW216" s="145"/>
      <c r="BRX216" s="597"/>
      <c r="BRY216" s="597"/>
      <c r="BRZ216" s="597"/>
      <c r="BSA216" s="446"/>
      <c r="BSB216" s="446"/>
      <c r="BSC216" s="446"/>
      <c r="BSD216" s="597"/>
      <c r="BSE216" s="446"/>
      <c r="BSF216" s="446"/>
      <c r="BSG216" s="446"/>
      <c r="BSH216" s="446"/>
      <c r="BSI216" s="597"/>
      <c r="BSJ216" s="144"/>
      <c r="BSK216" s="144"/>
      <c r="BSL216" s="144"/>
      <c r="BSM216" s="145"/>
      <c r="BSN216" s="597"/>
      <c r="BSO216" s="597"/>
      <c r="BSP216" s="597"/>
      <c r="BSQ216" s="446"/>
      <c r="BSR216" s="446"/>
      <c r="BSS216" s="446"/>
      <c r="BST216" s="597"/>
      <c r="BSU216" s="446"/>
      <c r="BSV216" s="446"/>
      <c r="BSW216" s="446"/>
      <c r="BSX216" s="446"/>
      <c r="BSY216" s="597"/>
      <c r="BSZ216" s="144"/>
      <c r="BTA216" s="144"/>
      <c r="BTB216" s="144"/>
      <c r="BTC216" s="145"/>
      <c r="BTD216" s="597"/>
      <c r="BTE216" s="597"/>
      <c r="BTF216" s="597"/>
      <c r="BTG216" s="446"/>
      <c r="BTH216" s="446"/>
      <c r="BTI216" s="446"/>
      <c r="BTJ216" s="597"/>
      <c r="BTK216" s="446"/>
      <c r="BTL216" s="446"/>
      <c r="BTM216" s="446"/>
      <c r="BTN216" s="446"/>
      <c r="BTO216" s="597"/>
      <c r="BTP216" s="144"/>
      <c r="BTQ216" s="144"/>
      <c r="BTR216" s="144"/>
      <c r="BTS216" s="145"/>
      <c r="BTT216" s="597"/>
      <c r="BTU216" s="597"/>
      <c r="BTV216" s="597"/>
      <c r="BTW216" s="446"/>
      <c r="BTX216" s="446"/>
      <c r="BTY216" s="446"/>
      <c r="BTZ216" s="597"/>
      <c r="BUA216" s="446"/>
      <c r="BUB216" s="446"/>
      <c r="BUC216" s="446"/>
      <c r="BUD216" s="446"/>
      <c r="BUE216" s="597"/>
      <c r="BUF216" s="144"/>
      <c r="BUG216" s="144"/>
      <c r="BUH216" s="144"/>
      <c r="BUI216" s="145"/>
      <c r="BUJ216" s="597"/>
      <c r="BUK216" s="597"/>
      <c r="BUL216" s="597"/>
      <c r="BUM216" s="446"/>
      <c r="BUN216" s="446"/>
      <c r="BUO216" s="446"/>
      <c r="BUP216" s="597"/>
      <c r="BUQ216" s="446"/>
      <c r="BUR216" s="446"/>
      <c r="BUS216" s="446"/>
      <c r="BUT216" s="446"/>
      <c r="BUU216" s="597"/>
      <c r="BUV216" s="144"/>
      <c r="BUW216" s="144"/>
      <c r="BUX216" s="144"/>
      <c r="BUY216" s="145"/>
      <c r="BUZ216" s="597"/>
      <c r="BVA216" s="597"/>
      <c r="BVB216" s="597"/>
      <c r="BVC216" s="446"/>
      <c r="BVD216" s="446"/>
      <c r="BVE216" s="446"/>
      <c r="BVF216" s="597"/>
      <c r="BVG216" s="446"/>
      <c r="BVH216" s="446"/>
      <c r="BVI216" s="446"/>
      <c r="BVJ216" s="446"/>
      <c r="BVK216" s="597"/>
      <c r="BVL216" s="144"/>
      <c r="BVM216" s="144"/>
      <c r="BVN216" s="144"/>
      <c r="BVO216" s="145"/>
      <c r="BVP216" s="597"/>
      <c r="BVQ216" s="597"/>
      <c r="BVR216" s="597"/>
      <c r="BVS216" s="446"/>
      <c r="BVT216" s="446"/>
      <c r="BVU216" s="446"/>
      <c r="BVV216" s="597"/>
      <c r="BVW216" s="446"/>
      <c r="BVX216" s="446"/>
      <c r="BVY216" s="446"/>
      <c r="BVZ216" s="446"/>
      <c r="BWA216" s="597"/>
      <c r="BWB216" s="144"/>
      <c r="BWC216" s="144"/>
      <c r="BWD216" s="144"/>
      <c r="BWE216" s="145"/>
      <c r="BWF216" s="597"/>
      <c r="BWG216" s="597"/>
      <c r="BWH216" s="597"/>
      <c r="BWI216" s="446"/>
      <c r="BWJ216" s="446"/>
      <c r="BWK216" s="446"/>
      <c r="BWL216" s="597"/>
      <c r="BWM216" s="446"/>
      <c r="BWN216" s="446"/>
      <c r="BWO216" s="446"/>
      <c r="BWP216" s="446"/>
      <c r="BWQ216" s="597"/>
      <c r="BWR216" s="144"/>
      <c r="BWS216" s="144"/>
      <c r="BWT216" s="144"/>
      <c r="BWU216" s="145"/>
      <c r="BWV216" s="597"/>
      <c r="BWW216" s="597"/>
      <c r="BWX216" s="597"/>
      <c r="BWY216" s="446"/>
      <c r="BWZ216" s="446"/>
      <c r="BXA216" s="446"/>
      <c r="BXB216" s="597"/>
      <c r="BXC216" s="446"/>
      <c r="BXD216" s="446"/>
      <c r="BXE216" s="446"/>
      <c r="BXF216" s="446"/>
      <c r="BXG216" s="597"/>
      <c r="BXH216" s="144"/>
      <c r="BXI216" s="144"/>
      <c r="BXJ216" s="144"/>
      <c r="BXK216" s="145"/>
      <c r="BXL216" s="597"/>
      <c r="BXM216" s="597"/>
      <c r="BXN216" s="597"/>
      <c r="BXO216" s="446"/>
      <c r="BXP216" s="446"/>
      <c r="BXQ216" s="446"/>
      <c r="BXR216" s="597"/>
      <c r="BXS216" s="446"/>
      <c r="BXT216" s="446"/>
      <c r="BXU216" s="446"/>
      <c r="BXV216" s="446"/>
      <c r="BXW216" s="597"/>
      <c r="BXX216" s="144"/>
      <c r="BXY216" s="144"/>
      <c r="BXZ216" s="144"/>
      <c r="BYA216" s="145"/>
      <c r="BYB216" s="597"/>
      <c r="BYC216" s="597"/>
      <c r="BYD216" s="597"/>
      <c r="BYE216" s="446"/>
      <c r="BYF216" s="446"/>
      <c r="BYG216" s="446"/>
      <c r="BYH216" s="597"/>
      <c r="BYI216" s="446"/>
      <c r="BYJ216" s="446"/>
      <c r="BYK216" s="446"/>
      <c r="BYL216" s="446"/>
      <c r="BYM216" s="597"/>
      <c r="BYN216" s="144"/>
      <c r="BYO216" s="144"/>
      <c r="BYP216" s="144"/>
      <c r="BYQ216" s="145"/>
      <c r="BYR216" s="597"/>
      <c r="BYS216" s="597"/>
      <c r="BYT216" s="597"/>
      <c r="BYU216" s="446"/>
      <c r="BYV216" s="446"/>
      <c r="BYW216" s="446"/>
      <c r="BYX216" s="597"/>
      <c r="BYY216" s="446"/>
      <c r="BYZ216" s="446"/>
      <c r="BZA216" s="446"/>
      <c r="BZB216" s="446"/>
      <c r="BZC216" s="597"/>
      <c r="BZD216" s="144"/>
      <c r="BZE216" s="144"/>
      <c r="BZF216" s="144"/>
      <c r="BZG216" s="145"/>
      <c r="BZH216" s="597"/>
      <c r="BZI216" s="597"/>
      <c r="BZJ216" s="597"/>
      <c r="BZK216" s="446"/>
      <c r="BZL216" s="446"/>
      <c r="BZM216" s="446"/>
      <c r="BZN216" s="597"/>
      <c r="BZO216" s="446"/>
      <c r="BZP216" s="446"/>
      <c r="BZQ216" s="446"/>
      <c r="BZR216" s="446"/>
      <c r="BZS216" s="597"/>
      <c r="BZT216" s="144"/>
      <c r="BZU216" s="144"/>
      <c r="BZV216" s="144"/>
      <c r="BZW216" s="145"/>
      <c r="BZX216" s="597"/>
      <c r="BZY216" s="597"/>
      <c r="BZZ216" s="597"/>
      <c r="CAA216" s="446"/>
      <c r="CAB216" s="446"/>
      <c r="CAC216" s="446"/>
      <c r="CAD216" s="597"/>
      <c r="CAE216" s="446"/>
      <c r="CAF216" s="446"/>
      <c r="CAG216" s="446"/>
      <c r="CAH216" s="446"/>
      <c r="CAI216" s="597"/>
      <c r="CAJ216" s="144"/>
      <c r="CAK216" s="144"/>
      <c r="CAL216" s="144"/>
      <c r="CAM216" s="145"/>
      <c r="CAN216" s="597"/>
      <c r="CAO216" s="597"/>
      <c r="CAP216" s="597"/>
      <c r="CAQ216" s="446"/>
      <c r="CAR216" s="446"/>
      <c r="CAS216" s="446"/>
      <c r="CAT216" s="597"/>
      <c r="CAU216" s="446"/>
      <c r="CAV216" s="446"/>
      <c r="CAW216" s="446"/>
      <c r="CAX216" s="446"/>
      <c r="CAY216" s="597"/>
      <c r="CAZ216" s="144"/>
      <c r="CBA216" s="144"/>
      <c r="CBB216" s="144"/>
      <c r="CBC216" s="145"/>
      <c r="CBD216" s="597"/>
      <c r="CBE216" s="597"/>
      <c r="CBF216" s="597"/>
      <c r="CBG216" s="446"/>
      <c r="CBH216" s="446"/>
      <c r="CBI216" s="446"/>
      <c r="CBJ216" s="597"/>
      <c r="CBK216" s="446"/>
      <c r="CBL216" s="446"/>
      <c r="CBM216" s="446"/>
      <c r="CBN216" s="446"/>
      <c r="CBO216" s="597"/>
      <c r="CBP216" s="144"/>
      <c r="CBQ216" s="144"/>
      <c r="CBR216" s="144"/>
      <c r="CBS216" s="145"/>
      <c r="CBT216" s="597"/>
      <c r="CBU216" s="597"/>
      <c r="CBV216" s="597"/>
      <c r="CBW216" s="446"/>
      <c r="CBX216" s="446"/>
      <c r="CBY216" s="446"/>
      <c r="CBZ216" s="597"/>
      <c r="CCA216" s="446"/>
      <c r="CCB216" s="446"/>
      <c r="CCC216" s="446"/>
      <c r="CCD216" s="446"/>
      <c r="CCE216" s="597"/>
      <c r="CCF216" s="144"/>
      <c r="CCG216" s="144"/>
      <c r="CCH216" s="144"/>
      <c r="CCI216" s="145"/>
      <c r="CCJ216" s="597"/>
      <c r="CCK216" s="597"/>
      <c r="CCL216" s="597"/>
      <c r="CCM216" s="446"/>
      <c r="CCN216" s="446"/>
      <c r="CCO216" s="446"/>
      <c r="CCP216" s="597"/>
      <c r="CCQ216" s="446"/>
      <c r="CCR216" s="446"/>
      <c r="CCS216" s="446"/>
      <c r="CCT216" s="446"/>
      <c r="CCU216" s="597"/>
      <c r="CCV216" s="144"/>
      <c r="CCW216" s="144"/>
      <c r="CCX216" s="144"/>
      <c r="CCY216" s="145"/>
      <c r="CCZ216" s="597"/>
      <c r="CDA216" s="597"/>
      <c r="CDB216" s="597"/>
      <c r="CDC216" s="446"/>
      <c r="CDD216" s="446"/>
      <c r="CDE216" s="446"/>
      <c r="CDF216" s="597"/>
      <c r="CDG216" s="446"/>
      <c r="CDH216" s="446"/>
      <c r="CDI216" s="446"/>
      <c r="CDJ216" s="446"/>
      <c r="CDK216" s="597"/>
      <c r="CDL216" s="144"/>
      <c r="CDM216" s="144"/>
      <c r="CDN216" s="144"/>
      <c r="CDO216" s="145"/>
      <c r="CDP216" s="597"/>
      <c r="CDQ216" s="597"/>
      <c r="CDR216" s="597"/>
      <c r="CDS216" s="446"/>
      <c r="CDT216" s="446"/>
      <c r="CDU216" s="446"/>
      <c r="CDV216" s="597"/>
      <c r="CDW216" s="446"/>
      <c r="CDX216" s="446"/>
      <c r="CDY216" s="446"/>
      <c r="CDZ216" s="446"/>
      <c r="CEA216" s="597"/>
      <c r="CEB216" s="144"/>
      <c r="CEC216" s="144"/>
      <c r="CED216" s="144"/>
      <c r="CEE216" s="145"/>
      <c r="CEF216" s="597"/>
      <c r="CEG216" s="597"/>
      <c r="CEH216" s="597"/>
      <c r="CEI216" s="446"/>
      <c r="CEJ216" s="446"/>
      <c r="CEK216" s="446"/>
      <c r="CEL216" s="597"/>
      <c r="CEM216" s="446"/>
      <c r="CEN216" s="446"/>
      <c r="CEO216" s="446"/>
      <c r="CEP216" s="446"/>
      <c r="CEQ216" s="597"/>
      <c r="CER216" s="144"/>
      <c r="CES216" s="144"/>
      <c r="CET216" s="144"/>
      <c r="CEU216" s="145"/>
      <c r="CEV216" s="597"/>
      <c r="CEW216" s="597"/>
      <c r="CEX216" s="597"/>
      <c r="CEY216" s="446"/>
      <c r="CEZ216" s="446"/>
      <c r="CFA216" s="446"/>
      <c r="CFB216" s="597"/>
      <c r="CFC216" s="446"/>
      <c r="CFD216" s="446"/>
      <c r="CFE216" s="446"/>
      <c r="CFF216" s="446"/>
      <c r="CFG216" s="597"/>
      <c r="CFH216" s="144"/>
      <c r="CFI216" s="144"/>
      <c r="CFJ216" s="144"/>
      <c r="CFK216" s="145"/>
      <c r="CFL216" s="597"/>
      <c r="CFM216" s="597"/>
      <c r="CFN216" s="597"/>
      <c r="CFO216" s="446"/>
      <c r="CFP216" s="446"/>
      <c r="CFQ216" s="446"/>
      <c r="CFR216" s="597"/>
      <c r="CFS216" s="446"/>
      <c r="CFT216" s="446"/>
      <c r="CFU216" s="446"/>
      <c r="CFV216" s="446"/>
      <c r="CFW216" s="597"/>
      <c r="CFX216" s="144"/>
      <c r="CFY216" s="144"/>
      <c r="CFZ216" s="144"/>
      <c r="CGA216" s="145"/>
      <c r="CGB216" s="597"/>
      <c r="CGC216" s="597"/>
      <c r="CGD216" s="597"/>
      <c r="CGE216" s="446"/>
      <c r="CGF216" s="446"/>
      <c r="CGG216" s="446"/>
      <c r="CGH216" s="597"/>
      <c r="CGI216" s="446"/>
      <c r="CGJ216" s="446"/>
      <c r="CGK216" s="446"/>
      <c r="CGL216" s="446"/>
      <c r="CGM216" s="597"/>
      <c r="CGN216" s="144"/>
      <c r="CGO216" s="144"/>
      <c r="CGP216" s="144"/>
      <c r="CGQ216" s="145"/>
      <c r="CGR216" s="597"/>
      <c r="CGS216" s="597"/>
      <c r="CGT216" s="597"/>
      <c r="CGU216" s="446"/>
      <c r="CGV216" s="446"/>
      <c r="CGW216" s="446"/>
      <c r="CGX216" s="597"/>
      <c r="CGY216" s="446"/>
      <c r="CGZ216" s="446"/>
      <c r="CHA216" s="446"/>
      <c r="CHB216" s="446"/>
      <c r="CHC216" s="597"/>
      <c r="CHD216" s="144"/>
      <c r="CHE216" s="144"/>
      <c r="CHF216" s="144"/>
      <c r="CHG216" s="145"/>
      <c r="CHH216" s="597"/>
      <c r="CHI216" s="597"/>
      <c r="CHJ216" s="597"/>
      <c r="CHK216" s="446"/>
      <c r="CHL216" s="446"/>
      <c r="CHM216" s="446"/>
      <c r="CHN216" s="597"/>
      <c r="CHO216" s="446"/>
      <c r="CHP216" s="446"/>
      <c r="CHQ216" s="446"/>
      <c r="CHR216" s="446"/>
      <c r="CHS216" s="597"/>
      <c r="CHT216" s="144"/>
      <c r="CHU216" s="144"/>
      <c r="CHV216" s="144"/>
      <c r="CHW216" s="145"/>
      <c r="CHX216" s="597"/>
      <c r="CHY216" s="597"/>
      <c r="CHZ216" s="597"/>
      <c r="CIA216" s="446"/>
      <c r="CIB216" s="446"/>
      <c r="CIC216" s="446"/>
      <c r="CID216" s="597"/>
      <c r="CIE216" s="446"/>
      <c r="CIF216" s="446"/>
      <c r="CIG216" s="446"/>
      <c r="CIH216" s="446"/>
      <c r="CII216" s="597"/>
      <c r="CIJ216" s="144"/>
      <c r="CIK216" s="144"/>
      <c r="CIL216" s="144"/>
      <c r="CIM216" s="145"/>
      <c r="CIN216" s="597"/>
      <c r="CIO216" s="597"/>
      <c r="CIP216" s="597"/>
      <c r="CIQ216" s="446"/>
      <c r="CIR216" s="446"/>
      <c r="CIS216" s="446"/>
      <c r="CIT216" s="597"/>
      <c r="CIU216" s="446"/>
      <c r="CIV216" s="446"/>
      <c r="CIW216" s="446"/>
      <c r="CIX216" s="446"/>
      <c r="CIY216" s="597"/>
      <c r="CIZ216" s="144"/>
      <c r="CJA216" s="144"/>
      <c r="CJB216" s="144"/>
      <c r="CJC216" s="145"/>
      <c r="CJD216" s="597"/>
      <c r="CJE216" s="597"/>
      <c r="CJF216" s="597"/>
      <c r="CJG216" s="446"/>
      <c r="CJH216" s="446"/>
      <c r="CJI216" s="446"/>
      <c r="CJJ216" s="597"/>
      <c r="CJK216" s="446"/>
      <c r="CJL216" s="446"/>
      <c r="CJM216" s="446"/>
      <c r="CJN216" s="446"/>
      <c r="CJO216" s="597"/>
      <c r="CJP216" s="144"/>
      <c r="CJQ216" s="144"/>
      <c r="CJR216" s="144"/>
      <c r="CJS216" s="145"/>
      <c r="CJT216" s="597"/>
      <c r="CJU216" s="597"/>
      <c r="CJV216" s="597"/>
      <c r="CJW216" s="446"/>
      <c r="CJX216" s="446"/>
      <c r="CJY216" s="446"/>
      <c r="CJZ216" s="597"/>
      <c r="CKA216" s="446"/>
      <c r="CKB216" s="446"/>
      <c r="CKC216" s="446"/>
      <c r="CKD216" s="446"/>
      <c r="CKE216" s="597"/>
      <c r="CKF216" s="144"/>
      <c r="CKG216" s="144"/>
      <c r="CKH216" s="144"/>
      <c r="CKI216" s="145"/>
      <c r="CKJ216" s="597"/>
      <c r="CKK216" s="597"/>
      <c r="CKL216" s="597"/>
      <c r="CKM216" s="446"/>
      <c r="CKN216" s="446"/>
      <c r="CKO216" s="446"/>
      <c r="CKP216" s="597"/>
      <c r="CKQ216" s="446"/>
      <c r="CKR216" s="446"/>
      <c r="CKS216" s="446"/>
      <c r="CKT216" s="446"/>
      <c r="CKU216" s="597"/>
      <c r="CKV216" s="144"/>
      <c r="CKW216" s="144"/>
      <c r="CKX216" s="144"/>
      <c r="CKY216" s="145"/>
      <c r="CKZ216" s="597"/>
      <c r="CLA216" s="597"/>
      <c r="CLB216" s="597"/>
      <c r="CLC216" s="446"/>
      <c r="CLD216" s="446"/>
      <c r="CLE216" s="446"/>
      <c r="CLF216" s="597"/>
      <c r="CLG216" s="446"/>
      <c r="CLH216" s="446"/>
      <c r="CLI216" s="446"/>
      <c r="CLJ216" s="446"/>
      <c r="CLK216" s="597"/>
      <c r="CLL216" s="144"/>
      <c r="CLM216" s="144"/>
      <c r="CLN216" s="144"/>
      <c r="CLO216" s="145"/>
      <c r="CLP216" s="597"/>
      <c r="CLQ216" s="597"/>
      <c r="CLR216" s="597"/>
      <c r="CLS216" s="446"/>
      <c r="CLT216" s="446"/>
      <c r="CLU216" s="446"/>
      <c r="CLV216" s="597"/>
      <c r="CLW216" s="446"/>
      <c r="CLX216" s="446"/>
      <c r="CLY216" s="446"/>
      <c r="CLZ216" s="446"/>
      <c r="CMA216" s="597"/>
      <c r="CMB216" s="144"/>
      <c r="CMC216" s="144"/>
      <c r="CMD216" s="144"/>
      <c r="CME216" s="145"/>
      <c r="CMF216" s="597"/>
      <c r="CMG216" s="597"/>
      <c r="CMH216" s="597"/>
      <c r="CMI216" s="446"/>
      <c r="CMJ216" s="446"/>
      <c r="CMK216" s="446"/>
      <c r="CML216" s="597"/>
      <c r="CMM216" s="446"/>
      <c r="CMN216" s="446"/>
      <c r="CMO216" s="446"/>
      <c r="CMP216" s="446"/>
      <c r="CMQ216" s="597"/>
      <c r="CMR216" s="144"/>
      <c r="CMS216" s="144"/>
      <c r="CMT216" s="144"/>
      <c r="CMU216" s="145"/>
      <c r="CMV216" s="597"/>
      <c r="CMW216" s="597"/>
      <c r="CMX216" s="597"/>
      <c r="CMY216" s="446"/>
      <c r="CMZ216" s="446"/>
      <c r="CNA216" s="446"/>
      <c r="CNB216" s="597"/>
      <c r="CNC216" s="446"/>
      <c r="CND216" s="446"/>
      <c r="CNE216" s="446"/>
      <c r="CNF216" s="446"/>
      <c r="CNG216" s="597"/>
      <c r="CNH216" s="144"/>
      <c r="CNI216" s="144"/>
      <c r="CNJ216" s="144"/>
      <c r="CNK216" s="145"/>
      <c r="CNL216" s="597"/>
      <c r="CNM216" s="597"/>
      <c r="CNN216" s="597"/>
      <c r="CNO216" s="446"/>
      <c r="CNP216" s="446"/>
      <c r="CNQ216" s="446"/>
      <c r="CNR216" s="597"/>
      <c r="CNS216" s="446"/>
      <c r="CNT216" s="446"/>
      <c r="CNU216" s="446"/>
      <c r="CNV216" s="446"/>
      <c r="CNW216" s="597"/>
      <c r="CNX216" s="144"/>
      <c r="CNY216" s="144"/>
      <c r="CNZ216" s="144"/>
      <c r="COA216" s="145"/>
      <c r="COB216" s="597"/>
      <c r="COC216" s="597"/>
      <c r="COD216" s="597"/>
      <c r="COE216" s="446"/>
      <c r="COF216" s="446"/>
      <c r="COG216" s="446"/>
      <c r="COH216" s="597"/>
      <c r="COI216" s="446"/>
      <c r="COJ216" s="446"/>
      <c r="COK216" s="446"/>
      <c r="COL216" s="446"/>
      <c r="COM216" s="597"/>
      <c r="CON216" s="144"/>
      <c r="COO216" s="144"/>
      <c r="COP216" s="144"/>
      <c r="COQ216" s="145"/>
      <c r="COR216" s="597"/>
      <c r="COS216" s="597"/>
      <c r="COT216" s="597"/>
      <c r="COU216" s="446"/>
      <c r="COV216" s="446"/>
      <c r="COW216" s="446"/>
      <c r="COX216" s="597"/>
      <c r="COY216" s="446"/>
      <c r="COZ216" s="446"/>
      <c r="CPA216" s="446"/>
      <c r="CPB216" s="446"/>
      <c r="CPC216" s="597"/>
      <c r="CPD216" s="144"/>
      <c r="CPE216" s="144"/>
      <c r="CPF216" s="144"/>
      <c r="CPG216" s="145"/>
      <c r="CPH216" s="597"/>
      <c r="CPI216" s="597"/>
      <c r="CPJ216" s="597"/>
      <c r="CPK216" s="446"/>
      <c r="CPL216" s="446"/>
      <c r="CPM216" s="446"/>
      <c r="CPN216" s="597"/>
      <c r="CPO216" s="446"/>
      <c r="CPP216" s="446"/>
      <c r="CPQ216" s="446"/>
      <c r="CPR216" s="446"/>
      <c r="CPS216" s="597"/>
      <c r="CPT216" s="144"/>
      <c r="CPU216" s="144"/>
      <c r="CPV216" s="144"/>
      <c r="CPW216" s="145"/>
      <c r="CPX216" s="597"/>
      <c r="CPY216" s="597"/>
      <c r="CPZ216" s="597"/>
      <c r="CQA216" s="446"/>
      <c r="CQB216" s="446"/>
      <c r="CQC216" s="446"/>
      <c r="CQD216" s="597"/>
      <c r="CQE216" s="446"/>
      <c r="CQF216" s="446"/>
      <c r="CQG216" s="446"/>
      <c r="CQH216" s="446"/>
      <c r="CQI216" s="597"/>
      <c r="CQJ216" s="144"/>
      <c r="CQK216" s="144"/>
      <c r="CQL216" s="144"/>
      <c r="CQM216" s="145"/>
      <c r="CQN216" s="597"/>
      <c r="CQO216" s="597"/>
      <c r="CQP216" s="597"/>
      <c r="CQQ216" s="446"/>
      <c r="CQR216" s="446"/>
      <c r="CQS216" s="446"/>
      <c r="CQT216" s="597"/>
      <c r="CQU216" s="446"/>
      <c r="CQV216" s="446"/>
      <c r="CQW216" s="446"/>
      <c r="CQX216" s="446"/>
      <c r="CQY216" s="597"/>
      <c r="CQZ216" s="144"/>
      <c r="CRA216" s="144"/>
      <c r="CRB216" s="144"/>
      <c r="CRC216" s="145"/>
      <c r="CRD216" s="597"/>
      <c r="CRE216" s="597"/>
      <c r="CRF216" s="597"/>
      <c r="CRG216" s="446"/>
      <c r="CRH216" s="446"/>
      <c r="CRI216" s="446"/>
      <c r="CRJ216" s="597"/>
      <c r="CRK216" s="446"/>
      <c r="CRL216" s="446"/>
      <c r="CRM216" s="446"/>
      <c r="CRN216" s="446"/>
      <c r="CRO216" s="597"/>
      <c r="CRP216" s="144"/>
      <c r="CRQ216" s="144"/>
      <c r="CRR216" s="144"/>
      <c r="CRS216" s="145"/>
      <c r="CRT216" s="597"/>
      <c r="CRU216" s="597"/>
      <c r="CRV216" s="597"/>
      <c r="CRW216" s="446"/>
      <c r="CRX216" s="446"/>
      <c r="CRY216" s="446"/>
      <c r="CRZ216" s="597"/>
      <c r="CSA216" s="446"/>
      <c r="CSB216" s="446"/>
      <c r="CSC216" s="446"/>
      <c r="CSD216" s="446"/>
      <c r="CSE216" s="597"/>
      <c r="CSF216" s="144"/>
      <c r="CSG216" s="144"/>
      <c r="CSH216" s="144"/>
      <c r="CSI216" s="145"/>
      <c r="CSJ216" s="597"/>
      <c r="CSK216" s="597"/>
      <c r="CSL216" s="597"/>
      <c r="CSM216" s="446"/>
      <c r="CSN216" s="446"/>
      <c r="CSO216" s="446"/>
      <c r="CSP216" s="597"/>
      <c r="CSQ216" s="446"/>
      <c r="CSR216" s="446"/>
      <c r="CSS216" s="446"/>
      <c r="CST216" s="446"/>
      <c r="CSU216" s="597"/>
      <c r="CSV216" s="144"/>
      <c r="CSW216" s="144"/>
      <c r="CSX216" s="144"/>
      <c r="CSY216" s="145"/>
      <c r="CSZ216" s="597"/>
      <c r="CTA216" s="597"/>
      <c r="CTB216" s="597"/>
      <c r="CTC216" s="446"/>
      <c r="CTD216" s="446"/>
      <c r="CTE216" s="446"/>
      <c r="CTF216" s="597"/>
      <c r="CTG216" s="446"/>
      <c r="CTH216" s="446"/>
      <c r="CTI216" s="446"/>
      <c r="CTJ216" s="446"/>
      <c r="CTK216" s="597"/>
      <c r="CTL216" s="144"/>
      <c r="CTM216" s="144"/>
      <c r="CTN216" s="144"/>
      <c r="CTO216" s="145"/>
      <c r="CTP216" s="597"/>
      <c r="CTQ216" s="597"/>
      <c r="CTR216" s="597"/>
      <c r="CTS216" s="446"/>
      <c r="CTT216" s="446"/>
      <c r="CTU216" s="446"/>
      <c r="CTV216" s="597"/>
      <c r="CTW216" s="446"/>
      <c r="CTX216" s="446"/>
      <c r="CTY216" s="446"/>
      <c r="CTZ216" s="446"/>
      <c r="CUA216" s="597"/>
      <c r="CUB216" s="144"/>
      <c r="CUC216" s="144"/>
      <c r="CUD216" s="144"/>
      <c r="CUE216" s="145"/>
      <c r="CUF216" s="597"/>
      <c r="CUG216" s="597"/>
      <c r="CUH216" s="597"/>
      <c r="CUI216" s="446"/>
      <c r="CUJ216" s="446"/>
      <c r="CUK216" s="446"/>
      <c r="CUL216" s="597"/>
      <c r="CUM216" s="446"/>
      <c r="CUN216" s="446"/>
      <c r="CUO216" s="446"/>
      <c r="CUP216" s="446"/>
      <c r="CUQ216" s="597"/>
      <c r="CUR216" s="144"/>
      <c r="CUS216" s="144"/>
      <c r="CUT216" s="144"/>
      <c r="CUU216" s="145"/>
      <c r="CUV216" s="597"/>
      <c r="CUW216" s="597"/>
      <c r="CUX216" s="597"/>
      <c r="CUY216" s="446"/>
      <c r="CUZ216" s="446"/>
      <c r="CVA216" s="446"/>
      <c r="CVB216" s="597"/>
      <c r="CVC216" s="446"/>
      <c r="CVD216" s="446"/>
      <c r="CVE216" s="446"/>
      <c r="CVF216" s="446"/>
      <c r="CVG216" s="597"/>
      <c r="CVH216" s="144"/>
      <c r="CVI216" s="144"/>
      <c r="CVJ216" s="144"/>
      <c r="CVK216" s="145"/>
      <c r="CVL216" s="597"/>
      <c r="CVM216" s="597"/>
      <c r="CVN216" s="597"/>
      <c r="CVO216" s="446"/>
      <c r="CVP216" s="446"/>
      <c r="CVQ216" s="446"/>
      <c r="CVR216" s="597"/>
      <c r="CVS216" s="446"/>
      <c r="CVT216" s="446"/>
      <c r="CVU216" s="446"/>
      <c r="CVV216" s="446"/>
      <c r="CVW216" s="597"/>
      <c r="CVX216" s="144"/>
      <c r="CVY216" s="144"/>
      <c r="CVZ216" s="144"/>
      <c r="CWA216" s="145"/>
      <c r="CWB216" s="597"/>
      <c r="CWC216" s="597"/>
      <c r="CWD216" s="597"/>
      <c r="CWE216" s="446"/>
      <c r="CWF216" s="446"/>
      <c r="CWG216" s="446"/>
      <c r="CWH216" s="597"/>
      <c r="CWI216" s="446"/>
      <c r="CWJ216" s="446"/>
      <c r="CWK216" s="446"/>
      <c r="CWL216" s="446"/>
      <c r="CWM216" s="597"/>
      <c r="CWN216" s="144"/>
      <c r="CWO216" s="144"/>
      <c r="CWP216" s="144"/>
      <c r="CWQ216" s="145"/>
      <c r="CWR216" s="597"/>
      <c r="CWS216" s="597"/>
      <c r="CWT216" s="597"/>
      <c r="CWU216" s="446"/>
      <c r="CWV216" s="446"/>
      <c r="CWW216" s="446"/>
      <c r="CWX216" s="597"/>
      <c r="CWY216" s="446"/>
      <c r="CWZ216" s="446"/>
      <c r="CXA216" s="446"/>
      <c r="CXB216" s="446"/>
      <c r="CXC216" s="597"/>
      <c r="CXD216" s="144"/>
      <c r="CXE216" s="144"/>
      <c r="CXF216" s="144"/>
      <c r="CXG216" s="145"/>
      <c r="CXH216" s="597"/>
      <c r="CXI216" s="597"/>
      <c r="CXJ216" s="597"/>
      <c r="CXK216" s="446"/>
      <c r="CXL216" s="446"/>
      <c r="CXM216" s="446"/>
      <c r="CXN216" s="597"/>
      <c r="CXO216" s="446"/>
      <c r="CXP216" s="446"/>
      <c r="CXQ216" s="446"/>
      <c r="CXR216" s="446"/>
      <c r="CXS216" s="597"/>
      <c r="CXT216" s="144"/>
      <c r="CXU216" s="144"/>
      <c r="CXV216" s="144"/>
      <c r="CXW216" s="145"/>
      <c r="CXX216" s="597"/>
      <c r="CXY216" s="597"/>
      <c r="CXZ216" s="597"/>
      <c r="CYA216" s="446"/>
      <c r="CYB216" s="446"/>
      <c r="CYC216" s="446"/>
      <c r="CYD216" s="597"/>
      <c r="CYE216" s="446"/>
      <c r="CYF216" s="446"/>
      <c r="CYG216" s="446"/>
      <c r="CYH216" s="446"/>
      <c r="CYI216" s="597"/>
      <c r="CYJ216" s="144"/>
      <c r="CYK216" s="144"/>
      <c r="CYL216" s="144"/>
      <c r="CYM216" s="145"/>
      <c r="CYN216" s="597"/>
      <c r="CYO216" s="597"/>
      <c r="CYP216" s="597"/>
      <c r="CYQ216" s="446"/>
      <c r="CYR216" s="446"/>
      <c r="CYS216" s="446"/>
      <c r="CYT216" s="597"/>
      <c r="CYU216" s="446"/>
      <c r="CYV216" s="446"/>
      <c r="CYW216" s="446"/>
      <c r="CYX216" s="446"/>
      <c r="CYY216" s="597"/>
      <c r="CYZ216" s="144"/>
      <c r="CZA216" s="144"/>
      <c r="CZB216" s="144"/>
      <c r="CZC216" s="145"/>
      <c r="CZD216" s="597"/>
      <c r="CZE216" s="597"/>
      <c r="CZF216" s="597"/>
      <c r="CZG216" s="446"/>
      <c r="CZH216" s="446"/>
      <c r="CZI216" s="446"/>
      <c r="CZJ216" s="597"/>
      <c r="CZK216" s="446"/>
      <c r="CZL216" s="446"/>
      <c r="CZM216" s="446"/>
      <c r="CZN216" s="446"/>
      <c r="CZO216" s="597"/>
      <c r="CZP216" s="144"/>
      <c r="CZQ216" s="144"/>
      <c r="CZR216" s="144"/>
      <c r="CZS216" s="145"/>
      <c r="CZT216" s="597"/>
      <c r="CZU216" s="597"/>
      <c r="CZV216" s="597"/>
      <c r="CZW216" s="446"/>
      <c r="CZX216" s="446"/>
      <c r="CZY216" s="446"/>
      <c r="CZZ216" s="597"/>
      <c r="DAA216" s="446"/>
      <c r="DAB216" s="446"/>
      <c r="DAC216" s="446"/>
      <c r="DAD216" s="446"/>
      <c r="DAE216" s="597"/>
      <c r="DAF216" s="144"/>
      <c r="DAG216" s="144"/>
      <c r="DAH216" s="144"/>
      <c r="DAI216" s="145"/>
      <c r="DAJ216" s="597"/>
      <c r="DAK216" s="597"/>
      <c r="DAL216" s="597"/>
      <c r="DAM216" s="446"/>
      <c r="DAN216" s="446"/>
      <c r="DAO216" s="446"/>
      <c r="DAP216" s="597"/>
      <c r="DAQ216" s="446"/>
      <c r="DAR216" s="446"/>
      <c r="DAS216" s="446"/>
      <c r="DAT216" s="446"/>
      <c r="DAU216" s="597"/>
      <c r="DAV216" s="144"/>
      <c r="DAW216" s="144"/>
      <c r="DAX216" s="144"/>
      <c r="DAY216" s="145"/>
      <c r="DAZ216" s="597"/>
      <c r="DBA216" s="597"/>
      <c r="DBB216" s="597"/>
      <c r="DBC216" s="446"/>
      <c r="DBD216" s="446"/>
      <c r="DBE216" s="446"/>
      <c r="DBF216" s="597"/>
      <c r="DBG216" s="446"/>
      <c r="DBH216" s="446"/>
      <c r="DBI216" s="446"/>
      <c r="DBJ216" s="446"/>
      <c r="DBK216" s="597"/>
      <c r="DBL216" s="144"/>
      <c r="DBM216" s="144"/>
      <c r="DBN216" s="144"/>
      <c r="DBO216" s="145"/>
      <c r="DBP216" s="597"/>
      <c r="DBQ216" s="597"/>
      <c r="DBR216" s="597"/>
      <c r="DBS216" s="446"/>
      <c r="DBT216" s="446"/>
      <c r="DBU216" s="446"/>
      <c r="DBV216" s="597"/>
      <c r="DBW216" s="446"/>
      <c r="DBX216" s="446"/>
      <c r="DBY216" s="446"/>
      <c r="DBZ216" s="446"/>
      <c r="DCA216" s="597"/>
      <c r="DCB216" s="144"/>
      <c r="DCC216" s="144"/>
      <c r="DCD216" s="144"/>
      <c r="DCE216" s="145"/>
      <c r="DCF216" s="597"/>
      <c r="DCG216" s="597"/>
      <c r="DCH216" s="597"/>
      <c r="DCI216" s="446"/>
      <c r="DCJ216" s="446"/>
      <c r="DCK216" s="446"/>
      <c r="DCL216" s="597"/>
      <c r="DCM216" s="446"/>
      <c r="DCN216" s="446"/>
      <c r="DCO216" s="446"/>
      <c r="DCP216" s="446"/>
      <c r="DCQ216" s="597"/>
      <c r="DCR216" s="144"/>
      <c r="DCS216" s="144"/>
      <c r="DCT216" s="144"/>
      <c r="DCU216" s="145"/>
      <c r="DCV216" s="597"/>
      <c r="DCW216" s="597"/>
      <c r="DCX216" s="597"/>
      <c r="DCY216" s="446"/>
      <c r="DCZ216" s="446"/>
      <c r="DDA216" s="446"/>
      <c r="DDB216" s="597"/>
      <c r="DDC216" s="446"/>
      <c r="DDD216" s="446"/>
      <c r="DDE216" s="446"/>
      <c r="DDF216" s="446"/>
      <c r="DDG216" s="597"/>
      <c r="DDH216" s="144"/>
      <c r="DDI216" s="144"/>
      <c r="DDJ216" s="144"/>
      <c r="DDK216" s="145"/>
      <c r="DDL216" s="597"/>
      <c r="DDM216" s="597"/>
      <c r="DDN216" s="597"/>
      <c r="DDO216" s="446"/>
      <c r="DDP216" s="446"/>
      <c r="DDQ216" s="446"/>
      <c r="DDR216" s="597"/>
      <c r="DDS216" s="446"/>
      <c r="DDT216" s="446"/>
      <c r="DDU216" s="446"/>
      <c r="DDV216" s="446"/>
      <c r="DDW216" s="597"/>
      <c r="DDX216" s="144"/>
      <c r="DDY216" s="144"/>
      <c r="DDZ216" s="144"/>
      <c r="DEA216" s="145"/>
      <c r="DEB216" s="597"/>
      <c r="DEC216" s="597"/>
      <c r="DED216" s="597"/>
      <c r="DEE216" s="446"/>
      <c r="DEF216" s="446"/>
      <c r="DEG216" s="446"/>
      <c r="DEH216" s="597"/>
      <c r="DEI216" s="446"/>
      <c r="DEJ216" s="446"/>
      <c r="DEK216" s="446"/>
      <c r="DEL216" s="446"/>
      <c r="DEM216" s="597"/>
      <c r="DEN216" s="144"/>
      <c r="DEO216" s="144"/>
      <c r="DEP216" s="144"/>
      <c r="DEQ216" s="145"/>
      <c r="DER216" s="597"/>
      <c r="DES216" s="597"/>
      <c r="DET216" s="597"/>
      <c r="DEU216" s="446"/>
      <c r="DEV216" s="446"/>
      <c r="DEW216" s="446"/>
      <c r="DEX216" s="597"/>
      <c r="DEY216" s="446"/>
      <c r="DEZ216" s="446"/>
      <c r="DFA216" s="446"/>
      <c r="DFB216" s="446"/>
      <c r="DFC216" s="597"/>
      <c r="DFD216" s="144"/>
      <c r="DFE216" s="144"/>
      <c r="DFF216" s="144"/>
      <c r="DFG216" s="145"/>
      <c r="DFH216" s="597"/>
      <c r="DFI216" s="597"/>
      <c r="DFJ216" s="597"/>
      <c r="DFK216" s="446"/>
      <c r="DFL216" s="446"/>
      <c r="DFM216" s="446"/>
      <c r="DFN216" s="597"/>
      <c r="DFO216" s="446"/>
      <c r="DFP216" s="446"/>
      <c r="DFQ216" s="446"/>
      <c r="DFR216" s="446"/>
      <c r="DFS216" s="597"/>
      <c r="DFT216" s="144"/>
      <c r="DFU216" s="144"/>
      <c r="DFV216" s="144"/>
      <c r="DFW216" s="145"/>
      <c r="DFX216" s="597"/>
      <c r="DFY216" s="597"/>
      <c r="DFZ216" s="597"/>
      <c r="DGA216" s="446"/>
      <c r="DGB216" s="446"/>
      <c r="DGC216" s="446"/>
      <c r="DGD216" s="597"/>
      <c r="DGE216" s="446"/>
      <c r="DGF216" s="446"/>
      <c r="DGG216" s="446"/>
      <c r="DGH216" s="446"/>
      <c r="DGI216" s="597"/>
      <c r="DGJ216" s="144"/>
      <c r="DGK216" s="144"/>
      <c r="DGL216" s="144"/>
      <c r="DGM216" s="145"/>
      <c r="DGN216" s="597"/>
      <c r="DGO216" s="597"/>
      <c r="DGP216" s="597"/>
      <c r="DGQ216" s="446"/>
      <c r="DGR216" s="446"/>
      <c r="DGS216" s="446"/>
      <c r="DGT216" s="597"/>
      <c r="DGU216" s="446"/>
      <c r="DGV216" s="446"/>
      <c r="DGW216" s="446"/>
      <c r="DGX216" s="446"/>
      <c r="DGY216" s="597"/>
      <c r="DGZ216" s="144"/>
      <c r="DHA216" s="144"/>
      <c r="DHB216" s="144"/>
      <c r="DHC216" s="145"/>
      <c r="DHD216" s="597"/>
      <c r="DHE216" s="597"/>
      <c r="DHF216" s="597"/>
      <c r="DHG216" s="446"/>
      <c r="DHH216" s="446"/>
      <c r="DHI216" s="446"/>
      <c r="DHJ216" s="597"/>
      <c r="DHK216" s="446"/>
      <c r="DHL216" s="446"/>
      <c r="DHM216" s="446"/>
      <c r="DHN216" s="446"/>
      <c r="DHO216" s="597"/>
      <c r="DHP216" s="144"/>
      <c r="DHQ216" s="144"/>
      <c r="DHR216" s="144"/>
      <c r="DHS216" s="145"/>
      <c r="DHT216" s="597"/>
      <c r="DHU216" s="597"/>
      <c r="DHV216" s="597"/>
      <c r="DHW216" s="446"/>
      <c r="DHX216" s="446"/>
      <c r="DHY216" s="446"/>
      <c r="DHZ216" s="597"/>
      <c r="DIA216" s="446"/>
      <c r="DIB216" s="446"/>
      <c r="DIC216" s="446"/>
      <c r="DID216" s="446"/>
      <c r="DIE216" s="597"/>
      <c r="DIF216" s="144"/>
      <c r="DIG216" s="144"/>
      <c r="DIH216" s="144"/>
      <c r="DII216" s="145"/>
      <c r="DIJ216" s="597"/>
      <c r="DIK216" s="597"/>
      <c r="DIL216" s="597"/>
      <c r="DIM216" s="446"/>
      <c r="DIN216" s="446"/>
      <c r="DIO216" s="446"/>
      <c r="DIP216" s="597"/>
      <c r="DIQ216" s="446"/>
      <c r="DIR216" s="446"/>
      <c r="DIS216" s="446"/>
      <c r="DIT216" s="446"/>
      <c r="DIU216" s="597"/>
      <c r="DIV216" s="144"/>
      <c r="DIW216" s="144"/>
      <c r="DIX216" s="144"/>
      <c r="DIY216" s="145"/>
      <c r="DIZ216" s="597"/>
      <c r="DJA216" s="597"/>
      <c r="DJB216" s="597"/>
      <c r="DJC216" s="446"/>
      <c r="DJD216" s="446"/>
      <c r="DJE216" s="446"/>
      <c r="DJF216" s="597"/>
      <c r="DJG216" s="446"/>
      <c r="DJH216" s="446"/>
      <c r="DJI216" s="446"/>
      <c r="DJJ216" s="446"/>
      <c r="DJK216" s="597"/>
      <c r="DJL216" s="144"/>
      <c r="DJM216" s="144"/>
      <c r="DJN216" s="144"/>
      <c r="DJO216" s="145"/>
      <c r="DJP216" s="597"/>
      <c r="DJQ216" s="597"/>
      <c r="DJR216" s="597"/>
      <c r="DJS216" s="446"/>
      <c r="DJT216" s="446"/>
      <c r="DJU216" s="446"/>
      <c r="DJV216" s="597"/>
      <c r="DJW216" s="446"/>
      <c r="DJX216" s="446"/>
      <c r="DJY216" s="446"/>
      <c r="DJZ216" s="446"/>
      <c r="DKA216" s="597"/>
      <c r="DKB216" s="144"/>
      <c r="DKC216" s="144"/>
      <c r="DKD216" s="144"/>
      <c r="DKE216" s="145"/>
      <c r="DKF216" s="597"/>
      <c r="DKG216" s="597"/>
      <c r="DKH216" s="597"/>
      <c r="DKI216" s="446"/>
      <c r="DKJ216" s="446"/>
      <c r="DKK216" s="446"/>
      <c r="DKL216" s="597"/>
      <c r="DKM216" s="446"/>
      <c r="DKN216" s="446"/>
      <c r="DKO216" s="446"/>
      <c r="DKP216" s="446"/>
      <c r="DKQ216" s="597"/>
      <c r="DKR216" s="144"/>
      <c r="DKS216" s="144"/>
      <c r="DKT216" s="144"/>
      <c r="DKU216" s="145"/>
      <c r="DKV216" s="597"/>
      <c r="DKW216" s="597"/>
      <c r="DKX216" s="597"/>
      <c r="DKY216" s="446"/>
      <c r="DKZ216" s="446"/>
      <c r="DLA216" s="446"/>
      <c r="DLB216" s="597"/>
      <c r="DLC216" s="446"/>
      <c r="DLD216" s="446"/>
      <c r="DLE216" s="446"/>
      <c r="DLF216" s="446"/>
      <c r="DLG216" s="597"/>
      <c r="DLH216" s="144"/>
      <c r="DLI216" s="144"/>
      <c r="DLJ216" s="144"/>
      <c r="DLK216" s="145"/>
      <c r="DLL216" s="597"/>
      <c r="DLM216" s="597"/>
      <c r="DLN216" s="597"/>
      <c r="DLO216" s="446"/>
      <c r="DLP216" s="446"/>
      <c r="DLQ216" s="446"/>
      <c r="DLR216" s="597"/>
      <c r="DLS216" s="446"/>
      <c r="DLT216" s="446"/>
      <c r="DLU216" s="446"/>
      <c r="DLV216" s="446"/>
      <c r="DLW216" s="597"/>
      <c r="DLX216" s="144"/>
      <c r="DLY216" s="144"/>
      <c r="DLZ216" s="144"/>
      <c r="DMA216" s="145"/>
      <c r="DMB216" s="597"/>
      <c r="DMC216" s="597"/>
      <c r="DMD216" s="597"/>
      <c r="DME216" s="446"/>
      <c r="DMF216" s="446"/>
      <c r="DMG216" s="446"/>
      <c r="DMH216" s="597"/>
      <c r="DMI216" s="446"/>
      <c r="DMJ216" s="446"/>
      <c r="DMK216" s="446"/>
      <c r="DML216" s="446"/>
      <c r="DMM216" s="597"/>
      <c r="DMN216" s="144"/>
      <c r="DMO216" s="144"/>
      <c r="DMP216" s="144"/>
      <c r="DMQ216" s="145"/>
      <c r="DMR216" s="597"/>
      <c r="DMS216" s="597"/>
      <c r="DMT216" s="597"/>
      <c r="DMU216" s="446"/>
      <c r="DMV216" s="446"/>
      <c r="DMW216" s="446"/>
      <c r="DMX216" s="597"/>
      <c r="DMY216" s="446"/>
      <c r="DMZ216" s="446"/>
      <c r="DNA216" s="446"/>
      <c r="DNB216" s="446"/>
      <c r="DNC216" s="597"/>
      <c r="DND216" s="144"/>
      <c r="DNE216" s="144"/>
      <c r="DNF216" s="144"/>
      <c r="DNG216" s="145"/>
      <c r="DNH216" s="597"/>
      <c r="DNI216" s="597"/>
      <c r="DNJ216" s="597"/>
      <c r="DNK216" s="446"/>
      <c r="DNL216" s="446"/>
      <c r="DNM216" s="446"/>
      <c r="DNN216" s="597"/>
      <c r="DNO216" s="446"/>
      <c r="DNP216" s="446"/>
      <c r="DNQ216" s="446"/>
      <c r="DNR216" s="446"/>
      <c r="DNS216" s="597"/>
      <c r="DNT216" s="144"/>
      <c r="DNU216" s="144"/>
      <c r="DNV216" s="144"/>
      <c r="DNW216" s="145"/>
      <c r="DNX216" s="597"/>
      <c r="DNY216" s="597"/>
      <c r="DNZ216" s="597"/>
      <c r="DOA216" s="446"/>
      <c r="DOB216" s="446"/>
      <c r="DOC216" s="446"/>
      <c r="DOD216" s="597"/>
      <c r="DOE216" s="446"/>
      <c r="DOF216" s="446"/>
      <c r="DOG216" s="446"/>
      <c r="DOH216" s="446"/>
      <c r="DOI216" s="597"/>
      <c r="DOJ216" s="144"/>
      <c r="DOK216" s="144"/>
      <c r="DOL216" s="144"/>
      <c r="DOM216" s="145"/>
      <c r="DON216" s="597"/>
      <c r="DOO216" s="597"/>
      <c r="DOP216" s="597"/>
      <c r="DOQ216" s="446"/>
      <c r="DOR216" s="446"/>
      <c r="DOS216" s="446"/>
      <c r="DOT216" s="597"/>
      <c r="DOU216" s="446"/>
      <c r="DOV216" s="446"/>
      <c r="DOW216" s="446"/>
      <c r="DOX216" s="446"/>
      <c r="DOY216" s="597"/>
      <c r="DOZ216" s="144"/>
      <c r="DPA216" s="144"/>
      <c r="DPB216" s="144"/>
      <c r="DPC216" s="145"/>
      <c r="DPD216" s="597"/>
      <c r="DPE216" s="597"/>
      <c r="DPF216" s="597"/>
      <c r="DPG216" s="446"/>
      <c r="DPH216" s="446"/>
      <c r="DPI216" s="446"/>
      <c r="DPJ216" s="597"/>
      <c r="DPK216" s="446"/>
      <c r="DPL216" s="446"/>
      <c r="DPM216" s="446"/>
      <c r="DPN216" s="446"/>
      <c r="DPO216" s="597"/>
      <c r="DPP216" s="144"/>
      <c r="DPQ216" s="144"/>
      <c r="DPR216" s="144"/>
      <c r="DPS216" s="145"/>
      <c r="DPT216" s="597"/>
      <c r="DPU216" s="597"/>
      <c r="DPV216" s="597"/>
      <c r="DPW216" s="446"/>
      <c r="DPX216" s="446"/>
      <c r="DPY216" s="446"/>
      <c r="DPZ216" s="597"/>
      <c r="DQA216" s="446"/>
      <c r="DQB216" s="446"/>
      <c r="DQC216" s="446"/>
      <c r="DQD216" s="446"/>
      <c r="DQE216" s="597"/>
      <c r="DQF216" s="144"/>
      <c r="DQG216" s="144"/>
      <c r="DQH216" s="144"/>
      <c r="DQI216" s="145"/>
      <c r="DQJ216" s="597"/>
      <c r="DQK216" s="597"/>
      <c r="DQL216" s="597"/>
      <c r="DQM216" s="446"/>
      <c r="DQN216" s="446"/>
      <c r="DQO216" s="446"/>
      <c r="DQP216" s="597"/>
      <c r="DQQ216" s="446"/>
      <c r="DQR216" s="446"/>
      <c r="DQS216" s="446"/>
      <c r="DQT216" s="446"/>
      <c r="DQU216" s="597"/>
      <c r="DQV216" s="144"/>
      <c r="DQW216" s="144"/>
      <c r="DQX216" s="144"/>
      <c r="DQY216" s="145"/>
      <c r="DQZ216" s="597"/>
      <c r="DRA216" s="597"/>
      <c r="DRB216" s="597"/>
      <c r="DRC216" s="446"/>
      <c r="DRD216" s="446"/>
      <c r="DRE216" s="446"/>
      <c r="DRF216" s="597"/>
      <c r="DRG216" s="446"/>
      <c r="DRH216" s="446"/>
      <c r="DRI216" s="446"/>
      <c r="DRJ216" s="446"/>
      <c r="DRK216" s="597"/>
      <c r="DRL216" s="144"/>
      <c r="DRM216" s="144"/>
      <c r="DRN216" s="144"/>
      <c r="DRO216" s="145"/>
      <c r="DRP216" s="597"/>
      <c r="DRQ216" s="597"/>
      <c r="DRR216" s="597"/>
      <c r="DRS216" s="446"/>
      <c r="DRT216" s="446"/>
      <c r="DRU216" s="446"/>
      <c r="DRV216" s="597"/>
      <c r="DRW216" s="446"/>
      <c r="DRX216" s="446"/>
      <c r="DRY216" s="446"/>
      <c r="DRZ216" s="446"/>
      <c r="DSA216" s="597"/>
      <c r="DSB216" s="144"/>
      <c r="DSC216" s="144"/>
      <c r="DSD216" s="144"/>
      <c r="DSE216" s="145"/>
      <c r="DSF216" s="597"/>
      <c r="DSG216" s="597"/>
      <c r="DSH216" s="597"/>
      <c r="DSI216" s="446"/>
      <c r="DSJ216" s="446"/>
      <c r="DSK216" s="446"/>
      <c r="DSL216" s="597"/>
      <c r="DSM216" s="446"/>
      <c r="DSN216" s="446"/>
      <c r="DSO216" s="446"/>
      <c r="DSP216" s="446"/>
      <c r="DSQ216" s="597"/>
      <c r="DSR216" s="144"/>
      <c r="DSS216" s="144"/>
      <c r="DST216" s="144"/>
      <c r="DSU216" s="145"/>
      <c r="DSV216" s="597"/>
      <c r="DSW216" s="597"/>
      <c r="DSX216" s="597"/>
      <c r="DSY216" s="446"/>
      <c r="DSZ216" s="446"/>
      <c r="DTA216" s="446"/>
      <c r="DTB216" s="597"/>
      <c r="DTC216" s="446"/>
      <c r="DTD216" s="446"/>
      <c r="DTE216" s="446"/>
      <c r="DTF216" s="446"/>
      <c r="DTG216" s="597"/>
      <c r="DTH216" s="144"/>
      <c r="DTI216" s="144"/>
      <c r="DTJ216" s="144"/>
      <c r="DTK216" s="145"/>
      <c r="DTL216" s="597"/>
      <c r="DTM216" s="597"/>
      <c r="DTN216" s="597"/>
      <c r="DTO216" s="446"/>
      <c r="DTP216" s="446"/>
      <c r="DTQ216" s="446"/>
      <c r="DTR216" s="597"/>
      <c r="DTS216" s="446"/>
      <c r="DTT216" s="446"/>
      <c r="DTU216" s="446"/>
      <c r="DTV216" s="446"/>
      <c r="DTW216" s="597"/>
      <c r="DTX216" s="144"/>
      <c r="DTY216" s="144"/>
      <c r="DTZ216" s="144"/>
      <c r="DUA216" s="145"/>
      <c r="DUB216" s="597"/>
      <c r="DUC216" s="597"/>
      <c r="DUD216" s="597"/>
      <c r="DUE216" s="446"/>
      <c r="DUF216" s="446"/>
      <c r="DUG216" s="446"/>
      <c r="DUH216" s="597"/>
      <c r="DUI216" s="446"/>
      <c r="DUJ216" s="446"/>
      <c r="DUK216" s="446"/>
      <c r="DUL216" s="446"/>
      <c r="DUM216" s="597"/>
      <c r="DUN216" s="144"/>
      <c r="DUO216" s="144"/>
      <c r="DUP216" s="144"/>
      <c r="DUQ216" s="145"/>
      <c r="DUR216" s="597"/>
      <c r="DUS216" s="597"/>
      <c r="DUT216" s="597"/>
      <c r="DUU216" s="446"/>
      <c r="DUV216" s="446"/>
      <c r="DUW216" s="446"/>
      <c r="DUX216" s="597"/>
      <c r="DUY216" s="446"/>
      <c r="DUZ216" s="446"/>
      <c r="DVA216" s="446"/>
      <c r="DVB216" s="446"/>
      <c r="DVC216" s="597"/>
      <c r="DVD216" s="144"/>
      <c r="DVE216" s="144"/>
      <c r="DVF216" s="144"/>
      <c r="DVG216" s="145"/>
      <c r="DVH216" s="597"/>
      <c r="DVI216" s="597"/>
      <c r="DVJ216" s="597"/>
      <c r="DVK216" s="446"/>
      <c r="DVL216" s="446"/>
      <c r="DVM216" s="446"/>
      <c r="DVN216" s="597"/>
      <c r="DVO216" s="446"/>
      <c r="DVP216" s="446"/>
      <c r="DVQ216" s="446"/>
      <c r="DVR216" s="446"/>
      <c r="DVS216" s="597"/>
      <c r="DVT216" s="144"/>
      <c r="DVU216" s="144"/>
      <c r="DVV216" s="144"/>
      <c r="DVW216" s="145"/>
      <c r="DVX216" s="597"/>
      <c r="DVY216" s="597"/>
      <c r="DVZ216" s="597"/>
      <c r="DWA216" s="446"/>
      <c r="DWB216" s="446"/>
      <c r="DWC216" s="446"/>
      <c r="DWD216" s="597"/>
      <c r="DWE216" s="446"/>
      <c r="DWF216" s="446"/>
      <c r="DWG216" s="446"/>
      <c r="DWH216" s="446"/>
      <c r="DWI216" s="597"/>
      <c r="DWJ216" s="144"/>
      <c r="DWK216" s="144"/>
      <c r="DWL216" s="144"/>
      <c r="DWM216" s="145"/>
      <c r="DWN216" s="597"/>
      <c r="DWO216" s="597"/>
      <c r="DWP216" s="597"/>
      <c r="DWQ216" s="446"/>
      <c r="DWR216" s="446"/>
      <c r="DWS216" s="446"/>
      <c r="DWT216" s="597"/>
      <c r="DWU216" s="446"/>
      <c r="DWV216" s="446"/>
      <c r="DWW216" s="446"/>
      <c r="DWX216" s="446"/>
      <c r="DWY216" s="597"/>
      <c r="DWZ216" s="144"/>
      <c r="DXA216" s="144"/>
      <c r="DXB216" s="144"/>
      <c r="DXC216" s="145"/>
      <c r="DXD216" s="597"/>
      <c r="DXE216" s="597"/>
      <c r="DXF216" s="597"/>
      <c r="DXG216" s="446"/>
      <c r="DXH216" s="446"/>
      <c r="DXI216" s="446"/>
      <c r="DXJ216" s="597"/>
      <c r="DXK216" s="446"/>
      <c r="DXL216" s="446"/>
      <c r="DXM216" s="446"/>
      <c r="DXN216" s="446"/>
      <c r="DXO216" s="597"/>
      <c r="DXP216" s="144"/>
      <c r="DXQ216" s="144"/>
      <c r="DXR216" s="144"/>
      <c r="DXS216" s="145"/>
      <c r="DXT216" s="597"/>
      <c r="DXU216" s="597"/>
      <c r="DXV216" s="597"/>
      <c r="DXW216" s="446"/>
      <c r="DXX216" s="446"/>
      <c r="DXY216" s="446"/>
      <c r="DXZ216" s="597"/>
      <c r="DYA216" s="446"/>
      <c r="DYB216" s="446"/>
      <c r="DYC216" s="446"/>
      <c r="DYD216" s="446"/>
      <c r="DYE216" s="597"/>
      <c r="DYF216" s="144"/>
      <c r="DYG216" s="144"/>
      <c r="DYH216" s="144"/>
      <c r="DYI216" s="145"/>
      <c r="DYJ216" s="597"/>
      <c r="DYK216" s="597"/>
      <c r="DYL216" s="597"/>
      <c r="DYM216" s="446"/>
      <c r="DYN216" s="446"/>
      <c r="DYO216" s="446"/>
      <c r="DYP216" s="597"/>
      <c r="DYQ216" s="446"/>
      <c r="DYR216" s="446"/>
      <c r="DYS216" s="446"/>
      <c r="DYT216" s="446"/>
      <c r="DYU216" s="597"/>
      <c r="DYV216" s="144"/>
      <c r="DYW216" s="144"/>
      <c r="DYX216" s="144"/>
      <c r="DYY216" s="145"/>
      <c r="DYZ216" s="597"/>
      <c r="DZA216" s="597"/>
      <c r="DZB216" s="597"/>
      <c r="DZC216" s="446"/>
      <c r="DZD216" s="446"/>
      <c r="DZE216" s="446"/>
      <c r="DZF216" s="597"/>
      <c r="DZG216" s="446"/>
      <c r="DZH216" s="446"/>
      <c r="DZI216" s="446"/>
      <c r="DZJ216" s="446"/>
      <c r="DZK216" s="597"/>
      <c r="DZL216" s="144"/>
      <c r="DZM216" s="144"/>
      <c r="DZN216" s="144"/>
      <c r="DZO216" s="145"/>
      <c r="DZP216" s="597"/>
      <c r="DZQ216" s="597"/>
      <c r="DZR216" s="597"/>
      <c r="DZS216" s="446"/>
      <c r="DZT216" s="446"/>
      <c r="DZU216" s="446"/>
      <c r="DZV216" s="597"/>
      <c r="DZW216" s="446"/>
      <c r="DZX216" s="446"/>
      <c r="DZY216" s="446"/>
      <c r="DZZ216" s="446"/>
      <c r="EAA216" s="597"/>
      <c r="EAB216" s="144"/>
      <c r="EAC216" s="144"/>
      <c r="EAD216" s="144"/>
      <c r="EAE216" s="145"/>
      <c r="EAF216" s="597"/>
      <c r="EAG216" s="597"/>
      <c r="EAH216" s="597"/>
      <c r="EAI216" s="446"/>
      <c r="EAJ216" s="446"/>
      <c r="EAK216" s="446"/>
      <c r="EAL216" s="597"/>
      <c r="EAM216" s="446"/>
      <c r="EAN216" s="446"/>
      <c r="EAO216" s="446"/>
      <c r="EAP216" s="446"/>
      <c r="EAQ216" s="597"/>
      <c r="EAR216" s="144"/>
      <c r="EAS216" s="144"/>
      <c r="EAT216" s="144"/>
      <c r="EAU216" s="145"/>
      <c r="EAV216" s="597"/>
      <c r="EAW216" s="597"/>
      <c r="EAX216" s="597"/>
      <c r="EAY216" s="446"/>
      <c r="EAZ216" s="446"/>
      <c r="EBA216" s="446"/>
      <c r="EBB216" s="597"/>
      <c r="EBC216" s="446"/>
      <c r="EBD216" s="446"/>
      <c r="EBE216" s="446"/>
      <c r="EBF216" s="446"/>
      <c r="EBG216" s="597"/>
      <c r="EBH216" s="144"/>
      <c r="EBI216" s="144"/>
      <c r="EBJ216" s="144"/>
      <c r="EBK216" s="145"/>
      <c r="EBL216" s="597"/>
      <c r="EBM216" s="597"/>
      <c r="EBN216" s="597"/>
      <c r="EBO216" s="446"/>
      <c r="EBP216" s="446"/>
      <c r="EBQ216" s="446"/>
      <c r="EBR216" s="597"/>
      <c r="EBS216" s="446"/>
      <c r="EBT216" s="446"/>
      <c r="EBU216" s="446"/>
      <c r="EBV216" s="446"/>
      <c r="EBW216" s="597"/>
      <c r="EBX216" s="144"/>
      <c r="EBY216" s="144"/>
      <c r="EBZ216" s="144"/>
      <c r="ECA216" s="145"/>
      <c r="ECB216" s="597"/>
      <c r="ECC216" s="597"/>
      <c r="ECD216" s="597"/>
      <c r="ECE216" s="446"/>
      <c r="ECF216" s="446"/>
      <c r="ECG216" s="446"/>
      <c r="ECH216" s="597"/>
      <c r="ECI216" s="446"/>
      <c r="ECJ216" s="446"/>
      <c r="ECK216" s="446"/>
      <c r="ECL216" s="446"/>
      <c r="ECM216" s="597"/>
      <c r="ECN216" s="144"/>
      <c r="ECO216" s="144"/>
      <c r="ECP216" s="144"/>
      <c r="ECQ216" s="145"/>
      <c r="ECR216" s="597"/>
      <c r="ECS216" s="597"/>
      <c r="ECT216" s="597"/>
      <c r="ECU216" s="446"/>
      <c r="ECV216" s="446"/>
      <c r="ECW216" s="446"/>
      <c r="ECX216" s="597"/>
      <c r="ECY216" s="446"/>
      <c r="ECZ216" s="446"/>
      <c r="EDA216" s="446"/>
      <c r="EDB216" s="446"/>
      <c r="EDC216" s="597"/>
      <c r="EDD216" s="144"/>
      <c r="EDE216" s="144"/>
      <c r="EDF216" s="144"/>
      <c r="EDG216" s="145"/>
      <c r="EDH216" s="597"/>
      <c r="EDI216" s="597"/>
      <c r="EDJ216" s="597"/>
      <c r="EDK216" s="446"/>
      <c r="EDL216" s="446"/>
      <c r="EDM216" s="446"/>
      <c r="EDN216" s="597"/>
      <c r="EDO216" s="446"/>
      <c r="EDP216" s="446"/>
      <c r="EDQ216" s="446"/>
      <c r="EDR216" s="446"/>
      <c r="EDS216" s="597"/>
      <c r="EDT216" s="144"/>
      <c r="EDU216" s="144"/>
      <c r="EDV216" s="144"/>
      <c r="EDW216" s="145"/>
      <c r="EDX216" s="597"/>
      <c r="EDY216" s="597"/>
      <c r="EDZ216" s="597"/>
      <c r="EEA216" s="446"/>
      <c r="EEB216" s="446"/>
      <c r="EEC216" s="446"/>
      <c r="EED216" s="597"/>
      <c r="EEE216" s="446"/>
      <c r="EEF216" s="446"/>
      <c r="EEG216" s="446"/>
      <c r="EEH216" s="446"/>
      <c r="EEI216" s="597"/>
      <c r="EEJ216" s="144"/>
      <c r="EEK216" s="144"/>
      <c r="EEL216" s="144"/>
      <c r="EEM216" s="145"/>
      <c r="EEN216" s="597"/>
      <c r="EEO216" s="597"/>
      <c r="EEP216" s="597"/>
      <c r="EEQ216" s="446"/>
      <c r="EER216" s="446"/>
      <c r="EES216" s="446"/>
      <c r="EET216" s="597"/>
      <c r="EEU216" s="446"/>
      <c r="EEV216" s="446"/>
      <c r="EEW216" s="446"/>
      <c r="EEX216" s="446"/>
      <c r="EEY216" s="597"/>
      <c r="EEZ216" s="144"/>
      <c r="EFA216" s="144"/>
      <c r="EFB216" s="144"/>
      <c r="EFC216" s="145"/>
      <c r="EFD216" s="597"/>
      <c r="EFE216" s="597"/>
      <c r="EFF216" s="597"/>
      <c r="EFG216" s="446"/>
      <c r="EFH216" s="446"/>
      <c r="EFI216" s="446"/>
      <c r="EFJ216" s="597"/>
      <c r="EFK216" s="446"/>
      <c r="EFL216" s="446"/>
      <c r="EFM216" s="446"/>
      <c r="EFN216" s="446"/>
      <c r="EFO216" s="597"/>
      <c r="EFP216" s="144"/>
      <c r="EFQ216" s="144"/>
      <c r="EFR216" s="144"/>
      <c r="EFS216" s="145"/>
      <c r="EFT216" s="597"/>
      <c r="EFU216" s="597"/>
      <c r="EFV216" s="597"/>
      <c r="EFW216" s="446"/>
      <c r="EFX216" s="446"/>
      <c r="EFY216" s="446"/>
      <c r="EFZ216" s="597"/>
      <c r="EGA216" s="446"/>
      <c r="EGB216" s="446"/>
      <c r="EGC216" s="446"/>
      <c r="EGD216" s="446"/>
      <c r="EGE216" s="597"/>
      <c r="EGF216" s="144"/>
      <c r="EGG216" s="144"/>
      <c r="EGH216" s="144"/>
      <c r="EGI216" s="145"/>
      <c r="EGJ216" s="597"/>
      <c r="EGK216" s="597"/>
      <c r="EGL216" s="597"/>
      <c r="EGM216" s="446"/>
      <c r="EGN216" s="446"/>
      <c r="EGO216" s="446"/>
      <c r="EGP216" s="597"/>
      <c r="EGQ216" s="446"/>
      <c r="EGR216" s="446"/>
      <c r="EGS216" s="446"/>
      <c r="EGT216" s="446"/>
      <c r="EGU216" s="597"/>
      <c r="EGV216" s="144"/>
      <c r="EGW216" s="144"/>
      <c r="EGX216" s="144"/>
      <c r="EGY216" s="145"/>
      <c r="EGZ216" s="597"/>
      <c r="EHA216" s="597"/>
      <c r="EHB216" s="597"/>
      <c r="EHC216" s="446"/>
      <c r="EHD216" s="446"/>
      <c r="EHE216" s="446"/>
      <c r="EHF216" s="597"/>
      <c r="EHG216" s="446"/>
      <c r="EHH216" s="446"/>
      <c r="EHI216" s="446"/>
      <c r="EHJ216" s="446"/>
      <c r="EHK216" s="597"/>
      <c r="EHL216" s="144"/>
      <c r="EHM216" s="144"/>
      <c r="EHN216" s="144"/>
      <c r="EHO216" s="145"/>
      <c r="EHP216" s="597"/>
      <c r="EHQ216" s="597"/>
      <c r="EHR216" s="597"/>
      <c r="EHS216" s="446"/>
      <c r="EHT216" s="446"/>
      <c r="EHU216" s="446"/>
      <c r="EHV216" s="597"/>
      <c r="EHW216" s="446"/>
      <c r="EHX216" s="446"/>
      <c r="EHY216" s="446"/>
      <c r="EHZ216" s="446"/>
      <c r="EIA216" s="597"/>
      <c r="EIB216" s="144"/>
      <c r="EIC216" s="144"/>
      <c r="EID216" s="144"/>
      <c r="EIE216" s="145"/>
      <c r="EIF216" s="597"/>
      <c r="EIG216" s="597"/>
      <c r="EIH216" s="597"/>
      <c r="EII216" s="446"/>
      <c r="EIJ216" s="446"/>
      <c r="EIK216" s="446"/>
      <c r="EIL216" s="597"/>
      <c r="EIM216" s="446"/>
      <c r="EIN216" s="446"/>
      <c r="EIO216" s="446"/>
      <c r="EIP216" s="446"/>
      <c r="EIQ216" s="597"/>
      <c r="EIR216" s="144"/>
      <c r="EIS216" s="144"/>
      <c r="EIT216" s="144"/>
      <c r="EIU216" s="145"/>
      <c r="EIV216" s="597"/>
      <c r="EIW216" s="597"/>
      <c r="EIX216" s="597"/>
      <c r="EIY216" s="446"/>
      <c r="EIZ216" s="446"/>
      <c r="EJA216" s="446"/>
      <c r="EJB216" s="597"/>
      <c r="EJC216" s="446"/>
      <c r="EJD216" s="446"/>
      <c r="EJE216" s="446"/>
      <c r="EJF216" s="446"/>
      <c r="EJG216" s="597"/>
      <c r="EJH216" s="144"/>
      <c r="EJI216" s="144"/>
      <c r="EJJ216" s="144"/>
      <c r="EJK216" s="145"/>
      <c r="EJL216" s="597"/>
      <c r="EJM216" s="597"/>
      <c r="EJN216" s="597"/>
      <c r="EJO216" s="446"/>
      <c r="EJP216" s="446"/>
      <c r="EJQ216" s="446"/>
      <c r="EJR216" s="597"/>
      <c r="EJS216" s="446"/>
      <c r="EJT216" s="446"/>
      <c r="EJU216" s="446"/>
      <c r="EJV216" s="446"/>
      <c r="EJW216" s="597"/>
      <c r="EJX216" s="144"/>
      <c r="EJY216" s="144"/>
      <c r="EJZ216" s="144"/>
      <c r="EKA216" s="145"/>
      <c r="EKB216" s="597"/>
      <c r="EKC216" s="597"/>
      <c r="EKD216" s="597"/>
      <c r="EKE216" s="446"/>
      <c r="EKF216" s="446"/>
      <c r="EKG216" s="446"/>
      <c r="EKH216" s="597"/>
      <c r="EKI216" s="446"/>
      <c r="EKJ216" s="446"/>
      <c r="EKK216" s="446"/>
      <c r="EKL216" s="446"/>
      <c r="EKM216" s="597"/>
      <c r="EKN216" s="144"/>
      <c r="EKO216" s="144"/>
      <c r="EKP216" s="144"/>
      <c r="EKQ216" s="145"/>
      <c r="EKR216" s="597"/>
      <c r="EKS216" s="597"/>
      <c r="EKT216" s="597"/>
      <c r="EKU216" s="446"/>
      <c r="EKV216" s="446"/>
      <c r="EKW216" s="446"/>
      <c r="EKX216" s="597"/>
      <c r="EKY216" s="446"/>
      <c r="EKZ216" s="446"/>
      <c r="ELA216" s="446"/>
      <c r="ELB216" s="446"/>
      <c r="ELC216" s="597"/>
      <c r="ELD216" s="144"/>
      <c r="ELE216" s="144"/>
      <c r="ELF216" s="144"/>
      <c r="ELG216" s="145"/>
      <c r="ELH216" s="597"/>
      <c r="ELI216" s="597"/>
      <c r="ELJ216" s="597"/>
      <c r="ELK216" s="446"/>
      <c r="ELL216" s="446"/>
      <c r="ELM216" s="446"/>
      <c r="ELN216" s="597"/>
      <c r="ELO216" s="446"/>
      <c r="ELP216" s="446"/>
      <c r="ELQ216" s="446"/>
      <c r="ELR216" s="446"/>
      <c r="ELS216" s="597"/>
      <c r="ELT216" s="144"/>
      <c r="ELU216" s="144"/>
      <c r="ELV216" s="144"/>
      <c r="ELW216" s="145"/>
      <c r="ELX216" s="597"/>
      <c r="ELY216" s="597"/>
      <c r="ELZ216" s="597"/>
      <c r="EMA216" s="446"/>
      <c r="EMB216" s="446"/>
      <c r="EMC216" s="446"/>
      <c r="EMD216" s="597"/>
      <c r="EME216" s="446"/>
      <c r="EMF216" s="446"/>
      <c r="EMG216" s="446"/>
      <c r="EMH216" s="446"/>
      <c r="EMI216" s="597"/>
      <c r="EMJ216" s="144"/>
      <c r="EMK216" s="144"/>
      <c r="EML216" s="144"/>
      <c r="EMM216" s="145"/>
      <c r="EMN216" s="597"/>
      <c r="EMO216" s="597"/>
      <c r="EMP216" s="597"/>
      <c r="EMQ216" s="446"/>
      <c r="EMR216" s="446"/>
      <c r="EMS216" s="446"/>
      <c r="EMT216" s="597"/>
      <c r="EMU216" s="446"/>
      <c r="EMV216" s="446"/>
      <c r="EMW216" s="446"/>
      <c r="EMX216" s="446"/>
      <c r="EMY216" s="597"/>
      <c r="EMZ216" s="144"/>
      <c r="ENA216" s="144"/>
      <c r="ENB216" s="144"/>
      <c r="ENC216" s="145"/>
      <c r="END216" s="597"/>
      <c r="ENE216" s="597"/>
      <c r="ENF216" s="597"/>
      <c r="ENG216" s="446"/>
      <c r="ENH216" s="446"/>
      <c r="ENI216" s="446"/>
      <c r="ENJ216" s="597"/>
      <c r="ENK216" s="446"/>
      <c r="ENL216" s="446"/>
      <c r="ENM216" s="446"/>
      <c r="ENN216" s="446"/>
      <c r="ENO216" s="597"/>
      <c r="ENP216" s="144"/>
      <c r="ENQ216" s="144"/>
      <c r="ENR216" s="144"/>
      <c r="ENS216" s="145"/>
      <c r="ENT216" s="597"/>
      <c r="ENU216" s="597"/>
      <c r="ENV216" s="597"/>
      <c r="ENW216" s="446"/>
      <c r="ENX216" s="446"/>
      <c r="ENY216" s="446"/>
      <c r="ENZ216" s="597"/>
      <c r="EOA216" s="446"/>
      <c r="EOB216" s="446"/>
      <c r="EOC216" s="446"/>
      <c r="EOD216" s="446"/>
      <c r="EOE216" s="597"/>
      <c r="EOF216" s="144"/>
      <c r="EOG216" s="144"/>
      <c r="EOH216" s="144"/>
      <c r="EOI216" s="145"/>
      <c r="EOJ216" s="597"/>
      <c r="EOK216" s="597"/>
      <c r="EOL216" s="597"/>
      <c r="EOM216" s="446"/>
      <c r="EON216" s="446"/>
      <c r="EOO216" s="446"/>
      <c r="EOP216" s="597"/>
      <c r="EOQ216" s="446"/>
      <c r="EOR216" s="446"/>
      <c r="EOS216" s="446"/>
      <c r="EOT216" s="446"/>
      <c r="EOU216" s="597"/>
      <c r="EOV216" s="144"/>
      <c r="EOW216" s="144"/>
      <c r="EOX216" s="144"/>
      <c r="EOY216" s="145"/>
      <c r="EOZ216" s="597"/>
      <c r="EPA216" s="597"/>
      <c r="EPB216" s="597"/>
      <c r="EPC216" s="446"/>
      <c r="EPD216" s="446"/>
      <c r="EPE216" s="446"/>
      <c r="EPF216" s="597"/>
      <c r="EPG216" s="446"/>
      <c r="EPH216" s="446"/>
      <c r="EPI216" s="446"/>
      <c r="EPJ216" s="446"/>
      <c r="EPK216" s="597"/>
      <c r="EPL216" s="144"/>
      <c r="EPM216" s="144"/>
      <c r="EPN216" s="144"/>
      <c r="EPO216" s="145"/>
      <c r="EPP216" s="597"/>
      <c r="EPQ216" s="597"/>
      <c r="EPR216" s="597"/>
      <c r="EPS216" s="446"/>
      <c r="EPT216" s="446"/>
      <c r="EPU216" s="446"/>
      <c r="EPV216" s="597"/>
      <c r="EPW216" s="446"/>
      <c r="EPX216" s="446"/>
      <c r="EPY216" s="446"/>
      <c r="EPZ216" s="446"/>
      <c r="EQA216" s="597"/>
      <c r="EQB216" s="144"/>
      <c r="EQC216" s="144"/>
      <c r="EQD216" s="144"/>
      <c r="EQE216" s="145"/>
      <c r="EQF216" s="597"/>
      <c r="EQG216" s="597"/>
      <c r="EQH216" s="597"/>
      <c r="EQI216" s="446"/>
      <c r="EQJ216" s="446"/>
      <c r="EQK216" s="446"/>
      <c r="EQL216" s="597"/>
      <c r="EQM216" s="446"/>
      <c r="EQN216" s="446"/>
      <c r="EQO216" s="446"/>
      <c r="EQP216" s="446"/>
      <c r="EQQ216" s="597"/>
      <c r="EQR216" s="144"/>
      <c r="EQS216" s="144"/>
      <c r="EQT216" s="144"/>
      <c r="EQU216" s="145"/>
      <c r="EQV216" s="597"/>
      <c r="EQW216" s="597"/>
      <c r="EQX216" s="597"/>
      <c r="EQY216" s="446"/>
      <c r="EQZ216" s="446"/>
      <c r="ERA216" s="446"/>
      <c r="ERB216" s="597"/>
      <c r="ERC216" s="446"/>
      <c r="ERD216" s="446"/>
      <c r="ERE216" s="446"/>
      <c r="ERF216" s="446"/>
      <c r="ERG216" s="597"/>
      <c r="ERH216" s="144"/>
      <c r="ERI216" s="144"/>
      <c r="ERJ216" s="144"/>
      <c r="ERK216" s="145"/>
      <c r="ERL216" s="597"/>
      <c r="ERM216" s="597"/>
      <c r="ERN216" s="597"/>
      <c r="ERO216" s="446"/>
      <c r="ERP216" s="446"/>
      <c r="ERQ216" s="446"/>
      <c r="ERR216" s="597"/>
      <c r="ERS216" s="446"/>
      <c r="ERT216" s="446"/>
      <c r="ERU216" s="446"/>
      <c r="ERV216" s="446"/>
      <c r="ERW216" s="597"/>
      <c r="ERX216" s="144"/>
      <c r="ERY216" s="144"/>
      <c r="ERZ216" s="144"/>
      <c r="ESA216" s="145"/>
      <c r="ESB216" s="597"/>
      <c r="ESC216" s="597"/>
      <c r="ESD216" s="597"/>
      <c r="ESE216" s="446"/>
      <c r="ESF216" s="446"/>
      <c r="ESG216" s="446"/>
      <c r="ESH216" s="597"/>
      <c r="ESI216" s="446"/>
      <c r="ESJ216" s="446"/>
      <c r="ESK216" s="446"/>
      <c r="ESL216" s="446"/>
      <c r="ESM216" s="597"/>
      <c r="ESN216" s="144"/>
      <c r="ESO216" s="144"/>
      <c r="ESP216" s="144"/>
      <c r="ESQ216" s="145"/>
      <c r="ESR216" s="597"/>
      <c r="ESS216" s="597"/>
      <c r="EST216" s="597"/>
      <c r="ESU216" s="446"/>
      <c r="ESV216" s="446"/>
      <c r="ESW216" s="446"/>
      <c r="ESX216" s="597"/>
      <c r="ESY216" s="446"/>
      <c r="ESZ216" s="446"/>
      <c r="ETA216" s="446"/>
      <c r="ETB216" s="446"/>
      <c r="ETC216" s="597"/>
      <c r="ETD216" s="144"/>
      <c r="ETE216" s="144"/>
      <c r="ETF216" s="144"/>
      <c r="ETG216" s="145"/>
      <c r="ETH216" s="597"/>
      <c r="ETI216" s="597"/>
      <c r="ETJ216" s="597"/>
      <c r="ETK216" s="446"/>
      <c r="ETL216" s="446"/>
      <c r="ETM216" s="446"/>
      <c r="ETN216" s="597"/>
      <c r="ETO216" s="446"/>
      <c r="ETP216" s="446"/>
      <c r="ETQ216" s="446"/>
      <c r="ETR216" s="446"/>
      <c r="ETS216" s="597"/>
      <c r="ETT216" s="144"/>
      <c r="ETU216" s="144"/>
      <c r="ETV216" s="144"/>
      <c r="ETW216" s="145"/>
      <c r="ETX216" s="597"/>
      <c r="ETY216" s="597"/>
      <c r="ETZ216" s="597"/>
      <c r="EUA216" s="446"/>
      <c r="EUB216" s="446"/>
      <c r="EUC216" s="446"/>
      <c r="EUD216" s="597"/>
      <c r="EUE216" s="446"/>
      <c r="EUF216" s="446"/>
      <c r="EUG216" s="446"/>
      <c r="EUH216" s="446"/>
      <c r="EUI216" s="597"/>
      <c r="EUJ216" s="144"/>
      <c r="EUK216" s="144"/>
      <c r="EUL216" s="144"/>
      <c r="EUM216" s="145"/>
      <c r="EUN216" s="597"/>
      <c r="EUO216" s="597"/>
      <c r="EUP216" s="597"/>
      <c r="EUQ216" s="446"/>
      <c r="EUR216" s="446"/>
      <c r="EUS216" s="446"/>
      <c r="EUT216" s="597"/>
      <c r="EUU216" s="446"/>
      <c r="EUV216" s="446"/>
      <c r="EUW216" s="446"/>
      <c r="EUX216" s="446"/>
      <c r="EUY216" s="597"/>
      <c r="EUZ216" s="144"/>
      <c r="EVA216" s="144"/>
      <c r="EVB216" s="144"/>
      <c r="EVC216" s="145"/>
      <c r="EVD216" s="597"/>
      <c r="EVE216" s="597"/>
      <c r="EVF216" s="597"/>
      <c r="EVG216" s="446"/>
      <c r="EVH216" s="446"/>
      <c r="EVI216" s="446"/>
      <c r="EVJ216" s="597"/>
      <c r="EVK216" s="446"/>
      <c r="EVL216" s="446"/>
      <c r="EVM216" s="446"/>
      <c r="EVN216" s="446"/>
      <c r="EVO216" s="597"/>
      <c r="EVP216" s="144"/>
      <c r="EVQ216" s="144"/>
      <c r="EVR216" s="144"/>
      <c r="EVS216" s="145"/>
      <c r="EVT216" s="597"/>
      <c r="EVU216" s="597"/>
      <c r="EVV216" s="597"/>
      <c r="EVW216" s="446"/>
      <c r="EVX216" s="446"/>
      <c r="EVY216" s="446"/>
      <c r="EVZ216" s="597"/>
      <c r="EWA216" s="446"/>
      <c r="EWB216" s="446"/>
      <c r="EWC216" s="446"/>
      <c r="EWD216" s="446"/>
      <c r="EWE216" s="597"/>
      <c r="EWF216" s="144"/>
      <c r="EWG216" s="144"/>
      <c r="EWH216" s="144"/>
      <c r="EWI216" s="145"/>
      <c r="EWJ216" s="597"/>
      <c r="EWK216" s="597"/>
      <c r="EWL216" s="597"/>
      <c r="EWM216" s="446"/>
      <c r="EWN216" s="446"/>
      <c r="EWO216" s="446"/>
      <c r="EWP216" s="597"/>
      <c r="EWQ216" s="446"/>
      <c r="EWR216" s="446"/>
      <c r="EWS216" s="446"/>
      <c r="EWT216" s="446"/>
      <c r="EWU216" s="597"/>
      <c r="EWV216" s="144"/>
      <c r="EWW216" s="144"/>
      <c r="EWX216" s="144"/>
      <c r="EWY216" s="145"/>
      <c r="EWZ216" s="597"/>
      <c r="EXA216" s="597"/>
      <c r="EXB216" s="597"/>
      <c r="EXC216" s="446"/>
      <c r="EXD216" s="446"/>
      <c r="EXE216" s="446"/>
      <c r="EXF216" s="597"/>
      <c r="EXG216" s="446"/>
      <c r="EXH216" s="446"/>
      <c r="EXI216" s="446"/>
      <c r="EXJ216" s="446"/>
      <c r="EXK216" s="597"/>
      <c r="EXL216" s="144"/>
      <c r="EXM216" s="144"/>
      <c r="EXN216" s="144"/>
      <c r="EXO216" s="145"/>
      <c r="EXP216" s="597"/>
      <c r="EXQ216" s="597"/>
      <c r="EXR216" s="597"/>
      <c r="EXS216" s="446"/>
      <c r="EXT216" s="446"/>
      <c r="EXU216" s="446"/>
      <c r="EXV216" s="597"/>
      <c r="EXW216" s="446"/>
      <c r="EXX216" s="446"/>
      <c r="EXY216" s="446"/>
      <c r="EXZ216" s="446"/>
      <c r="EYA216" s="597"/>
      <c r="EYB216" s="144"/>
      <c r="EYC216" s="144"/>
      <c r="EYD216" s="144"/>
      <c r="EYE216" s="145"/>
      <c r="EYF216" s="597"/>
      <c r="EYG216" s="597"/>
      <c r="EYH216" s="597"/>
      <c r="EYI216" s="446"/>
      <c r="EYJ216" s="446"/>
      <c r="EYK216" s="446"/>
      <c r="EYL216" s="597"/>
      <c r="EYM216" s="446"/>
      <c r="EYN216" s="446"/>
      <c r="EYO216" s="446"/>
      <c r="EYP216" s="446"/>
      <c r="EYQ216" s="597"/>
      <c r="EYR216" s="144"/>
      <c r="EYS216" s="144"/>
      <c r="EYT216" s="144"/>
      <c r="EYU216" s="145"/>
      <c r="EYV216" s="597"/>
      <c r="EYW216" s="597"/>
      <c r="EYX216" s="597"/>
      <c r="EYY216" s="446"/>
      <c r="EYZ216" s="446"/>
      <c r="EZA216" s="446"/>
      <c r="EZB216" s="597"/>
      <c r="EZC216" s="446"/>
      <c r="EZD216" s="446"/>
      <c r="EZE216" s="446"/>
      <c r="EZF216" s="446"/>
      <c r="EZG216" s="597"/>
      <c r="EZH216" s="144"/>
      <c r="EZI216" s="144"/>
      <c r="EZJ216" s="144"/>
      <c r="EZK216" s="145"/>
      <c r="EZL216" s="597"/>
      <c r="EZM216" s="597"/>
      <c r="EZN216" s="597"/>
      <c r="EZO216" s="446"/>
      <c r="EZP216" s="446"/>
      <c r="EZQ216" s="446"/>
      <c r="EZR216" s="597"/>
      <c r="EZS216" s="446"/>
      <c r="EZT216" s="446"/>
      <c r="EZU216" s="446"/>
      <c r="EZV216" s="446"/>
      <c r="EZW216" s="597"/>
      <c r="EZX216" s="144"/>
      <c r="EZY216" s="144"/>
      <c r="EZZ216" s="144"/>
      <c r="FAA216" s="145"/>
      <c r="FAB216" s="597"/>
      <c r="FAC216" s="597"/>
      <c r="FAD216" s="597"/>
      <c r="FAE216" s="446"/>
      <c r="FAF216" s="446"/>
      <c r="FAG216" s="446"/>
      <c r="FAH216" s="597"/>
      <c r="FAI216" s="446"/>
      <c r="FAJ216" s="446"/>
      <c r="FAK216" s="446"/>
      <c r="FAL216" s="446"/>
      <c r="FAM216" s="597"/>
      <c r="FAN216" s="144"/>
      <c r="FAO216" s="144"/>
      <c r="FAP216" s="144"/>
      <c r="FAQ216" s="145"/>
      <c r="FAR216" s="597"/>
      <c r="FAS216" s="597"/>
      <c r="FAT216" s="597"/>
      <c r="FAU216" s="446"/>
      <c r="FAV216" s="446"/>
      <c r="FAW216" s="446"/>
      <c r="FAX216" s="597"/>
      <c r="FAY216" s="446"/>
      <c r="FAZ216" s="446"/>
      <c r="FBA216" s="446"/>
      <c r="FBB216" s="446"/>
      <c r="FBC216" s="597"/>
      <c r="FBD216" s="144"/>
      <c r="FBE216" s="144"/>
      <c r="FBF216" s="144"/>
      <c r="FBG216" s="145"/>
      <c r="FBH216" s="597"/>
      <c r="FBI216" s="597"/>
      <c r="FBJ216" s="597"/>
      <c r="FBK216" s="446"/>
      <c r="FBL216" s="446"/>
      <c r="FBM216" s="446"/>
      <c r="FBN216" s="597"/>
      <c r="FBO216" s="446"/>
      <c r="FBP216" s="446"/>
      <c r="FBQ216" s="446"/>
      <c r="FBR216" s="446"/>
      <c r="FBS216" s="597"/>
      <c r="FBT216" s="144"/>
      <c r="FBU216" s="144"/>
      <c r="FBV216" s="144"/>
      <c r="FBW216" s="145"/>
      <c r="FBX216" s="597"/>
      <c r="FBY216" s="597"/>
      <c r="FBZ216" s="597"/>
      <c r="FCA216" s="446"/>
      <c r="FCB216" s="446"/>
      <c r="FCC216" s="446"/>
      <c r="FCD216" s="597"/>
      <c r="FCE216" s="446"/>
      <c r="FCF216" s="446"/>
      <c r="FCG216" s="446"/>
      <c r="FCH216" s="446"/>
      <c r="FCI216" s="597"/>
      <c r="FCJ216" s="144"/>
      <c r="FCK216" s="144"/>
      <c r="FCL216" s="144"/>
      <c r="FCM216" s="145"/>
      <c r="FCN216" s="597"/>
      <c r="FCO216" s="597"/>
      <c r="FCP216" s="597"/>
      <c r="FCQ216" s="446"/>
      <c r="FCR216" s="446"/>
      <c r="FCS216" s="446"/>
      <c r="FCT216" s="597"/>
      <c r="FCU216" s="446"/>
      <c r="FCV216" s="446"/>
      <c r="FCW216" s="446"/>
      <c r="FCX216" s="446"/>
      <c r="FCY216" s="597"/>
      <c r="FCZ216" s="144"/>
      <c r="FDA216" s="144"/>
      <c r="FDB216" s="144"/>
      <c r="FDC216" s="145"/>
      <c r="FDD216" s="597"/>
      <c r="FDE216" s="597"/>
      <c r="FDF216" s="597"/>
      <c r="FDG216" s="446"/>
      <c r="FDH216" s="446"/>
      <c r="FDI216" s="446"/>
      <c r="FDJ216" s="597"/>
      <c r="FDK216" s="446"/>
      <c r="FDL216" s="446"/>
      <c r="FDM216" s="446"/>
      <c r="FDN216" s="446"/>
      <c r="FDO216" s="597"/>
      <c r="FDP216" s="144"/>
      <c r="FDQ216" s="144"/>
      <c r="FDR216" s="144"/>
      <c r="FDS216" s="145"/>
      <c r="FDT216" s="597"/>
      <c r="FDU216" s="597"/>
      <c r="FDV216" s="597"/>
      <c r="FDW216" s="446"/>
      <c r="FDX216" s="446"/>
      <c r="FDY216" s="446"/>
      <c r="FDZ216" s="597"/>
      <c r="FEA216" s="446"/>
      <c r="FEB216" s="446"/>
      <c r="FEC216" s="446"/>
      <c r="FED216" s="446"/>
      <c r="FEE216" s="597"/>
      <c r="FEF216" s="144"/>
      <c r="FEG216" s="144"/>
      <c r="FEH216" s="144"/>
      <c r="FEI216" s="145"/>
      <c r="FEJ216" s="597"/>
      <c r="FEK216" s="597"/>
      <c r="FEL216" s="597"/>
      <c r="FEM216" s="446"/>
      <c r="FEN216" s="446"/>
      <c r="FEO216" s="446"/>
      <c r="FEP216" s="597"/>
      <c r="FEQ216" s="446"/>
      <c r="FER216" s="446"/>
      <c r="FES216" s="446"/>
      <c r="FET216" s="446"/>
      <c r="FEU216" s="597"/>
      <c r="FEV216" s="144"/>
      <c r="FEW216" s="144"/>
      <c r="FEX216" s="144"/>
      <c r="FEY216" s="145"/>
      <c r="FEZ216" s="597"/>
      <c r="FFA216" s="597"/>
      <c r="FFB216" s="597"/>
      <c r="FFC216" s="446"/>
      <c r="FFD216" s="446"/>
      <c r="FFE216" s="446"/>
      <c r="FFF216" s="597"/>
      <c r="FFG216" s="446"/>
      <c r="FFH216" s="446"/>
      <c r="FFI216" s="446"/>
      <c r="FFJ216" s="446"/>
      <c r="FFK216" s="597"/>
      <c r="FFL216" s="144"/>
      <c r="FFM216" s="144"/>
      <c r="FFN216" s="144"/>
      <c r="FFO216" s="145"/>
      <c r="FFP216" s="597"/>
      <c r="FFQ216" s="597"/>
      <c r="FFR216" s="597"/>
      <c r="FFS216" s="446"/>
      <c r="FFT216" s="446"/>
      <c r="FFU216" s="446"/>
      <c r="FFV216" s="597"/>
      <c r="FFW216" s="446"/>
      <c r="FFX216" s="446"/>
      <c r="FFY216" s="446"/>
      <c r="FFZ216" s="446"/>
      <c r="FGA216" s="597"/>
      <c r="FGB216" s="144"/>
      <c r="FGC216" s="144"/>
      <c r="FGD216" s="144"/>
      <c r="FGE216" s="145"/>
      <c r="FGF216" s="597"/>
      <c r="FGG216" s="597"/>
      <c r="FGH216" s="597"/>
      <c r="FGI216" s="446"/>
      <c r="FGJ216" s="446"/>
      <c r="FGK216" s="446"/>
      <c r="FGL216" s="597"/>
      <c r="FGM216" s="446"/>
      <c r="FGN216" s="446"/>
      <c r="FGO216" s="446"/>
      <c r="FGP216" s="446"/>
      <c r="FGQ216" s="597"/>
      <c r="FGR216" s="144"/>
      <c r="FGS216" s="144"/>
      <c r="FGT216" s="144"/>
      <c r="FGU216" s="145"/>
      <c r="FGV216" s="597"/>
      <c r="FGW216" s="597"/>
      <c r="FGX216" s="597"/>
      <c r="FGY216" s="446"/>
      <c r="FGZ216" s="446"/>
      <c r="FHA216" s="446"/>
      <c r="FHB216" s="597"/>
      <c r="FHC216" s="446"/>
      <c r="FHD216" s="446"/>
      <c r="FHE216" s="446"/>
      <c r="FHF216" s="446"/>
      <c r="FHG216" s="597"/>
      <c r="FHH216" s="144"/>
      <c r="FHI216" s="144"/>
      <c r="FHJ216" s="144"/>
      <c r="FHK216" s="145"/>
      <c r="FHL216" s="597"/>
      <c r="FHM216" s="597"/>
      <c r="FHN216" s="597"/>
      <c r="FHO216" s="446"/>
      <c r="FHP216" s="446"/>
      <c r="FHQ216" s="446"/>
      <c r="FHR216" s="597"/>
      <c r="FHS216" s="446"/>
      <c r="FHT216" s="446"/>
      <c r="FHU216" s="446"/>
      <c r="FHV216" s="446"/>
      <c r="FHW216" s="597"/>
      <c r="FHX216" s="144"/>
      <c r="FHY216" s="144"/>
      <c r="FHZ216" s="144"/>
      <c r="FIA216" s="145"/>
      <c r="FIB216" s="597"/>
      <c r="FIC216" s="597"/>
      <c r="FID216" s="597"/>
      <c r="FIE216" s="446"/>
      <c r="FIF216" s="446"/>
      <c r="FIG216" s="446"/>
      <c r="FIH216" s="597"/>
      <c r="FII216" s="446"/>
      <c r="FIJ216" s="446"/>
      <c r="FIK216" s="446"/>
      <c r="FIL216" s="446"/>
      <c r="FIM216" s="597"/>
      <c r="FIN216" s="144"/>
      <c r="FIO216" s="144"/>
      <c r="FIP216" s="144"/>
      <c r="FIQ216" s="145"/>
      <c r="FIR216" s="597"/>
      <c r="FIS216" s="597"/>
      <c r="FIT216" s="597"/>
      <c r="FIU216" s="446"/>
      <c r="FIV216" s="446"/>
      <c r="FIW216" s="446"/>
      <c r="FIX216" s="597"/>
      <c r="FIY216" s="446"/>
      <c r="FIZ216" s="446"/>
      <c r="FJA216" s="446"/>
      <c r="FJB216" s="446"/>
      <c r="FJC216" s="597"/>
      <c r="FJD216" s="144"/>
      <c r="FJE216" s="144"/>
      <c r="FJF216" s="144"/>
      <c r="FJG216" s="145"/>
      <c r="FJH216" s="597"/>
      <c r="FJI216" s="597"/>
      <c r="FJJ216" s="597"/>
      <c r="FJK216" s="446"/>
      <c r="FJL216" s="446"/>
      <c r="FJM216" s="446"/>
      <c r="FJN216" s="597"/>
      <c r="FJO216" s="446"/>
      <c r="FJP216" s="446"/>
      <c r="FJQ216" s="446"/>
      <c r="FJR216" s="446"/>
      <c r="FJS216" s="597"/>
      <c r="FJT216" s="144"/>
      <c r="FJU216" s="144"/>
      <c r="FJV216" s="144"/>
      <c r="FJW216" s="145"/>
      <c r="FJX216" s="597"/>
      <c r="FJY216" s="597"/>
      <c r="FJZ216" s="597"/>
      <c r="FKA216" s="446"/>
      <c r="FKB216" s="446"/>
      <c r="FKC216" s="446"/>
      <c r="FKD216" s="597"/>
      <c r="FKE216" s="446"/>
      <c r="FKF216" s="446"/>
      <c r="FKG216" s="446"/>
      <c r="FKH216" s="446"/>
      <c r="FKI216" s="597"/>
      <c r="FKJ216" s="144"/>
      <c r="FKK216" s="144"/>
      <c r="FKL216" s="144"/>
      <c r="FKM216" s="145"/>
      <c r="FKN216" s="597"/>
      <c r="FKO216" s="597"/>
      <c r="FKP216" s="597"/>
      <c r="FKQ216" s="446"/>
      <c r="FKR216" s="446"/>
      <c r="FKS216" s="446"/>
      <c r="FKT216" s="597"/>
      <c r="FKU216" s="446"/>
      <c r="FKV216" s="446"/>
      <c r="FKW216" s="446"/>
      <c r="FKX216" s="446"/>
      <c r="FKY216" s="597"/>
      <c r="FKZ216" s="144"/>
      <c r="FLA216" s="144"/>
      <c r="FLB216" s="144"/>
      <c r="FLC216" s="145"/>
      <c r="FLD216" s="597"/>
      <c r="FLE216" s="597"/>
      <c r="FLF216" s="597"/>
      <c r="FLG216" s="446"/>
      <c r="FLH216" s="446"/>
      <c r="FLI216" s="446"/>
      <c r="FLJ216" s="597"/>
      <c r="FLK216" s="446"/>
      <c r="FLL216" s="446"/>
      <c r="FLM216" s="446"/>
      <c r="FLN216" s="446"/>
      <c r="FLO216" s="597"/>
      <c r="FLP216" s="144"/>
      <c r="FLQ216" s="144"/>
      <c r="FLR216" s="144"/>
      <c r="FLS216" s="145"/>
      <c r="FLT216" s="597"/>
      <c r="FLU216" s="597"/>
      <c r="FLV216" s="597"/>
      <c r="FLW216" s="446"/>
      <c r="FLX216" s="446"/>
      <c r="FLY216" s="446"/>
      <c r="FLZ216" s="597"/>
      <c r="FMA216" s="446"/>
      <c r="FMB216" s="446"/>
      <c r="FMC216" s="446"/>
      <c r="FMD216" s="446"/>
      <c r="FME216" s="597"/>
      <c r="FMF216" s="144"/>
      <c r="FMG216" s="144"/>
      <c r="FMH216" s="144"/>
      <c r="FMI216" s="145"/>
      <c r="FMJ216" s="597"/>
      <c r="FMK216" s="597"/>
      <c r="FML216" s="597"/>
      <c r="FMM216" s="446"/>
      <c r="FMN216" s="446"/>
      <c r="FMO216" s="446"/>
      <c r="FMP216" s="597"/>
      <c r="FMQ216" s="446"/>
      <c r="FMR216" s="446"/>
      <c r="FMS216" s="446"/>
      <c r="FMT216" s="446"/>
      <c r="FMU216" s="597"/>
      <c r="FMV216" s="144"/>
      <c r="FMW216" s="144"/>
      <c r="FMX216" s="144"/>
      <c r="FMY216" s="145"/>
      <c r="FMZ216" s="597"/>
      <c r="FNA216" s="597"/>
      <c r="FNB216" s="597"/>
      <c r="FNC216" s="446"/>
      <c r="FND216" s="446"/>
      <c r="FNE216" s="446"/>
      <c r="FNF216" s="597"/>
      <c r="FNG216" s="446"/>
      <c r="FNH216" s="446"/>
      <c r="FNI216" s="446"/>
      <c r="FNJ216" s="446"/>
      <c r="FNK216" s="597"/>
      <c r="FNL216" s="144"/>
      <c r="FNM216" s="144"/>
      <c r="FNN216" s="144"/>
      <c r="FNO216" s="145"/>
      <c r="FNP216" s="597"/>
      <c r="FNQ216" s="597"/>
      <c r="FNR216" s="597"/>
      <c r="FNS216" s="446"/>
      <c r="FNT216" s="446"/>
      <c r="FNU216" s="446"/>
      <c r="FNV216" s="597"/>
      <c r="FNW216" s="446"/>
      <c r="FNX216" s="446"/>
      <c r="FNY216" s="446"/>
      <c r="FNZ216" s="446"/>
      <c r="FOA216" s="597"/>
      <c r="FOB216" s="144"/>
      <c r="FOC216" s="144"/>
      <c r="FOD216" s="144"/>
      <c r="FOE216" s="145"/>
      <c r="FOF216" s="597"/>
      <c r="FOG216" s="597"/>
      <c r="FOH216" s="597"/>
      <c r="FOI216" s="446"/>
      <c r="FOJ216" s="446"/>
      <c r="FOK216" s="446"/>
      <c r="FOL216" s="597"/>
      <c r="FOM216" s="446"/>
      <c r="FON216" s="446"/>
      <c r="FOO216" s="446"/>
      <c r="FOP216" s="446"/>
      <c r="FOQ216" s="597"/>
      <c r="FOR216" s="144"/>
      <c r="FOS216" s="144"/>
      <c r="FOT216" s="144"/>
      <c r="FOU216" s="145"/>
      <c r="FOV216" s="597"/>
      <c r="FOW216" s="597"/>
      <c r="FOX216" s="597"/>
      <c r="FOY216" s="446"/>
      <c r="FOZ216" s="446"/>
      <c r="FPA216" s="446"/>
      <c r="FPB216" s="597"/>
      <c r="FPC216" s="446"/>
      <c r="FPD216" s="446"/>
      <c r="FPE216" s="446"/>
      <c r="FPF216" s="446"/>
      <c r="FPG216" s="597"/>
      <c r="FPH216" s="144"/>
      <c r="FPI216" s="144"/>
      <c r="FPJ216" s="144"/>
      <c r="FPK216" s="145"/>
      <c r="FPL216" s="597"/>
      <c r="FPM216" s="597"/>
      <c r="FPN216" s="597"/>
      <c r="FPO216" s="446"/>
      <c r="FPP216" s="446"/>
      <c r="FPQ216" s="446"/>
      <c r="FPR216" s="597"/>
      <c r="FPS216" s="446"/>
      <c r="FPT216" s="446"/>
      <c r="FPU216" s="446"/>
      <c r="FPV216" s="446"/>
      <c r="FPW216" s="597"/>
      <c r="FPX216" s="144"/>
      <c r="FPY216" s="144"/>
      <c r="FPZ216" s="144"/>
      <c r="FQA216" s="145"/>
      <c r="FQB216" s="597"/>
      <c r="FQC216" s="597"/>
      <c r="FQD216" s="597"/>
      <c r="FQE216" s="446"/>
      <c r="FQF216" s="446"/>
      <c r="FQG216" s="446"/>
      <c r="FQH216" s="597"/>
      <c r="FQI216" s="446"/>
      <c r="FQJ216" s="446"/>
      <c r="FQK216" s="446"/>
      <c r="FQL216" s="446"/>
      <c r="FQM216" s="597"/>
      <c r="FQN216" s="144"/>
      <c r="FQO216" s="144"/>
      <c r="FQP216" s="144"/>
      <c r="FQQ216" s="145"/>
      <c r="FQR216" s="597"/>
      <c r="FQS216" s="597"/>
      <c r="FQT216" s="597"/>
      <c r="FQU216" s="446"/>
      <c r="FQV216" s="446"/>
      <c r="FQW216" s="446"/>
      <c r="FQX216" s="597"/>
      <c r="FQY216" s="446"/>
      <c r="FQZ216" s="446"/>
      <c r="FRA216" s="446"/>
      <c r="FRB216" s="446"/>
      <c r="FRC216" s="597"/>
      <c r="FRD216" s="144"/>
      <c r="FRE216" s="144"/>
      <c r="FRF216" s="144"/>
      <c r="FRG216" s="145"/>
      <c r="FRH216" s="597"/>
      <c r="FRI216" s="597"/>
      <c r="FRJ216" s="597"/>
      <c r="FRK216" s="446"/>
      <c r="FRL216" s="446"/>
      <c r="FRM216" s="446"/>
      <c r="FRN216" s="597"/>
      <c r="FRO216" s="446"/>
      <c r="FRP216" s="446"/>
      <c r="FRQ216" s="446"/>
      <c r="FRR216" s="446"/>
      <c r="FRS216" s="597"/>
      <c r="FRT216" s="144"/>
      <c r="FRU216" s="144"/>
      <c r="FRV216" s="144"/>
      <c r="FRW216" s="145"/>
      <c r="FRX216" s="597"/>
      <c r="FRY216" s="597"/>
      <c r="FRZ216" s="597"/>
      <c r="FSA216" s="446"/>
      <c r="FSB216" s="446"/>
      <c r="FSC216" s="446"/>
      <c r="FSD216" s="597"/>
      <c r="FSE216" s="446"/>
      <c r="FSF216" s="446"/>
      <c r="FSG216" s="446"/>
      <c r="FSH216" s="446"/>
      <c r="FSI216" s="597"/>
      <c r="FSJ216" s="144"/>
      <c r="FSK216" s="144"/>
      <c r="FSL216" s="144"/>
      <c r="FSM216" s="145"/>
      <c r="FSN216" s="597"/>
      <c r="FSO216" s="597"/>
      <c r="FSP216" s="597"/>
      <c r="FSQ216" s="446"/>
      <c r="FSR216" s="446"/>
      <c r="FSS216" s="446"/>
      <c r="FST216" s="597"/>
      <c r="FSU216" s="446"/>
      <c r="FSV216" s="446"/>
      <c r="FSW216" s="446"/>
      <c r="FSX216" s="446"/>
      <c r="FSY216" s="597"/>
      <c r="FSZ216" s="144"/>
      <c r="FTA216" s="144"/>
      <c r="FTB216" s="144"/>
      <c r="FTC216" s="145"/>
      <c r="FTD216" s="597"/>
      <c r="FTE216" s="597"/>
      <c r="FTF216" s="597"/>
      <c r="FTG216" s="446"/>
      <c r="FTH216" s="446"/>
      <c r="FTI216" s="446"/>
      <c r="FTJ216" s="597"/>
      <c r="FTK216" s="446"/>
      <c r="FTL216" s="446"/>
      <c r="FTM216" s="446"/>
      <c r="FTN216" s="446"/>
      <c r="FTO216" s="597"/>
      <c r="FTP216" s="144"/>
      <c r="FTQ216" s="144"/>
      <c r="FTR216" s="144"/>
      <c r="FTS216" s="145"/>
      <c r="FTT216" s="597"/>
      <c r="FTU216" s="597"/>
      <c r="FTV216" s="597"/>
      <c r="FTW216" s="446"/>
      <c r="FTX216" s="446"/>
      <c r="FTY216" s="446"/>
      <c r="FTZ216" s="597"/>
      <c r="FUA216" s="446"/>
      <c r="FUB216" s="446"/>
      <c r="FUC216" s="446"/>
      <c r="FUD216" s="446"/>
      <c r="FUE216" s="597"/>
      <c r="FUF216" s="144"/>
      <c r="FUG216" s="144"/>
      <c r="FUH216" s="144"/>
      <c r="FUI216" s="145"/>
      <c r="FUJ216" s="597"/>
      <c r="FUK216" s="597"/>
      <c r="FUL216" s="597"/>
      <c r="FUM216" s="446"/>
      <c r="FUN216" s="446"/>
      <c r="FUO216" s="446"/>
      <c r="FUP216" s="597"/>
      <c r="FUQ216" s="446"/>
      <c r="FUR216" s="446"/>
      <c r="FUS216" s="446"/>
      <c r="FUT216" s="446"/>
      <c r="FUU216" s="597"/>
      <c r="FUV216" s="144"/>
      <c r="FUW216" s="144"/>
      <c r="FUX216" s="144"/>
      <c r="FUY216" s="145"/>
      <c r="FUZ216" s="597"/>
      <c r="FVA216" s="597"/>
      <c r="FVB216" s="597"/>
      <c r="FVC216" s="446"/>
      <c r="FVD216" s="446"/>
      <c r="FVE216" s="446"/>
      <c r="FVF216" s="597"/>
      <c r="FVG216" s="446"/>
      <c r="FVH216" s="446"/>
      <c r="FVI216" s="446"/>
      <c r="FVJ216" s="446"/>
      <c r="FVK216" s="597"/>
      <c r="FVL216" s="144"/>
      <c r="FVM216" s="144"/>
      <c r="FVN216" s="144"/>
      <c r="FVO216" s="145"/>
      <c r="FVP216" s="597"/>
      <c r="FVQ216" s="597"/>
      <c r="FVR216" s="597"/>
      <c r="FVS216" s="446"/>
      <c r="FVT216" s="446"/>
      <c r="FVU216" s="446"/>
      <c r="FVV216" s="597"/>
      <c r="FVW216" s="446"/>
      <c r="FVX216" s="446"/>
      <c r="FVY216" s="446"/>
      <c r="FVZ216" s="446"/>
      <c r="FWA216" s="597"/>
      <c r="FWB216" s="144"/>
      <c r="FWC216" s="144"/>
      <c r="FWD216" s="144"/>
      <c r="FWE216" s="145"/>
      <c r="FWF216" s="597"/>
      <c r="FWG216" s="597"/>
      <c r="FWH216" s="597"/>
      <c r="FWI216" s="446"/>
      <c r="FWJ216" s="446"/>
      <c r="FWK216" s="446"/>
      <c r="FWL216" s="597"/>
      <c r="FWM216" s="446"/>
      <c r="FWN216" s="446"/>
      <c r="FWO216" s="446"/>
      <c r="FWP216" s="446"/>
      <c r="FWQ216" s="597"/>
      <c r="FWR216" s="144"/>
      <c r="FWS216" s="144"/>
      <c r="FWT216" s="144"/>
      <c r="FWU216" s="145"/>
      <c r="FWV216" s="597"/>
      <c r="FWW216" s="597"/>
      <c r="FWX216" s="597"/>
      <c r="FWY216" s="446"/>
      <c r="FWZ216" s="446"/>
      <c r="FXA216" s="446"/>
      <c r="FXB216" s="597"/>
      <c r="FXC216" s="446"/>
      <c r="FXD216" s="446"/>
      <c r="FXE216" s="446"/>
      <c r="FXF216" s="446"/>
      <c r="FXG216" s="597"/>
      <c r="FXH216" s="144"/>
      <c r="FXI216" s="144"/>
      <c r="FXJ216" s="144"/>
      <c r="FXK216" s="145"/>
      <c r="FXL216" s="597"/>
      <c r="FXM216" s="597"/>
      <c r="FXN216" s="597"/>
      <c r="FXO216" s="446"/>
      <c r="FXP216" s="446"/>
      <c r="FXQ216" s="446"/>
      <c r="FXR216" s="597"/>
      <c r="FXS216" s="446"/>
      <c r="FXT216" s="446"/>
      <c r="FXU216" s="446"/>
      <c r="FXV216" s="446"/>
      <c r="FXW216" s="597"/>
      <c r="FXX216" s="144"/>
      <c r="FXY216" s="144"/>
      <c r="FXZ216" s="144"/>
      <c r="FYA216" s="145"/>
      <c r="FYB216" s="597"/>
      <c r="FYC216" s="597"/>
      <c r="FYD216" s="597"/>
      <c r="FYE216" s="446"/>
      <c r="FYF216" s="446"/>
      <c r="FYG216" s="446"/>
      <c r="FYH216" s="597"/>
      <c r="FYI216" s="446"/>
      <c r="FYJ216" s="446"/>
      <c r="FYK216" s="446"/>
      <c r="FYL216" s="446"/>
      <c r="FYM216" s="597"/>
      <c r="FYN216" s="144"/>
      <c r="FYO216" s="144"/>
      <c r="FYP216" s="144"/>
      <c r="FYQ216" s="145"/>
      <c r="FYR216" s="597"/>
      <c r="FYS216" s="597"/>
      <c r="FYT216" s="597"/>
      <c r="FYU216" s="446"/>
      <c r="FYV216" s="446"/>
      <c r="FYW216" s="446"/>
      <c r="FYX216" s="597"/>
      <c r="FYY216" s="446"/>
      <c r="FYZ216" s="446"/>
      <c r="FZA216" s="446"/>
      <c r="FZB216" s="446"/>
      <c r="FZC216" s="597"/>
      <c r="FZD216" s="144"/>
      <c r="FZE216" s="144"/>
      <c r="FZF216" s="144"/>
      <c r="FZG216" s="145"/>
      <c r="FZH216" s="597"/>
      <c r="FZI216" s="597"/>
      <c r="FZJ216" s="597"/>
      <c r="FZK216" s="446"/>
      <c r="FZL216" s="446"/>
      <c r="FZM216" s="446"/>
      <c r="FZN216" s="597"/>
      <c r="FZO216" s="446"/>
      <c r="FZP216" s="446"/>
      <c r="FZQ216" s="446"/>
      <c r="FZR216" s="446"/>
      <c r="FZS216" s="597"/>
      <c r="FZT216" s="144"/>
      <c r="FZU216" s="144"/>
      <c r="FZV216" s="144"/>
      <c r="FZW216" s="145"/>
      <c r="FZX216" s="597"/>
      <c r="FZY216" s="597"/>
      <c r="FZZ216" s="597"/>
      <c r="GAA216" s="446"/>
      <c r="GAB216" s="446"/>
      <c r="GAC216" s="446"/>
      <c r="GAD216" s="597"/>
      <c r="GAE216" s="446"/>
      <c r="GAF216" s="446"/>
      <c r="GAG216" s="446"/>
      <c r="GAH216" s="446"/>
      <c r="GAI216" s="597"/>
      <c r="GAJ216" s="144"/>
      <c r="GAK216" s="144"/>
      <c r="GAL216" s="144"/>
      <c r="GAM216" s="145"/>
      <c r="GAN216" s="597"/>
      <c r="GAO216" s="597"/>
      <c r="GAP216" s="597"/>
      <c r="GAQ216" s="446"/>
      <c r="GAR216" s="446"/>
      <c r="GAS216" s="446"/>
      <c r="GAT216" s="597"/>
      <c r="GAU216" s="446"/>
      <c r="GAV216" s="446"/>
      <c r="GAW216" s="446"/>
      <c r="GAX216" s="446"/>
      <c r="GAY216" s="597"/>
      <c r="GAZ216" s="144"/>
      <c r="GBA216" s="144"/>
      <c r="GBB216" s="144"/>
      <c r="GBC216" s="145"/>
      <c r="GBD216" s="597"/>
      <c r="GBE216" s="597"/>
      <c r="GBF216" s="597"/>
      <c r="GBG216" s="446"/>
      <c r="GBH216" s="446"/>
      <c r="GBI216" s="446"/>
      <c r="GBJ216" s="597"/>
      <c r="GBK216" s="446"/>
      <c r="GBL216" s="446"/>
      <c r="GBM216" s="446"/>
      <c r="GBN216" s="446"/>
      <c r="GBO216" s="597"/>
      <c r="GBP216" s="144"/>
      <c r="GBQ216" s="144"/>
      <c r="GBR216" s="144"/>
      <c r="GBS216" s="145"/>
      <c r="GBT216" s="597"/>
      <c r="GBU216" s="597"/>
      <c r="GBV216" s="597"/>
      <c r="GBW216" s="446"/>
      <c r="GBX216" s="446"/>
      <c r="GBY216" s="446"/>
      <c r="GBZ216" s="597"/>
      <c r="GCA216" s="446"/>
      <c r="GCB216" s="446"/>
      <c r="GCC216" s="446"/>
      <c r="GCD216" s="446"/>
      <c r="GCE216" s="597"/>
      <c r="GCF216" s="144"/>
      <c r="GCG216" s="144"/>
      <c r="GCH216" s="144"/>
      <c r="GCI216" s="145"/>
      <c r="GCJ216" s="597"/>
      <c r="GCK216" s="597"/>
      <c r="GCL216" s="597"/>
      <c r="GCM216" s="446"/>
      <c r="GCN216" s="446"/>
      <c r="GCO216" s="446"/>
      <c r="GCP216" s="597"/>
      <c r="GCQ216" s="446"/>
      <c r="GCR216" s="446"/>
      <c r="GCS216" s="446"/>
      <c r="GCT216" s="446"/>
      <c r="GCU216" s="597"/>
      <c r="GCV216" s="144"/>
      <c r="GCW216" s="144"/>
      <c r="GCX216" s="144"/>
      <c r="GCY216" s="145"/>
      <c r="GCZ216" s="597"/>
      <c r="GDA216" s="597"/>
      <c r="GDB216" s="597"/>
      <c r="GDC216" s="446"/>
      <c r="GDD216" s="446"/>
      <c r="GDE216" s="446"/>
      <c r="GDF216" s="597"/>
      <c r="GDG216" s="446"/>
      <c r="GDH216" s="446"/>
      <c r="GDI216" s="446"/>
      <c r="GDJ216" s="446"/>
      <c r="GDK216" s="597"/>
      <c r="GDL216" s="144"/>
      <c r="GDM216" s="144"/>
      <c r="GDN216" s="144"/>
      <c r="GDO216" s="145"/>
      <c r="GDP216" s="597"/>
      <c r="GDQ216" s="597"/>
      <c r="GDR216" s="597"/>
      <c r="GDS216" s="446"/>
      <c r="GDT216" s="446"/>
      <c r="GDU216" s="446"/>
      <c r="GDV216" s="597"/>
      <c r="GDW216" s="446"/>
      <c r="GDX216" s="446"/>
      <c r="GDY216" s="446"/>
      <c r="GDZ216" s="446"/>
      <c r="GEA216" s="597"/>
      <c r="GEB216" s="144"/>
      <c r="GEC216" s="144"/>
      <c r="GED216" s="144"/>
      <c r="GEE216" s="145"/>
      <c r="GEF216" s="597"/>
      <c r="GEG216" s="597"/>
      <c r="GEH216" s="597"/>
      <c r="GEI216" s="446"/>
      <c r="GEJ216" s="446"/>
      <c r="GEK216" s="446"/>
      <c r="GEL216" s="597"/>
      <c r="GEM216" s="446"/>
      <c r="GEN216" s="446"/>
      <c r="GEO216" s="446"/>
      <c r="GEP216" s="446"/>
      <c r="GEQ216" s="597"/>
      <c r="GER216" s="144"/>
      <c r="GES216" s="144"/>
      <c r="GET216" s="144"/>
      <c r="GEU216" s="145"/>
      <c r="GEV216" s="597"/>
      <c r="GEW216" s="597"/>
      <c r="GEX216" s="597"/>
      <c r="GEY216" s="446"/>
      <c r="GEZ216" s="446"/>
      <c r="GFA216" s="446"/>
      <c r="GFB216" s="597"/>
      <c r="GFC216" s="446"/>
      <c r="GFD216" s="446"/>
      <c r="GFE216" s="446"/>
      <c r="GFF216" s="446"/>
      <c r="GFG216" s="597"/>
      <c r="GFH216" s="144"/>
      <c r="GFI216" s="144"/>
      <c r="GFJ216" s="144"/>
      <c r="GFK216" s="145"/>
      <c r="GFL216" s="597"/>
      <c r="GFM216" s="597"/>
      <c r="GFN216" s="597"/>
      <c r="GFO216" s="446"/>
      <c r="GFP216" s="446"/>
      <c r="GFQ216" s="446"/>
      <c r="GFR216" s="597"/>
      <c r="GFS216" s="446"/>
      <c r="GFT216" s="446"/>
      <c r="GFU216" s="446"/>
      <c r="GFV216" s="446"/>
      <c r="GFW216" s="597"/>
      <c r="GFX216" s="144"/>
      <c r="GFY216" s="144"/>
      <c r="GFZ216" s="144"/>
      <c r="GGA216" s="145"/>
      <c r="GGB216" s="597"/>
      <c r="GGC216" s="597"/>
      <c r="GGD216" s="597"/>
      <c r="GGE216" s="446"/>
      <c r="GGF216" s="446"/>
      <c r="GGG216" s="446"/>
      <c r="GGH216" s="597"/>
      <c r="GGI216" s="446"/>
      <c r="GGJ216" s="446"/>
      <c r="GGK216" s="446"/>
      <c r="GGL216" s="446"/>
      <c r="GGM216" s="597"/>
      <c r="GGN216" s="144"/>
      <c r="GGO216" s="144"/>
      <c r="GGP216" s="144"/>
      <c r="GGQ216" s="145"/>
      <c r="GGR216" s="597"/>
      <c r="GGS216" s="597"/>
      <c r="GGT216" s="597"/>
      <c r="GGU216" s="446"/>
      <c r="GGV216" s="446"/>
      <c r="GGW216" s="446"/>
      <c r="GGX216" s="597"/>
      <c r="GGY216" s="446"/>
      <c r="GGZ216" s="446"/>
      <c r="GHA216" s="446"/>
      <c r="GHB216" s="446"/>
      <c r="GHC216" s="597"/>
      <c r="GHD216" s="144"/>
      <c r="GHE216" s="144"/>
      <c r="GHF216" s="144"/>
      <c r="GHG216" s="145"/>
      <c r="GHH216" s="597"/>
      <c r="GHI216" s="597"/>
      <c r="GHJ216" s="597"/>
      <c r="GHK216" s="446"/>
      <c r="GHL216" s="446"/>
      <c r="GHM216" s="446"/>
      <c r="GHN216" s="597"/>
      <c r="GHO216" s="446"/>
      <c r="GHP216" s="446"/>
      <c r="GHQ216" s="446"/>
      <c r="GHR216" s="446"/>
      <c r="GHS216" s="597"/>
      <c r="GHT216" s="144"/>
      <c r="GHU216" s="144"/>
      <c r="GHV216" s="144"/>
      <c r="GHW216" s="145"/>
      <c r="GHX216" s="597"/>
      <c r="GHY216" s="597"/>
      <c r="GHZ216" s="597"/>
      <c r="GIA216" s="446"/>
      <c r="GIB216" s="446"/>
      <c r="GIC216" s="446"/>
      <c r="GID216" s="597"/>
      <c r="GIE216" s="446"/>
      <c r="GIF216" s="446"/>
      <c r="GIG216" s="446"/>
      <c r="GIH216" s="446"/>
      <c r="GII216" s="597"/>
      <c r="GIJ216" s="144"/>
      <c r="GIK216" s="144"/>
      <c r="GIL216" s="144"/>
      <c r="GIM216" s="145"/>
      <c r="GIN216" s="597"/>
      <c r="GIO216" s="597"/>
      <c r="GIP216" s="597"/>
      <c r="GIQ216" s="446"/>
      <c r="GIR216" s="446"/>
      <c r="GIS216" s="446"/>
      <c r="GIT216" s="597"/>
      <c r="GIU216" s="446"/>
      <c r="GIV216" s="446"/>
      <c r="GIW216" s="446"/>
      <c r="GIX216" s="446"/>
      <c r="GIY216" s="597"/>
      <c r="GIZ216" s="144"/>
      <c r="GJA216" s="144"/>
      <c r="GJB216" s="144"/>
      <c r="GJC216" s="145"/>
      <c r="GJD216" s="597"/>
      <c r="GJE216" s="597"/>
      <c r="GJF216" s="597"/>
      <c r="GJG216" s="446"/>
      <c r="GJH216" s="446"/>
      <c r="GJI216" s="446"/>
      <c r="GJJ216" s="597"/>
      <c r="GJK216" s="446"/>
      <c r="GJL216" s="446"/>
      <c r="GJM216" s="446"/>
      <c r="GJN216" s="446"/>
      <c r="GJO216" s="597"/>
      <c r="GJP216" s="144"/>
      <c r="GJQ216" s="144"/>
      <c r="GJR216" s="144"/>
      <c r="GJS216" s="145"/>
      <c r="GJT216" s="597"/>
      <c r="GJU216" s="597"/>
      <c r="GJV216" s="597"/>
      <c r="GJW216" s="446"/>
      <c r="GJX216" s="446"/>
      <c r="GJY216" s="446"/>
      <c r="GJZ216" s="597"/>
      <c r="GKA216" s="446"/>
      <c r="GKB216" s="446"/>
      <c r="GKC216" s="446"/>
      <c r="GKD216" s="446"/>
      <c r="GKE216" s="597"/>
      <c r="GKF216" s="144"/>
      <c r="GKG216" s="144"/>
      <c r="GKH216" s="144"/>
      <c r="GKI216" s="145"/>
      <c r="GKJ216" s="597"/>
      <c r="GKK216" s="597"/>
      <c r="GKL216" s="597"/>
      <c r="GKM216" s="446"/>
      <c r="GKN216" s="446"/>
      <c r="GKO216" s="446"/>
      <c r="GKP216" s="597"/>
      <c r="GKQ216" s="446"/>
      <c r="GKR216" s="446"/>
      <c r="GKS216" s="446"/>
      <c r="GKT216" s="446"/>
      <c r="GKU216" s="597"/>
      <c r="GKV216" s="144"/>
      <c r="GKW216" s="144"/>
      <c r="GKX216" s="144"/>
      <c r="GKY216" s="145"/>
      <c r="GKZ216" s="597"/>
      <c r="GLA216" s="597"/>
      <c r="GLB216" s="597"/>
      <c r="GLC216" s="446"/>
      <c r="GLD216" s="446"/>
      <c r="GLE216" s="446"/>
      <c r="GLF216" s="597"/>
      <c r="GLG216" s="446"/>
      <c r="GLH216" s="446"/>
      <c r="GLI216" s="446"/>
      <c r="GLJ216" s="446"/>
      <c r="GLK216" s="597"/>
      <c r="GLL216" s="144"/>
      <c r="GLM216" s="144"/>
      <c r="GLN216" s="144"/>
      <c r="GLO216" s="145"/>
      <c r="GLP216" s="597"/>
      <c r="GLQ216" s="597"/>
      <c r="GLR216" s="597"/>
      <c r="GLS216" s="446"/>
      <c r="GLT216" s="446"/>
      <c r="GLU216" s="446"/>
      <c r="GLV216" s="597"/>
      <c r="GLW216" s="446"/>
      <c r="GLX216" s="446"/>
      <c r="GLY216" s="446"/>
      <c r="GLZ216" s="446"/>
      <c r="GMA216" s="597"/>
      <c r="GMB216" s="144"/>
      <c r="GMC216" s="144"/>
      <c r="GMD216" s="144"/>
      <c r="GME216" s="145"/>
      <c r="GMF216" s="597"/>
      <c r="GMG216" s="597"/>
      <c r="GMH216" s="597"/>
      <c r="GMI216" s="446"/>
      <c r="GMJ216" s="446"/>
      <c r="GMK216" s="446"/>
      <c r="GML216" s="597"/>
      <c r="GMM216" s="446"/>
      <c r="GMN216" s="446"/>
      <c r="GMO216" s="446"/>
      <c r="GMP216" s="446"/>
      <c r="GMQ216" s="597"/>
      <c r="GMR216" s="144"/>
      <c r="GMS216" s="144"/>
      <c r="GMT216" s="144"/>
      <c r="GMU216" s="145"/>
      <c r="GMV216" s="597"/>
      <c r="GMW216" s="597"/>
      <c r="GMX216" s="597"/>
      <c r="GMY216" s="446"/>
      <c r="GMZ216" s="446"/>
      <c r="GNA216" s="446"/>
      <c r="GNB216" s="597"/>
      <c r="GNC216" s="446"/>
      <c r="GND216" s="446"/>
      <c r="GNE216" s="446"/>
      <c r="GNF216" s="446"/>
      <c r="GNG216" s="597"/>
      <c r="GNH216" s="144"/>
      <c r="GNI216" s="144"/>
      <c r="GNJ216" s="144"/>
      <c r="GNK216" s="145"/>
      <c r="GNL216" s="597"/>
      <c r="GNM216" s="597"/>
      <c r="GNN216" s="597"/>
      <c r="GNO216" s="446"/>
      <c r="GNP216" s="446"/>
      <c r="GNQ216" s="446"/>
      <c r="GNR216" s="597"/>
      <c r="GNS216" s="446"/>
      <c r="GNT216" s="446"/>
      <c r="GNU216" s="446"/>
      <c r="GNV216" s="446"/>
      <c r="GNW216" s="597"/>
      <c r="GNX216" s="144"/>
      <c r="GNY216" s="144"/>
      <c r="GNZ216" s="144"/>
      <c r="GOA216" s="145"/>
      <c r="GOB216" s="597"/>
      <c r="GOC216" s="597"/>
      <c r="GOD216" s="597"/>
      <c r="GOE216" s="446"/>
      <c r="GOF216" s="446"/>
      <c r="GOG216" s="446"/>
      <c r="GOH216" s="597"/>
      <c r="GOI216" s="446"/>
      <c r="GOJ216" s="446"/>
      <c r="GOK216" s="446"/>
      <c r="GOL216" s="446"/>
      <c r="GOM216" s="597"/>
      <c r="GON216" s="144"/>
      <c r="GOO216" s="144"/>
      <c r="GOP216" s="144"/>
      <c r="GOQ216" s="145"/>
      <c r="GOR216" s="597"/>
      <c r="GOS216" s="597"/>
      <c r="GOT216" s="597"/>
      <c r="GOU216" s="446"/>
      <c r="GOV216" s="446"/>
      <c r="GOW216" s="446"/>
      <c r="GOX216" s="597"/>
      <c r="GOY216" s="446"/>
      <c r="GOZ216" s="446"/>
      <c r="GPA216" s="446"/>
      <c r="GPB216" s="446"/>
      <c r="GPC216" s="597"/>
      <c r="GPD216" s="144"/>
      <c r="GPE216" s="144"/>
      <c r="GPF216" s="144"/>
      <c r="GPG216" s="145"/>
      <c r="GPH216" s="597"/>
      <c r="GPI216" s="597"/>
      <c r="GPJ216" s="597"/>
      <c r="GPK216" s="446"/>
      <c r="GPL216" s="446"/>
      <c r="GPM216" s="446"/>
      <c r="GPN216" s="597"/>
      <c r="GPO216" s="446"/>
      <c r="GPP216" s="446"/>
      <c r="GPQ216" s="446"/>
      <c r="GPR216" s="446"/>
      <c r="GPS216" s="597"/>
      <c r="GPT216" s="144"/>
      <c r="GPU216" s="144"/>
      <c r="GPV216" s="144"/>
      <c r="GPW216" s="145"/>
      <c r="GPX216" s="597"/>
      <c r="GPY216" s="597"/>
      <c r="GPZ216" s="597"/>
      <c r="GQA216" s="446"/>
      <c r="GQB216" s="446"/>
      <c r="GQC216" s="446"/>
      <c r="GQD216" s="597"/>
      <c r="GQE216" s="446"/>
      <c r="GQF216" s="446"/>
      <c r="GQG216" s="446"/>
      <c r="GQH216" s="446"/>
      <c r="GQI216" s="597"/>
      <c r="GQJ216" s="144"/>
      <c r="GQK216" s="144"/>
      <c r="GQL216" s="144"/>
      <c r="GQM216" s="145"/>
      <c r="GQN216" s="597"/>
      <c r="GQO216" s="597"/>
      <c r="GQP216" s="597"/>
      <c r="GQQ216" s="446"/>
      <c r="GQR216" s="446"/>
      <c r="GQS216" s="446"/>
      <c r="GQT216" s="597"/>
      <c r="GQU216" s="446"/>
      <c r="GQV216" s="446"/>
      <c r="GQW216" s="446"/>
      <c r="GQX216" s="446"/>
      <c r="GQY216" s="597"/>
      <c r="GQZ216" s="144"/>
      <c r="GRA216" s="144"/>
      <c r="GRB216" s="144"/>
      <c r="GRC216" s="145"/>
      <c r="GRD216" s="597"/>
      <c r="GRE216" s="597"/>
      <c r="GRF216" s="597"/>
      <c r="GRG216" s="446"/>
      <c r="GRH216" s="446"/>
      <c r="GRI216" s="446"/>
      <c r="GRJ216" s="597"/>
      <c r="GRK216" s="446"/>
      <c r="GRL216" s="446"/>
      <c r="GRM216" s="446"/>
      <c r="GRN216" s="446"/>
      <c r="GRO216" s="597"/>
      <c r="GRP216" s="144"/>
      <c r="GRQ216" s="144"/>
      <c r="GRR216" s="144"/>
      <c r="GRS216" s="145"/>
      <c r="GRT216" s="597"/>
      <c r="GRU216" s="597"/>
      <c r="GRV216" s="597"/>
      <c r="GRW216" s="446"/>
      <c r="GRX216" s="446"/>
      <c r="GRY216" s="446"/>
      <c r="GRZ216" s="597"/>
      <c r="GSA216" s="446"/>
      <c r="GSB216" s="446"/>
      <c r="GSC216" s="446"/>
      <c r="GSD216" s="446"/>
      <c r="GSE216" s="597"/>
      <c r="GSF216" s="144"/>
      <c r="GSG216" s="144"/>
      <c r="GSH216" s="144"/>
      <c r="GSI216" s="145"/>
      <c r="GSJ216" s="597"/>
      <c r="GSK216" s="597"/>
      <c r="GSL216" s="597"/>
      <c r="GSM216" s="446"/>
      <c r="GSN216" s="446"/>
      <c r="GSO216" s="446"/>
      <c r="GSP216" s="597"/>
      <c r="GSQ216" s="446"/>
      <c r="GSR216" s="446"/>
      <c r="GSS216" s="446"/>
      <c r="GST216" s="446"/>
      <c r="GSU216" s="597"/>
      <c r="GSV216" s="144"/>
      <c r="GSW216" s="144"/>
      <c r="GSX216" s="144"/>
      <c r="GSY216" s="145"/>
      <c r="GSZ216" s="597"/>
      <c r="GTA216" s="597"/>
      <c r="GTB216" s="597"/>
      <c r="GTC216" s="446"/>
      <c r="GTD216" s="446"/>
      <c r="GTE216" s="446"/>
      <c r="GTF216" s="597"/>
      <c r="GTG216" s="446"/>
      <c r="GTH216" s="446"/>
      <c r="GTI216" s="446"/>
      <c r="GTJ216" s="446"/>
      <c r="GTK216" s="597"/>
      <c r="GTL216" s="144"/>
      <c r="GTM216" s="144"/>
      <c r="GTN216" s="144"/>
      <c r="GTO216" s="145"/>
      <c r="GTP216" s="597"/>
      <c r="GTQ216" s="597"/>
      <c r="GTR216" s="597"/>
      <c r="GTS216" s="446"/>
      <c r="GTT216" s="446"/>
      <c r="GTU216" s="446"/>
      <c r="GTV216" s="597"/>
      <c r="GTW216" s="446"/>
      <c r="GTX216" s="446"/>
      <c r="GTY216" s="446"/>
      <c r="GTZ216" s="446"/>
      <c r="GUA216" s="597"/>
      <c r="GUB216" s="144"/>
      <c r="GUC216" s="144"/>
      <c r="GUD216" s="144"/>
      <c r="GUE216" s="145"/>
      <c r="GUF216" s="597"/>
      <c r="GUG216" s="597"/>
      <c r="GUH216" s="597"/>
      <c r="GUI216" s="446"/>
      <c r="GUJ216" s="446"/>
      <c r="GUK216" s="446"/>
      <c r="GUL216" s="597"/>
      <c r="GUM216" s="446"/>
      <c r="GUN216" s="446"/>
      <c r="GUO216" s="446"/>
      <c r="GUP216" s="446"/>
      <c r="GUQ216" s="597"/>
      <c r="GUR216" s="144"/>
      <c r="GUS216" s="144"/>
      <c r="GUT216" s="144"/>
      <c r="GUU216" s="145"/>
      <c r="GUV216" s="597"/>
      <c r="GUW216" s="597"/>
      <c r="GUX216" s="597"/>
      <c r="GUY216" s="446"/>
      <c r="GUZ216" s="446"/>
      <c r="GVA216" s="446"/>
      <c r="GVB216" s="597"/>
      <c r="GVC216" s="446"/>
      <c r="GVD216" s="446"/>
      <c r="GVE216" s="446"/>
      <c r="GVF216" s="446"/>
      <c r="GVG216" s="597"/>
      <c r="GVH216" s="144"/>
      <c r="GVI216" s="144"/>
      <c r="GVJ216" s="144"/>
      <c r="GVK216" s="145"/>
      <c r="GVL216" s="597"/>
      <c r="GVM216" s="597"/>
      <c r="GVN216" s="597"/>
      <c r="GVO216" s="446"/>
      <c r="GVP216" s="446"/>
      <c r="GVQ216" s="446"/>
      <c r="GVR216" s="597"/>
      <c r="GVS216" s="446"/>
      <c r="GVT216" s="446"/>
      <c r="GVU216" s="446"/>
      <c r="GVV216" s="446"/>
      <c r="GVW216" s="597"/>
      <c r="GVX216" s="144"/>
      <c r="GVY216" s="144"/>
      <c r="GVZ216" s="144"/>
      <c r="GWA216" s="145"/>
      <c r="GWB216" s="597"/>
      <c r="GWC216" s="597"/>
      <c r="GWD216" s="597"/>
      <c r="GWE216" s="446"/>
      <c r="GWF216" s="446"/>
      <c r="GWG216" s="446"/>
      <c r="GWH216" s="597"/>
      <c r="GWI216" s="446"/>
      <c r="GWJ216" s="446"/>
      <c r="GWK216" s="446"/>
      <c r="GWL216" s="446"/>
      <c r="GWM216" s="597"/>
      <c r="GWN216" s="144"/>
      <c r="GWO216" s="144"/>
      <c r="GWP216" s="144"/>
      <c r="GWQ216" s="145"/>
      <c r="GWR216" s="597"/>
      <c r="GWS216" s="597"/>
      <c r="GWT216" s="597"/>
      <c r="GWU216" s="446"/>
      <c r="GWV216" s="446"/>
      <c r="GWW216" s="446"/>
      <c r="GWX216" s="597"/>
      <c r="GWY216" s="446"/>
      <c r="GWZ216" s="446"/>
      <c r="GXA216" s="446"/>
      <c r="GXB216" s="446"/>
      <c r="GXC216" s="597"/>
      <c r="GXD216" s="144"/>
      <c r="GXE216" s="144"/>
      <c r="GXF216" s="144"/>
      <c r="GXG216" s="145"/>
      <c r="GXH216" s="597"/>
      <c r="GXI216" s="597"/>
      <c r="GXJ216" s="597"/>
      <c r="GXK216" s="446"/>
      <c r="GXL216" s="446"/>
      <c r="GXM216" s="446"/>
      <c r="GXN216" s="597"/>
      <c r="GXO216" s="446"/>
      <c r="GXP216" s="446"/>
      <c r="GXQ216" s="446"/>
      <c r="GXR216" s="446"/>
      <c r="GXS216" s="597"/>
      <c r="GXT216" s="144"/>
      <c r="GXU216" s="144"/>
      <c r="GXV216" s="144"/>
      <c r="GXW216" s="145"/>
      <c r="GXX216" s="597"/>
      <c r="GXY216" s="597"/>
      <c r="GXZ216" s="597"/>
      <c r="GYA216" s="446"/>
      <c r="GYB216" s="446"/>
      <c r="GYC216" s="446"/>
      <c r="GYD216" s="597"/>
      <c r="GYE216" s="446"/>
      <c r="GYF216" s="446"/>
      <c r="GYG216" s="446"/>
      <c r="GYH216" s="446"/>
      <c r="GYI216" s="597"/>
      <c r="GYJ216" s="144"/>
      <c r="GYK216" s="144"/>
      <c r="GYL216" s="144"/>
      <c r="GYM216" s="145"/>
      <c r="GYN216" s="597"/>
      <c r="GYO216" s="597"/>
      <c r="GYP216" s="597"/>
      <c r="GYQ216" s="446"/>
      <c r="GYR216" s="446"/>
      <c r="GYS216" s="446"/>
      <c r="GYT216" s="597"/>
      <c r="GYU216" s="446"/>
      <c r="GYV216" s="446"/>
      <c r="GYW216" s="446"/>
      <c r="GYX216" s="446"/>
      <c r="GYY216" s="597"/>
      <c r="GYZ216" s="144"/>
      <c r="GZA216" s="144"/>
      <c r="GZB216" s="144"/>
      <c r="GZC216" s="145"/>
      <c r="GZD216" s="597"/>
      <c r="GZE216" s="597"/>
      <c r="GZF216" s="597"/>
      <c r="GZG216" s="446"/>
      <c r="GZH216" s="446"/>
      <c r="GZI216" s="446"/>
      <c r="GZJ216" s="597"/>
      <c r="GZK216" s="446"/>
      <c r="GZL216" s="446"/>
      <c r="GZM216" s="446"/>
      <c r="GZN216" s="446"/>
      <c r="GZO216" s="597"/>
      <c r="GZP216" s="144"/>
      <c r="GZQ216" s="144"/>
      <c r="GZR216" s="144"/>
      <c r="GZS216" s="145"/>
      <c r="GZT216" s="597"/>
      <c r="GZU216" s="597"/>
      <c r="GZV216" s="597"/>
      <c r="GZW216" s="446"/>
      <c r="GZX216" s="446"/>
      <c r="GZY216" s="446"/>
      <c r="GZZ216" s="597"/>
      <c r="HAA216" s="446"/>
      <c r="HAB216" s="446"/>
      <c r="HAC216" s="446"/>
      <c r="HAD216" s="446"/>
      <c r="HAE216" s="597"/>
      <c r="HAF216" s="144"/>
      <c r="HAG216" s="144"/>
      <c r="HAH216" s="144"/>
      <c r="HAI216" s="145"/>
      <c r="HAJ216" s="597"/>
      <c r="HAK216" s="597"/>
      <c r="HAL216" s="597"/>
      <c r="HAM216" s="446"/>
      <c r="HAN216" s="446"/>
      <c r="HAO216" s="446"/>
      <c r="HAP216" s="597"/>
      <c r="HAQ216" s="446"/>
      <c r="HAR216" s="446"/>
      <c r="HAS216" s="446"/>
      <c r="HAT216" s="446"/>
      <c r="HAU216" s="597"/>
      <c r="HAV216" s="144"/>
      <c r="HAW216" s="144"/>
      <c r="HAX216" s="144"/>
      <c r="HAY216" s="145"/>
      <c r="HAZ216" s="597"/>
      <c r="HBA216" s="597"/>
      <c r="HBB216" s="597"/>
      <c r="HBC216" s="446"/>
      <c r="HBD216" s="446"/>
      <c r="HBE216" s="446"/>
      <c r="HBF216" s="597"/>
      <c r="HBG216" s="446"/>
      <c r="HBH216" s="446"/>
      <c r="HBI216" s="446"/>
      <c r="HBJ216" s="446"/>
      <c r="HBK216" s="597"/>
      <c r="HBL216" s="144"/>
      <c r="HBM216" s="144"/>
      <c r="HBN216" s="144"/>
      <c r="HBO216" s="145"/>
      <c r="HBP216" s="597"/>
      <c r="HBQ216" s="597"/>
      <c r="HBR216" s="597"/>
      <c r="HBS216" s="446"/>
      <c r="HBT216" s="446"/>
      <c r="HBU216" s="446"/>
      <c r="HBV216" s="597"/>
      <c r="HBW216" s="446"/>
      <c r="HBX216" s="446"/>
      <c r="HBY216" s="446"/>
      <c r="HBZ216" s="446"/>
      <c r="HCA216" s="597"/>
      <c r="HCB216" s="144"/>
      <c r="HCC216" s="144"/>
      <c r="HCD216" s="144"/>
      <c r="HCE216" s="145"/>
      <c r="HCF216" s="597"/>
      <c r="HCG216" s="597"/>
      <c r="HCH216" s="597"/>
      <c r="HCI216" s="446"/>
      <c r="HCJ216" s="446"/>
      <c r="HCK216" s="446"/>
      <c r="HCL216" s="597"/>
      <c r="HCM216" s="446"/>
      <c r="HCN216" s="446"/>
      <c r="HCO216" s="446"/>
      <c r="HCP216" s="446"/>
      <c r="HCQ216" s="597"/>
      <c r="HCR216" s="144"/>
      <c r="HCS216" s="144"/>
      <c r="HCT216" s="144"/>
      <c r="HCU216" s="145"/>
      <c r="HCV216" s="597"/>
      <c r="HCW216" s="597"/>
      <c r="HCX216" s="597"/>
      <c r="HCY216" s="446"/>
      <c r="HCZ216" s="446"/>
      <c r="HDA216" s="446"/>
      <c r="HDB216" s="597"/>
      <c r="HDC216" s="446"/>
      <c r="HDD216" s="446"/>
      <c r="HDE216" s="446"/>
      <c r="HDF216" s="446"/>
      <c r="HDG216" s="597"/>
      <c r="HDH216" s="144"/>
      <c r="HDI216" s="144"/>
      <c r="HDJ216" s="144"/>
      <c r="HDK216" s="145"/>
      <c r="HDL216" s="597"/>
      <c r="HDM216" s="597"/>
      <c r="HDN216" s="597"/>
      <c r="HDO216" s="446"/>
      <c r="HDP216" s="446"/>
      <c r="HDQ216" s="446"/>
      <c r="HDR216" s="597"/>
      <c r="HDS216" s="446"/>
      <c r="HDT216" s="446"/>
      <c r="HDU216" s="446"/>
      <c r="HDV216" s="446"/>
      <c r="HDW216" s="597"/>
      <c r="HDX216" s="144"/>
      <c r="HDY216" s="144"/>
      <c r="HDZ216" s="144"/>
      <c r="HEA216" s="145"/>
      <c r="HEB216" s="597"/>
      <c r="HEC216" s="597"/>
      <c r="HED216" s="597"/>
      <c r="HEE216" s="446"/>
      <c r="HEF216" s="446"/>
      <c r="HEG216" s="446"/>
      <c r="HEH216" s="597"/>
      <c r="HEI216" s="446"/>
      <c r="HEJ216" s="446"/>
      <c r="HEK216" s="446"/>
      <c r="HEL216" s="446"/>
      <c r="HEM216" s="597"/>
      <c r="HEN216" s="144"/>
      <c r="HEO216" s="144"/>
      <c r="HEP216" s="144"/>
      <c r="HEQ216" s="145"/>
      <c r="HER216" s="597"/>
      <c r="HES216" s="597"/>
      <c r="HET216" s="597"/>
      <c r="HEU216" s="446"/>
      <c r="HEV216" s="446"/>
      <c r="HEW216" s="446"/>
      <c r="HEX216" s="597"/>
      <c r="HEY216" s="446"/>
      <c r="HEZ216" s="446"/>
      <c r="HFA216" s="446"/>
      <c r="HFB216" s="446"/>
      <c r="HFC216" s="597"/>
      <c r="HFD216" s="144"/>
      <c r="HFE216" s="144"/>
      <c r="HFF216" s="144"/>
      <c r="HFG216" s="145"/>
      <c r="HFH216" s="597"/>
      <c r="HFI216" s="597"/>
      <c r="HFJ216" s="597"/>
      <c r="HFK216" s="446"/>
      <c r="HFL216" s="446"/>
      <c r="HFM216" s="446"/>
      <c r="HFN216" s="597"/>
      <c r="HFO216" s="446"/>
      <c r="HFP216" s="446"/>
      <c r="HFQ216" s="446"/>
      <c r="HFR216" s="446"/>
      <c r="HFS216" s="597"/>
      <c r="HFT216" s="144"/>
      <c r="HFU216" s="144"/>
      <c r="HFV216" s="144"/>
      <c r="HFW216" s="145"/>
      <c r="HFX216" s="597"/>
      <c r="HFY216" s="597"/>
      <c r="HFZ216" s="597"/>
      <c r="HGA216" s="446"/>
      <c r="HGB216" s="446"/>
      <c r="HGC216" s="446"/>
      <c r="HGD216" s="597"/>
      <c r="HGE216" s="446"/>
      <c r="HGF216" s="446"/>
      <c r="HGG216" s="446"/>
      <c r="HGH216" s="446"/>
      <c r="HGI216" s="597"/>
      <c r="HGJ216" s="144"/>
      <c r="HGK216" s="144"/>
      <c r="HGL216" s="144"/>
      <c r="HGM216" s="145"/>
      <c r="HGN216" s="597"/>
      <c r="HGO216" s="597"/>
      <c r="HGP216" s="597"/>
      <c r="HGQ216" s="446"/>
      <c r="HGR216" s="446"/>
      <c r="HGS216" s="446"/>
      <c r="HGT216" s="597"/>
      <c r="HGU216" s="446"/>
      <c r="HGV216" s="446"/>
      <c r="HGW216" s="446"/>
      <c r="HGX216" s="446"/>
      <c r="HGY216" s="597"/>
      <c r="HGZ216" s="144"/>
      <c r="HHA216" s="144"/>
      <c r="HHB216" s="144"/>
      <c r="HHC216" s="145"/>
      <c r="HHD216" s="597"/>
      <c r="HHE216" s="597"/>
      <c r="HHF216" s="597"/>
      <c r="HHG216" s="446"/>
      <c r="HHH216" s="446"/>
      <c r="HHI216" s="446"/>
      <c r="HHJ216" s="597"/>
      <c r="HHK216" s="446"/>
      <c r="HHL216" s="446"/>
      <c r="HHM216" s="446"/>
      <c r="HHN216" s="446"/>
      <c r="HHO216" s="597"/>
      <c r="HHP216" s="144"/>
      <c r="HHQ216" s="144"/>
      <c r="HHR216" s="144"/>
      <c r="HHS216" s="145"/>
      <c r="HHT216" s="597"/>
      <c r="HHU216" s="597"/>
      <c r="HHV216" s="597"/>
      <c r="HHW216" s="446"/>
      <c r="HHX216" s="446"/>
      <c r="HHY216" s="446"/>
      <c r="HHZ216" s="597"/>
      <c r="HIA216" s="446"/>
      <c r="HIB216" s="446"/>
      <c r="HIC216" s="446"/>
      <c r="HID216" s="446"/>
      <c r="HIE216" s="597"/>
      <c r="HIF216" s="144"/>
      <c r="HIG216" s="144"/>
      <c r="HIH216" s="144"/>
      <c r="HII216" s="145"/>
      <c r="HIJ216" s="597"/>
      <c r="HIK216" s="597"/>
      <c r="HIL216" s="597"/>
      <c r="HIM216" s="446"/>
      <c r="HIN216" s="446"/>
      <c r="HIO216" s="446"/>
      <c r="HIP216" s="597"/>
      <c r="HIQ216" s="446"/>
      <c r="HIR216" s="446"/>
      <c r="HIS216" s="446"/>
      <c r="HIT216" s="446"/>
      <c r="HIU216" s="597"/>
      <c r="HIV216" s="144"/>
      <c r="HIW216" s="144"/>
      <c r="HIX216" s="144"/>
      <c r="HIY216" s="145"/>
      <c r="HIZ216" s="597"/>
      <c r="HJA216" s="597"/>
      <c r="HJB216" s="597"/>
      <c r="HJC216" s="446"/>
      <c r="HJD216" s="446"/>
      <c r="HJE216" s="446"/>
      <c r="HJF216" s="597"/>
      <c r="HJG216" s="446"/>
      <c r="HJH216" s="446"/>
      <c r="HJI216" s="446"/>
      <c r="HJJ216" s="446"/>
      <c r="HJK216" s="597"/>
      <c r="HJL216" s="144"/>
      <c r="HJM216" s="144"/>
      <c r="HJN216" s="144"/>
      <c r="HJO216" s="145"/>
      <c r="HJP216" s="597"/>
      <c r="HJQ216" s="597"/>
      <c r="HJR216" s="597"/>
      <c r="HJS216" s="446"/>
      <c r="HJT216" s="446"/>
      <c r="HJU216" s="446"/>
      <c r="HJV216" s="597"/>
      <c r="HJW216" s="446"/>
      <c r="HJX216" s="446"/>
      <c r="HJY216" s="446"/>
      <c r="HJZ216" s="446"/>
      <c r="HKA216" s="597"/>
      <c r="HKB216" s="144"/>
      <c r="HKC216" s="144"/>
      <c r="HKD216" s="144"/>
      <c r="HKE216" s="145"/>
      <c r="HKF216" s="597"/>
      <c r="HKG216" s="597"/>
      <c r="HKH216" s="597"/>
      <c r="HKI216" s="446"/>
      <c r="HKJ216" s="446"/>
      <c r="HKK216" s="446"/>
      <c r="HKL216" s="597"/>
      <c r="HKM216" s="446"/>
      <c r="HKN216" s="446"/>
      <c r="HKO216" s="446"/>
      <c r="HKP216" s="446"/>
      <c r="HKQ216" s="597"/>
      <c r="HKR216" s="144"/>
      <c r="HKS216" s="144"/>
      <c r="HKT216" s="144"/>
      <c r="HKU216" s="145"/>
      <c r="HKV216" s="597"/>
      <c r="HKW216" s="597"/>
      <c r="HKX216" s="597"/>
      <c r="HKY216" s="446"/>
      <c r="HKZ216" s="446"/>
      <c r="HLA216" s="446"/>
      <c r="HLB216" s="597"/>
      <c r="HLC216" s="446"/>
      <c r="HLD216" s="446"/>
      <c r="HLE216" s="446"/>
      <c r="HLF216" s="446"/>
      <c r="HLG216" s="597"/>
      <c r="HLH216" s="144"/>
      <c r="HLI216" s="144"/>
      <c r="HLJ216" s="144"/>
      <c r="HLK216" s="145"/>
      <c r="HLL216" s="597"/>
      <c r="HLM216" s="597"/>
      <c r="HLN216" s="597"/>
      <c r="HLO216" s="446"/>
      <c r="HLP216" s="446"/>
      <c r="HLQ216" s="446"/>
      <c r="HLR216" s="597"/>
      <c r="HLS216" s="446"/>
      <c r="HLT216" s="446"/>
      <c r="HLU216" s="446"/>
      <c r="HLV216" s="446"/>
      <c r="HLW216" s="597"/>
      <c r="HLX216" s="144"/>
      <c r="HLY216" s="144"/>
      <c r="HLZ216" s="144"/>
      <c r="HMA216" s="145"/>
      <c r="HMB216" s="597"/>
      <c r="HMC216" s="597"/>
      <c r="HMD216" s="597"/>
      <c r="HME216" s="446"/>
      <c r="HMF216" s="446"/>
      <c r="HMG216" s="446"/>
      <c r="HMH216" s="597"/>
      <c r="HMI216" s="446"/>
      <c r="HMJ216" s="446"/>
      <c r="HMK216" s="446"/>
      <c r="HML216" s="446"/>
      <c r="HMM216" s="597"/>
      <c r="HMN216" s="144"/>
      <c r="HMO216" s="144"/>
      <c r="HMP216" s="144"/>
      <c r="HMQ216" s="145"/>
      <c r="HMR216" s="597"/>
      <c r="HMS216" s="597"/>
      <c r="HMT216" s="597"/>
      <c r="HMU216" s="446"/>
      <c r="HMV216" s="446"/>
      <c r="HMW216" s="446"/>
      <c r="HMX216" s="597"/>
      <c r="HMY216" s="446"/>
      <c r="HMZ216" s="446"/>
      <c r="HNA216" s="446"/>
      <c r="HNB216" s="446"/>
      <c r="HNC216" s="597"/>
      <c r="HND216" s="144"/>
      <c r="HNE216" s="144"/>
      <c r="HNF216" s="144"/>
      <c r="HNG216" s="145"/>
      <c r="HNH216" s="597"/>
      <c r="HNI216" s="597"/>
      <c r="HNJ216" s="597"/>
      <c r="HNK216" s="446"/>
      <c r="HNL216" s="446"/>
      <c r="HNM216" s="446"/>
      <c r="HNN216" s="597"/>
      <c r="HNO216" s="446"/>
      <c r="HNP216" s="446"/>
      <c r="HNQ216" s="446"/>
      <c r="HNR216" s="446"/>
      <c r="HNS216" s="597"/>
      <c r="HNT216" s="144"/>
      <c r="HNU216" s="144"/>
      <c r="HNV216" s="144"/>
      <c r="HNW216" s="145"/>
      <c r="HNX216" s="597"/>
      <c r="HNY216" s="597"/>
      <c r="HNZ216" s="597"/>
      <c r="HOA216" s="446"/>
      <c r="HOB216" s="446"/>
      <c r="HOC216" s="446"/>
      <c r="HOD216" s="597"/>
      <c r="HOE216" s="446"/>
      <c r="HOF216" s="446"/>
      <c r="HOG216" s="446"/>
      <c r="HOH216" s="446"/>
      <c r="HOI216" s="597"/>
      <c r="HOJ216" s="144"/>
      <c r="HOK216" s="144"/>
      <c r="HOL216" s="144"/>
      <c r="HOM216" s="145"/>
      <c r="HON216" s="597"/>
      <c r="HOO216" s="597"/>
      <c r="HOP216" s="597"/>
      <c r="HOQ216" s="446"/>
      <c r="HOR216" s="446"/>
      <c r="HOS216" s="446"/>
      <c r="HOT216" s="597"/>
      <c r="HOU216" s="446"/>
      <c r="HOV216" s="446"/>
      <c r="HOW216" s="446"/>
      <c r="HOX216" s="446"/>
      <c r="HOY216" s="597"/>
      <c r="HOZ216" s="144"/>
      <c r="HPA216" s="144"/>
      <c r="HPB216" s="144"/>
      <c r="HPC216" s="145"/>
      <c r="HPD216" s="597"/>
      <c r="HPE216" s="597"/>
      <c r="HPF216" s="597"/>
      <c r="HPG216" s="446"/>
      <c r="HPH216" s="446"/>
      <c r="HPI216" s="446"/>
      <c r="HPJ216" s="597"/>
      <c r="HPK216" s="446"/>
      <c r="HPL216" s="446"/>
      <c r="HPM216" s="446"/>
      <c r="HPN216" s="446"/>
      <c r="HPO216" s="597"/>
      <c r="HPP216" s="144"/>
      <c r="HPQ216" s="144"/>
      <c r="HPR216" s="144"/>
      <c r="HPS216" s="145"/>
      <c r="HPT216" s="597"/>
      <c r="HPU216" s="597"/>
      <c r="HPV216" s="597"/>
      <c r="HPW216" s="446"/>
      <c r="HPX216" s="446"/>
      <c r="HPY216" s="446"/>
      <c r="HPZ216" s="597"/>
      <c r="HQA216" s="446"/>
      <c r="HQB216" s="446"/>
      <c r="HQC216" s="446"/>
      <c r="HQD216" s="446"/>
      <c r="HQE216" s="597"/>
      <c r="HQF216" s="144"/>
      <c r="HQG216" s="144"/>
      <c r="HQH216" s="144"/>
      <c r="HQI216" s="145"/>
      <c r="HQJ216" s="597"/>
      <c r="HQK216" s="597"/>
      <c r="HQL216" s="597"/>
      <c r="HQM216" s="446"/>
      <c r="HQN216" s="446"/>
      <c r="HQO216" s="446"/>
      <c r="HQP216" s="597"/>
      <c r="HQQ216" s="446"/>
      <c r="HQR216" s="446"/>
      <c r="HQS216" s="446"/>
      <c r="HQT216" s="446"/>
      <c r="HQU216" s="597"/>
      <c r="HQV216" s="144"/>
      <c r="HQW216" s="144"/>
      <c r="HQX216" s="144"/>
      <c r="HQY216" s="145"/>
      <c r="HQZ216" s="597"/>
      <c r="HRA216" s="597"/>
      <c r="HRB216" s="597"/>
      <c r="HRC216" s="446"/>
      <c r="HRD216" s="446"/>
      <c r="HRE216" s="446"/>
      <c r="HRF216" s="597"/>
      <c r="HRG216" s="446"/>
      <c r="HRH216" s="446"/>
      <c r="HRI216" s="446"/>
      <c r="HRJ216" s="446"/>
      <c r="HRK216" s="597"/>
      <c r="HRL216" s="144"/>
      <c r="HRM216" s="144"/>
      <c r="HRN216" s="144"/>
      <c r="HRO216" s="145"/>
      <c r="HRP216" s="597"/>
      <c r="HRQ216" s="597"/>
      <c r="HRR216" s="597"/>
      <c r="HRS216" s="446"/>
      <c r="HRT216" s="446"/>
      <c r="HRU216" s="446"/>
      <c r="HRV216" s="597"/>
      <c r="HRW216" s="446"/>
      <c r="HRX216" s="446"/>
      <c r="HRY216" s="446"/>
      <c r="HRZ216" s="446"/>
      <c r="HSA216" s="597"/>
      <c r="HSB216" s="144"/>
      <c r="HSC216" s="144"/>
      <c r="HSD216" s="144"/>
      <c r="HSE216" s="145"/>
      <c r="HSF216" s="597"/>
      <c r="HSG216" s="597"/>
      <c r="HSH216" s="597"/>
      <c r="HSI216" s="446"/>
      <c r="HSJ216" s="446"/>
      <c r="HSK216" s="446"/>
      <c r="HSL216" s="597"/>
      <c r="HSM216" s="446"/>
      <c r="HSN216" s="446"/>
      <c r="HSO216" s="446"/>
      <c r="HSP216" s="446"/>
      <c r="HSQ216" s="597"/>
      <c r="HSR216" s="144"/>
      <c r="HSS216" s="144"/>
      <c r="HST216" s="144"/>
      <c r="HSU216" s="145"/>
      <c r="HSV216" s="597"/>
      <c r="HSW216" s="597"/>
      <c r="HSX216" s="597"/>
      <c r="HSY216" s="446"/>
      <c r="HSZ216" s="446"/>
      <c r="HTA216" s="446"/>
      <c r="HTB216" s="597"/>
      <c r="HTC216" s="446"/>
      <c r="HTD216" s="446"/>
      <c r="HTE216" s="446"/>
      <c r="HTF216" s="446"/>
      <c r="HTG216" s="597"/>
      <c r="HTH216" s="144"/>
      <c r="HTI216" s="144"/>
      <c r="HTJ216" s="144"/>
      <c r="HTK216" s="145"/>
      <c r="HTL216" s="597"/>
      <c r="HTM216" s="597"/>
      <c r="HTN216" s="597"/>
      <c r="HTO216" s="446"/>
      <c r="HTP216" s="446"/>
      <c r="HTQ216" s="446"/>
      <c r="HTR216" s="597"/>
      <c r="HTS216" s="446"/>
      <c r="HTT216" s="446"/>
      <c r="HTU216" s="446"/>
      <c r="HTV216" s="446"/>
      <c r="HTW216" s="597"/>
      <c r="HTX216" s="144"/>
      <c r="HTY216" s="144"/>
      <c r="HTZ216" s="144"/>
      <c r="HUA216" s="145"/>
      <c r="HUB216" s="597"/>
      <c r="HUC216" s="597"/>
      <c r="HUD216" s="597"/>
      <c r="HUE216" s="446"/>
      <c r="HUF216" s="446"/>
      <c r="HUG216" s="446"/>
      <c r="HUH216" s="597"/>
      <c r="HUI216" s="446"/>
      <c r="HUJ216" s="446"/>
      <c r="HUK216" s="446"/>
      <c r="HUL216" s="446"/>
      <c r="HUM216" s="597"/>
      <c r="HUN216" s="144"/>
      <c r="HUO216" s="144"/>
      <c r="HUP216" s="144"/>
      <c r="HUQ216" s="145"/>
      <c r="HUR216" s="597"/>
      <c r="HUS216" s="597"/>
      <c r="HUT216" s="597"/>
      <c r="HUU216" s="446"/>
      <c r="HUV216" s="446"/>
      <c r="HUW216" s="446"/>
      <c r="HUX216" s="597"/>
      <c r="HUY216" s="446"/>
      <c r="HUZ216" s="446"/>
      <c r="HVA216" s="446"/>
      <c r="HVB216" s="446"/>
      <c r="HVC216" s="597"/>
      <c r="HVD216" s="144"/>
      <c r="HVE216" s="144"/>
      <c r="HVF216" s="144"/>
      <c r="HVG216" s="145"/>
      <c r="HVH216" s="597"/>
      <c r="HVI216" s="597"/>
      <c r="HVJ216" s="597"/>
      <c r="HVK216" s="446"/>
      <c r="HVL216" s="446"/>
      <c r="HVM216" s="446"/>
      <c r="HVN216" s="597"/>
      <c r="HVO216" s="446"/>
      <c r="HVP216" s="446"/>
      <c r="HVQ216" s="446"/>
      <c r="HVR216" s="446"/>
      <c r="HVS216" s="597"/>
      <c r="HVT216" s="144"/>
      <c r="HVU216" s="144"/>
      <c r="HVV216" s="144"/>
      <c r="HVW216" s="145"/>
      <c r="HVX216" s="597"/>
      <c r="HVY216" s="597"/>
      <c r="HVZ216" s="597"/>
      <c r="HWA216" s="446"/>
      <c r="HWB216" s="446"/>
      <c r="HWC216" s="446"/>
      <c r="HWD216" s="597"/>
      <c r="HWE216" s="446"/>
      <c r="HWF216" s="446"/>
      <c r="HWG216" s="446"/>
      <c r="HWH216" s="446"/>
      <c r="HWI216" s="597"/>
      <c r="HWJ216" s="144"/>
      <c r="HWK216" s="144"/>
      <c r="HWL216" s="144"/>
      <c r="HWM216" s="145"/>
      <c r="HWN216" s="597"/>
      <c r="HWO216" s="597"/>
      <c r="HWP216" s="597"/>
      <c r="HWQ216" s="446"/>
      <c r="HWR216" s="446"/>
      <c r="HWS216" s="446"/>
      <c r="HWT216" s="597"/>
      <c r="HWU216" s="446"/>
      <c r="HWV216" s="446"/>
      <c r="HWW216" s="446"/>
      <c r="HWX216" s="446"/>
      <c r="HWY216" s="597"/>
      <c r="HWZ216" s="144"/>
      <c r="HXA216" s="144"/>
      <c r="HXB216" s="144"/>
      <c r="HXC216" s="145"/>
      <c r="HXD216" s="597"/>
      <c r="HXE216" s="597"/>
      <c r="HXF216" s="597"/>
      <c r="HXG216" s="446"/>
      <c r="HXH216" s="446"/>
      <c r="HXI216" s="446"/>
      <c r="HXJ216" s="597"/>
      <c r="HXK216" s="446"/>
      <c r="HXL216" s="446"/>
      <c r="HXM216" s="446"/>
      <c r="HXN216" s="446"/>
      <c r="HXO216" s="597"/>
      <c r="HXP216" s="144"/>
      <c r="HXQ216" s="144"/>
      <c r="HXR216" s="144"/>
      <c r="HXS216" s="145"/>
      <c r="HXT216" s="597"/>
      <c r="HXU216" s="597"/>
      <c r="HXV216" s="597"/>
      <c r="HXW216" s="446"/>
      <c r="HXX216" s="446"/>
      <c r="HXY216" s="446"/>
      <c r="HXZ216" s="597"/>
      <c r="HYA216" s="446"/>
      <c r="HYB216" s="446"/>
      <c r="HYC216" s="446"/>
      <c r="HYD216" s="446"/>
      <c r="HYE216" s="597"/>
      <c r="HYF216" s="144"/>
      <c r="HYG216" s="144"/>
      <c r="HYH216" s="144"/>
      <c r="HYI216" s="145"/>
      <c r="HYJ216" s="597"/>
      <c r="HYK216" s="597"/>
      <c r="HYL216" s="597"/>
      <c r="HYM216" s="446"/>
      <c r="HYN216" s="446"/>
      <c r="HYO216" s="446"/>
      <c r="HYP216" s="597"/>
      <c r="HYQ216" s="446"/>
      <c r="HYR216" s="446"/>
      <c r="HYS216" s="446"/>
      <c r="HYT216" s="446"/>
      <c r="HYU216" s="597"/>
      <c r="HYV216" s="144"/>
      <c r="HYW216" s="144"/>
      <c r="HYX216" s="144"/>
      <c r="HYY216" s="145"/>
      <c r="HYZ216" s="597"/>
      <c r="HZA216" s="597"/>
      <c r="HZB216" s="597"/>
      <c r="HZC216" s="446"/>
      <c r="HZD216" s="446"/>
      <c r="HZE216" s="446"/>
      <c r="HZF216" s="597"/>
      <c r="HZG216" s="446"/>
      <c r="HZH216" s="446"/>
      <c r="HZI216" s="446"/>
      <c r="HZJ216" s="446"/>
      <c r="HZK216" s="597"/>
      <c r="HZL216" s="144"/>
      <c r="HZM216" s="144"/>
      <c r="HZN216" s="144"/>
      <c r="HZO216" s="145"/>
      <c r="HZP216" s="597"/>
      <c r="HZQ216" s="597"/>
      <c r="HZR216" s="597"/>
      <c r="HZS216" s="446"/>
      <c r="HZT216" s="446"/>
      <c r="HZU216" s="446"/>
      <c r="HZV216" s="597"/>
      <c r="HZW216" s="446"/>
      <c r="HZX216" s="446"/>
      <c r="HZY216" s="446"/>
      <c r="HZZ216" s="446"/>
      <c r="IAA216" s="597"/>
      <c r="IAB216" s="144"/>
      <c r="IAC216" s="144"/>
      <c r="IAD216" s="144"/>
      <c r="IAE216" s="145"/>
      <c r="IAF216" s="597"/>
      <c r="IAG216" s="597"/>
      <c r="IAH216" s="597"/>
      <c r="IAI216" s="446"/>
      <c r="IAJ216" s="446"/>
      <c r="IAK216" s="446"/>
      <c r="IAL216" s="597"/>
      <c r="IAM216" s="446"/>
      <c r="IAN216" s="446"/>
      <c r="IAO216" s="446"/>
      <c r="IAP216" s="446"/>
      <c r="IAQ216" s="597"/>
      <c r="IAR216" s="144"/>
      <c r="IAS216" s="144"/>
      <c r="IAT216" s="144"/>
      <c r="IAU216" s="145"/>
      <c r="IAV216" s="597"/>
      <c r="IAW216" s="597"/>
      <c r="IAX216" s="597"/>
      <c r="IAY216" s="446"/>
      <c r="IAZ216" s="446"/>
      <c r="IBA216" s="446"/>
      <c r="IBB216" s="597"/>
      <c r="IBC216" s="446"/>
      <c r="IBD216" s="446"/>
      <c r="IBE216" s="446"/>
      <c r="IBF216" s="446"/>
      <c r="IBG216" s="597"/>
      <c r="IBH216" s="144"/>
      <c r="IBI216" s="144"/>
      <c r="IBJ216" s="144"/>
      <c r="IBK216" s="145"/>
      <c r="IBL216" s="597"/>
      <c r="IBM216" s="597"/>
      <c r="IBN216" s="597"/>
      <c r="IBO216" s="446"/>
      <c r="IBP216" s="446"/>
      <c r="IBQ216" s="446"/>
      <c r="IBR216" s="597"/>
      <c r="IBS216" s="446"/>
      <c r="IBT216" s="446"/>
      <c r="IBU216" s="446"/>
      <c r="IBV216" s="446"/>
      <c r="IBW216" s="597"/>
      <c r="IBX216" s="144"/>
      <c r="IBY216" s="144"/>
      <c r="IBZ216" s="144"/>
      <c r="ICA216" s="145"/>
      <c r="ICB216" s="597"/>
      <c r="ICC216" s="597"/>
      <c r="ICD216" s="597"/>
      <c r="ICE216" s="446"/>
      <c r="ICF216" s="446"/>
      <c r="ICG216" s="446"/>
      <c r="ICH216" s="597"/>
      <c r="ICI216" s="446"/>
      <c r="ICJ216" s="446"/>
      <c r="ICK216" s="446"/>
      <c r="ICL216" s="446"/>
      <c r="ICM216" s="597"/>
      <c r="ICN216" s="144"/>
      <c r="ICO216" s="144"/>
      <c r="ICP216" s="144"/>
      <c r="ICQ216" s="145"/>
      <c r="ICR216" s="597"/>
      <c r="ICS216" s="597"/>
      <c r="ICT216" s="597"/>
      <c r="ICU216" s="446"/>
      <c r="ICV216" s="446"/>
      <c r="ICW216" s="446"/>
      <c r="ICX216" s="597"/>
      <c r="ICY216" s="446"/>
      <c r="ICZ216" s="446"/>
      <c r="IDA216" s="446"/>
      <c r="IDB216" s="446"/>
      <c r="IDC216" s="597"/>
      <c r="IDD216" s="144"/>
      <c r="IDE216" s="144"/>
      <c r="IDF216" s="144"/>
      <c r="IDG216" s="145"/>
      <c r="IDH216" s="597"/>
      <c r="IDI216" s="597"/>
      <c r="IDJ216" s="597"/>
      <c r="IDK216" s="446"/>
      <c r="IDL216" s="446"/>
      <c r="IDM216" s="446"/>
      <c r="IDN216" s="597"/>
      <c r="IDO216" s="446"/>
      <c r="IDP216" s="446"/>
      <c r="IDQ216" s="446"/>
      <c r="IDR216" s="446"/>
      <c r="IDS216" s="597"/>
      <c r="IDT216" s="144"/>
      <c r="IDU216" s="144"/>
      <c r="IDV216" s="144"/>
      <c r="IDW216" s="145"/>
      <c r="IDX216" s="597"/>
      <c r="IDY216" s="597"/>
      <c r="IDZ216" s="597"/>
      <c r="IEA216" s="446"/>
      <c r="IEB216" s="446"/>
      <c r="IEC216" s="446"/>
      <c r="IED216" s="597"/>
      <c r="IEE216" s="446"/>
      <c r="IEF216" s="446"/>
      <c r="IEG216" s="446"/>
      <c r="IEH216" s="446"/>
      <c r="IEI216" s="597"/>
      <c r="IEJ216" s="144"/>
      <c r="IEK216" s="144"/>
      <c r="IEL216" s="144"/>
      <c r="IEM216" s="145"/>
      <c r="IEN216" s="597"/>
      <c r="IEO216" s="597"/>
      <c r="IEP216" s="597"/>
      <c r="IEQ216" s="446"/>
      <c r="IER216" s="446"/>
      <c r="IES216" s="446"/>
      <c r="IET216" s="597"/>
      <c r="IEU216" s="446"/>
      <c r="IEV216" s="446"/>
      <c r="IEW216" s="446"/>
      <c r="IEX216" s="446"/>
      <c r="IEY216" s="597"/>
      <c r="IEZ216" s="144"/>
      <c r="IFA216" s="144"/>
      <c r="IFB216" s="144"/>
      <c r="IFC216" s="145"/>
      <c r="IFD216" s="597"/>
      <c r="IFE216" s="597"/>
      <c r="IFF216" s="597"/>
      <c r="IFG216" s="446"/>
      <c r="IFH216" s="446"/>
      <c r="IFI216" s="446"/>
      <c r="IFJ216" s="597"/>
      <c r="IFK216" s="446"/>
      <c r="IFL216" s="446"/>
      <c r="IFM216" s="446"/>
      <c r="IFN216" s="446"/>
      <c r="IFO216" s="597"/>
      <c r="IFP216" s="144"/>
      <c r="IFQ216" s="144"/>
      <c r="IFR216" s="144"/>
      <c r="IFS216" s="145"/>
      <c r="IFT216" s="597"/>
      <c r="IFU216" s="597"/>
      <c r="IFV216" s="597"/>
      <c r="IFW216" s="446"/>
      <c r="IFX216" s="446"/>
      <c r="IFY216" s="446"/>
      <c r="IFZ216" s="597"/>
      <c r="IGA216" s="446"/>
      <c r="IGB216" s="446"/>
      <c r="IGC216" s="446"/>
      <c r="IGD216" s="446"/>
      <c r="IGE216" s="597"/>
      <c r="IGF216" s="144"/>
      <c r="IGG216" s="144"/>
      <c r="IGH216" s="144"/>
      <c r="IGI216" s="145"/>
      <c r="IGJ216" s="597"/>
      <c r="IGK216" s="597"/>
      <c r="IGL216" s="597"/>
      <c r="IGM216" s="446"/>
      <c r="IGN216" s="446"/>
      <c r="IGO216" s="446"/>
      <c r="IGP216" s="597"/>
      <c r="IGQ216" s="446"/>
      <c r="IGR216" s="446"/>
      <c r="IGS216" s="446"/>
      <c r="IGT216" s="446"/>
      <c r="IGU216" s="597"/>
      <c r="IGV216" s="144"/>
      <c r="IGW216" s="144"/>
      <c r="IGX216" s="144"/>
      <c r="IGY216" s="145"/>
      <c r="IGZ216" s="597"/>
      <c r="IHA216" s="597"/>
      <c r="IHB216" s="597"/>
      <c r="IHC216" s="446"/>
      <c r="IHD216" s="446"/>
      <c r="IHE216" s="446"/>
      <c r="IHF216" s="597"/>
      <c r="IHG216" s="446"/>
      <c r="IHH216" s="446"/>
      <c r="IHI216" s="446"/>
      <c r="IHJ216" s="446"/>
      <c r="IHK216" s="597"/>
      <c r="IHL216" s="144"/>
      <c r="IHM216" s="144"/>
      <c r="IHN216" s="144"/>
      <c r="IHO216" s="145"/>
      <c r="IHP216" s="597"/>
      <c r="IHQ216" s="597"/>
      <c r="IHR216" s="597"/>
      <c r="IHS216" s="446"/>
      <c r="IHT216" s="446"/>
      <c r="IHU216" s="446"/>
      <c r="IHV216" s="597"/>
      <c r="IHW216" s="446"/>
      <c r="IHX216" s="446"/>
      <c r="IHY216" s="446"/>
      <c r="IHZ216" s="446"/>
      <c r="IIA216" s="597"/>
      <c r="IIB216" s="144"/>
      <c r="IIC216" s="144"/>
      <c r="IID216" s="144"/>
      <c r="IIE216" s="145"/>
      <c r="IIF216" s="597"/>
      <c r="IIG216" s="597"/>
      <c r="IIH216" s="597"/>
      <c r="III216" s="446"/>
      <c r="IIJ216" s="446"/>
      <c r="IIK216" s="446"/>
      <c r="IIL216" s="597"/>
      <c r="IIM216" s="446"/>
      <c r="IIN216" s="446"/>
      <c r="IIO216" s="446"/>
      <c r="IIP216" s="446"/>
      <c r="IIQ216" s="597"/>
      <c r="IIR216" s="144"/>
      <c r="IIS216" s="144"/>
      <c r="IIT216" s="144"/>
      <c r="IIU216" s="145"/>
      <c r="IIV216" s="597"/>
      <c r="IIW216" s="597"/>
      <c r="IIX216" s="597"/>
      <c r="IIY216" s="446"/>
      <c r="IIZ216" s="446"/>
      <c r="IJA216" s="446"/>
      <c r="IJB216" s="597"/>
      <c r="IJC216" s="446"/>
      <c r="IJD216" s="446"/>
      <c r="IJE216" s="446"/>
      <c r="IJF216" s="446"/>
      <c r="IJG216" s="597"/>
      <c r="IJH216" s="144"/>
      <c r="IJI216" s="144"/>
      <c r="IJJ216" s="144"/>
      <c r="IJK216" s="145"/>
      <c r="IJL216" s="597"/>
      <c r="IJM216" s="597"/>
      <c r="IJN216" s="597"/>
      <c r="IJO216" s="446"/>
      <c r="IJP216" s="446"/>
      <c r="IJQ216" s="446"/>
      <c r="IJR216" s="597"/>
      <c r="IJS216" s="446"/>
      <c r="IJT216" s="446"/>
      <c r="IJU216" s="446"/>
      <c r="IJV216" s="446"/>
      <c r="IJW216" s="597"/>
      <c r="IJX216" s="144"/>
      <c r="IJY216" s="144"/>
      <c r="IJZ216" s="144"/>
      <c r="IKA216" s="145"/>
      <c r="IKB216" s="597"/>
      <c r="IKC216" s="597"/>
      <c r="IKD216" s="597"/>
      <c r="IKE216" s="446"/>
      <c r="IKF216" s="446"/>
      <c r="IKG216" s="446"/>
      <c r="IKH216" s="597"/>
      <c r="IKI216" s="446"/>
      <c r="IKJ216" s="446"/>
      <c r="IKK216" s="446"/>
      <c r="IKL216" s="446"/>
      <c r="IKM216" s="597"/>
      <c r="IKN216" s="144"/>
      <c r="IKO216" s="144"/>
      <c r="IKP216" s="144"/>
      <c r="IKQ216" s="145"/>
      <c r="IKR216" s="597"/>
      <c r="IKS216" s="597"/>
      <c r="IKT216" s="597"/>
      <c r="IKU216" s="446"/>
      <c r="IKV216" s="446"/>
      <c r="IKW216" s="446"/>
      <c r="IKX216" s="597"/>
      <c r="IKY216" s="446"/>
      <c r="IKZ216" s="446"/>
      <c r="ILA216" s="446"/>
      <c r="ILB216" s="446"/>
      <c r="ILC216" s="597"/>
      <c r="ILD216" s="144"/>
      <c r="ILE216" s="144"/>
      <c r="ILF216" s="144"/>
      <c r="ILG216" s="145"/>
      <c r="ILH216" s="597"/>
      <c r="ILI216" s="597"/>
      <c r="ILJ216" s="597"/>
      <c r="ILK216" s="446"/>
      <c r="ILL216" s="446"/>
      <c r="ILM216" s="446"/>
      <c r="ILN216" s="597"/>
      <c r="ILO216" s="446"/>
      <c r="ILP216" s="446"/>
      <c r="ILQ216" s="446"/>
      <c r="ILR216" s="446"/>
      <c r="ILS216" s="597"/>
      <c r="ILT216" s="144"/>
      <c r="ILU216" s="144"/>
      <c r="ILV216" s="144"/>
      <c r="ILW216" s="145"/>
      <c r="ILX216" s="597"/>
      <c r="ILY216" s="597"/>
      <c r="ILZ216" s="597"/>
      <c r="IMA216" s="446"/>
      <c r="IMB216" s="446"/>
      <c r="IMC216" s="446"/>
      <c r="IMD216" s="597"/>
      <c r="IME216" s="446"/>
      <c r="IMF216" s="446"/>
      <c r="IMG216" s="446"/>
      <c r="IMH216" s="446"/>
      <c r="IMI216" s="597"/>
      <c r="IMJ216" s="144"/>
      <c r="IMK216" s="144"/>
      <c r="IML216" s="144"/>
      <c r="IMM216" s="145"/>
      <c r="IMN216" s="597"/>
      <c r="IMO216" s="597"/>
      <c r="IMP216" s="597"/>
      <c r="IMQ216" s="446"/>
      <c r="IMR216" s="446"/>
      <c r="IMS216" s="446"/>
      <c r="IMT216" s="597"/>
      <c r="IMU216" s="446"/>
      <c r="IMV216" s="446"/>
      <c r="IMW216" s="446"/>
      <c r="IMX216" s="446"/>
      <c r="IMY216" s="597"/>
      <c r="IMZ216" s="144"/>
      <c r="INA216" s="144"/>
      <c r="INB216" s="144"/>
      <c r="INC216" s="145"/>
      <c r="IND216" s="597"/>
      <c r="INE216" s="597"/>
      <c r="INF216" s="597"/>
      <c r="ING216" s="446"/>
      <c r="INH216" s="446"/>
      <c r="INI216" s="446"/>
      <c r="INJ216" s="597"/>
      <c r="INK216" s="446"/>
      <c r="INL216" s="446"/>
      <c r="INM216" s="446"/>
      <c r="INN216" s="446"/>
      <c r="INO216" s="597"/>
      <c r="INP216" s="144"/>
      <c r="INQ216" s="144"/>
      <c r="INR216" s="144"/>
      <c r="INS216" s="145"/>
      <c r="INT216" s="597"/>
      <c r="INU216" s="597"/>
      <c r="INV216" s="597"/>
      <c r="INW216" s="446"/>
      <c r="INX216" s="446"/>
      <c r="INY216" s="446"/>
      <c r="INZ216" s="597"/>
      <c r="IOA216" s="446"/>
      <c r="IOB216" s="446"/>
      <c r="IOC216" s="446"/>
      <c r="IOD216" s="446"/>
      <c r="IOE216" s="597"/>
      <c r="IOF216" s="144"/>
      <c r="IOG216" s="144"/>
      <c r="IOH216" s="144"/>
      <c r="IOI216" s="145"/>
      <c r="IOJ216" s="597"/>
      <c r="IOK216" s="597"/>
      <c r="IOL216" s="597"/>
      <c r="IOM216" s="446"/>
      <c r="ION216" s="446"/>
      <c r="IOO216" s="446"/>
      <c r="IOP216" s="597"/>
      <c r="IOQ216" s="446"/>
      <c r="IOR216" s="446"/>
      <c r="IOS216" s="446"/>
      <c r="IOT216" s="446"/>
      <c r="IOU216" s="597"/>
      <c r="IOV216" s="144"/>
      <c r="IOW216" s="144"/>
      <c r="IOX216" s="144"/>
      <c r="IOY216" s="145"/>
      <c r="IOZ216" s="597"/>
      <c r="IPA216" s="597"/>
      <c r="IPB216" s="597"/>
      <c r="IPC216" s="446"/>
      <c r="IPD216" s="446"/>
      <c r="IPE216" s="446"/>
      <c r="IPF216" s="597"/>
      <c r="IPG216" s="446"/>
      <c r="IPH216" s="446"/>
      <c r="IPI216" s="446"/>
      <c r="IPJ216" s="446"/>
      <c r="IPK216" s="597"/>
      <c r="IPL216" s="144"/>
      <c r="IPM216" s="144"/>
      <c r="IPN216" s="144"/>
      <c r="IPO216" s="145"/>
      <c r="IPP216" s="597"/>
      <c r="IPQ216" s="597"/>
      <c r="IPR216" s="597"/>
      <c r="IPS216" s="446"/>
      <c r="IPT216" s="446"/>
      <c r="IPU216" s="446"/>
      <c r="IPV216" s="597"/>
      <c r="IPW216" s="446"/>
      <c r="IPX216" s="446"/>
      <c r="IPY216" s="446"/>
      <c r="IPZ216" s="446"/>
      <c r="IQA216" s="597"/>
      <c r="IQB216" s="144"/>
      <c r="IQC216" s="144"/>
      <c r="IQD216" s="144"/>
      <c r="IQE216" s="145"/>
      <c r="IQF216" s="597"/>
      <c r="IQG216" s="597"/>
      <c r="IQH216" s="597"/>
      <c r="IQI216" s="446"/>
      <c r="IQJ216" s="446"/>
      <c r="IQK216" s="446"/>
      <c r="IQL216" s="597"/>
      <c r="IQM216" s="446"/>
      <c r="IQN216" s="446"/>
      <c r="IQO216" s="446"/>
      <c r="IQP216" s="446"/>
      <c r="IQQ216" s="597"/>
      <c r="IQR216" s="144"/>
      <c r="IQS216" s="144"/>
      <c r="IQT216" s="144"/>
      <c r="IQU216" s="145"/>
      <c r="IQV216" s="597"/>
      <c r="IQW216" s="597"/>
      <c r="IQX216" s="597"/>
      <c r="IQY216" s="446"/>
      <c r="IQZ216" s="446"/>
      <c r="IRA216" s="446"/>
      <c r="IRB216" s="597"/>
      <c r="IRC216" s="446"/>
      <c r="IRD216" s="446"/>
      <c r="IRE216" s="446"/>
      <c r="IRF216" s="446"/>
      <c r="IRG216" s="597"/>
      <c r="IRH216" s="144"/>
      <c r="IRI216" s="144"/>
      <c r="IRJ216" s="144"/>
      <c r="IRK216" s="145"/>
      <c r="IRL216" s="597"/>
      <c r="IRM216" s="597"/>
      <c r="IRN216" s="597"/>
      <c r="IRO216" s="446"/>
      <c r="IRP216" s="446"/>
      <c r="IRQ216" s="446"/>
      <c r="IRR216" s="597"/>
      <c r="IRS216" s="446"/>
      <c r="IRT216" s="446"/>
      <c r="IRU216" s="446"/>
      <c r="IRV216" s="446"/>
      <c r="IRW216" s="597"/>
      <c r="IRX216" s="144"/>
      <c r="IRY216" s="144"/>
      <c r="IRZ216" s="144"/>
      <c r="ISA216" s="145"/>
      <c r="ISB216" s="597"/>
      <c r="ISC216" s="597"/>
      <c r="ISD216" s="597"/>
      <c r="ISE216" s="446"/>
      <c r="ISF216" s="446"/>
      <c r="ISG216" s="446"/>
      <c r="ISH216" s="597"/>
      <c r="ISI216" s="446"/>
      <c r="ISJ216" s="446"/>
      <c r="ISK216" s="446"/>
      <c r="ISL216" s="446"/>
      <c r="ISM216" s="597"/>
      <c r="ISN216" s="144"/>
      <c r="ISO216" s="144"/>
      <c r="ISP216" s="144"/>
      <c r="ISQ216" s="145"/>
      <c r="ISR216" s="597"/>
      <c r="ISS216" s="597"/>
      <c r="IST216" s="597"/>
      <c r="ISU216" s="446"/>
      <c r="ISV216" s="446"/>
      <c r="ISW216" s="446"/>
      <c r="ISX216" s="597"/>
      <c r="ISY216" s="446"/>
      <c r="ISZ216" s="446"/>
      <c r="ITA216" s="446"/>
      <c r="ITB216" s="446"/>
      <c r="ITC216" s="597"/>
      <c r="ITD216" s="144"/>
      <c r="ITE216" s="144"/>
      <c r="ITF216" s="144"/>
      <c r="ITG216" s="145"/>
      <c r="ITH216" s="597"/>
      <c r="ITI216" s="597"/>
      <c r="ITJ216" s="597"/>
      <c r="ITK216" s="446"/>
      <c r="ITL216" s="446"/>
      <c r="ITM216" s="446"/>
      <c r="ITN216" s="597"/>
      <c r="ITO216" s="446"/>
      <c r="ITP216" s="446"/>
      <c r="ITQ216" s="446"/>
      <c r="ITR216" s="446"/>
      <c r="ITS216" s="597"/>
      <c r="ITT216" s="144"/>
      <c r="ITU216" s="144"/>
      <c r="ITV216" s="144"/>
      <c r="ITW216" s="145"/>
      <c r="ITX216" s="597"/>
      <c r="ITY216" s="597"/>
      <c r="ITZ216" s="597"/>
      <c r="IUA216" s="446"/>
      <c r="IUB216" s="446"/>
      <c r="IUC216" s="446"/>
      <c r="IUD216" s="597"/>
      <c r="IUE216" s="446"/>
      <c r="IUF216" s="446"/>
      <c r="IUG216" s="446"/>
      <c r="IUH216" s="446"/>
      <c r="IUI216" s="597"/>
      <c r="IUJ216" s="144"/>
      <c r="IUK216" s="144"/>
      <c r="IUL216" s="144"/>
      <c r="IUM216" s="145"/>
      <c r="IUN216" s="597"/>
      <c r="IUO216" s="597"/>
      <c r="IUP216" s="597"/>
      <c r="IUQ216" s="446"/>
      <c r="IUR216" s="446"/>
      <c r="IUS216" s="446"/>
      <c r="IUT216" s="597"/>
      <c r="IUU216" s="446"/>
      <c r="IUV216" s="446"/>
      <c r="IUW216" s="446"/>
      <c r="IUX216" s="446"/>
      <c r="IUY216" s="597"/>
      <c r="IUZ216" s="144"/>
      <c r="IVA216" s="144"/>
      <c r="IVB216" s="144"/>
      <c r="IVC216" s="145"/>
      <c r="IVD216" s="597"/>
      <c r="IVE216" s="597"/>
      <c r="IVF216" s="597"/>
      <c r="IVG216" s="446"/>
      <c r="IVH216" s="446"/>
      <c r="IVI216" s="446"/>
      <c r="IVJ216" s="597"/>
      <c r="IVK216" s="446"/>
      <c r="IVL216" s="446"/>
      <c r="IVM216" s="446"/>
      <c r="IVN216" s="446"/>
      <c r="IVO216" s="597"/>
      <c r="IVP216" s="144"/>
      <c r="IVQ216" s="144"/>
      <c r="IVR216" s="144"/>
      <c r="IVS216" s="145"/>
      <c r="IVT216" s="597"/>
      <c r="IVU216" s="597"/>
      <c r="IVV216" s="597"/>
      <c r="IVW216" s="446"/>
      <c r="IVX216" s="446"/>
      <c r="IVY216" s="446"/>
      <c r="IVZ216" s="597"/>
      <c r="IWA216" s="446"/>
      <c r="IWB216" s="446"/>
      <c r="IWC216" s="446"/>
      <c r="IWD216" s="446"/>
      <c r="IWE216" s="597"/>
      <c r="IWF216" s="144"/>
      <c r="IWG216" s="144"/>
      <c r="IWH216" s="144"/>
      <c r="IWI216" s="145"/>
      <c r="IWJ216" s="597"/>
      <c r="IWK216" s="597"/>
      <c r="IWL216" s="597"/>
      <c r="IWM216" s="446"/>
      <c r="IWN216" s="446"/>
      <c r="IWO216" s="446"/>
      <c r="IWP216" s="597"/>
      <c r="IWQ216" s="446"/>
      <c r="IWR216" s="446"/>
      <c r="IWS216" s="446"/>
      <c r="IWT216" s="446"/>
      <c r="IWU216" s="597"/>
      <c r="IWV216" s="144"/>
      <c r="IWW216" s="144"/>
      <c r="IWX216" s="144"/>
      <c r="IWY216" s="145"/>
      <c r="IWZ216" s="597"/>
      <c r="IXA216" s="597"/>
      <c r="IXB216" s="597"/>
      <c r="IXC216" s="446"/>
      <c r="IXD216" s="446"/>
      <c r="IXE216" s="446"/>
      <c r="IXF216" s="597"/>
      <c r="IXG216" s="446"/>
      <c r="IXH216" s="446"/>
      <c r="IXI216" s="446"/>
      <c r="IXJ216" s="446"/>
      <c r="IXK216" s="597"/>
      <c r="IXL216" s="144"/>
      <c r="IXM216" s="144"/>
      <c r="IXN216" s="144"/>
      <c r="IXO216" s="145"/>
      <c r="IXP216" s="597"/>
      <c r="IXQ216" s="597"/>
      <c r="IXR216" s="597"/>
      <c r="IXS216" s="446"/>
      <c r="IXT216" s="446"/>
      <c r="IXU216" s="446"/>
      <c r="IXV216" s="597"/>
      <c r="IXW216" s="446"/>
      <c r="IXX216" s="446"/>
      <c r="IXY216" s="446"/>
      <c r="IXZ216" s="446"/>
      <c r="IYA216" s="597"/>
      <c r="IYB216" s="144"/>
      <c r="IYC216" s="144"/>
      <c r="IYD216" s="144"/>
      <c r="IYE216" s="145"/>
      <c r="IYF216" s="597"/>
      <c r="IYG216" s="597"/>
      <c r="IYH216" s="597"/>
      <c r="IYI216" s="446"/>
      <c r="IYJ216" s="446"/>
      <c r="IYK216" s="446"/>
      <c r="IYL216" s="597"/>
      <c r="IYM216" s="446"/>
      <c r="IYN216" s="446"/>
      <c r="IYO216" s="446"/>
      <c r="IYP216" s="446"/>
      <c r="IYQ216" s="597"/>
      <c r="IYR216" s="144"/>
      <c r="IYS216" s="144"/>
      <c r="IYT216" s="144"/>
      <c r="IYU216" s="145"/>
      <c r="IYV216" s="597"/>
      <c r="IYW216" s="597"/>
      <c r="IYX216" s="597"/>
      <c r="IYY216" s="446"/>
      <c r="IYZ216" s="446"/>
      <c r="IZA216" s="446"/>
      <c r="IZB216" s="597"/>
      <c r="IZC216" s="446"/>
      <c r="IZD216" s="446"/>
      <c r="IZE216" s="446"/>
      <c r="IZF216" s="446"/>
      <c r="IZG216" s="597"/>
      <c r="IZH216" s="144"/>
      <c r="IZI216" s="144"/>
      <c r="IZJ216" s="144"/>
      <c r="IZK216" s="145"/>
      <c r="IZL216" s="597"/>
      <c r="IZM216" s="597"/>
      <c r="IZN216" s="597"/>
      <c r="IZO216" s="446"/>
      <c r="IZP216" s="446"/>
      <c r="IZQ216" s="446"/>
      <c r="IZR216" s="597"/>
      <c r="IZS216" s="446"/>
      <c r="IZT216" s="446"/>
      <c r="IZU216" s="446"/>
      <c r="IZV216" s="446"/>
      <c r="IZW216" s="597"/>
      <c r="IZX216" s="144"/>
      <c r="IZY216" s="144"/>
      <c r="IZZ216" s="144"/>
      <c r="JAA216" s="145"/>
      <c r="JAB216" s="597"/>
      <c r="JAC216" s="597"/>
      <c r="JAD216" s="597"/>
      <c r="JAE216" s="446"/>
      <c r="JAF216" s="446"/>
      <c r="JAG216" s="446"/>
      <c r="JAH216" s="597"/>
      <c r="JAI216" s="446"/>
      <c r="JAJ216" s="446"/>
      <c r="JAK216" s="446"/>
      <c r="JAL216" s="446"/>
      <c r="JAM216" s="597"/>
      <c r="JAN216" s="144"/>
      <c r="JAO216" s="144"/>
      <c r="JAP216" s="144"/>
      <c r="JAQ216" s="145"/>
      <c r="JAR216" s="597"/>
      <c r="JAS216" s="597"/>
      <c r="JAT216" s="597"/>
      <c r="JAU216" s="446"/>
      <c r="JAV216" s="446"/>
      <c r="JAW216" s="446"/>
      <c r="JAX216" s="597"/>
      <c r="JAY216" s="446"/>
      <c r="JAZ216" s="446"/>
      <c r="JBA216" s="446"/>
      <c r="JBB216" s="446"/>
      <c r="JBC216" s="597"/>
      <c r="JBD216" s="144"/>
      <c r="JBE216" s="144"/>
      <c r="JBF216" s="144"/>
      <c r="JBG216" s="145"/>
      <c r="JBH216" s="597"/>
      <c r="JBI216" s="597"/>
      <c r="JBJ216" s="597"/>
      <c r="JBK216" s="446"/>
      <c r="JBL216" s="446"/>
      <c r="JBM216" s="446"/>
      <c r="JBN216" s="597"/>
      <c r="JBO216" s="446"/>
      <c r="JBP216" s="446"/>
      <c r="JBQ216" s="446"/>
      <c r="JBR216" s="446"/>
      <c r="JBS216" s="597"/>
      <c r="JBT216" s="144"/>
      <c r="JBU216" s="144"/>
      <c r="JBV216" s="144"/>
      <c r="JBW216" s="145"/>
      <c r="JBX216" s="597"/>
      <c r="JBY216" s="597"/>
      <c r="JBZ216" s="597"/>
      <c r="JCA216" s="446"/>
      <c r="JCB216" s="446"/>
      <c r="JCC216" s="446"/>
      <c r="JCD216" s="597"/>
      <c r="JCE216" s="446"/>
      <c r="JCF216" s="446"/>
      <c r="JCG216" s="446"/>
      <c r="JCH216" s="446"/>
      <c r="JCI216" s="597"/>
      <c r="JCJ216" s="144"/>
      <c r="JCK216" s="144"/>
      <c r="JCL216" s="144"/>
      <c r="JCM216" s="145"/>
      <c r="JCN216" s="597"/>
      <c r="JCO216" s="597"/>
      <c r="JCP216" s="597"/>
      <c r="JCQ216" s="446"/>
      <c r="JCR216" s="446"/>
      <c r="JCS216" s="446"/>
      <c r="JCT216" s="597"/>
      <c r="JCU216" s="446"/>
      <c r="JCV216" s="446"/>
      <c r="JCW216" s="446"/>
      <c r="JCX216" s="446"/>
      <c r="JCY216" s="597"/>
      <c r="JCZ216" s="144"/>
      <c r="JDA216" s="144"/>
      <c r="JDB216" s="144"/>
      <c r="JDC216" s="145"/>
      <c r="JDD216" s="597"/>
      <c r="JDE216" s="597"/>
      <c r="JDF216" s="597"/>
      <c r="JDG216" s="446"/>
      <c r="JDH216" s="446"/>
      <c r="JDI216" s="446"/>
      <c r="JDJ216" s="597"/>
      <c r="JDK216" s="446"/>
      <c r="JDL216" s="446"/>
      <c r="JDM216" s="446"/>
      <c r="JDN216" s="446"/>
      <c r="JDO216" s="597"/>
      <c r="JDP216" s="144"/>
      <c r="JDQ216" s="144"/>
      <c r="JDR216" s="144"/>
      <c r="JDS216" s="145"/>
      <c r="JDT216" s="597"/>
      <c r="JDU216" s="597"/>
      <c r="JDV216" s="597"/>
      <c r="JDW216" s="446"/>
      <c r="JDX216" s="446"/>
      <c r="JDY216" s="446"/>
      <c r="JDZ216" s="597"/>
      <c r="JEA216" s="446"/>
      <c r="JEB216" s="446"/>
      <c r="JEC216" s="446"/>
      <c r="JED216" s="446"/>
      <c r="JEE216" s="597"/>
      <c r="JEF216" s="144"/>
      <c r="JEG216" s="144"/>
      <c r="JEH216" s="144"/>
      <c r="JEI216" s="145"/>
      <c r="JEJ216" s="597"/>
      <c r="JEK216" s="597"/>
      <c r="JEL216" s="597"/>
      <c r="JEM216" s="446"/>
      <c r="JEN216" s="446"/>
      <c r="JEO216" s="446"/>
      <c r="JEP216" s="597"/>
      <c r="JEQ216" s="446"/>
      <c r="JER216" s="446"/>
      <c r="JES216" s="446"/>
      <c r="JET216" s="446"/>
      <c r="JEU216" s="597"/>
      <c r="JEV216" s="144"/>
      <c r="JEW216" s="144"/>
      <c r="JEX216" s="144"/>
      <c r="JEY216" s="145"/>
      <c r="JEZ216" s="597"/>
      <c r="JFA216" s="597"/>
      <c r="JFB216" s="597"/>
      <c r="JFC216" s="446"/>
      <c r="JFD216" s="446"/>
      <c r="JFE216" s="446"/>
      <c r="JFF216" s="597"/>
      <c r="JFG216" s="446"/>
      <c r="JFH216" s="446"/>
      <c r="JFI216" s="446"/>
      <c r="JFJ216" s="446"/>
      <c r="JFK216" s="597"/>
      <c r="JFL216" s="144"/>
      <c r="JFM216" s="144"/>
      <c r="JFN216" s="144"/>
      <c r="JFO216" s="145"/>
      <c r="JFP216" s="597"/>
      <c r="JFQ216" s="597"/>
      <c r="JFR216" s="597"/>
      <c r="JFS216" s="446"/>
      <c r="JFT216" s="446"/>
      <c r="JFU216" s="446"/>
      <c r="JFV216" s="597"/>
      <c r="JFW216" s="446"/>
      <c r="JFX216" s="446"/>
      <c r="JFY216" s="446"/>
      <c r="JFZ216" s="446"/>
      <c r="JGA216" s="597"/>
      <c r="JGB216" s="144"/>
      <c r="JGC216" s="144"/>
      <c r="JGD216" s="144"/>
      <c r="JGE216" s="145"/>
      <c r="JGF216" s="597"/>
      <c r="JGG216" s="597"/>
      <c r="JGH216" s="597"/>
      <c r="JGI216" s="446"/>
      <c r="JGJ216" s="446"/>
      <c r="JGK216" s="446"/>
      <c r="JGL216" s="597"/>
      <c r="JGM216" s="446"/>
      <c r="JGN216" s="446"/>
      <c r="JGO216" s="446"/>
      <c r="JGP216" s="446"/>
      <c r="JGQ216" s="597"/>
      <c r="JGR216" s="144"/>
      <c r="JGS216" s="144"/>
      <c r="JGT216" s="144"/>
      <c r="JGU216" s="145"/>
      <c r="JGV216" s="597"/>
      <c r="JGW216" s="597"/>
      <c r="JGX216" s="597"/>
      <c r="JGY216" s="446"/>
      <c r="JGZ216" s="446"/>
      <c r="JHA216" s="446"/>
      <c r="JHB216" s="597"/>
      <c r="JHC216" s="446"/>
      <c r="JHD216" s="446"/>
      <c r="JHE216" s="446"/>
      <c r="JHF216" s="446"/>
      <c r="JHG216" s="597"/>
      <c r="JHH216" s="144"/>
      <c r="JHI216" s="144"/>
      <c r="JHJ216" s="144"/>
      <c r="JHK216" s="145"/>
      <c r="JHL216" s="597"/>
      <c r="JHM216" s="597"/>
      <c r="JHN216" s="597"/>
      <c r="JHO216" s="446"/>
      <c r="JHP216" s="446"/>
      <c r="JHQ216" s="446"/>
      <c r="JHR216" s="597"/>
      <c r="JHS216" s="446"/>
      <c r="JHT216" s="446"/>
      <c r="JHU216" s="446"/>
      <c r="JHV216" s="446"/>
      <c r="JHW216" s="597"/>
      <c r="JHX216" s="144"/>
      <c r="JHY216" s="144"/>
      <c r="JHZ216" s="144"/>
      <c r="JIA216" s="145"/>
      <c r="JIB216" s="597"/>
      <c r="JIC216" s="597"/>
      <c r="JID216" s="597"/>
      <c r="JIE216" s="446"/>
      <c r="JIF216" s="446"/>
      <c r="JIG216" s="446"/>
      <c r="JIH216" s="597"/>
      <c r="JII216" s="446"/>
      <c r="JIJ216" s="446"/>
      <c r="JIK216" s="446"/>
      <c r="JIL216" s="446"/>
      <c r="JIM216" s="597"/>
      <c r="JIN216" s="144"/>
      <c r="JIO216" s="144"/>
      <c r="JIP216" s="144"/>
      <c r="JIQ216" s="145"/>
      <c r="JIR216" s="597"/>
      <c r="JIS216" s="597"/>
      <c r="JIT216" s="597"/>
      <c r="JIU216" s="446"/>
      <c r="JIV216" s="446"/>
      <c r="JIW216" s="446"/>
      <c r="JIX216" s="597"/>
      <c r="JIY216" s="446"/>
      <c r="JIZ216" s="446"/>
      <c r="JJA216" s="446"/>
      <c r="JJB216" s="446"/>
      <c r="JJC216" s="597"/>
      <c r="JJD216" s="144"/>
      <c r="JJE216" s="144"/>
      <c r="JJF216" s="144"/>
      <c r="JJG216" s="145"/>
      <c r="JJH216" s="597"/>
      <c r="JJI216" s="597"/>
      <c r="JJJ216" s="597"/>
      <c r="JJK216" s="446"/>
      <c r="JJL216" s="446"/>
      <c r="JJM216" s="446"/>
      <c r="JJN216" s="597"/>
      <c r="JJO216" s="446"/>
      <c r="JJP216" s="446"/>
      <c r="JJQ216" s="446"/>
      <c r="JJR216" s="446"/>
      <c r="JJS216" s="597"/>
      <c r="JJT216" s="144"/>
      <c r="JJU216" s="144"/>
      <c r="JJV216" s="144"/>
      <c r="JJW216" s="145"/>
      <c r="JJX216" s="597"/>
      <c r="JJY216" s="597"/>
      <c r="JJZ216" s="597"/>
      <c r="JKA216" s="446"/>
      <c r="JKB216" s="446"/>
      <c r="JKC216" s="446"/>
      <c r="JKD216" s="597"/>
      <c r="JKE216" s="446"/>
      <c r="JKF216" s="446"/>
      <c r="JKG216" s="446"/>
      <c r="JKH216" s="446"/>
      <c r="JKI216" s="597"/>
      <c r="JKJ216" s="144"/>
      <c r="JKK216" s="144"/>
      <c r="JKL216" s="144"/>
      <c r="JKM216" s="145"/>
      <c r="JKN216" s="597"/>
      <c r="JKO216" s="597"/>
      <c r="JKP216" s="597"/>
      <c r="JKQ216" s="446"/>
      <c r="JKR216" s="446"/>
      <c r="JKS216" s="446"/>
      <c r="JKT216" s="597"/>
      <c r="JKU216" s="446"/>
      <c r="JKV216" s="446"/>
      <c r="JKW216" s="446"/>
      <c r="JKX216" s="446"/>
      <c r="JKY216" s="597"/>
      <c r="JKZ216" s="144"/>
      <c r="JLA216" s="144"/>
      <c r="JLB216" s="144"/>
      <c r="JLC216" s="145"/>
      <c r="JLD216" s="597"/>
      <c r="JLE216" s="597"/>
      <c r="JLF216" s="597"/>
      <c r="JLG216" s="446"/>
      <c r="JLH216" s="446"/>
      <c r="JLI216" s="446"/>
      <c r="JLJ216" s="597"/>
      <c r="JLK216" s="446"/>
      <c r="JLL216" s="446"/>
      <c r="JLM216" s="446"/>
      <c r="JLN216" s="446"/>
      <c r="JLO216" s="597"/>
      <c r="JLP216" s="144"/>
      <c r="JLQ216" s="144"/>
      <c r="JLR216" s="144"/>
      <c r="JLS216" s="145"/>
      <c r="JLT216" s="597"/>
      <c r="JLU216" s="597"/>
      <c r="JLV216" s="597"/>
      <c r="JLW216" s="446"/>
      <c r="JLX216" s="446"/>
      <c r="JLY216" s="446"/>
      <c r="JLZ216" s="597"/>
      <c r="JMA216" s="446"/>
      <c r="JMB216" s="446"/>
      <c r="JMC216" s="446"/>
      <c r="JMD216" s="446"/>
      <c r="JME216" s="597"/>
      <c r="JMF216" s="144"/>
      <c r="JMG216" s="144"/>
      <c r="JMH216" s="144"/>
      <c r="JMI216" s="145"/>
      <c r="JMJ216" s="597"/>
      <c r="JMK216" s="597"/>
      <c r="JML216" s="597"/>
      <c r="JMM216" s="446"/>
      <c r="JMN216" s="446"/>
      <c r="JMO216" s="446"/>
      <c r="JMP216" s="597"/>
      <c r="JMQ216" s="446"/>
      <c r="JMR216" s="446"/>
      <c r="JMS216" s="446"/>
      <c r="JMT216" s="446"/>
      <c r="JMU216" s="597"/>
      <c r="JMV216" s="144"/>
      <c r="JMW216" s="144"/>
      <c r="JMX216" s="144"/>
      <c r="JMY216" s="145"/>
      <c r="JMZ216" s="597"/>
      <c r="JNA216" s="597"/>
      <c r="JNB216" s="597"/>
      <c r="JNC216" s="446"/>
      <c r="JND216" s="446"/>
      <c r="JNE216" s="446"/>
      <c r="JNF216" s="597"/>
      <c r="JNG216" s="446"/>
      <c r="JNH216" s="446"/>
      <c r="JNI216" s="446"/>
      <c r="JNJ216" s="446"/>
      <c r="JNK216" s="597"/>
      <c r="JNL216" s="144"/>
      <c r="JNM216" s="144"/>
      <c r="JNN216" s="144"/>
      <c r="JNO216" s="145"/>
      <c r="JNP216" s="597"/>
      <c r="JNQ216" s="597"/>
      <c r="JNR216" s="597"/>
      <c r="JNS216" s="446"/>
      <c r="JNT216" s="446"/>
      <c r="JNU216" s="446"/>
      <c r="JNV216" s="597"/>
      <c r="JNW216" s="446"/>
      <c r="JNX216" s="446"/>
      <c r="JNY216" s="446"/>
      <c r="JNZ216" s="446"/>
      <c r="JOA216" s="597"/>
      <c r="JOB216" s="144"/>
      <c r="JOC216" s="144"/>
      <c r="JOD216" s="144"/>
      <c r="JOE216" s="145"/>
      <c r="JOF216" s="597"/>
      <c r="JOG216" s="597"/>
      <c r="JOH216" s="597"/>
      <c r="JOI216" s="446"/>
      <c r="JOJ216" s="446"/>
      <c r="JOK216" s="446"/>
      <c r="JOL216" s="597"/>
      <c r="JOM216" s="446"/>
      <c r="JON216" s="446"/>
      <c r="JOO216" s="446"/>
      <c r="JOP216" s="446"/>
      <c r="JOQ216" s="597"/>
      <c r="JOR216" s="144"/>
      <c r="JOS216" s="144"/>
      <c r="JOT216" s="144"/>
      <c r="JOU216" s="145"/>
      <c r="JOV216" s="597"/>
      <c r="JOW216" s="597"/>
      <c r="JOX216" s="597"/>
      <c r="JOY216" s="446"/>
      <c r="JOZ216" s="446"/>
      <c r="JPA216" s="446"/>
      <c r="JPB216" s="597"/>
      <c r="JPC216" s="446"/>
      <c r="JPD216" s="446"/>
      <c r="JPE216" s="446"/>
      <c r="JPF216" s="446"/>
      <c r="JPG216" s="597"/>
      <c r="JPH216" s="144"/>
      <c r="JPI216" s="144"/>
      <c r="JPJ216" s="144"/>
      <c r="JPK216" s="145"/>
      <c r="JPL216" s="597"/>
      <c r="JPM216" s="597"/>
      <c r="JPN216" s="597"/>
      <c r="JPO216" s="446"/>
      <c r="JPP216" s="446"/>
      <c r="JPQ216" s="446"/>
      <c r="JPR216" s="597"/>
      <c r="JPS216" s="446"/>
      <c r="JPT216" s="446"/>
      <c r="JPU216" s="446"/>
      <c r="JPV216" s="446"/>
      <c r="JPW216" s="597"/>
      <c r="JPX216" s="144"/>
      <c r="JPY216" s="144"/>
      <c r="JPZ216" s="144"/>
      <c r="JQA216" s="145"/>
      <c r="JQB216" s="597"/>
      <c r="JQC216" s="597"/>
      <c r="JQD216" s="597"/>
      <c r="JQE216" s="446"/>
      <c r="JQF216" s="446"/>
      <c r="JQG216" s="446"/>
      <c r="JQH216" s="597"/>
      <c r="JQI216" s="446"/>
      <c r="JQJ216" s="446"/>
      <c r="JQK216" s="446"/>
      <c r="JQL216" s="446"/>
      <c r="JQM216" s="597"/>
      <c r="JQN216" s="144"/>
      <c r="JQO216" s="144"/>
      <c r="JQP216" s="144"/>
      <c r="JQQ216" s="145"/>
      <c r="JQR216" s="597"/>
      <c r="JQS216" s="597"/>
      <c r="JQT216" s="597"/>
      <c r="JQU216" s="446"/>
      <c r="JQV216" s="446"/>
      <c r="JQW216" s="446"/>
      <c r="JQX216" s="597"/>
      <c r="JQY216" s="446"/>
      <c r="JQZ216" s="446"/>
      <c r="JRA216" s="446"/>
      <c r="JRB216" s="446"/>
      <c r="JRC216" s="597"/>
      <c r="JRD216" s="144"/>
      <c r="JRE216" s="144"/>
      <c r="JRF216" s="144"/>
      <c r="JRG216" s="145"/>
      <c r="JRH216" s="597"/>
      <c r="JRI216" s="597"/>
      <c r="JRJ216" s="597"/>
      <c r="JRK216" s="446"/>
      <c r="JRL216" s="446"/>
      <c r="JRM216" s="446"/>
      <c r="JRN216" s="597"/>
      <c r="JRO216" s="446"/>
      <c r="JRP216" s="446"/>
      <c r="JRQ216" s="446"/>
      <c r="JRR216" s="446"/>
      <c r="JRS216" s="597"/>
      <c r="JRT216" s="144"/>
      <c r="JRU216" s="144"/>
      <c r="JRV216" s="144"/>
      <c r="JRW216" s="145"/>
      <c r="JRX216" s="597"/>
      <c r="JRY216" s="597"/>
      <c r="JRZ216" s="597"/>
      <c r="JSA216" s="446"/>
      <c r="JSB216" s="446"/>
      <c r="JSC216" s="446"/>
      <c r="JSD216" s="597"/>
      <c r="JSE216" s="446"/>
      <c r="JSF216" s="446"/>
      <c r="JSG216" s="446"/>
      <c r="JSH216" s="446"/>
      <c r="JSI216" s="597"/>
      <c r="JSJ216" s="144"/>
      <c r="JSK216" s="144"/>
      <c r="JSL216" s="144"/>
      <c r="JSM216" s="145"/>
      <c r="JSN216" s="597"/>
      <c r="JSO216" s="597"/>
      <c r="JSP216" s="597"/>
      <c r="JSQ216" s="446"/>
      <c r="JSR216" s="446"/>
      <c r="JSS216" s="446"/>
      <c r="JST216" s="597"/>
      <c r="JSU216" s="446"/>
      <c r="JSV216" s="446"/>
      <c r="JSW216" s="446"/>
      <c r="JSX216" s="446"/>
      <c r="JSY216" s="597"/>
      <c r="JSZ216" s="144"/>
      <c r="JTA216" s="144"/>
      <c r="JTB216" s="144"/>
      <c r="JTC216" s="145"/>
      <c r="JTD216" s="597"/>
      <c r="JTE216" s="597"/>
      <c r="JTF216" s="597"/>
      <c r="JTG216" s="446"/>
      <c r="JTH216" s="446"/>
      <c r="JTI216" s="446"/>
      <c r="JTJ216" s="597"/>
      <c r="JTK216" s="446"/>
      <c r="JTL216" s="446"/>
      <c r="JTM216" s="446"/>
      <c r="JTN216" s="446"/>
      <c r="JTO216" s="597"/>
      <c r="JTP216" s="144"/>
      <c r="JTQ216" s="144"/>
      <c r="JTR216" s="144"/>
      <c r="JTS216" s="145"/>
      <c r="JTT216" s="597"/>
      <c r="JTU216" s="597"/>
      <c r="JTV216" s="597"/>
      <c r="JTW216" s="446"/>
      <c r="JTX216" s="446"/>
      <c r="JTY216" s="446"/>
      <c r="JTZ216" s="597"/>
      <c r="JUA216" s="446"/>
      <c r="JUB216" s="446"/>
      <c r="JUC216" s="446"/>
      <c r="JUD216" s="446"/>
      <c r="JUE216" s="597"/>
      <c r="JUF216" s="144"/>
      <c r="JUG216" s="144"/>
      <c r="JUH216" s="144"/>
      <c r="JUI216" s="145"/>
      <c r="JUJ216" s="597"/>
      <c r="JUK216" s="597"/>
      <c r="JUL216" s="597"/>
      <c r="JUM216" s="446"/>
      <c r="JUN216" s="446"/>
      <c r="JUO216" s="446"/>
      <c r="JUP216" s="597"/>
      <c r="JUQ216" s="446"/>
      <c r="JUR216" s="446"/>
      <c r="JUS216" s="446"/>
      <c r="JUT216" s="446"/>
      <c r="JUU216" s="597"/>
      <c r="JUV216" s="144"/>
      <c r="JUW216" s="144"/>
      <c r="JUX216" s="144"/>
      <c r="JUY216" s="145"/>
      <c r="JUZ216" s="597"/>
      <c r="JVA216" s="597"/>
      <c r="JVB216" s="597"/>
      <c r="JVC216" s="446"/>
      <c r="JVD216" s="446"/>
      <c r="JVE216" s="446"/>
      <c r="JVF216" s="597"/>
      <c r="JVG216" s="446"/>
      <c r="JVH216" s="446"/>
      <c r="JVI216" s="446"/>
      <c r="JVJ216" s="446"/>
      <c r="JVK216" s="597"/>
      <c r="JVL216" s="144"/>
      <c r="JVM216" s="144"/>
      <c r="JVN216" s="144"/>
      <c r="JVO216" s="145"/>
      <c r="JVP216" s="597"/>
      <c r="JVQ216" s="597"/>
      <c r="JVR216" s="597"/>
      <c r="JVS216" s="446"/>
      <c r="JVT216" s="446"/>
      <c r="JVU216" s="446"/>
      <c r="JVV216" s="597"/>
      <c r="JVW216" s="446"/>
      <c r="JVX216" s="446"/>
      <c r="JVY216" s="446"/>
      <c r="JVZ216" s="446"/>
      <c r="JWA216" s="597"/>
      <c r="JWB216" s="144"/>
      <c r="JWC216" s="144"/>
      <c r="JWD216" s="144"/>
      <c r="JWE216" s="145"/>
      <c r="JWF216" s="597"/>
      <c r="JWG216" s="597"/>
      <c r="JWH216" s="597"/>
      <c r="JWI216" s="446"/>
      <c r="JWJ216" s="446"/>
      <c r="JWK216" s="446"/>
      <c r="JWL216" s="597"/>
      <c r="JWM216" s="446"/>
      <c r="JWN216" s="446"/>
      <c r="JWO216" s="446"/>
      <c r="JWP216" s="446"/>
      <c r="JWQ216" s="597"/>
      <c r="JWR216" s="144"/>
      <c r="JWS216" s="144"/>
      <c r="JWT216" s="144"/>
      <c r="JWU216" s="145"/>
      <c r="JWV216" s="597"/>
      <c r="JWW216" s="597"/>
      <c r="JWX216" s="597"/>
      <c r="JWY216" s="446"/>
      <c r="JWZ216" s="446"/>
      <c r="JXA216" s="446"/>
      <c r="JXB216" s="597"/>
      <c r="JXC216" s="446"/>
      <c r="JXD216" s="446"/>
      <c r="JXE216" s="446"/>
      <c r="JXF216" s="446"/>
      <c r="JXG216" s="597"/>
      <c r="JXH216" s="144"/>
      <c r="JXI216" s="144"/>
      <c r="JXJ216" s="144"/>
      <c r="JXK216" s="145"/>
      <c r="JXL216" s="597"/>
      <c r="JXM216" s="597"/>
      <c r="JXN216" s="597"/>
      <c r="JXO216" s="446"/>
      <c r="JXP216" s="446"/>
      <c r="JXQ216" s="446"/>
      <c r="JXR216" s="597"/>
      <c r="JXS216" s="446"/>
      <c r="JXT216" s="446"/>
      <c r="JXU216" s="446"/>
      <c r="JXV216" s="446"/>
      <c r="JXW216" s="597"/>
      <c r="JXX216" s="144"/>
      <c r="JXY216" s="144"/>
      <c r="JXZ216" s="144"/>
      <c r="JYA216" s="145"/>
      <c r="JYB216" s="597"/>
      <c r="JYC216" s="597"/>
      <c r="JYD216" s="597"/>
      <c r="JYE216" s="446"/>
      <c r="JYF216" s="446"/>
      <c r="JYG216" s="446"/>
      <c r="JYH216" s="597"/>
      <c r="JYI216" s="446"/>
      <c r="JYJ216" s="446"/>
      <c r="JYK216" s="446"/>
      <c r="JYL216" s="446"/>
      <c r="JYM216" s="597"/>
      <c r="JYN216" s="144"/>
      <c r="JYO216" s="144"/>
      <c r="JYP216" s="144"/>
      <c r="JYQ216" s="145"/>
      <c r="JYR216" s="597"/>
      <c r="JYS216" s="597"/>
      <c r="JYT216" s="597"/>
      <c r="JYU216" s="446"/>
      <c r="JYV216" s="446"/>
      <c r="JYW216" s="446"/>
      <c r="JYX216" s="597"/>
      <c r="JYY216" s="446"/>
      <c r="JYZ216" s="446"/>
      <c r="JZA216" s="446"/>
      <c r="JZB216" s="446"/>
      <c r="JZC216" s="597"/>
      <c r="JZD216" s="144"/>
      <c r="JZE216" s="144"/>
      <c r="JZF216" s="144"/>
      <c r="JZG216" s="145"/>
      <c r="JZH216" s="597"/>
      <c r="JZI216" s="597"/>
      <c r="JZJ216" s="597"/>
      <c r="JZK216" s="446"/>
      <c r="JZL216" s="446"/>
      <c r="JZM216" s="446"/>
      <c r="JZN216" s="597"/>
      <c r="JZO216" s="446"/>
      <c r="JZP216" s="446"/>
      <c r="JZQ216" s="446"/>
      <c r="JZR216" s="446"/>
      <c r="JZS216" s="597"/>
      <c r="JZT216" s="144"/>
      <c r="JZU216" s="144"/>
      <c r="JZV216" s="144"/>
      <c r="JZW216" s="145"/>
      <c r="JZX216" s="597"/>
      <c r="JZY216" s="597"/>
      <c r="JZZ216" s="597"/>
      <c r="KAA216" s="446"/>
      <c r="KAB216" s="446"/>
      <c r="KAC216" s="446"/>
      <c r="KAD216" s="597"/>
      <c r="KAE216" s="446"/>
      <c r="KAF216" s="446"/>
      <c r="KAG216" s="446"/>
      <c r="KAH216" s="446"/>
      <c r="KAI216" s="597"/>
      <c r="KAJ216" s="144"/>
      <c r="KAK216" s="144"/>
      <c r="KAL216" s="144"/>
      <c r="KAM216" s="145"/>
      <c r="KAN216" s="597"/>
      <c r="KAO216" s="597"/>
      <c r="KAP216" s="597"/>
      <c r="KAQ216" s="446"/>
      <c r="KAR216" s="446"/>
      <c r="KAS216" s="446"/>
      <c r="KAT216" s="597"/>
      <c r="KAU216" s="446"/>
      <c r="KAV216" s="446"/>
      <c r="KAW216" s="446"/>
      <c r="KAX216" s="446"/>
      <c r="KAY216" s="597"/>
      <c r="KAZ216" s="144"/>
      <c r="KBA216" s="144"/>
      <c r="KBB216" s="144"/>
      <c r="KBC216" s="145"/>
      <c r="KBD216" s="597"/>
      <c r="KBE216" s="597"/>
      <c r="KBF216" s="597"/>
      <c r="KBG216" s="446"/>
      <c r="KBH216" s="446"/>
      <c r="KBI216" s="446"/>
      <c r="KBJ216" s="597"/>
      <c r="KBK216" s="446"/>
      <c r="KBL216" s="446"/>
      <c r="KBM216" s="446"/>
      <c r="KBN216" s="446"/>
      <c r="KBO216" s="597"/>
      <c r="KBP216" s="144"/>
      <c r="KBQ216" s="144"/>
      <c r="KBR216" s="144"/>
      <c r="KBS216" s="145"/>
      <c r="KBT216" s="597"/>
      <c r="KBU216" s="597"/>
      <c r="KBV216" s="597"/>
      <c r="KBW216" s="446"/>
      <c r="KBX216" s="446"/>
      <c r="KBY216" s="446"/>
      <c r="KBZ216" s="597"/>
      <c r="KCA216" s="446"/>
      <c r="KCB216" s="446"/>
      <c r="KCC216" s="446"/>
      <c r="KCD216" s="446"/>
      <c r="KCE216" s="597"/>
      <c r="KCF216" s="144"/>
      <c r="KCG216" s="144"/>
      <c r="KCH216" s="144"/>
      <c r="KCI216" s="145"/>
      <c r="KCJ216" s="597"/>
      <c r="KCK216" s="597"/>
      <c r="KCL216" s="597"/>
      <c r="KCM216" s="446"/>
      <c r="KCN216" s="446"/>
      <c r="KCO216" s="446"/>
      <c r="KCP216" s="597"/>
      <c r="KCQ216" s="446"/>
      <c r="KCR216" s="446"/>
      <c r="KCS216" s="446"/>
      <c r="KCT216" s="446"/>
      <c r="KCU216" s="597"/>
      <c r="KCV216" s="144"/>
      <c r="KCW216" s="144"/>
      <c r="KCX216" s="144"/>
      <c r="KCY216" s="145"/>
      <c r="KCZ216" s="597"/>
      <c r="KDA216" s="597"/>
      <c r="KDB216" s="597"/>
      <c r="KDC216" s="446"/>
      <c r="KDD216" s="446"/>
      <c r="KDE216" s="446"/>
      <c r="KDF216" s="597"/>
      <c r="KDG216" s="446"/>
      <c r="KDH216" s="446"/>
      <c r="KDI216" s="446"/>
      <c r="KDJ216" s="446"/>
      <c r="KDK216" s="597"/>
      <c r="KDL216" s="144"/>
      <c r="KDM216" s="144"/>
      <c r="KDN216" s="144"/>
      <c r="KDO216" s="145"/>
      <c r="KDP216" s="597"/>
      <c r="KDQ216" s="597"/>
      <c r="KDR216" s="597"/>
      <c r="KDS216" s="446"/>
      <c r="KDT216" s="446"/>
      <c r="KDU216" s="446"/>
      <c r="KDV216" s="597"/>
      <c r="KDW216" s="446"/>
      <c r="KDX216" s="446"/>
      <c r="KDY216" s="446"/>
      <c r="KDZ216" s="446"/>
      <c r="KEA216" s="597"/>
      <c r="KEB216" s="144"/>
      <c r="KEC216" s="144"/>
      <c r="KED216" s="144"/>
      <c r="KEE216" s="145"/>
      <c r="KEF216" s="597"/>
      <c r="KEG216" s="597"/>
      <c r="KEH216" s="597"/>
      <c r="KEI216" s="446"/>
      <c r="KEJ216" s="446"/>
      <c r="KEK216" s="446"/>
      <c r="KEL216" s="597"/>
      <c r="KEM216" s="446"/>
      <c r="KEN216" s="446"/>
      <c r="KEO216" s="446"/>
      <c r="KEP216" s="446"/>
      <c r="KEQ216" s="597"/>
      <c r="KER216" s="144"/>
      <c r="KES216" s="144"/>
      <c r="KET216" s="144"/>
      <c r="KEU216" s="145"/>
      <c r="KEV216" s="597"/>
      <c r="KEW216" s="597"/>
      <c r="KEX216" s="597"/>
      <c r="KEY216" s="446"/>
      <c r="KEZ216" s="446"/>
      <c r="KFA216" s="446"/>
      <c r="KFB216" s="597"/>
      <c r="KFC216" s="446"/>
      <c r="KFD216" s="446"/>
      <c r="KFE216" s="446"/>
      <c r="KFF216" s="446"/>
      <c r="KFG216" s="597"/>
      <c r="KFH216" s="144"/>
      <c r="KFI216" s="144"/>
      <c r="KFJ216" s="144"/>
      <c r="KFK216" s="145"/>
      <c r="KFL216" s="597"/>
      <c r="KFM216" s="597"/>
      <c r="KFN216" s="597"/>
      <c r="KFO216" s="446"/>
      <c r="KFP216" s="446"/>
      <c r="KFQ216" s="446"/>
      <c r="KFR216" s="597"/>
      <c r="KFS216" s="446"/>
      <c r="KFT216" s="446"/>
      <c r="KFU216" s="446"/>
      <c r="KFV216" s="446"/>
      <c r="KFW216" s="597"/>
      <c r="KFX216" s="144"/>
      <c r="KFY216" s="144"/>
      <c r="KFZ216" s="144"/>
      <c r="KGA216" s="145"/>
      <c r="KGB216" s="597"/>
      <c r="KGC216" s="597"/>
      <c r="KGD216" s="597"/>
      <c r="KGE216" s="446"/>
      <c r="KGF216" s="446"/>
      <c r="KGG216" s="446"/>
      <c r="KGH216" s="597"/>
      <c r="KGI216" s="446"/>
      <c r="KGJ216" s="446"/>
      <c r="KGK216" s="446"/>
      <c r="KGL216" s="446"/>
      <c r="KGM216" s="597"/>
      <c r="KGN216" s="144"/>
      <c r="KGO216" s="144"/>
      <c r="KGP216" s="144"/>
      <c r="KGQ216" s="145"/>
      <c r="KGR216" s="597"/>
      <c r="KGS216" s="597"/>
      <c r="KGT216" s="597"/>
      <c r="KGU216" s="446"/>
      <c r="KGV216" s="446"/>
      <c r="KGW216" s="446"/>
      <c r="KGX216" s="597"/>
      <c r="KGY216" s="446"/>
      <c r="KGZ216" s="446"/>
      <c r="KHA216" s="446"/>
      <c r="KHB216" s="446"/>
      <c r="KHC216" s="597"/>
      <c r="KHD216" s="144"/>
      <c r="KHE216" s="144"/>
      <c r="KHF216" s="144"/>
      <c r="KHG216" s="145"/>
      <c r="KHH216" s="597"/>
      <c r="KHI216" s="597"/>
      <c r="KHJ216" s="597"/>
      <c r="KHK216" s="446"/>
      <c r="KHL216" s="446"/>
      <c r="KHM216" s="446"/>
      <c r="KHN216" s="597"/>
      <c r="KHO216" s="446"/>
      <c r="KHP216" s="446"/>
      <c r="KHQ216" s="446"/>
      <c r="KHR216" s="446"/>
      <c r="KHS216" s="597"/>
      <c r="KHT216" s="144"/>
      <c r="KHU216" s="144"/>
      <c r="KHV216" s="144"/>
      <c r="KHW216" s="145"/>
      <c r="KHX216" s="597"/>
      <c r="KHY216" s="597"/>
      <c r="KHZ216" s="597"/>
      <c r="KIA216" s="446"/>
      <c r="KIB216" s="446"/>
      <c r="KIC216" s="446"/>
      <c r="KID216" s="597"/>
      <c r="KIE216" s="446"/>
      <c r="KIF216" s="446"/>
      <c r="KIG216" s="446"/>
      <c r="KIH216" s="446"/>
      <c r="KII216" s="597"/>
      <c r="KIJ216" s="144"/>
      <c r="KIK216" s="144"/>
      <c r="KIL216" s="144"/>
      <c r="KIM216" s="145"/>
      <c r="KIN216" s="597"/>
      <c r="KIO216" s="597"/>
      <c r="KIP216" s="597"/>
      <c r="KIQ216" s="446"/>
      <c r="KIR216" s="446"/>
      <c r="KIS216" s="446"/>
      <c r="KIT216" s="597"/>
      <c r="KIU216" s="446"/>
      <c r="KIV216" s="446"/>
      <c r="KIW216" s="446"/>
      <c r="KIX216" s="446"/>
      <c r="KIY216" s="597"/>
      <c r="KIZ216" s="144"/>
      <c r="KJA216" s="144"/>
      <c r="KJB216" s="144"/>
      <c r="KJC216" s="145"/>
      <c r="KJD216" s="597"/>
      <c r="KJE216" s="597"/>
      <c r="KJF216" s="597"/>
      <c r="KJG216" s="446"/>
      <c r="KJH216" s="446"/>
      <c r="KJI216" s="446"/>
      <c r="KJJ216" s="597"/>
      <c r="KJK216" s="446"/>
      <c r="KJL216" s="446"/>
      <c r="KJM216" s="446"/>
      <c r="KJN216" s="446"/>
      <c r="KJO216" s="597"/>
      <c r="KJP216" s="144"/>
      <c r="KJQ216" s="144"/>
      <c r="KJR216" s="144"/>
      <c r="KJS216" s="145"/>
      <c r="KJT216" s="597"/>
      <c r="KJU216" s="597"/>
      <c r="KJV216" s="597"/>
      <c r="KJW216" s="446"/>
      <c r="KJX216" s="446"/>
      <c r="KJY216" s="446"/>
      <c r="KJZ216" s="597"/>
      <c r="KKA216" s="446"/>
      <c r="KKB216" s="446"/>
      <c r="KKC216" s="446"/>
      <c r="KKD216" s="446"/>
      <c r="KKE216" s="597"/>
      <c r="KKF216" s="144"/>
      <c r="KKG216" s="144"/>
      <c r="KKH216" s="144"/>
      <c r="KKI216" s="145"/>
      <c r="KKJ216" s="597"/>
      <c r="KKK216" s="597"/>
      <c r="KKL216" s="597"/>
      <c r="KKM216" s="446"/>
      <c r="KKN216" s="446"/>
      <c r="KKO216" s="446"/>
      <c r="KKP216" s="597"/>
      <c r="KKQ216" s="446"/>
      <c r="KKR216" s="446"/>
      <c r="KKS216" s="446"/>
      <c r="KKT216" s="446"/>
      <c r="KKU216" s="597"/>
      <c r="KKV216" s="144"/>
      <c r="KKW216" s="144"/>
      <c r="KKX216" s="144"/>
      <c r="KKY216" s="145"/>
      <c r="KKZ216" s="597"/>
      <c r="KLA216" s="597"/>
      <c r="KLB216" s="597"/>
      <c r="KLC216" s="446"/>
      <c r="KLD216" s="446"/>
      <c r="KLE216" s="446"/>
      <c r="KLF216" s="597"/>
      <c r="KLG216" s="446"/>
      <c r="KLH216" s="446"/>
      <c r="KLI216" s="446"/>
      <c r="KLJ216" s="446"/>
      <c r="KLK216" s="597"/>
      <c r="KLL216" s="144"/>
      <c r="KLM216" s="144"/>
      <c r="KLN216" s="144"/>
      <c r="KLO216" s="145"/>
      <c r="KLP216" s="597"/>
      <c r="KLQ216" s="597"/>
      <c r="KLR216" s="597"/>
      <c r="KLS216" s="446"/>
      <c r="KLT216" s="446"/>
      <c r="KLU216" s="446"/>
      <c r="KLV216" s="597"/>
      <c r="KLW216" s="446"/>
      <c r="KLX216" s="446"/>
      <c r="KLY216" s="446"/>
      <c r="KLZ216" s="446"/>
      <c r="KMA216" s="597"/>
      <c r="KMB216" s="144"/>
      <c r="KMC216" s="144"/>
      <c r="KMD216" s="144"/>
      <c r="KME216" s="145"/>
      <c r="KMF216" s="597"/>
      <c r="KMG216" s="597"/>
      <c r="KMH216" s="597"/>
      <c r="KMI216" s="446"/>
      <c r="KMJ216" s="446"/>
      <c r="KMK216" s="446"/>
      <c r="KML216" s="597"/>
      <c r="KMM216" s="446"/>
      <c r="KMN216" s="446"/>
      <c r="KMO216" s="446"/>
      <c r="KMP216" s="446"/>
      <c r="KMQ216" s="597"/>
      <c r="KMR216" s="144"/>
      <c r="KMS216" s="144"/>
      <c r="KMT216" s="144"/>
      <c r="KMU216" s="145"/>
      <c r="KMV216" s="597"/>
      <c r="KMW216" s="597"/>
      <c r="KMX216" s="597"/>
      <c r="KMY216" s="446"/>
      <c r="KMZ216" s="446"/>
      <c r="KNA216" s="446"/>
      <c r="KNB216" s="597"/>
      <c r="KNC216" s="446"/>
      <c r="KND216" s="446"/>
      <c r="KNE216" s="446"/>
      <c r="KNF216" s="446"/>
      <c r="KNG216" s="597"/>
      <c r="KNH216" s="144"/>
      <c r="KNI216" s="144"/>
      <c r="KNJ216" s="144"/>
      <c r="KNK216" s="145"/>
      <c r="KNL216" s="597"/>
      <c r="KNM216" s="597"/>
      <c r="KNN216" s="597"/>
      <c r="KNO216" s="446"/>
      <c r="KNP216" s="446"/>
      <c r="KNQ216" s="446"/>
      <c r="KNR216" s="597"/>
      <c r="KNS216" s="446"/>
      <c r="KNT216" s="446"/>
      <c r="KNU216" s="446"/>
      <c r="KNV216" s="446"/>
      <c r="KNW216" s="597"/>
      <c r="KNX216" s="144"/>
      <c r="KNY216" s="144"/>
      <c r="KNZ216" s="144"/>
      <c r="KOA216" s="145"/>
      <c r="KOB216" s="597"/>
      <c r="KOC216" s="597"/>
      <c r="KOD216" s="597"/>
      <c r="KOE216" s="446"/>
      <c r="KOF216" s="446"/>
      <c r="KOG216" s="446"/>
      <c r="KOH216" s="597"/>
      <c r="KOI216" s="446"/>
      <c r="KOJ216" s="446"/>
      <c r="KOK216" s="446"/>
      <c r="KOL216" s="446"/>
      <c r="KOM216" s="597"/>
      <c r="KON216" s="144"/>
      <c r="KOO216" s="144"/>
      <c r="KOP216" s="144"/>
      <c r="KOQ216" s="145"/>
      <c r="KOR216" s="597"/>
      <c r="KOS216" s="597"/>
      <c r="KOT216" s="597"/>
      <c r="KOU216" s="446"/>
      <c r="KOV216" s="446"/>
      <c r="KOW216" s="446"/>
      <c r="KOX216" s="597"/>
      <c r="KOY216" s="446"/>
      <c r="KOZ216" s="446"/>
      <c r="KPA216" s="446"/>
      <c r="KPB216" s="446"/>
      <c r="KPC216" s="597"/>
      <c r="KPD216" s="144"/>
      <c r="KPE216" s="144"/>
      <c r="KPF216" s="144"/>
      <c r="KPG216" s="145"/>
      <c r="KPH216" s="597"/>
      <c r="KPI216" s="597"/>
      <c r="KPJ216" s="597"/>
      <c r="KPK216" s="446"/>
      <c r="KPL216" s="446"/>
      <c r="KPM216" s="446"/>
      <c r="KPN216" s="597"/>
      <c r="KPO216" s="446"/>
      <c r="KPP216" s="446"/>
      <c r="KPQ216" s="446"/>
      <c r="KPR216" s="446"/>
      <c r="KPS216" s="597"/>
      <c r="KPT216" s="144"/>
      <c r="KPU216" s="144"/>
      <c r="KPV216" s="144"/>
      <c r="KPW216" s="145"/>
      <c r="KPX216" s="597"/>
      <c r="KPY216" s="597"/>
      <c r="KPZ216" s="597"/>
      <c r="KQA216" s="446"/>
      <c r="KQB216" s="446"/>
      <c r="KQC216" s="446"/>
      <c r="KQD216" s="597"/>
      <c r="KQE216" s="446"/>
      <c r="KQF216" s="446"/>
      <c r="KQG216" s="446"/>
      <c r="KQH216" s="446"/>
      <c r="KQI216" s="597"/>
      <c r="KQJ216" s="144"/>
      <c r="KQK216" s="144"/>
      <c r="KQL216" s="144"/>
      <c r="KQM216" s="145"/>
      <c r="KQN216" s="597"/>
      <c r="KQO216" s="597"/>
      <c r="KQP216" s="597"/>
      <c r="KQQ216" s="446"/>
      <c r="KQR216" s="446"/>
      <c r="KQS216" s="446"/>
      <c r="KQT216" s="597"/>
      <c r="KQU216" s="446"/>
      <c r="KQV216" s="446"/>
      <c r="KQW216" s="446"/>
      <c r="KQX216" s="446"/>
      <c r="KQY216" s="597"/>
      <c r="KQZ216" s="144"/>
      <c r="KRA216" s="144"/>
      <c r="KRB216" s="144"/>
      <c r="KRC216" s="145"/>
      <c r="KRD216" s="597"/>
      <c r="KRE216" s="597"/>
      <c r="KRF216" s="597"/>
      <c r="KRG216" s="446"/>
      <c r="KRH216" s="446"/>
      <c r="KRI216" s="446"/>
      <c r="KRJ216" s="597"/>
      <c r="KRK216" s="446"/>
      <c r="KRL216" s="446"/>
      <c r="KRM216" s="446"/>
      <c r="KRN216" s="446"/>
      <c r="KRO216" s="597"/>
      <c r="KRP216" s="144"/>
      <c r="KRQ216" s="144"/>
      <c r="KRR216" s="144"/>
      <c r="KRS216" s="145"/>
      <c r="KRT216" s="597"/>
      <c r="KRU216" s="597"/>
      <c r="KRV216" s="597"/>
      <c r="KRW216" s="446"/>
      <c r="KRX216" s="446"/>
      <c r="KRY216" s="446"/>
      <c r="KRZ216" s="597"/>
      <c r="KSA216" s="446"/>
      <c r="KSB216" s="446"/>
      <c r="KSC216" s="446"/>
      <c r="KSD216" s="446"/>
      <c r="KSE216" s="597"/>
      <c r="KSF216" s="144"/>
      <c r="KSG216" s="144"/>
      <c r="KSH216" s="144"/>
      <c r="KSI216" s="145"/>
      <c r="KSJ216" s="597"/>
      <c r="KSK216" s="597"/>
      <c r="KSL216" s="597"/>
      <c r="KSM216" s="446"/>
      <c r="KSN216" s="446"/>
      <c r="KSO216" s="446"/>
      <c r="KSP216" s="597"/>
      <c r="KSQ216" s="446"/>
      <c r="KSR216" s="446"/>
      <c r="KSS216" s="446"/>
      <c r="KST216" s="446"/>
      <c r="KSU216" s="597"/>
      <c r="KSV216" s="144"/>
      <c r="KSW216" s="144"/>
      <c r="KSX216" s="144"/>
      <c r="KSY216" s="145"/>
      <c r="KSZ216" s="597"/>
      <c r="KTA216" s="597"/>
      <c r="KTB216" s="597"/>
      <c r="KTC216" s="446"/>
      <c r="KTD216" s="446"/>
      <c r="KTE216" s="446"/>
      <c r="KTF216" s="597"/>
      <c r="KTG216" s="446"/>
      <c r="KTH216" s="446"/>
      <c r="KTI216" s="446"/>
      <c r="KTJ216" s="446"/>
      <c r="KTK216" s="597"/>
      <c r="KTL216" s="144"/>
      <c r="KTM216" s="144"/>
      <c r="KTN216" s="144"/>
      <c r="KTO216" s="145"/>
      <c r="KTP216" s="597"/>
      <c r="KTQ216" s="597"/>
      <c r="KTR216" s="597"/>
      <c r="KTS216" s="446"/>
      <c r="KTT216" s="446"/>
      <c r="KTU216" s="446"/>
      <c r="KTV216" s="597"/>
      <c r="KTW216" s="446"/>
      <c r="KTX216" s="446"/>
      <c r="KTY216" s="446"/>
      <c r="KTZ216" s="446"/>
      <c r="KUA216" s="597"/>
      <c r="KUB216" s="144"/>
      <c r="KUC216" s="144"/>
      <c r="KUD216" s="144"/>
      <c r="KUE216" s="145"/>
      <c r="KUF216" s="597"/>
      <c r="KUG216" s="597"/>
      <c r="KUH216" s="597"/>
      <c r="KUI216" s="446"/>
      <c r="KUJ216" s="446"/>
      <c r="KUK216" s="446"/>
      <c r="KUL216" s="597"/>
      <c r="KUM216" s="446"/>
      <c r="KUN216" s="446"/>
      <c r="KUO216" s="446"/>
      <c r="KUP216" s="446"/>
      <c r="KUQ216" s="597"/>
      <c r="KUR216" s="144"/>
      <c r="KUS216" s="144"/>
      <c r="KUT216" s="144"/>
      <c r="KUU216" s="145"/>
      <c r="KUV216" s="597"/>
      <c r="KUW216" s="597"/>
      <c r="KUX216" s="597"/>
      <c r="KUY216" s="446"/>
      <c r="KUZ216" s="446"/>
      <c r="KVA216" s="446"/>
      <c r="KVB216" s="597"/>
      <c r="KVC216" s="446"/>
      <c r="KVD216" s="446"/>
      <c r="KVE216" s="446"/>
      <c r="KVF216" s="446"/>
      <c r="KVG216" s="597"/>
      <c r="KVH216" s="144"/>
      <c r="KVI216" s="144"/>
      <c r="KVJ216" s="144"/>
      <c r="KVK216" s="145"/>
      <c r="KVL216" s="597"/>
      <c r="KVM216" s="597"/>
      <c r="KVN216" s="597"/>
      <c r="KVO216" s="446"/>
      <c r="KVP216" s="446"/>
      <c r="KVQ216" s="446"/>
      <c r="KVR216" s="597"/>
      <c r="KVS216" s="446"/>
      <c r="KVT216" s="446"/>
      <c r="KVU216" s="446"/>
      <c r="KVV216" s="446"/>
      <c r="KVW216" s="597"/>
      <c r="KVX216" s="144"/>
      <c r="KVY216" s="144"/>
      <c r="KVZ216" s="144"/>
      <c r="KWA216" s="145"/>
      <c r="KWB216" s="597"/>
      <c r="KWC216" s="597"/>
      <c r="KWD216" s="597"/>
      <c r="KWE216" s="446"/>
      <c r="KWF216" s="446"/>
      <c r="KWG216" s="446"/>
      <c r="KWH216" s="597"/>
      <c r="KWI216" s="446"/>
      <c r="KWJ216" s="446"/>
      <c r="KWK216" s="446"/>
      <c r="KWL216" s="446"/>
      <c r="KWM216" s="597"/>
      <c r="KWN216" s="144"/>
      <c r="KWO216" s="144"/>
      <c r="KWP216" s="144"/>
      <c r="KWQ216" s="145"/>
      <c r="KWR216" s="597"/>
      <c r="KWS216" s="597"/>
      <c r="KWT216" s="597"/>
      <c r="KWU216" s="446"/>
      <c r="KWV216" s="446"/>
      <c r="KWW216" s="446"/>
      <c r="KWX216" s="597"/>
      <c r="KWY216" s="446"/>
      <c r="KWZ216" s="446"/>
      <c r="KXA216" s="446"/>
      <c r="KXB216" s="446"/>
      <c r="KXC216" s="597"/>
      <c r="KXD216" s="144"/>
      <c r="KXE216" s="144"/>
      <c r="KXF216" s="144"/>
      <c r="KXG216" s="145"/>
      <c r="KXH216" s="597"/>
      <c r="KXI216" s="597"/>
      <c r="KXJ216" s="597"/>
      <c r="KXK216" s="446"/>
      <c r="KXL216" s="446"/>
      <c r="KXM216" s="446"/>
      <c r="KXN216" s="597"/>
      <c r="KXO216" s="446"/>
      <c r="KXP216" s="446"/>
      <c r="KXQ216" s="446"/>
      <c r="KXR216" s="446"/>
      <c r="KXS216" s="597"/>
      <c r="KXT216" s="144"/>
      <c r="KXU216" s="144"/>
      <c r="KXV216" s="144"/>
      <c r="KXW216" s="145"/>
      <c r="KXX216" s="597"/>
      <c r="KXY216" s="597"/>
      <c r="KXZ216" s="597"/>
      <c r="KYA216" s="446"/>
      <c r="KYB216" s="446"/>
      <c r="KYC216" s="446"/>
      <c r="KYD216" s="597"/>
      <c r="KYE216" s="446"/>
      <c r="KYF216" s="446"/>
      <c r="KYG216" s="446"/>
      <c r="KYH216" s="446"/>
      <c r="KYI216" s="597"/>
      <c r="KYJ216" s="144"/>
      <c r="KYK216" s="144"/>
      <c r="KYL216" s="144"/>
      <c r="KYM216" s="145"/>
      <c r="KYN216" s="597"/>
      <c r="KYO216" s="597"/>
      <c r="KYP216" s="597"/>
      <c r="KYQ216" s="446"/>
      <c r="KYR216" s="446"/>
      <c r="KYS216" s="446"/>
      <c r="KYT216" s="597"/>
      <c r="KYU216" s="446"/>
      <c r="KYV216" s="446"/>
      <c r="KYW216" s="446"/>
      <c r="KYX216" s="446"/>
      <c r="KYY216" s="597"/>
      <c r="KYZ216" s="144"/>
      <c r="KZA216" s="144"/>
      <c r="KZB216" s="144"/>
      <c r="KZC216" s="145"/>
      <c r="KZD216" s="597"/>
      <c r="KZE216" s="597"/>
      <c r="KZF216" s="597"/>
      <c r="KZG216" s="446"/>
      <c r="KZH216" s="446"/>
      <c r="KZI216" s="446"/>
      <c r="KZJ216" s="597"/>
      <c r="KZK216" s="446"/>
      <c r="KZL216" s="446"/>
      <c r="KZM216" s="446"/>
      <c r="KZN216" s="446"/>
      <c r="KZO216" s="597"/>
      <c r="KZP216" s="144"/>
      <c r="KZQ216" s="144"/>
      <c r="KZR216" s="144"/>
      <c r="KZS216" s="145"/>
      <c r="KZT216" s="597"/>
      <c r="KZU216" s="597"/>
      <c r="KZV216" s="597"/>
      <c r="KZW216" s="446"/>
      <c r="KZX216" s="446"/>
      <c r="KZY216" s="446"/>
      <c r="KZZ216" s="597"/>
      <c r="LAA216" s="446"/>
      <c r="LAB216" s="446"/>
      <c r="LAC216" s="446"/>
      <c r="LAD216" s="446"/>
      <c r="LAE216" s="597"/>
      <c r="LAF216" s="144"/>
      <c r="LAG216" s="144"/>
      <c r="LAH216" s="144"/>
      <c r="LAI216" s="145"/>
      <c r="LAJ216" s="597"/>
      <c r="LAK216" s="597"/>
      <c r="LAL216" s="597"/>
      <c r="LAM216" s="446"/>
      <c r="LAN216" s="446"/>
      <c r="LAO216" s="446"/>
      <c r="LAP216" s="597"/>
      <c r="LAQ216" s="446"/>
      <c r="LAR216" s="446"/>
      <c r="LAS216" s="446"/>
      <c r="LAT216" s="446"/>
      <c r="LAU216" s="597"/>
      <c r="LAV216" s="144"/>
      <c r="LAW216" s="144"/>
      <c r="LAX216" s="144"/>
      <c r="LAY216" s="145"/>
      <c r="LAZ216" s="597"/>
      <c r="LBA216" s="597"/>
      <c r="LBB216" s="597"/>
      <c r="LBC216" s="446"/>
      <c r="LBD216" s="446"/>
      <c r="LBE216" s="446"/>
      <c r="LBF216" s="597"/>
      <c r="LBG216" s="446"/>
      <c r="LBH216" s="446"/>
      <c r="LBI216" s="446"/>
      <c r="LBJ216" s="446"/>
      <c r="LBK216" s="597"/>
      <c r="LBL216" s="144"/>
      <c r="LBM216" s="144"/>
      <c r="LBN216" s="144"/>
      <c r="LBO216" s="145"/>
      <c r="LBP216" s="597"/>
      <c r="LBQ216" s="597"/>
      <c r="LBR216" s="597"/>
      <c r="LBS216" s="446"/>
      <c r="LBT216" s="446"/>
      <c r="LBU216" s="446"/>
      <c r="LBV216" s="597"/>
      <c r="LBW216" s="446"/>
      <c r="LBX216" s="446"/>
      <c r="LBY216" s="446"/>
      <c r="LBZ216" s="446"/>
      <c r="LCA216" s="597"/>
      <c r="LCB216" s="144"/>
      <c r="LCC216" s="144"/>
      <c r="LCD216" s="144"/>
      <c r="LCE216" s="145"/>
      <c r="LCF216" s="597"/>
      <c r="LCG216" s="597"/>
      <c r="LCH216" s="597"/>
      <c r="LCI216" s="446"/>
      <c r="LCJ216" s="446"/>
      <c r="LCK216" s="446"/>
      <c r="LCL216" s="597"/>
      <c r="LCM216" s="446"/>
      <c r="LCN216" s="446"/>
      <c r="LCO216" s="446"/>
      <c r="LCP216" s="446"/>
      <c r="LCQ216" s="597"/>
      <c r="LCR216" s="144"/>
      <c r="LCS216" s="144"/>
      <c r="LCT216" s="144"/>
      <c r="LCU216" s="145"/>
      <c r="LCV216" s="597"/>
      <c r="LCW216" s="597"/>
      <c r="LCX216" s="597"/>
      <c r="LCY216" s="446"/>
      <c r="LCZ216" s="446"/>
      <c r="LDA216" s="446"/>
      <c r="LDB216" s="597"/>
      <c r="LDC216" s="446"/>
      <c r="LDD216" s="446"/>
      <c r="LDE216" s="446"/>
      <c r="LDF216" s="446"/>
      <c r="LDG216" s="597"/>
      <c r="LDH216" s="144"/>
      <c r="LDI216" s="144"/>
      <c r="LDJ216" s="144"/>
      <c r="LDK216" s="145"/>
      <c r="LDL216" s="597"/>
      <c r="LDM216" s="597"/>
      <c r="LDN216" s="597"/>
      <c r="LDO216" s="446"/>
      <c r="LDP216" s="446"/>
      <c r="LDQ216" s="446"/>
      <c r="LDR216" s="597"/>
      <c r="LDS216" s="446"/>
      <c r="LDT216" s="446"/>
      <c r="LDU216" s="446"/>
      <c r="LDV216" s="446"/>
      <c r="LDW216" s="597"/>
      <c r="LDX216" s="144"/>
      <c r="LDY216" s="144"/>
      <c r="LDZ216" s="144"/>
      <c r="LEA216" s="145"/>
      <c r="LEB216" s="597"/>
      <c r="LEC216" s="597"/>
      <c r="LED216" s="597"/>
      <c r="LEE216" s="446"/>
      <c r="LEF216" s="446"/>
      <c r="LEG216" s="446"/>
      <c r="LEH216" s="597"/>
      <c r="LEI216" s="446"/>
      <c r="LEJ216" s="446"/>
      <c r="LEK216" s="446"/>
      <c r="LEL216" s="446"/>
      <c r="LEM216" s="597"/>
      <c r="LEN216" s="144"/>
      <c r="LEO216" s="144"/>
      <c r="LEP216" s="144"/>
      <c r="LEQ216" s="145"/>
      <c r="LER216" s="597"/>
      <c r="LES216" s="597"/>
      <c r="LET216" s="597"/>
      <c r="LEU216" s="446"/>
      <c r="LEV216" s="446"/>
      <c r="LEW216" s="446"/>
      <c r="LEX216" s="597"/>
      <c r="LEY216" s="446"/>
      <c r="LEZ216" s="446"/>
      <c r="LFA216" s="446"/>
      <c r="LFB216" s="446"/>
      <c r="LFC216" s="597"/>
      <c r="LFD216" s="144"/>
      <c r="LFE216" s="144"/>
      <c r="LFF216" s="144"/>
      <c r="LFG216" s="145"/>
      <c r="LFH216" s="597"/>
      <c r="LFI216" s="597"/>
      <c r="LFJ216" s="597"/>
      <c r="LFK216" s="446"/>
      <c r="LFL216" s="446"/>
      <c r="LFM216" s="446"/>
      <c r="LFN216" s="597"/>
      <c r="LFO216" s="446"/>
      <c r="LFP216" s="446"/>
      <c r="LFQ216" s="446"/>
      <c r="LFR216" s="446"/>
      <c r="LFS216" s="597"/>
      <c r="LFT216" s="144"/>
      <c r="LFU216" s="144"/>
      <c r="LFV216" s="144"/>
      <c r="LFW216" s="145"/>
      <c r="LFX216" s="597"/>
      <c r="LFY216" s="597"/>
      <c r="LFZ216" s="597"/>
      <c r="LGA216" s="446"/>
      <c r="LGB216" s="446"/>
      <c r="LGC216" s="446"/>
      <c r="LGD216" s="597"/>
      <c r="LGE216" s="446"/>
      <c r="LGF216" s="446"/>
      <c r="LGG216" s="446"/>
      <c r="LGH216" s="446"/>
      <c r="LGI216" s="597"/>
      <c r="LGJ216" s="144"/>
      <c r="LGK216" s="144"/>
      <c r="LGL216" s="144"/>
      <c r="LGM216" s="145"/>
      <c r="LGN216" s="597"/>
      <c r="LGO216" s="597"/>
      <c r="LGP216" s="597"/>
      <c r="LGQ216" s="446"/>
      <c r="LGR216" s="446"/>
      <c r="LGS216" s="446"/>
      <c r="LGT216" s="597"/>
      <c r="LGU216" s="446"/>
      <c r="LGV216" s="446"/>
      <c r="LGW216" s="446"/>
      <c r="LGX216" s="446"/>
      <c r="LGY216" s="597"/>
      <c r="LGZ216" s="144"/>
      <c r="LHA216" s="144"/>
      <c r="LHB216" s="144"/>
      <c r="LHC216" s="145"/>
      <c r="LHD216" s="597"/>
      <c r="LHE216" s="597"/>
      <c r="LHF216" s="597"/>
      <c r="LHG216" s="446"/>
      <c r="LHH216" s="446"/>
      <c r="LHI216" s="446"/>
      <c r="LHJ216" s="597"/>
      <c r="LHK216" s="446"/>
      <c r="LHL216" s="446"/>
      <c r="LHM216" s="446"/>
      <c r="LHN216" s="446"/>
      <c r="LHO216" s="597"/>
      <c r="LHP216" s="144"/>
      <c r="LHQ216" s="144"/>
      <c r="LHR216" s="144"/>
      <c r="LHS216" s="145"/>
      <c r="LHT216" s="597"/>
      <c r="LHU216" s="597"/>
      <c r="LHV216" s="597"/>
      <c r="LHW216" s="446"/>
      <c r="LHX216" s="446"/>
      <c r="LHY216" s="446"/>
      <c r="LHZ216" s="597"/>
      <c r="LIA216" s="446"/>
      <c r="LIB216" s="446"/>
      <c r="LIC216" s="446"/>
      <c r="LID216" s="446"/>
      <c r="LIE216" s="597"/>
      <c r="LIF216" s="144"/>
      <c r="LIG216" s="144"/>
      <c r="LIH216" s="144"/>
      <c r="LII216" s="145"/>
      <c r="LIJ216" s="597"/>
      <c r="LIK216" s="597"/>
      <c r="LIL216" s="597"/>
      <c r="LIM216" s="446"/>
      <c r="LIN216" s="446"/>
      <c r="LIO216" s="446"/>
      <c r="LIP216" s="597"/>
      <c r="LIQ216" s="446"/>
      <c r="LIR216" s="446"/>
      <c r="LIS216" s="446"/>
      <c r="LIT216" s="446"/>
      <c r="LIU216" s="597"/>
      <c r="LIV216" s="144"/>
      <c r="LIW216" s="144"/>
      <c r="LIX216" s="144"/>
      <c r="LIY216" s="145"/>
      <c r="LIZ216" s="597"/>
      <c r="LJA216" s="597"/>
      <c r="LJB216" s="597"/>
      <c r="LJC216" s="446"/>
      <c r="LJD216" s="446"/>
      <c r="LJE216" s="446"/>
      <c r="LJF216" s="597"/>
      <c r="LJG216" s="446"/>
      <c r="LJH216" s="446"/>
      <c r="LJI216" s="446"/>
      <c r="LJJ216" s="446"/>
      <c r="LJK216" s="597"/>
      <c r="LJL216" s="144"/>
      <c r="LJM216" s="144"/>
      <c r="LJN216" s="144"/>
      <c r="LJO216" s="145"/>
      <c r="LJP216" s="597"/>
      <c r="LJQ216" s="597"/>
      <c r="LJR216" s="597"/>
      <c r="LJS216" s="446"/>
      <c r="LJT216" s="446"/>
      <c r="LJU216" s="446"/>
      <c r="LJV216" s="597"/>
      <c r="LJW216" s="446"/>
      <c r="LJX216" s="446"/>
      <c r="LJY216" s="446"/>
      <c r="LJZ216" s="446"/>
      <c r="LKA216" s="597"/>
      <c r="LKB216" s="144"/>
      <c r="LKC216" s="144"/>
      <c r="LKD216" s="144"/>
      <c r="LKE216" s="145"/>
      <c r="LKF216" s="597"/>
      <c r="LKG216" s="597"/>
      <c r="LKH216" s="597"/>
      <c r="LKI216" s="446"/>
      <c r="LKJ216" s="446"/>
      <c r="LKK216" s="446"/>
      <c r="LKL216" s="597"/>
      <c r="LKM216" s="446"/>
      <c r="LKN216" s="446"/>
      <c r="LKO216" s="446"/>
      <c r="LKP216" s="446"/>
      <c r="LKQ216" s="597"/>
      <c r="LKR216" s="144"/>
      <c r="LKS216" s="144"/>
      <c r="LKT216" s="144"/>
      <c r="LKU216" s="145"/>
      <c r="LKV216" s="597"/>
      <c r="LKW216" s="597"/>
      <c r="LKX216" s="597"/>
      <c r="LKY216" s="446"/>
      <c r="LKZ216" s="446"/>
      <c r="LLA216" s="446"/>
      <c r="LLB216" s="597"/>
      <c r="LLC216" s="446"/>
      <c r="LLD216" s="446"/>
      <c r="LLE216" s="446"/>
      <c r="LLF216" s="446"/>
      <c r="LLG216" s="597"/>
      <c r="LLH216" s="144"/>
      <c r="LLI216" s="144"/>
      <c r="LLJ216" s="144"/>
      <c r="LLK216" s="145"/>
      <c r="LLL216" s="597"/>
      <c r="LLM216" s="597"/>
      <c r="LLN216" s="597"/>
      <c r="LLO216" s="446"/>
      <c r="LLP216" s="446"/>
      <c r="LLQ216" s="446"/>
      <c r="LLR216" s="597"/>
      <c r="LLS216" s="446"/>
      <c r="LLT216" s="446"/>
      <c r="LLU216" s="446"/>
      <c r="LLV216" s="446"/>
      <c r="LLW216" s="597"/>
      <c r="LLX216" s="144"/>
      <c r="LLY216" s="144"/>
      <c r="LLZ216" s="144"/>
      <c r="LMA216" s="145"/>
      <c r="LMB216" s="597"/>
      <c r="LMC216" s="597"/>
      <c r="LMD216" s="597"/>
      <c r="LME216" s="446"/>
      <c r="LMF216" s="446"/>
      <c r="LMG216" s="446"/>
      <c r="LMH216" s="597"/>
      <c r="LMI216" s="446"/>
      <c r="LMJ216" s="446"/>
      <c r="LMK216" s="446"/>
      <c r="LML216" s="446"/>
      <c r="LMM216" s="597"/>
      <c r="LMN216" s="144"/>
      <c r="LMO216" s="144"/>
      <c r="LMP216" s="144"/>
      <c r="LMQ216" s="145"/>
      <c r="LMR216" s="597"/>
      <c r="LMS216" s="597"/>
      <c r="LMT216" s="597"/>
      <c r="LMU216" s="446"/>
      <c r="LMV216" s="446"/>
      <c r="LMW216" s="446"/>
      <c r="LMX216" s="597"/>
      <c r="LMY216" s="446"/>
      <c r="LMZ216" s="446"/>
      <c r="LNA216" s="446"/>
      <c r="LNB216" s="446"/>
      <c r="LNC216" s="597"/>
      <c r="LND216" s="144"/>
      <c r="LNE216" s="144"/>
      <c r="LNF216" s="144"/>
      <c r="LNG216" s="145"/>
      <c r="LNH216" s="597"/>
      <c r="LNI216" s="597"/>
      <c r="LNJ216" s="597"/>
      <c r="LNK216" s="446"/>
      <c r="LNL216" s="446"/>
      <c r="LNM216" s="446"/>
      <c r="LNN216" s="597"/>
      <c r="LNO216" s="446"/>
      <c r="LNP216" s="446"/>
      <c r="LNQ216" s="446"/>
      <c r="LNR216" s="446"/>
      <c r="LNS216" s="597"/>
      <c r="LNT216" s="144"/>
      <c r="LNU216" s="144"/>
      <c r="LNV216" s="144"/>
      <c r="LNW216" s="145"/>
      <c r="LNX216" s="597"/>
      <c r="LNY216" s="597"/>
      <c r="LNZ216" s="597"/>
      <c r="LOA216" s="446"/>
      <c r="LOB216" s="446"/>
      <c r="LOC216" s="446"/>
      <c r="LOD216" s="597"/>
      <c r="LOE216" s="446"/>
      <c r="LOF216" s="446"/>
      <c r="LOG216" s="446"/>
      <c r="LOH216" s="446"/>
      <c r="LOI216" s="597"/>
      <c r="LOJ216" s="144"/>
      <c r="LOK216" s="144"/>
      <c r="LOL216" s="144"/>
      <c r="LOM216" s="145"/>
      <c r="LON216" s="597"/>
      <c r="LOO216" s="597"/>
      <c r="LOP216" s="597"/>
      <c r="LOQ216" s="446"/>
      <c r="LOR216" s="446"/>
      <c r="LOS216" s="446"/>
      <c r="LOT216" s="597"/>
      <c r="LOU216" s="446"/>
      <c r="LOV216" s="446"/>
      <c r="LOW216" s="446"/>
      <c r="LOX216" s="446"/>
      <c r="LOY216" s="597"/>
      <c r="LOZ216" s="144"/>
      <c r="LPA216" s="144"/>
      <c r="LPB216" s="144"/>
      <c r="LPC216" s="145"/>
      <c r="LPD216" s="597"/>
      <c r="LPE216" s="597"/>
      <c r="LPF216" s="597"/>
      <c r="LPG216" s="446"/>
      <c r="LPH216" s="446"/>
      <c r="LPI216" s="446"/>
      <c r="LPJ216" s="597"/>
      <c r="LPK216" s="446"/>
      <c r="LPL216" s="446"/>
      <c r="LPM216" s="446"/>
      <c r="LPN216" s="446"/>
      <c r="LPO216" s="597"/>
      <c r="LPP216" s="144"/>
      <c r="LPQ216" s="144"/>
      <c r="LPR216" s="144"/>
      <c r="LPS216" s="145"/>
      <c r="LPT216" s="597"/>
      <c r="LPU216" s="597"/>
      <c r="LPV216" s="597"/>
      <c r="LPW216" s="446"/>
      <c r="LPX216" s="446"/>
      <c r="LPY216" s="446"/>
      <c r="LPZ216" s="597"/>
      <c r="LQA216" s="446"/>
      <c r="LQB216" s="446"/>
      <c r="LQC216" s="446"/>
      <c r="LQD216" s="446"/>
      <c r="LQE216" s="597"/>
      <c r="LQF216" s="144"/>
      <c r="LQG216" s="144"/>
      <c r="LQH216" s="144"/>
      <c r="LQI216" s="145"/>
      <c r="LQJ216" s="597"/>
      <c r="LQK216" s="597"/>
      <c r="LQL216" s="597"/>
      <c r="LQM216" s="446"/>
      <c r="LQN216" s="446"/>
      <c r="LQO216" s="446"/>
      <c r="LQP216" s="597"/>
      <c r="LQQ216" s="446"/>
      <c r="LQR216" s="446"/>
      <c r="LQS216" s="446"/>
      <c r="LQT216" s="446"/>
      <c r="LQU216" s="597"/>
      <c r="LQV216" s="144"/>
      <c r="LQW216" s="144"/>
      <c r="LQX216" s="144"/>
      <c r="LQY216" s="145"/>
      <c r="LQZ216" s="597"/>
      <c r="LRA216" s="597"/>
      <c r="LRB216" s="597"/>
      <c r="LRC216" s="446"/>
      <c r="LRD216" s="446"/>
      <c r="LRE216" s="446"/>
      <c r="LRF216" s="597"/>
      <c r="LRG216" s="446"/>
      <c r="LRH216" s="446"/>
      <c r="LRI216" s="446"/>
      <c r="LRJ216" s="446"/>
      <c r="LRK216" s="597"/>
      <c r="LRL216" s="144"/>
      <c r="LRM216" s="144"/>
      <c r="LRN216" s="144"/>
      <c r="LRO216" s="145"/>
      <c r="LRP216" s="597"/>
      <c r="LRQ216" s="597"/>
      <c r="LRR216" s="597"/>
      <c r="LRS216" s="446"/>
      <c r="LRT216" s="446"/>
      <c r="LRU216" s="446"/>
      <c r="LRV216" s="597"/>
      <c r="LRW216" s="446"/>
      <c r="LRX216" s="446"/>
      <c r="LRY216" s="446"/>
      <c r="LRZ216" s="446"/>
      <c r="LSA216" s="597"/>
      <c r="LSB216" s="144"/>
      <c r="LSC216" s="144"/>
      <c r="LSD216" s="144"/>
      <c r="LSE216" s="145"/>
      <c r="LSF216" s="597"/>
      <c r="LSG216" s="597"/>
      <c r="LSH216" s="597"/>
      <c r="LSI216" s="446"/>
      <c r="LSJ216" s="446"/>
      <c r="LSK216" s="446"/>
      <c r="LSL216" s="597"/>
      <c r="LSM216" s="446"/>
      <c r="LSN216" s="446"/>
      <c r="LSO216" s="446"/>
      <c r="LSP216" s="446"/>
      <c r="LSQ216" s="597"/>
      <c r="LSR216" s="144"/>
      <c r="LSS216" s="144"/>
      <c r="LST216" s="144"/>
      <c r="LSU216" s="145"/>
      <c r="LSV216" s="597"/>
      <c r="LSW216" s="597"/>
      <c r="LSX216" s="597"/>
      <c r="LSY216" s="446"/>
      <c r="LSZ216" s="446"/>
      <c r="LTA216" s="446"/>
      <c r="LTB216" s="597"/>
      <c r="LTC216" s="446"/>
      <c r="LTD216" s="446"/>
      <c r="LTE216" s="446"/>
      <c r="LTF216" s="446"/>
      <c r="LTG216" s="597"/>
      <c r="LTH216" s="144"/>
      <c r="LTI216" s="144"/>
      <c r="LTJ216" s="144"/>
      <c r="LTK216" s="145"/>
      <c r="LTL216" s="597"/>
      <c r="LTM216" s="597"/>
      <c r="LTN216" s="597"/>
      <c r="LTO216" s="446"/>
      <c r="LTP216" s="446"/>
      <c r="LTQ216" s="446"/>
      <c r="LTR216" s="597"/>
      <c r="LTS216" s="446"/>
      <c r="LTT216" s="446"/>
      <c r="LTU216" s="446"/>
      <c r="LTV216" s="446"/>
      <c r="LTW216" s="597"/>
      <c r="LTX216" s="144"/>
      <c r="LTY216" s="144"/>
      <c r="LTZ216" s="144"/>
      <c r="LUA216" s="145"/>
      <c r="LUB216" s="597"/>
      <c r="LUC216" s="597"/>
      <c r="LUD216" s="597"/>
      <c r="LUE216" s="446"/>
      <c r="LUF216" s="446"/>
      <c r="LUG216" s="446"/>
      <c r="LUH216" s="597"/>
      <c r="LUI216" s="446"/>
      <c r="LUJ216" s="446"/>
      <c r="LUK216" s="446"/>
      <c r="LUL216" s="446"/>
      <c r="LUM216" s="597"/>
      <c r="LUN216" s="144"/>
      <c r="LUO216" s="144"/>
      <c r="LUP216" s="144"/>
      <c r="LUQ216" s="145"/>
      <c r="LUR216" s="597"/>
      <c r="LUS216" s="597"/>
      <c r="LUT216" s="597"/>
      <c r="LUU216" s="446"/>
      <c r="LUV216" s="446"/>
      <c r="LUW216" s="446"/>
      <c r="LUX216" s="597"/>
      <c r="LUY216" s="446"/>
      <c r="LUZ216" s="446"/>
      <c r="LVA216" s="446"/>
      <c r="LVB216" s="446"/>
      <c r="LVC216" s="597"/>
      <c r="LVD216" s="144"/>
      <c r="LVE216" s="144"/>
      <c r="LVF216" s="144"/>
      <c r="LVG216" s="145"/>
      <c r="LVH216" s="597"/>
      <c r="LVI216" s="597"/>
      <c r="LVJ216" s="597"/>
      <c r="LVK216" s="446"/>
      <c r="LVL216" s="446"/>
      <c r="LVM216" s="446"/>
      <c r="LVN216" s="597"/>
      <c r="LVO216" s="446"/>
      <c r="LVP216" s="446"/>
      <c r="LVQ216" s="446"/>
      <c r="LVR216" s="446"/>
      <c r="LVS216" s="597"/>
      <c r="LVT216" s="144"/>
      <c r="LVU216" s="144"/>
      <c r="LVV216" s="144"/>
      <c r="LVW216" s="145"/>
      <c r="LVX216" s="597"/>
      <c r="LVY216" s="597"/>
      <c r="LVZ216" s="597"/>
      <c r="LWA216" s="446"/>
      <c r="LWB216" s="446"/>
      <c r="LWC216" s="446"/>
      <c r="LWD216" s="597"/>
      <c r="LWE216" s="446"/>
      <c r="LWF216" s="446"/>
      <c r="LWG216" s="446"/>
      <c r="LWH216" s="446"/>
      <c r="LWI216" s="597"/>
      <c r="LWJ216" s="144"/>
      <c r="LWK216" s="144"/>
      <c r="LWL216" s="144"/>
      <c r="LWM216" s="145"/>
      <c r="LWN216" s="597"/>
      <c r="LWO216" s="597"/>
      <c r="LWP216" s="597"/>
      <c r="LWQ216" s="446"/>
      <c r="LWR216" s="446"/>
      <c r="LWS216" s="446"/>
      <c r="LWT216" s="597"/>
      <c r="LWU216" s="446"/>
      <c r="LWV216" s="446"/>
      <c r="LWW216" s="446"/>
      <c r="LWX216" s="446"/>
      <c r="LWY216" s="597"/>
      <c r="LWZ216" s="144"/>
      <c r="LXA216" s="144"/>
      <c r="LXB216" s="144"/>
      <c r="LXC216" s="145"/>
      <c r="LXD216" s="597"/>
      <c r="LXE216" s="597"/>
      <c r="LXF216" s="597"/>
      <c r="LXG216" s="446"/>
      <c r="LXH216" s="446"/>
      <c r="LXI216" s="446"/>
      <c r="LXJ216" s="597"/>
      <c r="LXK216" s="446"/>
      <c r="LXL216" s="446"/>
      <c r="LXM216" s="446"/>
      <c r="LXN216" s="446"/>
      <c r="LXO216" s="597"/>
      <c r="LXP216" s="144"/>
      <c r="LXQ216" s="144"/>
      <c r="LXR216" s="144"/>
      <c r="LXS216" s="145"/>
      <c r="LXT216" s="597"/>
      <c r="LXU216" s="597"/>
      <c r="LXV216" s="597"/>
      <c r="LXW216" s="446"/>
      <c r="LXX216" s="446"/>
      <c r="LXY216" s="446"/>
      <c r="LXZ216" s="597"/>
      <c r="LYA216" s="446"/>
      <c r="LYB216" s="446"/>
      <c r="LYC216" s="446"/>
      <c r="LYD216" s="446"/>
      <c r="LYE216" s="597"/>
      <c r="LYF216" s="144"/>
      <c r="LYG216" s="144"/>
      <c r="LYH216" s="144"/>
      <c r="LYI216" s="145"/>
      <c r="LYJ216" s="597"/>
      <c r="LYK216" s="597"/>
      <c r="LYL216" s="597"/>
      <c r="LYM216" s="446"/>
      <c r="LYN216" s="446"/>
      <c r="LYO216" s="446"/>
      <c r="LYP216" s="597"/>
      <c r="LYQ216" s="446"/>
      <c r="LYR216" s="446"/>
      <c r="LYS216" s="446"/>
      <c r="LYT216" s="446"/>
      <c r="LYU216" s="597"/>
      <c r="LYV216" s="144"/>
      <c r="LYW216" s="144"/>
      <c r="LYX216" s="144"/>
      <c r="LYY216" s="145"/>
      <c r="LYZ216" s="597"/>
      <c r="LZA216" s="597"/>
      <c r="LZB216" s="597"/>
      <c r="LZC216" s="446"/>
      <c r="LZD216" s="446"/>
      <c r="LZE216" s="446"/>
      <c r="LZF216" s="597"/>
      <c r="LZG216" s="446"/>
      <c r="LZH216" s="446"/>
      <c r="LZI216" s="446"/>
      <c r="LZJ216" s="446"/>
      <c r="LZK216" s="597"/>
      <c r="LZL216" s="144"/>
      <c r="LZM216" s="144"/>
      <c r="LZN216" s="144"/>
      <c r="LZO216" s="145"/>
      <c r="LZP216" s="597"/>
      <c r="LZQ216" s="597"/>
      <c r="LZR216" s="597"/>
      <c r="LZS216" s="446"/>
      <c r="LZT216" s="446"/>
      <c r="LZU216" s="446"/>
      <c r="LZV216" s="597"/>
      <c r="LZW216" s="446"/>
      <c r="LZX216" s="446"/>
      <c r="LZY216" s="446"/>
      <c r="LZZ216" s="446"/>
      <c r="MAA216" s="597"/>
      <c r="MAB216" s="144"/>
      <c r="MAC216" s="144"/>
      <c r="MAD216" s="144"/>
      <c r="MAE216" s="145"/>
      <c r="MAF216" s="597"/>
      <c r="MAG216" s="597"/>
      <c r="MAH216" s="597"/>
      <c r="MAI216" s="446"/>
      <c r="MAJ216" s="446"/>
      <c r="MAK216" s="446"/>
      <c r="MAL216" s="597"/>
      <c r="MAM216" s="446"/>
      <c r="MAN216" s="446"/>
      <c r="MAO216" s="446"/>
      <c r="MAP216" s="446"/>
      <c r="MAQ216" s="597"/>
      <c r="MAR216" s="144"/>
      <c r="MAS216" s="144"/>
      <c r="MAT216" s="144"/>
      <c r="MAU216" s="145"/>
      <c r="MAV216" s="597"/>
      <c r="MAW216" s="597"/>
      <c r="MAX216" s="597"/>
      <c r="MAY216" s="446"/>
      <c r="MAZ216" s="446"/>
      <c r="MBA216" s="446"/>
      <c r="MBB216" s="597"/>
      <c r="MBC216" s="446"/>
      <c r="MBD216" s="446"/>
      <c r="MBE216" s="446"/>
      <c r="MBF216" s="446"/>
      <c r="MBG216" s="597"/>
      <c r="MBH216" s="144"/>
      <c r="MBI216" s="144"/>
      <c r="MBJ216" s="144"/>
      <c r="MBK216" s="145"/>
      <c r="MBL216" s="597"/>
      <c r="MBM216" s="597"/>
      <c r="MBN216" s="597"/>
      <c r="MBO216" s="446"/>
      <c r="MBP216" s="446"/>
      <c r="MBQ216" s="446"/>
      <c r="MBR216" s="597"/>
      <c r="MBS216" s="446"/>
      <c r="MBT216" s="446"/>
      <c r="MBU216" s="446"/>
      <c r="MBV216" s="446"/>
      <c r="MBW216" s="597"/>
      <c r="MBX216" s="144"/>
      <c r="MBY216" s="144"/>
      <c r="MBZ216" s="144"/>
      <c r="MCA216" s="145"/>
      <c r="MCB216" s="597"/>
      <c r="MCC216" s="597"/>
      <c r="MCD216" s="597"/>
      <c r="MCE216" s="446"/>
      <c r="MCF216" s="446"/>
      <c r="MCG216" s="446"/>
      <c r="MCH216" s="597"/>
      <c r="MCI216" s="446"/>
      <c r="MCJ216" s="446"/>
      <c r="MCK216" s="446"/>
      <c r="MCL216" s="446"/>
      <c r="MCM216" s="597"/>
      <c r="MCN216" s="144"/>
      <c r="MCO216" s="144"/>
      <c r="MCP216" s="144"/>
      <c r="MCQ216" s="145"/>
      <c r="MCR216" s="597"/>
      <c r="MCS216" s="597"/>
      <c r="MCT216" s="597"/>
      <c r="MCU216" s="446"/>
      <c r="MCV216" s="446"/>
      <c r="MCW216" s="446"/>
      <c r="MCX216" s="597"/>
      <c r="MCY216" s="446"/>
      <c r="MCZ216" s="446"/>
      <c r="MDA216" s="446"/>
      <c r="MDB216" s="446"/>
      <c r="MDC216" s="597"/>
      <c r="MDD216" s="144"/>
      <c r="MDE216" s="144"/>
      <c r="MDF216" s="144"/>
      <c r="MDG216" s="145"/>
      <c r="MDH216" s="597"/>
      <c r="MDI216" s="597"/>
      <c r="MDJ216" s="597"/>
      <c r="MDK216" s="446"/>
      <c r="MDL216" s="446"/>
      <c r="MDM216" s="446"/>
      <c r="MDN216" s="597"/>
      <c r="MDO216" s="446"/>
      <c r="MDP216" s="446"/>
      <c r="MDQ216" s="446"/>
      <c r="MDR216" s="446"/>
      <c r="MDS216" s="597"/>
      <c r="MDT216" s="144"/>
      <c r="MDU216" s="144"/>
      <c r="MDV216" s="144"/>
      <c r="MDW216" s="145"/>
      <c r="MDX216" s="597"/>
      <c r="MDY216" s="597"/>
      <c r="MDZ216" s="597"/>
      <c r="MEA216" s="446"/>
      <c r="MEB216" s="446"/>
      <c r="MEC216" s="446"/>
      <c r="MED216" s="597"/>
      <c r="MEE216" s="446"/>
      <c r="MEF216" s="446"/>
      <c r="MEG216" s="446"/>
      <c r="MEH216" s="446"/>
      <c r="MEI216" s="597"/>
      <c r="MEJ216" s="144"/>
      <c r="MEK216" s="144"/>
      <c r="MEL216" s="144"/>
      <c r="MEM216" s="145"/>
      <c r="MEN216" s="597"/>
      <c r="MEO216" s="597"/>
      <c r="MEP216" s="597"/>
      <c r="MEQ216" s="446"/>
      <c r="MER216" s="446"/>
      <c r="MES216" s="446"/>
      <c r="MET216" s="597"/>
      <c r="MEU216" s="446"/>
      <c r="MEV216" s="446"/>
      <c r="MEW216" s="446"/>
      <c r="MEX216" s="446"/>
      <c r="MEY216" s="597"/>
      <c r="MEZ216" s="144"/>
      <c r="MFA216" s="144"/>
      <c r="MFB216" s="144"/>
      <c r="MFC216" s="145"/>
      <c r="MFD216" s="597"/>
      <c r="MFE216" s="597"/>
      <c r="MFF216" s="597"/>
      <c r="MFG216" s="446"/>
      <c r="MFH216" s="446"/>
      <c r="MFI216" s="446"/>
      <c r="MFJ216" s="597"/>
      <c r="MFK216" s="446"/>
      <c r="MFL216" s="446"/>
      <c r="MFM216" s="446"/>
      <c r="MFN216" s="446"/>
      <c r="MFO216" s="597"/>
      <c r="MFP216" s="144"/>
      <c r="MFQ216" s="144"/>
      <c r="MFR216" s="144"/>
      <c r="MFS216" s="145"/>
      <c r="MFT216" s="597"/>
      <c r="MFU216" s="597"/>
      <c r="MFV216" s="597"/>
      <c r="MFW216" s="446"/>
      <c r="MFX216" s="446"/>
      <c r="MFY216" s="446"/>
      <c r="MFZ216" s="597"/>
      <c r="MGA216" s="446"/>
      <c r="MGB216" s="446"/>
      <c r="MGC216" s="446"/>
      <c r="MGD216" s="446"/>
      <c r="MGE216" s="597"/>
      <c r="MGF216" s="144"/>
      <c r="MGG216" s="144"/>
      <c r="MGH216" s="144"/>
      <c r="MGI216" s="145"/>
      <c r="MGJ216" s="597"/>
      <c r="MGK216" s="597"/>
      <c r="MGL216" s="597"/>
      <c r="MGM216" s="446"/>
      <c r="MGN216" s="446"/>
      <c r="MGO216" s="446"/>
      <c r="MGP216" s="597"/>
      <c r="MGQ216" s="446"/>
      <c r="MGR216" s="446"/>
      <c r="MGS216" s="446"/>
      <c r="MGT216" s="446"/>
      <c r="MGU216" s="597"/>
      <c r="MGV216" s="144"/>
      <c r="MGW216" s="144"/>
      <c r="MGX216" s="144"/>
      <c r="MGY216" s="145"/>
      <c r="MGZ216" s="597"/>
      <c r="MHA216" s="597"/>
      <c r="MHB216" s="597"/>
      <c r="MHC216" s="446"/>
      <c r="MHD216" s="446"/>
      <c r="MHE216" s="446"/>
      <c r="MHF216" s="597"/>
      <c r="MHG216" s="446"/>
      <c r="MHH216" s="446"/>
      <c r="MHI216" s="446"/>
      <c r="MHJ216" s="446"/>
      <c r="MHK216" s="597"/>
      <c r="MHL216" s="144"/>
      <c r="MHM216" s="144"/>
      <c r="MHN216" s="144"/>
      <c r="MHO216" s="145"/>
      <c r="MHP216" s="597"/>
      <c r="MHQ216" s="597"/>
      <c r="MHR216" s="597"/>
      <c r="MHS216" s="446"/>
      <c r="MHT216" s="446"/>
      <c r="MHU216" s="446"/>
      <c r="MHV216" s="597"/>
      <c r="MHW216" s="446"/>
      <c r="MHX216" s="446"/>
      <c r="MHY216" s="446"/>
      <c r="MHZ216" s="446"/>
      <c r="MIA216" s="597"/>
      <c r="MIB216" s="144"/>
      <c r="MIC216" s="144"/>
      <c r="MID216" s="144"/>
      <c r="MIE216" s="145"/>
      <c r="MIF216" s="597"/>
      <c r="MIG216" s="597"/>
      <c r="MIH216" s="597"/>
      <c r="MII216" s="446"/>
      <c r="MIJ216" s="446"/>
      <c r="MIK216" s="446"/>
      <c r="MIL216" s="597"/>
      <c r="MIM216" s="446"/>
      <c r="MIN216" s="446"/>
      <c r="MIO216" s="446"/>
      <c r="MIP216" s="446"/>
      <c r="MIQ216" s="597"/>
      <c r="MIR216" s="144"/>
      <c r="MIS216" s="144"/>
      <c r="MIT216" s="144"/>
      <c r="MIU216" s="145"/>
      <c r="MIV216" s="597"/>
      <c r="MIW216" s="597"/>
      <c r="MIX216" s="597"/>
      <c r="MIY216" s="446"/>
      <c r="MIZ216" s="446"/>
      <c r="MJA216" s="446"/>
      <c r="MJB216" s="597"/>
      <c r="MJC216" s="446"/>
      <c r="MJD216" s="446"/>
      <c r="MJE216" s="446"/>
      <c r="MJF216" s="446"/>
      <c r="MJG216" s="597"/>
      <c r="MJH216" s="144"/>
      <c r="MJI216" s="144"/>
      <c r="MJJ216" s="144"/>
      <c r="MJK216" s="145"/>
      <c r="MJL216" s="597"/>
      <c r="MJM216" s="597"/>
      <c r="MJN216" s="597"/>
      <c r="MJO216" s="446"/>
      <c r="MJP216" s="446"/>
      <c r="MJQ216" s="446"/>
      <c r="MJR216" s="597"/>
      <c r="MJS216" s="446"/>
      <c r="MJT216" s="446"/>
      <c r="MJU216" s="446"/>
      <c r="MJV216" s="446"/>
      <c r="MJW216" s="597"/>
      <c r="MJX216" s="144"/>
      <c r="MJY216" s="144"/>
      <c r="MJZ216" s="144"/>
      <c r="MKA216" s="145"/>
      <c r="MKB216" s="597"/>
      <c r="MKC216" s="597"/>
      <c r="MKD216" s="597"/>
      <c r="MKE216" s="446"/>
      <c r="MKF216" s="446"/>
      <c r="MKG216" s="446"/>
      <c r="MKH216" s="597"/>
      <c r="MKI216" s="446"/>
      <c r="MKJ216" s="446"/>
      <c r="MKK216" s="446"/>
      <c r="MKL216" s="446"/>
      <c r="MKM216" s="597"/>
      <c r="MKN216" s="144"/>
      <c r="MKO216" s="144"/>
      <c r="MKP216" s="144"/>
      <c r="MKQ216" s="145"/>
      <c r="MKR216" s="597"/>
      <c r="MKS216" s="597"/>
      <c r="MKT216" s="597"/>
      <c r="MKU216" s="446"/>
      <c r="MKV216" s="446"/>
      <c r="MKW216" s="446"/>
      <c r="MKX216" s="597"/>
      <c r="MKY216" s="446"/>
      <c r="MKZ216" s="446"/>
      <c r="MLA216" s="446"/>
      <c r="MLB216" s="446"/>
      <c r="MLC216" s="597"/>
      <c r="MLD216" s="144"/>
      <c r="MLE216" s="144"/>
      <c r="MLF216" s="144"/>
      <c r="MLG216" s="145"/>
      <c r="MLH216" s="597"/>
      <c r="MLI216" s="597"/>
      <c r="MLJ216" s="597"/>
      <c r="MLK216" s="446"/>
      <c r="MLL216" s="446"/>
      <c r="MLM216" s="446"/>
      <c r="MLN216" s="597"/>
      <c r="MLO216" s="446"/>
      <c r="MLP216" s="446"/>
      <c r="MLQ216" s="446"/>
      <c r="MLR216" s="446"/>
      <c r="MLS216" s="597"/>
      <c r="MLT216" s="144"/>
      <c r="MLU216" s="144"/>
      <c r="MLV216" s="144"/>
      <c r="MLW216" s="145"/>
      <c r="MLX216" s="597"/>
      <c r="MLY216" s="597"/>
      <c r="MLZ216" s="597"/>
      <c r="MMA216" s="446"/>
      <c r="MMB216" s="446"/>
      <c r="MMC216" s="446"/>
      <c r="MMD216" s="597"/>
      <c r="MME216" s="446"/>
      <c r="MMF216" s="446"/>
      <c r="MMG216" s="446"/>
      <c r="MMH216" s="446"/>
      <c r="MMI216" s="597"/>
      <c r="MMJ216" s="144"/>
      <c r="MMK216" s="144"/>
      <c r="MML216" s="144"/>
      <c r="MMM216" s="145"/>
      <c r="MMN216" s="597"/>
      <c r="MMO216" s="597"/>
      <c r="MMP216" s="597"/>
      <c r="MMQ216" s="446"/>
      <c r="MMR216" s="446"/>
      <c r="MMS216" s="446"/>
      <c r="MMT216" s="597"/>
      <c r="MMU216" s="446"/>
      <c r="MMV216" s="446"/>
      <c r="MMW216" s="446"/>
      <c r="MMX216" s="446"/>
      <c r="MMY216" s="597"/>
      <c r="MMZ216" s="144"/>
      <c r="MNA216" s="144"/>
      <c r="MNB216" s="144"/>
      <c r="MNC216" s="145"/>
      <c r="MND216" s="597"/>
      <c r="MNE216" s="597"/>
      <c r="MNF216" s="597"/>
      <c r="MNG216" s="446"/>
      <c r="MNH216" s="446"/>
      <c r="MNI216" s="446"/>
      <c r="MNJ216" s="597"/>
      <c r="MNK216" s="446"/>
      <c r="MNL216" s="446"/>
      <c r="MNM216" s="446"/>
      <c r="MNN216" s="446"/>
      <c r="MNO216" s="597"/>
      <c r="MNP216" s="144"/>
      <c r="MNQ216" s="144"/>
      <c r="MNR216" s="144"/>
      <c r="MNS216" s="145"/>
      <c r="MNT216" s="597"/>
      <c r="MNU216" s="597"/>
      <c r="MNV216" s="597"/>
      <c r="MNW216" s="446"/>
      <c r="MNX216" s="446"/>
      <c r="MNY216" s="446"/>
      <c r="MNZ216" s="597"/>
      <c r="MOA216" s="446"/>
      <c r="MOB216" s="446"/>
      <c r="MOC216" s="446"/>
      <c r="MOD216" s="446"/>
      <c r="MOE216" s="597"/>
      <c r="MOF216" s="144"/>
      <c r="MOG216" s="144"/>
      <c r="MOH216" s="144"/>
      <c r="MOI216" s="145"/>
      <c r="MOJ216" s="597"/>
      <c r="MOK216" s="597"/>
      <c r="MOL216" s="597"/>
      <c r="MOM216" s="446"/>
      <c r="MON216" s="446"/>
      <c r="MOO216" s="446"/>
      <c r="MOP216" s="597"/>
      <c r="MOQ216" s="446"/>
      <c r="MOR216" s="446"/>
      <c r="MOS216" s="446"/>
      <c r="MOT216" s="446"/>
      <c r="MOU216" s="597"/>
      <c r="MOV216" s="144"/>
      <c r="MOW216" s="144"/>
      <c r="MOX216" s="144"/>
      <c r="MOY216" s="145"/>
      <c r="MOZ216" s="597"/>
      <c r="MPA216" s="597"/>
      <c r="MPB216" s="597"/>
      <c r="MPC216" s="446"/>
      <c r="MPD216" s="446"/>
      <c r="MPE216" s="446"/>
      <c r="MPF216" s="597"/>
      <c r="MPG216" s="446"/>
      <c r="MPH216" s="446"/>
      <c r="MPI216" s="446"/>
      <c r="MPJ216" s="446"/>
      <c r="MPK216" s="597"/>
      <c r="MPL216" s="144"/>
      <c r="MPM216" s="144"/>
      <c r="MPN216" s="144"/>
      <c r="MPO216" s="145"/>
      <c r="MPP216" s="597"/>
      <c r="MPQ216" s="597"/>
      <c r="MPR216" s="597"/>
      <c r="MPS216" s="446"/>
      <c r="MPT216" s="446"/>
      <c r="MPU216" s="446"/>
      <c r="MPV216" s="597"/>
      <c r="MPW216" s="446"/>
      <c r="MPX216" s="446"/>
      <c r="MPY216" s="446"/>
      <c r="MPZ216" s="446"/>
      <c r="MQA216" s="597"/>
      <c r="MQB216" s="144"/>
      <c r="MQC216" s="144"/>
      <c r="MQD216" s="144"/>
      <c r="MQE216" s="145"/>
      <c r="MQF216" s="597"/>
      <c r="MQG216" s="597"/>
      <c r="MQH216" s="597"/>
      <c r="MQI216" s="446"/>
      <c r="MQJ216" s="446"/>
      <c r="MQK216" s="446"/>
      <c r="MQL216" s="597"/>
      <c r="MQM216" s="446"/>
      <c r="MQN216" s="446"/>
      <c r="MQO216" s="446"/>
      <c r="MQP216" s="446"/>
      <c r="MQQ216" s="597"/>
      <c r="MQR216" s="144"/>
      <c r="MQS216" s="144"/>
      <c r="MQT216" s="144"/>
      <c r="MQU216" s="145"/>
      <c r="MQV216" s="597"/>
      <c r="MQW216" s="597"/>
      <c r="MQX216" s="597"/>
      <c r="MQY216" s="446"/>
      <c r="MQZ216" s="446"/>
      <c r="MRA216" s="446"/>
      <c r="MRB216" s="597"/>
      <c r="MRC216" s="446"/>
      <c r="MRD216" s="446"/>
      <c r="MRE216" s="446"/>
      <c r="MRF216" s="446"/>
      <c r="MRG216" s="597"/>
      <c r="MRH216" s="144"/>
      <c r="MRI216" s="144"/>
      <c r="MRJ216" s="144"/>
      <c r="MRK216" s="145"/>
      <c r="MRL216" s="597"/>
      <c r="MRM216" s="597"/>
      <c r="MRN216" s="597"/>
      <c r="MRO216" s="446"/>
      <c r="MRP216" s="446"/>
      <c r="MRQ216" s="446"/>
      <c r="MRR216" s="597"/>
      <c r="MRS216" s="446"/>
      <c r="MRT216" s="446"/>
      <c r="MRU216" s="446"/>
      <c r="MRV216" s="446"/>
      <c r="MRW216" s="597"/>
      <c r="MRX216" s="144"/>
      <c r="MRY216" s="144"/>
      <c r="MRZ216" s="144"/>
      <c r="MSA216" s="145"/>
      <c r="MSB216" s="597"/>
      <c r="MSC216" s="597"/>
      <c r="MSD216" s="597"/>
      <c r="MSE216" s="446"/>
      <c r="MSF216" s="446"/>
      <c r="MSG216" s="446"/>
      <c r="MSH216" s="597"/>
      <c r="MSI216" s="446"/>
      <c r="MSJ216" s="446"/>
      <c r="MSK216" s="446"/>
      <c r="MSL216" s="446"/>
      <c r="MSM216" s="597"/>
      <c r="MSN216" s="144"/>
      <c r="MSO216" s="144"/>
      <c r="MSP216" s="144"/>
      <c r="MSQ216" s="145"/>
      <c r="MSR216" s="597"/>
      <c r="MSS216" s="597"/>
      <c r="MST216" s="597"/>
      <c r="MSU216" s="446"/>
      <c r="MSV216" s="446"/>
      <c r="MSW216" s="446"/>
      <c r="MSX216" s="597"/>
      <c r="MSY216" s="446"/>
      <c r="MSZ216" s="446"/>
      <c r="MTA216" s="446"/>
      <c r="MTB216" s="446"/>
      <c r="MTC216" s="597"/>
      <c r="MTD216" s="144"/>
      <c r="MTE216" s="144"/>
      <c r="MTF216" s="144"/>
      <c r="MTG216" s="145"/>
      <c r="MTH216" s="597"/>
      <c r="MTI216" s="597"/>
      <c r="MTJ216" s="597"/>
      <c r="MTK216" s="446"/>
      <c r="MTL216" s="446"/>
      <c r="MTM216" s="446"/>
      <c r="MTN216" s="597"/>
      <c r="MTO216" s="446"/>
      <c r="MTP216" s="446"/>
      <c r="MTQ216" s="446"/>
      <c r="MTR216" s="446"/>
      <c r="MTS216" s="597"/>
      <c r="MTT216" s="144"/>
      <c r="MTU216" s="144"/>
      <c r="MTV216" s="144"/>
      <c r="MTW216" s="145"/>
      <c r="MTX216" s="597"/>
      <c r="MTY216" s="597"/>
      <c r="MTZ216" s="597"/>
      <c r="MUA216" s="446"/>
      <c r="MUB216" s="446"/>
      <c r="MUC216" s="446"/>
      <c r="MUD216" s="597"/>
      <c r="MUE216" s="446"/>
      <c r="MUF216" s="446"/>
      <c r="MUG216" s="446"/>
      <c r="MUH216" s="446"/>
      <c r="MUI216" s="597"/>
      <c r="MUJ216" s="144"/>
      <c r="MUK216" s="144"/>
      <c r="MUL216" s="144"/>
      <c r="MUM216" s="145"/>
      <c r="MUN216" s="597"/>
      <c r="MUO216" s="597"/>
      <c r="MUP216" s="597"/>
      <c r="MUQ216" s="446"/>
      <c r="MUR216" s="446"/>
      <c r="MUS216" s="446"/>
      <c r="MUT216" s="597"/>
      <c r="MUU216" s="446"/>
      <c r="MUV216" s="446"/>
      <c r="MUW216" s="446"/>
      <c r="MUX216" s="446"/>
      <c r="MUY216" s="597"/>
      <c r="MUZ216" s="144"/>
      <c r="MVA216" s="144"/>
      <c r="MVB216" s="144"/>
      <c r="MVC216" s="145"/>
      <c r="MVD216" s="597"/>
      <c r="MVE216" s="597"/>
      <c r="MVF216" s="597"/>
      <c r="MVG216" s="446"/>
      <c r="MVH216" s="446"/>
      <c r="MVI216" s="446"/>
      <c r="MVJ216" s="597"/>
      <c r="MVK216" s="446"/>
      <c r="MVL216" s="446"/>
      <c r="MVM216" s="446"/>
      <c r="MVN216" s="446"/>
      <c r="MVO216" s="597"/>
      <c r="MVP216" s="144"/>
      <c r="MVQ216" s="144"/>
      <c r="MVR216" s="144"/>
      <c r="MVS216" s="145"/>
      <c r="MVT216" s="597"/>
      <c r="MVU216" s="597"/>
      <c r="MVV216" s="597"/>
      <c r="MVW216" s="446"/>
      <c r="MVX216" s="446"/>
      <c r="MVY216" s="446"/>
      <c r="MVZ216" s="597"/>
      <c r="MWA216" s="446"/>
      <c r="MWB216" s="446"/>
      <c r="MWC216" s="446"/>
      <c r="MWD216" s="446"/>
      <c r="MWE216" s="597"/>
      <c r="MWF216" s="144"/>
      <c r="MWG216" s="144"/>
      <c r="MWH216" s="144"/>
      <c r="MWI216" s="145"/>
      <c r="MWJ216" s="597"/>
      <c r="MWK216" s="597"/>
      <c r="MWL216" s="597"/>
      <c r="MWM216" s="446"/>
      <c r="MWN216" s="446"/>
      <c r="MWO216" s="446"/>
      <c r="MWP216" s="597"/>
      <c r="MWQ216" s="446"/>
      <c r="MWR216" s="446"/>
      <c r="MWS216" s="446"/>
      <c r="MWT216" s="446"/>
      <c r="MWU216" s="597"/>
      <c r="MWV216" s="144"/>
      <c r="MWW216" s="144"/>
      <c r="MWX216" s="144"/>
      <c r="MWY216" s="145"/>
      <c r="MWZ216" s="597"/>
      <c r="MXA216" s="597"/>
      <c r="MXB216" s="597"/>
      <c r="MXC216" s="446"/>
      <c r="MXD216" s="446"/>
      <c r="MXE216" s="446"/>
      <c r="MXF216" s="597"/>
      <c r="MXG216" s="446"/>
      <c r="MXH216" s="446"/>
      <c r="MXI216" s="446"/>
      <c r="MXJ216" s="446"/>
      <c r="MXK216" s="597"/>
      <c r="MXL216" s="144"/>
      <c r="MXM216" s="144"/>
      <c r="MXN216" s="144"/>
      <c r="MXO216" s="145"/>
      <c r="MXP216" s="597"/>
      <c r="MXQ216" s="597"/>
      <c r="MXR216" s="597"/>
      <c r="MXS216" s="446"/>
      <c r="MXT216" s="446"/>
      <c r="MXU216" s="446"/>
      <c r="MXV216" s="597"/>
      <c r="MXW216" s="446"/>
      <c r="MXX216" s="446"/>
      <c r="MXY216" s="446"/>
      <c r="MXZ216" s="446"/>
      <c r="MYA216" s="597"/>
      <c r="MYB216" s="144"/>
      <c r="MYC216" s="144"/>
      <c r="MYD216" s="144"/>
      <c r="MYE216" s="145"/>
      <c r="MYF216" s="597"/>
      <c r="MYG216" s="597"/>
      <c r="MYH216" s="597"/>
      <c r="MYI216" s="446"/>
      <c r="MYJ216" s="446"/>
      <c r="MYK216" s="446"/>
      <c r="MYL216" s="597"/>
      <c r="MYM216" s="446"/>
      <c r="MYN216" s="446"/>
      <c r="MYO216" s="446"/>
      <c r="MYP216" s="446"/>
      <c r="MYQ216" s="597"/>
      <c r="MYR216" s="144"/>
      <c r="MYS216" s="144"/>
      <c r="MYT216" s="144"/>
      <c r="MYU216" s="145"/>
      <c r="MYV216" s="597"/>
      <c r="MYW216" s="597"/>
      <c r="MYX216" s="597"/>
      <c r="MYY216" s="446"/>
      <c r="MYZ216" s="446"/>
      <c r="MZA216" s="446"/>
      <c r="MZB216" s="597"/>
      <c r="MZC216" s="446"/>
      <c r="MZD216" s="446"/>
      <c r="MZE216" s="446"/>
      <c r="MZF216" s="446"/>
      <c r="MZG216" s="597"/>
      <c r="MZH216" s="144"/>
      <c r="MZI216" s="144"/>
      <c r="MZJ216" s="144"/>
      <c r="MZK216" s="145"/>
      <c r="MZL216" s="597"/>
      <c r="MZM216" s="597"/>
      <c r="MZN216" s="597"/>
      <c r="MZO216" s="446"/>
      <c r="MZP216" s="446"/>
      <c r="MZQ216" s="446"/>
      <c r="MZR216" s="597"/>
      <c r="MZS216" s="446"/>
      <c r="MZT216" s="446"/>
      <c r="MZU216" s="446"/>
      <c r="MZV216" s="446"/>
      <c r="MZW216" s="597"/>
      <c r="MZX216" s="144"/>
      <c r="MZY216" s="144"/>
      <c r="MZZ216" s="144"/>
      <c r="NAA216" s="145"/>
      <c r="NAB216" s="597"/>
      <c r="NAC216" s="597"/>
      <c r="NAD216" s="597"/>
      <c r="NAE216" s="446"/>
      <c r="NAF216" s="446"/>
      <c r="NAG216" s="446"/>
      <c r="NAH216" s="597"/>
      <c r="NAI216" s="446"/>
      <c r="NAJ216" s="446"/>
      <c r="NAK216" s="446"/>
      <c r="NAL216" s="446"/>
      <c r="NAM216" s="597"/>
      <c r="NAN216" s="144"/>
      <c r="NAO216" s="144"/>
      <c r="NAP216" s="144"/>
      <c r="NAQ216" s="145"/>
      <c r="NAR216" s="597"/>
      <c r="NAS216" s="597"/>
      <c r="NAT216" s="597"/>
      <c r="NAU216" s="446"/>
      <c r="NAV216" s="446"/>
      <c r="NAW216" s="446"/>
      <c r="NAX216" s="597"/>
      <c r="NAY216" s="446"/>
      <c r="NAZ216" s="446"/>
      <c r="NBA216" s="446"/>
      <c r="NBB216" s="446"/>
      <c r="NBC216" s="597"/>
      <c r="NBD216" s="144"/>
      <c r="NBE216" s="144"/>
      <c r="NBF216" s="144"/>
      <c r="NBG216" s="145"/>
      <c r="NBH216" s="597"/>
      <c r="NBI216" s="597"/>
      <c r="NBJ216" s="597"/>
      <c r="NBK216" s="446"/>
      <c r="NBL216" s="446"/>
      <c r="NBM216" s="446"/>
      <c r="NBN216" s="597"/>
      <c r="NBO216" s="446"/>
      <c r="NBP216" s="446"/>
      <c r="NBQ216" s="446"/>
      <c r="NBR216" s="446"/>
      <c r="NBS216" s="597"/>
      <c r="NBT216" s="144"/>
      <c r="NBU216" s="144"/>
      <c r="NBV216" s="144"/>
      <c r="NBW216" s="145"/>
      <c r="NBX216" s="597"/>
      <c r="NBY216" s="597"/>
      <c r="NBZ216" s="597"/>
      <c r="NCA216" s="446"/>
      <c r="NCB216" s="446"/>
      <c r="NCC216" s="446"/>
      <c r="NCD216" s="597"/>
      <c r="NCE216" s="446"/>
      <c r="NCF216" s="446"/>
      <c r="NCG216" s="446"/>
      <c r="NCH216" s="446"/>
      <c r="NCI216" s="597"/>
      <c r="NCJ216" s="144"/>
      <c r="NCK216" s="144"/>
      <c r="NCL216" s="144"/>
      <c r="NCM216" s="145"/>
      <c r="NCN216" s="597"/>
      <c r="NCO216" s="597"/>
      <c r="NCP216" s="597"/>
      <c r="NCQ216" s="446"/>
      <c r="NCR216" s="446"/>
      <c r="NCS216" s="446"/>
      <c r="NCT216" s="597"/>
      <c r="NCU216" s="446"/>
      <c r="NCV216" s="446"/>
      <c r="NCW216" s="446"/>
      <c r="NCX216" s="446"/>
      <c r="NCY216" s="597"/>
      <c r="NCZ216" s="144"/>
      <c r="NDA216" s="144"/>
      <c r="NDB216" s="144"/>
      <c r="NDC216" s="145"/>
      <c r="NDD216" s="597"/>
      <c r="NDE216" s="597"/>
      <c r="NDF216" s="597"/>
      <c r="NDG216" s="446"/>
      <c r="NDH216" s="446"/>
      <c r="NDI216" s="446"/>
      <c r="NDJ216" s="597"/>
      <c r="NDK216" s="446"/>
      <c r="NDL216" s="446"/>
      <c r="NDM216" s="446"/>
      <c r="NDN216" s="446"/>
      <c r="NDO216" s="597"/>
      <c r="NDP216" s="144"/>
      <c r="NDQ216" s="144"/>
      <c r="NDR216" s="144"/>
      <c r="NDS216" s="145"/>
      <c r="NDT216" s="597"/>
      <c r="NDU216" s="597"/>
      <c r="NDV216" s="597"/>
      <c r="NDW216" s="446"/>
      <c r="NDX216" s="446"/>
      <c r="NDY216" s="446"/>
      <c r="NDZ216" s="597"/>
      <c r="NEA216" s="446"/>
      <c r="NEB216" s="446"/>
      <c r="NEC216" s="446"/>
      <c r="NED216" s="446"/>
      <c r="NEE216" s="597"/>
      <c r="NEF216" s="144"/>
      <c r="NEG216" s="144"/>
      <c r="NEH216" s="144"/>
      <c r="NEI216" s="145"/>
      <c r="NEJ216" s="597"/>
      <c r="NEK216" s="597"/>
      <c r="NEL216" s="597"/>
      <c r="NEM216" s="446"/>
      <c r="NEN216" s="446"/>
      <c r="NEO216" s="446"/>
      <c r="NEP216" s="597"/>
      <c r="NEQ216" s="446"/>
      <c r="NER216" s="446"/>
      <c r="NES216" s="446"/>
      <c r="NET216" s="446"/>
      <c r="NEU216" s="597"/>
      <c r="NEV216" s="144"/>
      <c r="NEW216" s="144"/>
      <c r="NEX216" s="144"/>
      <c r="NEY216" s="145"/>
      <c r="NEZ216" s="597"/>
      <c r="NFA216" s="597"/>
      <c r="NFB216" s="597"/>
      <c r="NFC216" s="446"/>
      <c r="NFD216" s="446"/>
      <c r="NFE216" s="446"/>
      <c r="NFF216" s="597"/>
      <c r="NFG216" s="446"/>
      <c r="NFH216" s="446"/>
      <c r="NFI216" s="446"/>
      <c r="NFJ216" s="446"/>
      <c r="NFK216" s="597"/>
      <c r="NFL216" s="144"/>
      <c r="NFM216" s="144"/>
      <c r="NFN216" s="144"/>
      <c r="NFO216" s="145"/>
      <c r="NFP216" s="597"/>
      <c r="NFQ216" s="597"/>
      <c r="NFR216" s="597"/>
      <c r="NFS216" s="446"/>
      <c r="NFT216" s="446"/>
      <c r="NFU216" s="446"/>
      <c r="NFV216" s="597"/>
      <c r="NFW216" s="446"/>
      <c r="NFX216" s="446"/>
      <c r="NFY216" s="446"/>
      <c r="NFZ216" s="446"/>
      <c r="NGA216" s="597"/>
      <c r="NGB216" s="144"/>
      <c r="NGC216" s="144"/>
      <c r="NGD216" s="144"/>
      <c r="NGE216" s="145"/>
      <c r="NGF216" s="597"/>
      <c r="NGG216" s="597"/>
      <c r="NGH216" s="597"/>
      <c r="NGI216" s="446"/>
      <c r="NGJ216" s="446"/>
      <c r="NGK216" s="446"/>
      <c r="NGL216" s="597"/>
      <c r="NGM216" s="446"/>
      <c r="NGN216" s="446"/>
      <c r="NGO216" s="446"/>
      <c r="NGP216" s="446"/>
      <c r="NGQ216" s="597"/>
      <c r="NGR216" s="144"/>
      <c r="NGS216" s="144"/>
      <c r="NGT216" s="144"/>
      <c r="NGU216" s="145"/>
      <c r="NGV216" s="597"/>
      <c r="NGW216" s="597"/>
      <c r="NGX216" s="597"/>
      <c r="NGY216" s="446"/>
      <c r="NGZ216" s="446"/>
      <c r="NHA216" s="446"/>
      <c r="NHB216" s="597"/>
      <c r="NHC216" s="446"/>
      <c r="NHD216" s="446"/>
      <c r="NHE216" s="446"/>
      <c r="NHF216" s="446"/>
      <c r="NHG216" s="597"/>
      <c r="NHH216" s="144"/>
      <c r="NHI216" s="144"/>
      <c r="NHJ216" s="144"/>
      <c r="NHK216" s="145"/>
      <c r="NHL216" s="597"/>
      <c r="NHM216" s="597"/>
      <c r="NHN216" s="597"/>
      <c r="NHO216" s="446"/>
      <c r="NHP216" s="446"/>
      <c r="NHQ216" s="446"/>
      <c r="NHR216" s="597"/>
      <c r="NHS216" s="446"/>
      <c r="NHT216" s="446"/>
      <c r="NHU216" s="446"/>
      <c r="NHV216" s="446"/>
      <c r="NHW216" s="597"/>
      <c r="NHX216" s="144"/>
      <c r="NHY216" s="144"/>
      <c r="NHZ216" s="144"/>
      <c r="NIA216" s="145"/>
      <c r="NIB216" s="597"/>
      <c r="NIC216" s="597"/>
      <c r="NID216" s="597"/>
      <c r="NIE216" s="446"/>
      <c r="NIF216" s="446"/>
      <c r="NIG216" s="446"/>
      <c r="NIH216" s="597"/>
      <c r="NII216" s="446"/>
      <c r="NIJ216" s="446"/>
      <c r="NIK216" s="446"/>
      <c r="NIL216" s="446"/>
      <c r="NIM216" s="597"/>
      <c r="NIN216" s="144"/>
      <c r="NIO216" s="144"/>
      <c r="NIP216" s="144"/>
      <c r="NIQ216" s="145"/>
      <c r="NIR216" s="597"/>
      <c r="NIS216" s="597"/>
      <c r="NIT216" s="597"/>
      <c r="NIU216" s="446"/>
      <c r="NIV216" s="446"/>
      <c r="NIW216" s="446"/>
      <c r="NIX216" s="597"/>
      <c r="NIY216" s="446"/>
      <c r="NIZ216" s="446"/>
      <c r="NJA216" s="446"/>
      <c r="NJB216" s="446"/>
      <c r="NJC216" s="597"/>
      <c r="NJD216" s="144"/>
      <c r="NJE216" s="144"/>
      <c r="NJF216" s="144"/>
      <c r="NJG216" s="145"/>
      <c r="NJH216" s="597"/>
      <c r="NJI216" s="597"/>
      <c r="NJJ216" s="597"/>
      <c r="NJK216" s="446"/>
      <c r="NJL216" s="446"/>
      <c r="NJM216" s="446"/>
      <c r="NJN216" s="597"/>
      <c r="NJO216" s="446"/>
      <c r="NJP216" s="446"/>
      <c r="NJQ216" s="446"/>
      <c r="NJR216" s="446"/>
      <c r="NJS216" s="597"/>
      <c r="NJT216" s="144"/>
      <c r="NJU216" s="144"/>
      <c r="NJV216" s="144"/>
      <c r="NJW216" s="145"/>
      <c r="NJX216" s="597"/>
      <c r="NJY216" s="597"/>
      <c r="NJZ216" s="597"/>
      <c r="NKA216" s="446"/>
      <c r="NKB216" s="446"/>
      <c r="NKC216" s="446"/>
      <c r="NKD216" s="597"/>
      <c r="NKE216" s="446"/>
      <c r="NKF216" s="446"/>
      <c r="NKG216" s="446"/>
      <c r="NKH216" s="446"/>
      <c r="NKI216" s="597"/>
      <c r="NKJ216" s="144"/>
      <c r="NKK216" s="144"/>
      <c r="NKL216" s="144"/>
      <c r="NKM216" s="145"/>
      <c r="NKN216" s="597"/>
      <c r="NKO216" s="597"/>
      <c r="NKP216" s="597"/>
      <c r="NKQ216" s="446"/>
      <c r="NKR216" s="446"/>
      <c r="NKS216" s="446"/>
      <c r="NKT216" s="597"/>
      <c r="NKU216" s="446"/>
      <c r="NKV216" s="446"/>
      <c r="NKW216" s="446"/>
      <c r="NKX216" s="446"/>
      <c r="NKY216" s="597"/>
      <c r="NKZ216" s="144"/>
      <c r="NLA216" s="144"/>
      <c r="NLB216" s="144"/>
      <c r="NLC216" s="145"/>
      <c r="NLD216" s="597"/>
      <c r="NLE216" s="597"/>
      <c r="NLF216" s="597"/>
      <c r="NLG216" s="446"/>
      <c r="NLH216" s="446"/>
      <c r="NLI216" s="446"/>
      <c r="NLJ216" s="597"/>
      <c r="NLK216" s="446"/>
      <c r="NLL216" s="446"/>
      <c r="NLM216" s="446"/>
      <c r="NLN216" s="446"/>
      <c r="NLO216" s="597"/>
      <c r="NLP216" s="144"/>
      <c r="NLQ216" s="144"/>
      <c r="NLR216" s="144"/>
      <c r="NLS216" s="145"/>
      <c r="NLT216" s="597"/>
      <c r="NLU216" s="597"/>
      <c r="NLV216" s="597"/>
      <c r="NLW216" s="446"/>
      <c r="NLX216" s="446"/>
      <c r="NLY216" s="446"/>
      <c r="NLZ216" s="597"/>
      <c r="NMA216" s="446"/>
      <c r="NMB216" s="446"/>
      <c r="NMC216" s="446"/>
      <c r="NMD216" s="446"/>
      <c r="NME216" s="597"/>
      <c r="NMF216" s="144"/>
      <c r="NMG216" s="144"/>
      <c r="NMH216" s="144"/>
      <c r="NMI216" s="145"/>
      <c r="NMJ216" s="597"/>
      <c r="NMK216" s="597"/>
      <c r="NML216" s="597"/>
      <c r="NMM216" s="446"/>
      <c r="NMN216" s="446"/>
      <c r="NMO216" s="446"/>
      <c r="NMP216" s="597"/>
      <c r="NMQ216" s="446"/>
      <c r="NMR216" s="446"/>
      <c r="NMS216" s="446"/>
      <c r="NMT216" s="446"/>
      <c r="NMU216" s="597"/>
      <c r="NMV216" s="144"/>
      <c r="NMW216" s="144"/>
      <c r="NMX216" s="144"/>
      <c r="NMY216" s="145"/>
      <c r="NMZ216" s="597"/>
      <c r="NNA216" s="597"/>
      <c r="NNB216" s="597"/>
      <c r="NNC216" s="446"/>
      <c r="NND216" s="446"/>
      <c r="NNE216" s="446"/>
      <c r="NNF216" s="597"/>
      <c r="NNG216" s="446"/>
      <c r="NNH216" s="446"/>
      <c r="NNI216" s="446"/>
      <c r="NNJ216" s="446"/>
      <c r="NNK216" s="597"/>
      <c r="NNL216" s="144"/>
      <c r="NNM216" s="144"/>
      <c r="NNN216" s="144"/>
      <c r="NNO216" s="145"/>
      <c r="NNP216" s="597"/>
      <c r="NNQ216" s="597"/>
      <c r="NNR216" s="597"/>
      <c r="NNS216" s="446"/>
      <c r="NNT216" s="446"/>
      <c r="NNU216" s="446"/>
      <c r="NNV216" s="597"/>
      <c r="NNW216" s="446"/>
      <c r="NNX216" s="446"/>
      <c r="NNY216" s="446"/>
      <c r="NNZ216" s="446"/>
      <c r="NOA216" s="597"/>
      <c r="NOB216" s="144"/>
      <c r="NOC216" s="144"/>
      <c r="NOD216" s="144"/>
      <c r="NOE216" s="145"/>
      <c r="NOF216" s="597"/>
      <c r="NOG216" s="597"/>
      <c r="NOH216" s="597"/>
      <c r="NOI216" s="446"/>
      <c r="NOJ216" s="446"/>
      <c r="NOK216" s="446"/>
      <c r="NOL216" s="597"/>
      <c r="NOM216" s="446"/>
      <c r="NON216" s="446"/>
      <c r="NOO216" s="446"/>
      <c r="NOP216" s="446"/>
      <c r="NOQ216" s="597"/>
      <c r="NOR216" s="144"/>
      <c r="NOS216" s="144"/>
      <c r="NOT216" s="144"/>
      <c r="NOU216" s="145"/>
      <c r="NOV216" s="597"/>
      <c r="NOW216" s="597"/>
      <c r="NOX216" s="597"/>
      <c r="NOY216" s="446"/>
      <c r="NOZ216" s="446"/>
      <c r="NPA216" s="446"/>
      <c r="NPB216" s="597"/>
      <c r="NPC216" s="446"/>
      <c r="NPD216" s="446"/>
      <c r="NPE216" s="446"/>
      <c r="NPF216" s="446"/>
      <c r="NPG216" s="597"/>
      <c r="NPH216" s="144"/>
      <c r="NPI216" s="144"/>
      <c r="NPJ216" s="144"/>
      <c r="NPK216" s="145"/>
      <c r="NPL216" s="597"/>
      <c r="NPM216" s="597"/>
      <c r="NPN216" s="597"/>
      <c r="NPO216" s="446"/>
      <c r="NPP216" s="446"/>
      <c r="NPQ216" s="446"/>
      <c r="NPR216" s="597"/>
      <c r="NPS216" s="446"/>
      <c r="NPT216" s="446"/>
      <c r="NPU216" s="446"/>
      <c r="NPV216" s="446"/>
      <c r="NPW216" s="597"/>
      <c r="NPX216" s="144"/>
      <c r="NPY216" s="144"/>
      <c r="NPZ216" s="144"/>
      <c r="NQA216" s="145"/>
      <c r="NQB216" s="597"/>
      <c r="NQC216" s="597"/>
      <c r="NQD216" s="597"/>
      <c r="NQE216" s="446"/>
      <c r="NQF216" s="446"/>
      <c r="NQG216" s="446"/>
      <c r="NQH216" s="597"/>
      <c r="NQI216" s="446"/>
      <c r="NQJ216" s="446"/>
      <c r="NQK216" s="446"/>
      <c r="NQL216" s="446"/>
      <c r="NQM216" s="597"/>
      <c r="NQN216" s="144"/>
      <c r="NQO216" s="144"/>
      <c r="NQP216" s="144"/>
      <c r="NQQ216" s="145"/>
      <c r="NQR216" s="597"/>
      <c r="NQS216" s="597"/>
      <c r="NQT216" s="597"/>
      <c r="NQU216" s="446"/>
      <c r="NQV216" s="446"/>
      <c r="NQW216" s="446"/>
      <c r="NQX216" s="597"/>
      <c r="NQY216" s="446"/>
      <c r="NQZ216" s="446"/>
      <c r="NRA216" s="446"/>
      <c r="NRB216" s="446"/>
      <c r="NRC216" s="597"/>
      <c r="NRD216" s="144"/>
      <c r="NRE216" s="144"/>
      <c r="NRF216" s="144"/>
      <c r="NRG216" s="145"/>
      <c r="NRH216" s="597"/>
      <c r="NRI216" s="597"/>
      <c r="NRJ216" s="597"/>
      <c r="NRK216" s="446"/>
      <c r="NRL216" s="446"/>
      <c r="NRM216" s="446"/>
      <c r="NRN216" s="597"/>
      <c r="NRO216" s="446"/>
      <c r="NRP216" s="446"/>
      <c r="NRQ216" s="446"/>
      <c r="NRR216" s="446"/>
      <c r="NRS216" s="597"/>
      <c r="NRT216" s="144"/>
      <c r="NRU216" s="144"/>
      <c r="NRV216" s="144"/>
      <c r="NRW216" s="145"/>
      <c r="NRX216" s="597"/>
      <c r="NRY216" s="597"/>
      <c r="NRZ216" s="597"/>
      <c r="NSA216" s="446"/>
      <c r="NSB216" s="446"/>
      <c r="NSC216" s="446"/>
      <c r="NSD216" s="597"/>
      <c r="NSE216" s="446"/>
      <c r="NSF216" s="446"/>
      <c r="NSG216" s="446"/>
      <c r="NSH216" s="446"/>
      <c r="NSI216" s="597"/>
      <c r="NSJ216" s="144"/>
      <c r="NSK216" s="144"/>
      <c r="NSL216" s="144"/>
      <c r="NSM216" s="145"/>
      <c r="NSN216" s="597"/>
      <c r="NSO216" s="597"/>
      <c r="NSP216" s="597"/>
      <c r="NSQ216" s="446"/>
      <c r="NSR216" s="446"/>
      <c r="NSS216" s="446"/>
      <c r="NST216" s="597"/>
      <c r="NSU216" s="446"/>
      <c r="NSV216" s="446"/>
      <c r="NSW216" s="446"/>
      <c r="NSX216" s="446"/>
      <c r="NSY216" s="597"/>
      <c r="NSZ216" s="144"/>
      <c r="NTA216" s="144"/>
      <c r="NTB216" s="144"/>
      <c r="NTC216" s="145"/>
      <c r="NTD216" s="597"/>
      <c r="NTE216" s="597"/>
      <c r="NTF216" s="597"/>
      <c r="NTG216" s="446"/>
      <c r="NTH216" s="446"/>
      <c r="NTI216" s="446"/>
      <c r="NTJ216" s="597"/>
      <c r="NTK216" s="446"/>
      <c r="NTL216" s="446"/>
      <c r="NTM216" s="446"/>
      <c r="NTN216" s="446"/>
      <c r="NTO216" s="597"/>
      <c r="NTP216" s="144"/>
      <c r="NTQ216" s="144"/>
      <c r="NTR216" s="144"/>
      <c r="NTS216" s="145"/>
      <c r="NTT216" s="597"/>
      <c r="NTU216" s="597"/>
      <c r="NTV216" s="597"/>
      <c r="NTW216" s="446"/>
      <c r="NTX216" s="446"/>
      <c r="NTY216" s="446"/>
      <c r="NTZ216" s="597"/>
      <c r="NUA216" s="446"/>
      <c r="NUB216" s="446"/>
      <c r="NUC216" s="446"/>
      <c r="NUD216" s="446"/>
      <c r="NUE216" s="597"/>
      <c r="NUF216" s="144"/>
      <c r="NUG216" s="144"/>
      <c r="NUH216" s="144"/>
      <c r="NUI216" s="145"/>
      <c r="NUJ216" s="597"/>
      <c r="NUK216" s="597"/>
      <c r="NUL216" s="597"/>
      <c r="NUM216" s="446"/>
      <c r="NUN216" s="446"/>
      <c r="NUO216" s="446"/>
      <c r="NUP216" s="597"/>
      <c r="NUQ216" s="446"/>
      <c r="NUR216" s="446"/>
      <c r="NUS216" s="446"/>
      <c r="NUT216" s="446"/>
      <c r="NUU216" s="597"/>
      <c r="NUV216" s="144"/>
      <c r="NUW216" s="144"/>
      <c r="NUX216" s="144"/>
      <c r="NUY216" s="145"/>
      <c r="NUZ216" s="597"/>
      <c r="NVA216" s="597"/>
      <c r="NVB216" s="597"/>
      <c r="NVC216" s="446"/>
      <c r="NVD216" s="446"/>
      <c r="NVE216" s="446"/>
      <c r="NVF216" s="597"/>
      <c r="NVG216" s="446"/>
      <c r="NVH216" s="446"/>
      <c r="NVI216" s="446"/>
      <c r="NVJ216" s="446"/>
      <c r="NVK216" s="597"/>
      <c r="NVL216" s="144"/>
      <c r="NVM216" s="144"/>
      <c r="NVN216" s="144"/>
      <c r="NVO216" s="145"/>
      <c r="NVP216" s="597"/>
      <c r="NVQ216" s="597"/>
      <c r="NVR216" s="597"/>
      <c r="NVS216" s="446"/>
      <c r="NVT216" s="446"/>
      <c r="NVU216" s="446"/>
      <c r="NVV216" s="597"/>
      <c r="NVW216" s="446"/>
      <c r="NVX216" s="446"/>
      <c r="NVY216" s="446"/>
      <c r="NVZ216" s="446"/>
      <c r="NWA216" s="597"/>
      <c r="NWB216" s="144"/>
      <c r="NWC216" s="144"/>
      <c r="NWD216" s="144"/>
      <c r="NWE216" s="145"/>
      <c r="NWF216" s="597"/>
      <c r="NWG216" s="597"/>
      <c r="NWH216" s="597"/>
      <c r="NWI216" s="446"/>
      <c r="NWJ216" s="446"/>
      <c r="NWK216" s="446"/>
      <c r="NWL216" s="597"/>
      <c r="NWM216" s="446"/>
      <c r="NWN216" s="446"/>
      <c r="NWO216" s="446"/>
      <c r="NWP216" s="446"/>
      <c r="NWQ216" s="597"/>
      <c r="NWR216" s="144"/>
      <c r="NWS216" s="144"/>
      <c r="NWT216" s="144"/>
      <c r="NWU216" s="145"/>
      <c r="NWV216" s="597"/>
      <c r="NWW216" s="597"/>
      <c r="NWX216" s="597"/>
      <c r="NWY216" s="446"/>
      <c r="NWZ216" s="446"/>
      <c r="NXA216" s="446"/>
      <c r="NXB216" s="597"/>
      <c r="NXC216" s="446"/>
      <c r="NXD216" s="446"/>
      <c r="NXE216" s="446"/>
      <c r="NXF216" s="446"/>
      <c r="NXG216" s="597"/>
      <c r="NXH216" s="144"/>
      <c r="NXI216" s="144"/>
      <c r="NXJ216" s="144"/>
      <c r="NXK216" s="145"/>
      <c r="NXL216" s="597"/>
      <c r="NXM216" s="597"/>
      <c r="NXN216" s="597"/>
      <c r="NXO216" s="446"/>
      <c r="NXP216" s="446"/>
      <c r="NXQ216" s="446"/>
      <c r="NXR216" s="597"/>
      <c r="NXS216" s="446"/>
      <c r="NXT216" s="446"/>
      <c r="NXU216" s="446"/>
      <c r="NXV216" s="446"/>
      <c r="NXW216" s="597"/>
      <c r="NXX216" s="144"/>
      <c r="NXY216" s="144"/>
      <c r="NXZ216" s="144"/>
      <c r="NYA216" s="145"/>
      <c r="NYB216" s="597"/>
      <c r="NYC216" s="597"/>
      <c r="NYD216" s="597"/>
      <c r="NYE216" s="446"/>
      <c r="NYF216" s="446"/>
      <c r="NYG216" s="446"/>
      <c r="NYH216" s="597"/>
      <c r="NYI216" s="446"/>
      <c r="NYJ216" s="446"/>
      <c r="NYK216" s="446"/>
      <c r="NYL216" s="446"/>
      <c r="NYM216" s="597"/>
      <c r="NYN216" s="144"/>
      <c r="NYO216" s="144"/>
      <c r="NYP216" s="144"/>
      <c r="NYQ216" s="145"/>
      <c r="NYR216" s="597"/>
      <c r="NYS216" s="597"/>
      <c r="NYT216" s="597"/>
      <c r="NYU216" s="446"/>
      <c r="NYV216" s="446"/>
      <c r="NYW216" s="446"/>
      <c r="NYX216" s="597"/>
      <c r="NYY216" s="446"/>
      <c r="NYZ216" s="446"/>
      <c r="NZA216" s="446"/>
      <c r="NZB216" s="446"/>
      <c r="NZC216" s="597"/>
      <c r="NZD216" s="144"/>
      <c r="NZE216" s="144"/>
      <c r="NZF216" s="144"/>
      <c r="NZG216" s="145"/>
      <c r="NZH216" s="597"/>
      <c r="NZI216" s="597"/>
      <c r="NZJ216" s="597"/>
      <c r="NZK216" s="446"/>
      <c r="NZL216" s="446"/>
      <c r="NZM216" s="446"/>
      <c r="NZN216" s="597"/>
      <c r="NZO216" s="446"/>
      <c r="NZP216" s="446"/>
      <c r="NZQ216" s="446"/>
      <c r="NZR216" s="446"/>
      <c r="NZS216" s="597"/>
      <c r="NZT216" s="144"/>
      <c r="NZU216" s="144"/>
      <c r="NZV216" s="144"/>
      <c r="NZW216" s="145"/>
      <c r="NZX216" s="597"/>
      <c r="NZY216" s="597"/>
      <c r="NZZ216" s="597"/>
      <c r="OAA216" s="446"/>
      <c r="OAB216" s="446"/>
      <c r="OAC216" s="446"/>
      <c r="OAD216" s="597"/>
      <c r="OAE216" s="446"/>
      <c r="OAF216" s="446"/>
      <c r="OAG216" s="446"/>
      <c r="OAH216" s="446"/>
      <c r="OAI216" s="597"/>
      <c r="OAJ216" s="144"/>
      <c r="OAK216" s="144"/>
      <c r="OAL216" s="144"/>
      <c r="OAM216" s="145"/>
      <c r="OAN216" s="597"/>
      <c r="OAO216" s="597"/>
      <c r="OAP216" s="597"/>
      <c r="OAQ216" s="446"/>
      <c r="OAR216" s="446"/>
      <c r="OAS216" s="446"/>
      <c r="OAT216" s="597"/>
      <c r="OAU216" s="446"/>
      <c r="OAV216" s="446"/>
      <c r="OAW216" s="446"/>
      <c r="OAX216" s="446"/>
      <c r="OAY216" s="597"/>
      <c r="OAZ216" s="144"/>
      <c r="OBA216" s="144"/>
      <c r="OBB216" s="144"/>
      <c r="OBC216" s="145"/>
      <c r="OBD216" s="597"/>
      <c r="OBE216" s="597"/>
      <c r="OBF216" s="597"/>
      <c r="OBG216" s="446"/>
      <c r="OBH216" s="446"/>
      <c r="OBI216" s="446"/>
      <c r="OBJ216" s="597"/>
      <c r="OBK216" s="446"/>
      <c r="OBL216" s="446"/>
      <c r="OBM216" s="446"/>
      <c r="OBN216" s="446"/>
      <c r="OBO216" s="597"/>
      <c r="OBP216" s="144"/>
      <c r="OBQ216" s="144"/>
      <c r="OBR216" s="144"/>
      <c r="OBS216" s="145"/>
      <c r="OBT216" s="597"/>
      <c r="OBU216" s="597"/>
      <c r="OBV216" s="597"/>
      <c r="OBW216" s="446"/>
      <c r="OBX216" s="446"/>
      <c r="OBY216" s="446"/>
      <c r="OBZ216" s="597"/>
      <c r="OCA216" s="446"/>
      <c r="OCB216" s="446"/>
      <c r="OCC216" s="446"/>
      <c r="OCD216" s="446"/>
      <c r="OCE216" s="597"/>
      <c r="OCF216" s="144"/>
      <c r="OCG216" s="144"/>
      <c r="OCH216" s="144"/>
      <c r="OCI216" s="145"/>
      <c r="OCJ216" s="597"/>
      <c r="OCK216" s="597"/>
      <c r="OCL216" s="597"/>
      <c r="OCM216" s="446"/>
      <c r="OCN216" s="446"/>
      <c r="OCO216" s="446"/>
      <c r="OCP216" s="597"/>
      <c r="OCQ216" s="446"/>
      <c r="OCR216" s="446"/>
      <c r="OCS216" s="446"/>
      <c r="OCT216" s="446"/>
      <c r="OCU216" s="597"/>
      <c r="OCV216" s="144"/>
      <c r="OCW216" s="144"/>
      <c r="OCX216" s="144"/>
      <c r="OCY216" s="145"/>
      <c r="OCZ216" s="597"/>
      <c r="ODA216" s="597"/>
      <c r="ODB216" s="597"/>
      <c r="ODC216" s="446"/>
      <c r="ODD216" s="446"/>
      <c r="ODE216" s="446"/>
      <c r="ODF216" s="597"/>
      <c r="ODG216" s="446"/>
      <c r="ODH216" s="446"/>
      <c r="ODI216" s="446"/>
      <c r="ODJ216" s="446"/>
      <c r="ODK216" s="597"/>
      <c r="ODL216" s="144"/>
      <c r="ODM216" s="144"/>
      <c r="ODN216" s="144"/>
      <c r="ODO216" s="145"/>
      <c r="ODP216" s="597"/>
      <c r="ODQ216" s="597"/>
      <c r="ODR216" s="597"/>
      <c r="ODS216" s="446"/>
      <c r="ODT216" s="446"/>
      <c r="ODU216" s="446"/>
      <c r="ODV216" s="597"/>
      <c r="ODW216" s="446"/>
      <c r="ODX216" s="446"/>
      <c r="ODY216" s="446"/>
      <c r="ODZ216" s="446"/>
      <c r="OEA216" s="597"/>
      <c r="OEB216" s="144"/>
      <c r="OEC216" s="144"/>
      <c r="OED216" s="144"/>
      <c r="OEE216" s="145"/>
      <c r="OEF216" s="597"/>
      <c r="OEG216" s="597"/>
      <c r="OEH216" s="597"/>
      <c r="OEI216" s="446"/>
      <c r="OEJ216" s="446"/>
      <c r="OEK216" s="446"/>
      <c r="OEL216" s="597"/>
      <c r="OEM216" s="446"/>
      <c r="OEN216" s="446"/>
      <c r="OEO216" s="446"/>
      <c r="OEP216" s="446"/>
      <c r="OEQ216" s="597"/>
      <c r="OER216" s="144"/>
      <c r="OES216" s="144"/>
      <c r="OET216" s="144"/>
      <c r="OEU216" s="145"/>
      <c r="OEV216" s="597"/>
      <c r="OEW216" s="597"/>
      <c r="OEX216" s="597"/>
      <c r="OEY216" s="446"/>
      <c r="OEZ216" s="446"/>
      <c r="OFA216" s="446"/>
      <c r="OFB216" s="597"/>
      <c r="OFC216" s="446"/>
      <c r="OFD216" s="446"/>
      <c r="OFE216" s="446"/>
      <c r="OFF216" s="446"/>
      <c r="OFG216" s="597"/>
      <c r="OFH216" s="144"/>
      <c r="OFI216" s="144"/>
      <c r="OFJ216" s="144"/>
      <c r="OFK216" s="145"/>
      <c r="OFL216" s="597"/>
      <c r="OFM216" s="597"/>
      <c r="OFN216" s="597"/>
      <c r="OFO216" s="446"/>
      <c r="OFP216" s="446"/>
      <c r="OFQ216" s="446"/>
      <c r="OFR216" s="597"/>
      <c r="OFS216" s="446"/>
      <c r="OFT216" s="446"/>
      <c r="OFU216" s="446"/>
      <c r="OFV216" s="446"/>
      <c r="OFW216" s="597"/>
      <c r="OFX216" s="144"/>
      <c r="OFY216" s="144"/>
      <c r="OFZ216" s="144"/>
      <c r="OGA216" s="145"/>
      <c r="OGB216" s="597"/>
      <c r="OGC216" s="597"/>
      <c r="OGD216" s="597"/>
      <c r="OGE216" s="446"/>
      <c r="OGF216" s="446"/>
      <c r="OGG216" s="446"/>
      <c r="OGH216" s="597"/>
      <c r="OGI216" s="446"/>
      <c r="OGJ216" s="446"/>
      <c r="OGK216" s="446"/>
      <c r="OGL216" s="446"/>
      <c r="OGM216" s="597"/>
      <c r="OGN216" s="144"/>
      <c r="OGO216" s="144"/>
      <c r="OGP216" s="144"/>
      <c r="OGQ216" s="145"/>
      <c r="OGR216" s="597"/>
      <c r="OGS216" s="597"/>
      <c r="OGT216" s="597"/>
      <c r="OGU216" s="446"/>
      <c r="OGV216" s="446"/>
      <c r="OGW216" s="446"/>
      <c r="OGX216" s="597"/>
      <c r="OGY216" s="446"/>
      <c r="OGZ216" s="446"/>
      <c r="OHA216" s="446"/>
      <c r="OHB216" s="446"/>
      <c r="OHC216" s="597"/>
      <c r="OHD216" s="144"/>
      <c r="OHE216" s="144"/>
      <c r="OHF216" s="144"/>
      <c r="OHG216" s="145"/>
      <c r="OHH216" s="597"/>
      <c r="OHI216" s="597"/>
      <c r="OHJ216" s="597"/>
      <c r="OHK216" s="446"/>
      <c r="OHL216" s="446"/>
      <c r="OHM216" s="446"/>
      <c r="OHN216" s="597"/>
      <c r="OHO216" s="446"/>
      <c r="OHP216" s="446"/>
      <c r="OHQ216" s="446"/>
      <c r="OHR216" s="446"/>
      <c r="OHS216" s="597"/>
      <c r="OHT216" s="144"/>
      <c r="OHU216" s="144"/>
      <c r="OHV216" s="144"/>
      <c r="OHW216" s="145"/>
      <c r="OHX216" s="597"/>
      <c r="OHY216" s="597"/>
      <c r="OHZ216" s="597"/>
      <c r="OIA216" s="446"/>
      <c r="OIB216" s="446"/>
      <c r="OIC216" s="446"/>
      <c r="OID216" s="597"/>
      <c r="OIE216" s="446"/>
      <c r="OIF216" s="446"/>
      <c r="OIG216" s="446"/>
      <c r="OIH216" s="446"/>
      <c r="OII216" s="597"/>
      <c r="OIJ216" s="144"/>
      <c r="OIK216" s="144"/>
      <c r="OIL216" s="144"/>
      <c r="OIM216" s="145"/>
      <c r="OIN216" s="597"/>
      <c r="OIO216" s="597"/>
      <c r="OIP216" s="597"/>
      <c r="OIQ216" s="446"/>
      <c r="OIR216" s="446"/>
      <c r="OIS216" s="446"/>
      <c r="OIT216" s="597"/>
      <c r="OIU216" s="446"/>
      <c r="OIV216" s="446"/>
      <c r="OIW216" s="446"/>
      <c r="OIX216" s="446"/>
      <c r="OIY216" s="597"/>
      <c r="OIZ216" s="144"/>
      <c r="OJA216" s="144"/>
      <c r="OJB216" s="144"/>
      <c r="OJC216" s="145"/>
      <c r="OJD216" s="597"/>
      <c r="OJE216" s="597"/>
      <c r="OJF216" s="597"/>
      <c r="OJG216" s="446"/>
      <c r="OJH216" s="446"/>
      <c r="OJI216" s="446"/>
      <c r="OJJ216" s="597"/>
      <c r="OJK216" s="446"/>
      <c r="OJL216" s="446"/>
      <c r="OJM216" s="446"/>
      <c r="OJN216" s="446"/>
      <c r="OJO216" s="597"/>
      <c r="OJP216" s="144"/>
      <c r="OJQ216" s="144"/>
      <c r="OJR216" s="144"/>
      <c r="OJS216" s="145"/>
      <c r="OJT216" s="597"/>
      <c r="OJU216" s="597"/>
      <c r="OJV216" s="597"/>
      <c r="OJW216" s="446"/>
      <c r="OJX216" s="446"/>
      <c r="OJY216" s="446"/>
      <c r="OJZ216" s="597"/>
      <c r="OKA216" s="446"/>
      <c r="OKB216" s="446"/>
      <c r="OKC216" s="446"/>
      <c r="OKD216" s="446"/>
      <c r="OKE216" s="597"/>
      <c r="OKF216" s="144"/>
      <c r="OKG216" s="144"/>
      <c r="OKH216" s="144"/>
      <c r="OKI216" s="145"/>
      <c r="OKJ216" s="597"/>
      <c r="OKK216" s="597"/>
      <c r="OKL216" s="597"/>
      <c r="OKM216" s="446"/>
      <c r="OKN216" s="446"/>
      <c r="OKO216" s="446"/>
      <c r="OKP216" s="597"/>
      <c r="OKQ216" s="446"/>
      <c r="OKR216" s="446"/>
      <c r="OKS216" s="446"/>
      <c r="OKT216" s="446"/>
      <c r="OKU216" s="597"/>
      <c r="OKV216" s="144"/>
      <c r="OKW216" s="144"/>
      <c r="OKX216" s="144"/>
      <c r="OKY216" s="145"/>
      <c r="OKZ216" s="597"/>
      <c r="OLA216" s="597"/>
      <c r="OLB216" s="597"/>
      <c r="OLC216" s="446"/>
      <c r="OLD216" s="446"/>
      <c r="OLE216" s="446"/>
      <c r="OLF216" s="597"/>
      <c r="OLG216" s="446"/>
      <c r="OLH216" s="446"/>
      <c r="OLI216" s="446"/>
      <c r="OLJ216" s="446"/>
      <c r="OLK216" s="597"/>
      <c r="OLL216" s="144"/>
      <c r="OLM216" s="144"/>
      <c r="OLN216" s="144"/>
      <c r="OLO216" s="145"/>
      <c r="OLP216" s="597"/>
      <c r="OLQ216" s="597"/>
      <c r="OLR216" s="597"/>
      <c r="OLS216" s="446"/>
      <c r="OLT216" s="446"/>
      <c r="OLU216" s="446"/>
      <c r="OLV216" s="597"/>
      <c r="OLW216" s="446"/>
      <c r="OLX216" s="446"/>
      <c r="OLY216" s="446"/>
      <c r="OLZ216" s="446"/>
      <c r="OMA216" s="597"/>
      <c r="OMB216" s="144"/>
      <c r="OMC216" s="144"/>
      <c r="OMD216" s="144"/>
      <c r="OME216" s="145"/>
      <c r="OMF216" s="597"/>
      <c r="OMG216" s="597"/>
      <c r="OMH216" s="597"/>
      <c r="OMI216" s="446"/>
      <c r="OMJ216" s="446"/>
      <c r="OMK216" s="446"/>
      <c r="OML216" s="597"/>
      <c r="OMM216" s="446"/>
      <c r="OMN216" s="446"/>
      <c r="OMO216" s="446"/>
      <c r="OMP216" s="446"/>
      <c r="OMQ216" s="597"/>
      <c r="OMR216" s="144"/>
      <c r="OMS216" s="144"/>
      <c r="OMT216" s="144"/>
      <c r="OMU216" s="145"/>
      <c r="OMV216" s="597"/>
      <c r="OMW216" s="597"/>
      <c r="OMX216" s="597"/>
      <c r="OMY216" s="446"/>
      <c r="OMZ216" s="446"/>
      <c r="ONA216" s="446"/>
      <c r="ONB216" s="597"/>
      <c r="ONC216" s="446"/>
      <c r="OND216" s="446"/>
      <c r="ONE216" s="446"/>
      <c r="ONF216" s="446"/>
      <c r="ONG216" s="597"/>
      <c r="ONH216" s="144"/>
      <c r="ONI216" s="144"/>
      <c r="ONJ216" s="144"/>
      <c r="ONK216" s="145"/>
      <c r="ONL216" s="597"/>
      <c r="ONM216" s="597"/>
      <c r="ONN216" s="597"/>
      <c r="ONO216" s="446"/>
      <c r="ONP216" s="446"/>
      <c r="ONQ216" s="446"/>
      <c r="ONR216" s="597"/>
      <c r="ONS216" s="446"/>
      <c r="ONT216" s="446"/>
      <c r="ONU216" s="446"/>
      <c r="ONV216" s="446"/>
      <c r="ONW216" s="597"/>
      <c r="ONX216" s="144"/>
      <c r="ONY216" s="144"/>
      <c r="ONZ216" s="144"/>
      <c r="OOA216" s="145"/>
      <c r="OOB216" s="597"/>
      <c r="OOC216" s="597"/>
      <c r="OOD216" s="597"/>
      <c r="OOE216" s="446"/>
      <c r="OOF216" s="446"/>
      <c r="OOG216" s="446"/>
      <c r="OOH216" s="597"/>
      <c r="OOI216" s="446"/>
      <c r="OOJ216" s="446"/>
      <c r="OOK216" s="446"/>
      <c r="OOL216" s="446"/>
      <c r="OOM216" s="597"/>
      <c r="OON216" s="144"/>
      <c r="OOO216" s="144"/>
      <c r="OOP216" s="144"/>
      <c r="OOQ216" s="145"/>
      <c r="OOR216" s="597"/>
      <c r="OOS216" s="597"/>
      <c r="OOT216" s="597"/>
      <c r="OOU216" s="446"/>
      <c r="OOV216" s="446"/>
      <c r="OOW216" s="446"/>
      <c r="OOX216" s="597"/>
      <c r="OOY216" s="446"/>
      <c r="OOZ216" s="446"/>
      <c r="OPA216" s="446"/>
      <c r="OPB216" s="446"/>
      <c r="OPC216" s="597"/>
      <c r="OPD216" s="144"/>
      <c r="OPE216" s="144"/>
      <c r="OPF216" s="144"/>
      <c r="OPG216" s="145"/>
      <c r="OPH216" s="597"/>
      <c r="OPI216" s="597"/>
      <c r="OPJ216" s="597"/>
      <c r="OPK216" s="446"/>
      <c r="OPL216" s="446"/>
      <c r="OPM216" s="446"/>
      <c r="OPN216" s="597"/>
      <c r="OPO216" s="446"/>
      <c r="OPP216" s="446"/>
      <c r="OPQ216" s="446"/>
      <c r="OPR216" s="446"/>
      <c r="OPS216" s="597"/>
      <c r="OPT216" s="144"/>
      <c r="OPU216" s="144"/>
      <c r="OPV216" s="144"/>
      <c r="OPW216" s="145"/>
      <c r="OPX216" s="597"/>
      <c r="OPY216" s="597"/>
      <c r="OPZ216" s="597"/>
      <c r="OQA216" s="446"/>
      <c r="OQB216" s="446"/>
      <c r="OQC216" s="446"/>
      <c r="OQD216" s="597"/>
      <c r="OQE216" s="446"/>
      <c r="OQF216" s="446"/>
      <c r="OQG216" s="446"/>
      <c r="OQH216" s="446"/>
      <c r="OQI216" s="597"/>
      <c r="OQJ216" s="144"/>
      <c r="OQK216" s="144"/>
      <c r="OQL216" s="144"/>
      <c r="OQM216" s="145"/>
      <c r="OQN216" s="597"/>
      <c r="OQO216" s="597"/>
      <c r="OQP216" s="597"/>
      <c r="OQQ216" s="446"/>
      <c r="OQR216" s="446"/>
      <c r="OQS216" s="446"/>
      <c r="OQT216" s="597"/>
      <c r="OQU216" s="446"/>
      <c r="OQV216" s="446"/>
      <c r="OQW216" s="446"/>
      <c r="OQX216" s="446"/>
      <c r="OQY216" s="597"/>
      <c r="OQZ216" s="144"/>
      <c r="ORA216" s="144"/>
      <c r="ORB216" s="144"/>
      <c r="ORC216" s="145"/>
      <c r="ORD216" s="597"/>
      <c r="ORE216" s="597"/>
      <c r="ORF216" s="597"/>
      <c r="ORG216" s="446"/>
      <c r="ORH216" s="446"/>
      <c r="ORI216" s="446"/>
      <c r="ORJ216" s="597"/>
      <c r="ORK216" s="446"/>
      <c r="ORL216" s="446"/>
      <c r="ORM216" s="446"/>
      <c r="ORN216" s="446"/>
      <c r="ORO216" s="597"/>
      <c r="ORP216" s="144"/>
      <c r="ORQ216" s="144"/>
      <c r="ORR216" s="144"/>
      <c r="ORS216" s="145"/>
      <c r="ORT216" s="597"/>
      <c r="ORU216" s="597"/>
      <c r="ORV216" s="597"/>
      <c r="ORW216" s="446"/>
      <c r="ORX216" s="446"/>
      <c r="ORY216" s="446"/>
      <c r="ORZ216" s="597"/>
      <c r="OSA216" s="446"/>
      <c r="OSB216" s="446"/>
      <c r="OSC216" s="446"/>
      <c r="OSD216" s="446"/>
      <c r="OSE216" s="597"/>
      <c r="OSF216" s="144"/>
      <c r="OSG216" s="144"/>
      <c r="OSH216" s="144"/>
      <c r="OSI216" s="145"/>
      <c r="OSJ216" s="597"/>
      <c r="OSK216" s="597"/>
      <c r="OSL216" s="597"/>
      <c r="OSM216" s="446"/>
      <c r="OSN216" s="446"/>
      <c r="OSO216" s="446"/>
      <c r="OSP216" s="597"/>
      <c r="OSQ216" s="446"/>
      <c r="OSR216" s="446"/>
      <c r="OSS216" s="446"/>
      <c r="OST216" s="446"/>
      <c r="OSU216" s="597"/>
      <c r="OSV216" s="144"/>
      <c r="OSW216" s="144"/>
      <c r="OSX216" s="144"/>
      <c r="OSY216" s="145"/>
      <c r="OSZ216" s="597"/>
      <c r="OTA216" s="597"/>
      <c r="OTB216" s="597"/>
      <c r="OTC216" s="446"/>
      <c r="OTD216" s="446"/>
      <c r="OTE216" s="446"/>
      <c r="OTF216" s="597"/>
      <c r="OTG216" s="446"/>
      <c r="OTH216" s="446"/>
      <c r="OTI216" s="446"/>
      <c r="OTJ216" s="446"/>
      <c r="OTK216" s="597"/>
      <c r="OTL216" s="144"/>
      <c r="OTM216" s="144"/>
      <c r="OTN216" s="144"/>
      <c r="OTO216" s="145"/>
      <c r="OTP216" s="597"/>
      <c r="OTQ216" s="597"/>
      <c r="OTR216" s="597"/>
      <c r="OTS216" s="446"/>
      <c r="OTT216" s="446"/>
      <c r="OTU216" s="446"/>
      <c r="OTV216" s="597"/>
      <c r="OTW216" s="446"/>
      <c r="OTX216" s="446"/>
      <c r="OTY216" s="446"/>
      <c r="OTZ216" s="446"/>
      <c r="OUA216" s="597"/>
      <c r="OUB216" s="144"/>
      <c r="OUC216" s="144"/>
      <c r="OUD216" s="144"/>
      <c r="OUE216" s="145"/>
      <c r="OUF216" s="597"/>
      <c r="OUG216" s="597"/>
      <c r="OUH216" s="597"/>
      <c r="OUI216" s="446"/>
      <c r="OUJ216" s="446"/>
      <c r="OUK216" s="446"/>
      <c r="OUL216" s="597"/>
      <c r="OUM216" s="446"/>
      <c r="OUN216" s="446"/>
      <c r="OUO216" s="446"/>
      <c r="OUP216" s="446"/>
      <c r="OUQ216" s="597"/>
      <c r="OUR216" s="144"/>
      <c r="OUS216" s="144"/>
      <c r="OUT216" s="144"/>
      <c r="OUU216" s="145"/>
      <c r="OUV216" s="597"/>
      <c r="OUW216" s="597"/>
      <c r="OUX216" s="597"/>
      <c r="OUY216" s="446"/>
      <c r="OUZ216" s="446"/>
      <c r="OVA216" s="446"/>
      <c r="OVB216" s="597"/>
      <c r="OVC216" s="446"/>
      <c r="OVD216" s="446"/>
      <c r="OVE216" s="446"/>
      <c r="OVF216" s="446"/>
      <c r="OVG216" s="597"/>
      <c r="OVH216" s="144"/>
      <c r="OVI216" s="144"/>
      <c r="OVJ216" s="144"/>
      <c r="OVK216" s="145"/>
      <c r="OVL216" s="597"/>
      <c r="OVM216" s="597"/>
      <c r="OVN216" s="597"/>
      <c r="OVO216" s="446"/>
      <c r="OVP216" s="446"/>
      <c r="OVQ216" s="446"/>
      <c r="OVR216" s="597"/>
      <c r="OVS216" s="446"/>
      <c r="OVT216" s="446"/>
      <c r="OVU216" s="446"/>
      <c r="OVV216" s="446"/>
      <c r="OVW216" s="597"/>
      <c r="OVX216" s="144"/>
      <c r="OVY216" s="144"/>
      <c r="OVZ216" s="144"/>
      <c r="OWA216" s="145"/>
      <c r="OWB216" s="597"/>
      <c r="OWC216" s="597"/>
      <c r="OWD216" s="597"/>
      <c r="OWE216" s="446"/>
      <c r="OWF216" s="446"/>
      <c r="OWG216" s="446"/>
      <c r="OWH216" s="597"/>
      <c r="OWI216" s="446"/>
      <c r="OWJ216" s="446"/>
      <c r="OWK216" s="446"/>
      <c r="OWL216" s="446"/>
      <c r="OWM216" s="597"/>
      <c r="OWN216" s="144"/>
      <c r="OWO216" s="144"/>
      <c r="OWP216" s="144"/>
      <c r="OWQ216" s="145"/>
      <c r="OWR216" s="597"/>
      <c r="OWS216" s="597"/>
      <c r="OWT216" s="597"/>
      <c r="OWU216" s="446"/>
      <c r="OWV216" s="446"/>
      <c r="OWW216" s="446"/>
      <c r="OWX216" s="597"/>
      <c r="OWY216" s="446"/>
      <c r="OWZ216" s="446"/>
      <c r="OXA216" s="446"/>
      <c r="OXB216" s="446"/>
      <c r="OXC216" s="597"/>
      <c r="OXD216" s="144"/>
      <c r="OXE216" s="144"/>
      <c r="OXF216" s="144"/>
      <c r="OXG216" s="145"/>
      <c r="OXH216" s="597"/>
      <c r="OXI216" s="597"/>
      <c r="OXJ216" s="597"/>
      <c r="OXK216" s="446"/>
      <c r="OXL216" s="446"/>
      <c r="OXM216" s="446"/>
      <c r="OXN216" s="597"/>
      <c r="OXO216" s="446"/>
      <c r="OXP216" s="446"/>
      <c r="OXQ216" s="446"/>
      <c r="OXR216" s="446"/>
      <c r="OXS216" s="597"/>
      <c r="OXT216" s="144"/>
      <c r="OXU216" s="144"/>
      <c r="OXV216" s="144"/>
      <c r="OXW216" s="145"/>
      <c r="OXX216" s="597"/>
      <c r="OXY216" s="597"/>
      <c r="OXZ216" s="597"/>
      <c r="OYA216" s="446"/>
      <c r="OYB216" s="446"/>
      <c r="OYC216" s="446"/>
      <c r="OYD216" s="597"/>
      <c r="OYE216" s="446"/>
      <c r="OYF216" s="446"/>
      <c r="OYG216" s="446"/>
      <c r="OYH216" s="446"/>
      <c r="OYI216" s="597"/>
      <c r="OYJ216" s="144"/>
      <c r="OYK216" s="144"/>
      <c r="OYL216" s="144"/>
      <c r="OYM216" s="145"/>
      <c r="OYN216" s="597"/>
      <c r="OYO216" s="597"/>
      <c r="OYP216" s="597"/>
      <c r="OYQ216" s="446"/>
      <c r="OYR216" s="446"/>
      <c r="OYS216" s="446"/>
      <c r="OYT216" s="597"/>
      <c r="OYU216" s="446"/>
      <c r="OYV216" s="446"/>
      <c r="OYW216" s="446"/>
      <c r="OYX216" s="446"/>
      <c r="OYY216" s="597"/>
      <c r="OYZ216" s="144"/>
      <c r="OZA216" s="144"/>
      <c r="OZB216" s="144"/>
      <c r="OZC216" s="145"/>
      <c r="OZD216" s="597"/>
      <c r="OZE216" s="597"/>
      <c r="OZF216" s="597"/>
      <c r="OZG216" s="446"/>
      <c r="OZH216" s="446"/>
      <c r="OZI216" s="446"/>
      <c r="OZJ216" s="597"/>
      <c r="OZK216" s="446"/>
      <c r="OZL216" s="446"/>
      <c r="OZM216" s="446"/>
      <c r="OZN216" s="446"/>
      <c r="OZO216" s="597"/>
      <c r="OZP216" s="144"/>
      <c r="OZQ216" s="144"/>
      <c r="OZR216" s="144"/>
      <c r="OZS216" s="145"/>
      <c r="OZT216" s="597"/>
      <c r="OZU216" s="597"/>
      <c r="OZV216" s="597"/>
      <c r="OZW216" s="446"/>
      <c r="OZX216" s="446"/>
      <c r="OZY216" s="446"/>
      <c r="OZZ216" s="597"/>
      <c r="PAA216" s="446"/>
      <c r="PAB216" s="446"/>
      <c r="PAC216" s="446"/>
      <c r="PAD216" s="446"/>
      <c r="PAE216" s="597"/>
      <c r="PAF216" s="144"/>
      <c r="PAG216" s="144"/>
      <c r="PAH216" s="144"/>
      <c r="PAI216" s="145"/>
      <c r="PAJ216" s="597"/>
      <c r="PAK216" s="597"/>
      <c r="PAL216" s="597"/>
      <c r="PAM216" s="446"/>
      <c r="PAN216" s="446"/>
      <c r="PAO216" s="446"/>
      <c r="PAP216" s="597"/>
      <c r="PAQ216" s="446"/>
      <c r="PAR216" s="446"/>
      <c r="PAS216" s="446"/>
      <c r="PAT216" s="446"/>
      <c r="PAU216" s="597"/>
      <c r="PAV216" s="144"/>
      <c r="PAW216" s="144"/>
      <c r="PAX216" s="144"/>
      <c r="PAY216" s="145"/>
      <c r="PAZ216" s="597"/>
      <c r="PBA216" s="597"/>
      <c r="PBB216" s="597"/>
      <c r="PBC216" s="446"/>
      <c r="PBD216" s="446"/>
      <c r="PBE216" s="446"/>
      <c r="PBF216" s="597"/>
      <c r="PBG216" s="446"/>
      <c r="PBH216" s="446"/>
      <c r="PBI216" s="446"/>
      <c r="PBJ216" s="446"/>
      <c r="PBK216" s="597"/>
      <c r="PBL216" s="144"/>
      <c r="PBM216" s="144"/>
      <c r="PBN216" s="144"/>
      <c r="PBO216" s="145"/>
      <c r="PBP216" s="597"/>
      <c r="PBQ216" s="597"/>
      <c r="PBR216" s="597"/>
      <c r="PBS216" s="446"/>
      <c r="PBT216" s="446"/>
      <c r="PBU216" s="446"/>
      <c r="PBV216" s="597"/>
      <c r="PBW216" s="446"/>
      <c r="PBX216" s="446"/>
      <c r="PBY216" s="446"/>
      <c r="PBZ216" s="446"/>
      <c r="PCA216" s="597"/>
      <c r="PCB216" s="144"/>
      <c r="PCC216" s="144"/>
      <c r="PCD216" s="144"/>
      <c r="PCE216" s="145"/>
      <c r="PCF216" s="597"/>
      <c r="PCG216" s="597"/>
      <c r="PCH216" s="597"/>
      <c r="PCI216" s="446"/>
      <c r="PCJ216" s="446"/>
      <c r="PCK216" s="446"/>
      <c r="PCL216" s="597"/>
      <c r="PCM216" s="446"/>
      <c r="PCN216" s="446"/>
      <c r="PCO216" s="446"/>
      <c r="PCP216" s="446"/>
      <c r="PCQ216" s="597"/>
      <c r="PCR216" s="144"/>
      <c r="PCS216" s="144"/>
      <c r="PCT216" s="144"/>
      <c r="PCU216" s="145"/>
      <c r="PCV216" s="597"/>
      <c r="PCW216" s="597"/>
      <c r="PCX216" s="597"/>
      <c r="PCY216" s="446"/>
      <c r="PCZ216" s="446"/>
      <c r="PDA216" s="446"/>
      <c r="PDB216" s="597"/>
      <c r="PDC216" s="446"/>
      <c r="PDD216" s="446"/>
      <c r="PDE216" s="446"/>
      <c r="PDF216" s="446"/>
      <c r="PDG216" s="597"/>
      <c r="PDH216" s="144"/>
      <c r="PDI216" s="144"/>
      <c r="PDJ216" s="144"/>
      <c r="PDK216" s="145"/>
      <c r="PDL216" s="597"/>
      <c r="PDM216" s="597"/>
      <c r="PDN216" s="597"/>
      <c r="PDO216" s="446"/>
      <c r="PDP216" s="446"/>
      <c r="PDQ216" s="446"/>
      <c r="PDR216" s="597"/>
      <c r="PDS216" s="446"/>
      <c r="PDT216" s="446"/>
      <c r="PDU216" s="446"/>
      <c r="PDV216" s="446"/>
      <c r="PDW216" s="597"/>
      <c r="PDX216" s="144"/>
      <c r="PDY216" s="144"/>
      <c r="PDZ216" s="144"/>
      <c r="PEA216" s="145"/>
      <c r="PEB216" s="597"/>
      <c r="PEC216" s="597"/>
      <c r="PED216" s="597"/>
      <c r="PEE216" s="446"/>
      <c r="PEF216" s="446"/>
      <c r="PEG216" s="446"/>
      <c r="PEH216" s="597"/>
      <c r="PEI216" s="446"/>
      <c r="PEJ216" s="446"/>
      <c r="PEK216" s="446"/>
      <c r="PEL216" s="446"/>
      <c r="PEM216" s="597"/>
      <c r="PEN216" s="144"/>
      <c r="PEO216" s="144"/>
      <c r="PEP216" s="144"/>
      <c r="PEQ216" s="145"/>
      <c r="PER216" s="597"/>
      <c r="PES216" s="597"/>
      <c r="PET216" s="597"/>
      <c r="PEU216" s="446"/>
      <c r="PEV216" s="446"/>
      <c r="PEW216" s="446"/>
      <c r="PEX216" s="597"/>
      <c r="PEY216" s="446"/>
      <c r="PEZ216" s="446"/>
      <c r="PFA216" s="446"/>
      <c r="PFB216" s="446"/>
      <c r="PFC216" s="597"/>
      <c r="PFD216" s="144"/>
      <c r="PFE216" s="144"/>
      <c r="PFF216" s="144"/>
      <c r="PFG216" s="145"/>
      <c r="PFH216" s="597"/>
      <c r="PFI216" s="597"/>
      <c r="PFJ216" s="597"/>
      <c r="PFK216" s="446"/>
      <c r="PFL216" s="446"/>
      <c r="PFM216" s="446"/>
      <c r="PFN216" s="597"/>
      <c r="PFO216" s="446"/>
      <c r="PFP216" s="446"/>
      <c r="PFQ216" s="446"/>
      <c r="PFR216" s="446"/>
      <c r="PFS216" s="597"/>
      <c r="PFT216" s="144"/>
      <c r="PFU216" s="144"/>
      <c r="PFV216" s="144"/>
      <c r="PFW216" s="145"/>
      <c r="PFX216" s="597"/>
      <c r="PFY216" s="597"/>
      <c r="PFZ216" s="597"/>
      <c r="PGA216" s="446"/>
      <c r="PGB216" s="446"/>
      <c r="PGC216" s="446"/>
      <c r="PGD216" s="597"/>
      <c r="PGE216" s="446"/>
      <c r="PGF216" s="446"/>
      <c r="PGG216" s="446"/>
      <c r="PGH216" s="446"/>
      <c r="PGI216" s="597"/>
      <c r="PGJ216" s="144"/>
      <c r="PGK216" s="144"/>
      <c r="PGL216" s="144"/>
      <c r="PGM216" s="145"/>
      <c r="PGN216" s="597"/>
      <c r="PGO216" s="597"/>
      <c r="PGP216" s="597"/>
      <c r="PGQ216" s="446"/>
      <c r="PGR216" s="446"/>
      <c r="PGS216" s="446"/>
      <c r="PGT216" s="597"/>
      <c r="PGU216" s="446"/>
      <c r="PGV216" s="446"/>
      <c r="PGW216" s="446"/>
      <c r="PGX216" s="446"/>
      <c r="PGY216" s="597"/>
      <c r="PGZ216" s="144"/>
      <c r="PHA216" s="144"/>
      <c r="PHB216" s="144"/>
      <c r="PHC216" s="145"/>
      <c r="PHD216" s="597"/>
      <c r="PHE216" s="597"/>
      <c r="PHF216" s="597"/>
      <c r="PHG216" s="446"/>
      <c r="PHH216" s="446"/>
      <c r="PHI216" s="446"/>
      <c r="PHJ216" s="597"/>
      <c r="PHK216" s="446"/>
      <c r="PHL216" s="446"/>
      <c r="PHM216" s="446"/>
      <c r="PHN216" s="446"/>
      <c r="PHO216" s="597"/>
      <c r="PHP216" s="144"/>
      <c r="PHQ216" s="144"/>
      <c r="PHR216" s="144"/>
      <c r="PHS216" s="145"/>
      <c r="PHT216" s="597"/>
      <c r="PHU216" s="597"/>
      <c r="PHV216" s="597"/>
      <c r="PHW216" s="446"/>
      <c r="PHX216" s="446"/>
      <c r="PHY216" s="446"/>
      <c r="PHZ216" s="597"/>
      <c r="PIA216" s="446"/>
      <c r="PIB216" s="446"/>
      <c r="PIC216" s="446"/>
      <c r="PID216" s="446"/>
      <c r="PIE216" s="597"/>
      <c r="PIF216" s="144"/>
      <c r="PIG216" s="144"/>
      <c r="PIH216" s="144"/>
      <c r="PII216" s="145"/>
      <c r="PIJ216" s="597"/>
      <c r="PIK216" s="597"/>
      <c r="PIL216" s="597"/>
      <c r="PIM216" s="446"/>
      <c r="PIN216" s="446"/>
      <c r="PIO216" s="446"/>
      <c r="PIP216" s="597"/>
      <c r="PIQ216" s="446"/>
      <c r="PIR216" s="446"/>
      <c r="PIS216" s="446"/>
      <c r="PIT216" s="446"/>
      <c r="PIU216" s="597"/>
      <c r="PIV216" s="144"/>
      <c r="PIW216" s="144"/>
      <c r="PIX216" s="144"/>
      <c r="PIY216" s="145"/>
      <c r="PIZ216" s="597"/>
      <c r="PJA216" s="597"/>
      <c r="PJB216" s="597"/>
      <c r="PJC216" s="446"/>
      <c r="PJD216" s="446"/>
      <c r="PJE216" s="446"/>
      <c r="PJF216" s="597"/>
      <c r="PJG216" s="446"/>
      <c r="PJH216" s="446"/>
      <c r="PJI216" s="446"/>
      <c r="PJJ216" s="446"/>
      <c r="PJK216" s="597"/>
      <c r="PJL216" s="144"/>
      <c r="PJM216" s="144"/>
      <c r="PJN216" s="144"/>
      <c r="PJO216" s="145"/>
      <c r="PJP216" s="597"/>
      <c r="PJQ216" s="597"/>
      <c r="PJR216" s="597"/>
      <c r="PJS216" s="446"/>
      <c r="PJT216" s="446"/>
      <c r="PJU216" s="446"/>
      <c r="PJV216" s="597"/>
      <c r="PJW216" s="446"/>
      <c r="PJX216" s="446"/>
      <c r="PJY216" s="446"/>
      <c r="PJZ216" s="446"/>
      <c r="PKA216" s="597"/>
      <c r="PKB216" s="144"/>
      <c r="PKC216" s="144"/>
      <c r="PKD216" s="144"/>
      <c r="PKE216" s="145"/>
      <c r="PKF216" s="597"/>
      <c r="PKG216" s="597"/>
      <c r="PKH216" s="597"/>
      <c r="PKI216" s="446"/>
      <c r="PKJ216" s="446"/>
      <c r="PKK216" s="446"/>
      <c r="PKL216" s="597"/>
      <c r="PKM216" s="446"/>
      <c r="PKN216" s="446"/>
      <c r="PKO216" s="446"/>
      <c r="PKP216" s="446"/>
      <c r="PKQ216" s="597"/>
      <c r="PKR216" s="144"/>
      <c r="PKS216" s="144"/>
      <c r="PKT216" s="144"/>
      <c r="PKU216" s="145"/>
      <c r="PKV216" s="597"/>
      <c r="PKW216" s="597"/>
      <c r="PKX216" s="597"/>
      <c r="PKY216" s="446"/>
      <c r="PKZ216" s="446"/>
      <c r="PLA216" s="446"/>
      <c r="PLB216" s="597"/>
      <c r="PLC216" s="446"/>
      <c r="PLD216" s="446"/>
      <c r="PLE216" s="446"/>
      <c r="PLF216" s="446"/>
      <c r="PLG216" s="597"/>
      <c r="PLH216" s="144"/>
      <c r="PLI216" s="144"/>
      <c r="PLJ216" s="144"/>
      <c r="PLK216" s="145"/>
      <c r="PLL216" s="597"/>
      <c r="PLM216" s="597"/>
      <c r="PLN216" s="597"/>
      <c r="PLO216" s="446"/>
      <c r="PLP216" s="446"/>
      <c r="PLQ216" s="446"/>
      <c r="PLR216" s="597"/>
      <c r="PLS216" s="446"/>
      <c r="PLT216" s="446"/>
      <c r="PLU216" s="446"/>
      <c r="PLV216" s="446"/>
      <c r="PLW216" s="597"/>
      <c r="PLX216" s="144"/>
      <c r="PLY216" s="144"/>
      <c r="PLZ216" s="144"/>
      <c r="PMA216" s="145"/>
      <c r="PMB216" s="597"/>
      <c r="PMC216" s="597"/>
      <c r="PMD216" s="597"/>
      <c r="PME216" s="446"/>
      <c r="PMF216" s="446"/>
      <c r="PMG216" s="446"/>
      <c r="PMH216" s="597"/>
      <c r="PMI216" s="446"/>
      <c r="PMJ216" s="446"/>
      <c r="PMK216" s="446"/>
      <c r="PML216" s="446"/>
      <c r="PMM216" s="597"/>
      <c r="PMN216" s="144"/>
      <c r="PMO216" s="144"/>
      <c r="PMP216" s="144"/>
      <c r="PMQ216" s="145"/>
      <c r="PMR216" s="597"/>
      <c r="PMS216" s="597"/>
      <c r="PMT216" s="597"/>
      <c r="PMU216" s="446"/>
      <c r="PMV216" s="446"/>
      <c r="PMW216" s="446"/>
      <c r="PMX216" s="597"/>
      <c r="PMY216" s="446"/>
      <c r="PMZ216" s="446"/>
      <c r="PNA216" s="446"/>
      <c r="PNB216" s="446"/>
      <c r="PNC216" s="597"/>
      <c r="PND216" s="144"/>
      <c r="PNE216" s="144"/>
      <c r="PNF216" s="144"/>
      <c r="PNG216" s="145"/>
      <c r="PNH216" s="597"/>
      <c r="PNI216" s="597"/>
      <c r="PNJ216" s="597"/>
      <c r="PNK216" s="446"/>
      <c r="PNL216" s="446"/>
      <c r="PNM216" s="446"/>
      <c r="PNN216" s="597"/>
      <c r="PNO216" s="446"/>
      <c r="PNP216" s="446"/>
      <c r="PNQ216" s="446"/>
      <c r="PNR216" s="446"/>
      <c r="PNS216" s="597"/>
      <c r="PNT216" s="144"/>
      <c r="PNU216" s="144"/>
      <c r="PNV216" s="144"/>
      <c r="PNW216" s="145"/>
      <c r="PNX216" s="597"/>
      <c r="PNY216" s="597"/>
      <c r="PNZ216" s="597"/>
      <c r="POA216" s="446"/>
      <c r="POB216" s="446"/>
      <c r="POC216" s="446"/>
      <c r="POD216" s="597"/>
      <c r="POE216" s="446"/>
      <c r="POF216" s="446"/>
      <c r="POG216" s="446"/>
      <c r="POH216" s="446"/>
      <c r="POI216" s="597"/>
      <c r="POJ216" s="144"/>
      <c r="POK216" s="144"/>
      <c r="POL216" s="144"/>
      <c r="POM216" s="145"/>
      <c r="PON216" s="597"/>
      <c r="POO216" s="597"/>
      <c r="POP216" s="597"/>
      <c r="POQ216" s="446"/>
      <c r="POR216" s="446"/>
      <c r="POS216" s="446"/>
      <c r="POT216" s="597"/>
      <c r="POU216" s="446"/>
      <c r="POV216" s="446"/>
      <c r="POW216" s="446"/>
      <c r="POX216" s="446"/>
      <c r="POY216" s="597"/>
      <c r="POZ216" s="144"/>
      <c r="PPA216" s="144"/>
      <c r="PPB216" s="144"/>
      <c r="PPC216" s="145"/>
      <c r="PPD216" s="597"/>
      <c r="PPE216" s="597"/>
      <c r="PPF216" s="597"/>
      <c r="PPG216" s="446"/>
      <c r="PPH216" s="446"/>
      <c r="PPI216" s="446"/>
      <c r="PPJ216" s="597"/>
      <c r="PPK216" s="446"/>
      <c r="PPL216" s="446"/>
      <c r="PPM216" s="446"/>
      <c r="PPN216" s="446"/>
      <c r="PPO216" s="597"/>
      <c r="PPP216" s="144"/>
      <c r="PPQ216" s="144"/>
      <c r="PPR216" s="144"/>
      <c r="PPS216" s="145"/>
      <c r="PPT216" s="597"/>
      <c r="PPU216" s="597"/>
      <c r="PPV216" s="597"/>
      <c r="PPW216" s="446"/>
      <c r="PPX216" s="446"/>
      <c r="PPY216" s="446"/>
      <c r="PPZ216" s="597"/>
      <c r="PQA216" s="446"/>
      <c r="PQB216" s="446"/>
      <c r="PQC216" s="446"/>
      <c r="PQD216" s="446"/>
      <c r="PQE216" s="597"/>
      <c r="PQF216" s="144"/>
      <c r="PQG216" s="144"/>
      <c r="PQH216" s="144"/>
      <c r="PQI216" s="145"/>
      <c r="PQJ216" s="597"/>
      <c r="PQK216" s="597"/>
      <c r="PQL216" s="597"/>
      <c r="PQM216" s="446"/>
      <c r="PQN216" s="446"/>
      <c r="PQO216" s="446"/>
      <c r="PQP216" s="597"/>
      <c r="PQQ216" s="446"/>
      <c r="PQR216" s="446"/>
      <c r="PQS216" s="446"/>
      <c r="PQT216" s="446"/>
      <c r="PQU216" s="597"/>
      <c r="PQV216" s="144"/>
      <c r="PQW216" s="144"/>
      <c r="PQX216" s="144"/>
      <c r="PQY216" s="145"/>
      <c r="PQZ216" s="597"/>
      <c r="PRA216" s="597"/>
      <c r="PRB216" s="597"/>
      <c r="PRC216" s="446"/>
      <c r="PRD216" s="446"/>
      <c r="PRE216" s="446"/>
      <c r="PRF216" s="597"/>
      <c r="PRG216" s="446"/>
      <c r="PRH216" s="446"/>
      <c r="PRI216" s="446"/>
      <c r="PRJ216" s="446"/>
      <c r="PRK216" s="597"/>
      <c r="PRL216" s="144"/>
      <c r="PRM216" s="144"/>
      <c r="PRN216" s="144"/>
      <c r="PRO216" s="145"/>
      <c r="PRP216" s="597"/>
      <c r="PRQ216" s="597"/>
      <c r="PRR216" s="597"/>
      <c r="PRS216" s="446"/>
      <c r="PRT216" s="446"/>
      <c r="PRU216" s="446"/>
      <c r="PRV216" s="597"/>
      <c r="PRW216" s="446"/>
      <c r="PRX216" s="446"/>
      <c r="PRY216" s="446"/>
      <c r="PRZ216" s="446"/>
      <c r="PSA216" s="597"/>
      <c r="PSB216" s="144"/>
      <c r="PSC216" s="144"/>
      <c r="PSD216" s="144"/>
      <c r="PSE216" s="145"/>
      <c r="PSF216" s="597"/>
      <c r="PSG216" s="597"/>
      <c r="PSH216" s="597"/>
      <c r="PSI216" s="446"/>
      <c r="PSJ216" s="446"/>
      <c r="PSK216" s="446"/>
      <c r="PSL216" s="597"/>
      <c r="PSM216" s="446"/>
      <c r="PSN216" s="446"/>
      <c r="PSO216" s="446"/>
      <c r="PSP216" s="446"/>
      <c r="PSQ216" s="597"/>
      <c r="PSR216" s="144"/>
      <c r="PSS216" s="144"/>
      <c r="PST216" s="144"/>
      <c r="PSU216" s="145"/>
      <c r="PSV216" s="597"/>
      <c r="PSW216" s="597"/>
      <c r="PSX216" s="597"/>
      <c r="PSY216" s="446"/>
      <c r="PSZ216" s="446"/>
      <c r="PTA216" s="446"/>
      <c r="PTB216" s="597"/>
      <c r="PTC216" s="446"/>
      <c r="PTD216" s="446"/>
      <c r="PTE216" s="446"/>
      <c r="PTF216" s="446"/>
      <c r="PTG216" s="597"/>
      <c r="PTH216" s="144"/>
      <c r="PTI216" s="144"/>
      <c r="PTJ216" s="144"/>
      <c r="PTK216" s="145"/>
      <c r="PTL216" s="597"/>
      <c r="PTM216" s="597"/>
      <c r="PTN216" s="597"/>
      <c r="PTO216" s="446"/>
      <c r="PTP216" s="446"/>
      <c r="PTQ216" s="446"/>
      <c r="PTR216" s="597"/>
      <c r="PTS216" s="446"/>
      <c r="PTT216" s="446"/>
      <c r="PTU216" s="446"/>
      <c r="PTV216" s="446"/>
      <c r="PTW216" s="597"/>
      <c r="PTX216" s="144"/>
      <c r="PTY216" s="144"/>
      <c r="PTZ216" s="144"/>
      <c r="PUA216" s="145"/>
      <c r="PUB216" s="597"/>
      <c r="PUC216" s="597"/>
      <c r="PUD216" s="597"/>
      <c r="PUE216" s="446"/>
      <c r="PUF216" s="446"/>
      <c r="PUG216" s="446"/>
      <c r="PUH216" s="597"/>
      <c r="PUI216" s="446"/>
      <c r="PUJ216" s="446"/>
      <c r="PUK216" s="446"/>
      <c r="PUL216" s="446"/>
      <c r="PUM216" s="597"/>
      <c r="PUN216" s="144"/>
      <c r="PUO216" s="144"/>
      <c r="PUP216" s="144"/>
      <c r="PUQ216" s="145"/>
      <c r="PUR216" s="597"/>
      <c r="PUS216" s="597"/>
      <c r="PUT216" s="597"/>
      <c r="PUU216" s="446"/>
      <c r="PUV216" s="446"/>
      <c r="PUW216" s="446"/>
      <c r="PUX216" s="597"/>
      <c r="PUY216" s="446"/>
      <c r="PUZ216" s="446"/>
      <c r="PVA216" s="446"/>
      <c r="PVB216" s="446"/>
      <c r="PVC216" s="597"/>
      <c r="PVD216" s="144"/>
      <c r="PVE216" s="144"/>
      <c r="PVF216" s="144"/>
      <c r="PVG216" s="145"/>
      <c r="PVH216" s="597"/>
      <c r="PVI216" s="597"/>
      <c r="PVJ216" s="597"/>
      <c r="PVK216" s="446"/>
      <c r="PVL216" s="446"/>
      <c r="PVM216" s="446"/>
      <c r="PVN216" s="597"/>
      <c r="PVO216" s="446"/>
      <c r="PVP216" s="446"/>
      <c r="PVQ216" s="446"/>
      <c r="PVR216" s="446"/>
      <c r="PVS216" s="597"/>
      <c r="PVT216" s="144"/>
      <c r="PVU216" s="144"/>
      <c r="PVV216" s="144"/>
      <c r="PVW216" s="145"/>
      <c r="PVX216" s="597"/>
      <c r="PVY216" s="597"/>
      <c r="PVZ216" s="597"/>
      <c r="PWA216" s="446"/>
      <c r="PWB216" s="446"/>
      <c r="PWC216" s="446"/>
      <c r="PWD216" s="597"/>
      <c r="PWE216" s="446"/>
      <c r="PWF216" s="446"/>
      <c r="PWG216" s="446"/>
      <c r="PWH216" s="446"/>
      <c r="PWI216" s="597"/>
      <c r="PWJ216" s="144"/>
      <c r="PWK216" s="144"/>
      <c r="PWL216" s="144"/>
      <c r="PWM216" s="145"/>
      <c r="PWN216" s="597"/>
      <c r="PWO216" s="597"/>
      <c r="PWP216" s="597"/>
      <c r="PWQ216" s="446"/>
      <c r="PWR216" s="446"/>
      <c r="PWS216" s="446"/>
      <c r="PWT216" s="597"/>
      <c r="PWU216" s="446"/>
      <c r="PWV216" s="446"/>
      <c r="PWW216" s="446"/>
      <c r="PWX216" s="446"/>
      <c r="PWY216" s="597"/>
      <c r="PWZ216" s="144"/>
      <c r="PXA216" s="144"/>
      <c r="PXB216" s="144"/>
      <c r="PXC216" s="145"/>
      <c r="PXD216" s="597"/>
      <c r="PXE216" s="597"/>
      <c r="PXF216" s="597"/>
      <c r="PXG216" s="446"/>
      <c r="PXH216" s="446"/>
      <c r="PXI216" s="446"/>
      <c r="PXJ216" s="597"/>
      <c r="PXK216" s="446"/>
      <c r="PXL216" s="446"/>
      <c r="PXM216" s="446"/>
      <c r="PXN216" s="446"/>
      <c r="PXO216" s="597"/>
      <c r="PXP216" s="144"/>
      <c r="PXQ216" s="144"/>
      <c r="PXR216" s="144"/>
      <c r="PXS216" s="145"/>
      <c r="PXT216" s="597"/>
      <c r="PXU216" s="597"/>
      <c r="PXV216" s="597"/>
      <c r="PXW216" s="446"/>
      <c r="PXX216" s="446"/>
      <c r="PXY216" s="446"/>
      <c r="PXZ216" s="597"/>
      <c r="PYA216" s="446"/>
      <c r="PYB216" s="446"/>
      <c r="PYC216" s="446"/>
      <c r="PYD216" s="446"/>
      <c r="PYE216" s="597"/>
      <c r="PYF216" s="144"/>
      <c r="PYG216" s="144"/>
      <c r="PYH216" s="144"/>
      <c r="PYI216" s="145"/>
      <c r="PYJ216" s="597"/>
      <c r="PYK216" s="597"/>
      <c r="PYL216" s="597"/>
      <c r="PYM216" s="446"/>
      <c r="PYN216" s="446"/>
      <c r="PYO216" s="446"/>
      <c r="PYP216" s="597"/>
      <c r="PYQ216" s="446"/>
      <c r="PYR216" s="446"/>
      <c r="PYS216" s="446"/>
      <c r="PYT216" s="446"/>
      <c r="PYU216" s="597"/>
      <c r="PYV216" s="144"/>
      <c r="PYW216" s="144"/>
      <c r="PYX216" s="144"/>
      <c r="PYY216" s="145"/>
      <c r="PYZ216" s="597"/>
      <c r="PZA216" s="597"/>
      <c r="PZB216" s="597"/>
      <c r="PZC216" s="446"/>
      <c r="PZD216" s="446"/>
      <c r="PZE216" s="446"/>
      <c r="PZF216" s="597"/>
      <c r="PZG216" s="446"/>
      <c r="PZH216" s="446"/>
      <c r="PZI216" s="446"/>
      <c r="PZJ216" s="446"/>
      <c r="PZK216" s="597"/>
      <c r="PZL216" s="144"/>
      <c r="PZM216" s="144"/>
      <c r="PZN216" s="144"/>
      <c r="PZO216" s="145"/>
      <c r="PZP216" s="597"/>
      <c r="PZQ216" s="597"/>
      <c r="PZR216" s="597"/>
      <c r="PZS216" s="446"/>
      <c r="PZT216" s="446"/>
      <c r="PZU216" s="446"/>
      <c r="PZV216" s="597"/>
      <c r="PZW216" s="446"/>
      <c r="PZX216" s="446"/>
      <c r="PZY216" s="446"/>
      <c r="PZZ216" s="446"/>
      <c r="QAA216" s="597"/>
      <c r="QAB216" s="144"/>
      <c r="QAC216" s="144"/>
      <c r="QAD216" s="144"/>
      <c r="QAE216" s="145"/>
      <c r="QAF216" s="597"/>
      <c r="QAG216" s="597"/>
      <c r="QAH216" s="597"/>
      <c r="QAI216" s="446"/>
      <c r="QAJ216" s="446"/>
      <c r="QAK216" s="446"/>
      <c r="QAL216" s="597"/>
      <c r="QAM216" s="446"/>
      <c r="QAN216" s="446"/>
      <c r="QAO216" s="446"/>
      <c r="QAP216" s="446"/>
      <c r="QAQ216" s="597"/>
      <c r="QAR216" s="144"/>
      <c r="QAS216" s="144"/>
      <c r="QAT216" s="144"/>
      <c r="QAU216" s="145"/>
      <c r="QAV216" s="597"/>
      <c r="QAW216" s="597"/>
      <c r="QAX216" s="597"/>
      <c r="QAY216" s="446"/>
      <c r="QAZ216" s="446"/>
      <c r="QBA216" s="446"/>
      <c r="QBB216" s="597"/>
      <c r="QBC216" s="446"/>
      <c r="QBD216" s="446"/>
      <c r="QBE216" s="446"/>
      <c r="QBF216" s="446"/>
      <c r="QBG216" s="597"/>
      <c r="QBH216" s="144"/>
      <c r="QBI216" s="144"/>
      <c r="QBJ216" s="144"/>
      <c r="QBK216" s="145"/>
      <c r="QBL216" s="597"/>
      <c r="QBM216" s="597"/>
      <c r="QBN216" s="597"/>
      <c r="QBO216" s="446"/>
      <c r="QBP216" s="446"/>
      <c r="QBQ216" s="446"/>
      <c r="QBR216" s="597"/>
      <c r="QBS216" s="446"/>
      <c r="QBT216" s="446"/>
      <c r="QBU216" s="446"/>
      <c r="QBV216" s="446"/>
      <c r="QBW216" s="597"/>
      <c r="QBX216" s="144"/>
      <c r="QBY216" s="144"/>
      <c r="QBZ216" s="144"/>
      <c r="QCA216" s="145"/>
      <c r="QCB216" s="597"/>
      <c r="QCC216" s="597"/>
      <c r="QCD216" s="597"/>
      <c r="QCE216" s="446"/>
      <c r="QCF216" s="446"/>
      <c r="QCG216" s="446"/>
      <c r="QCH216" s="597"/>
      <c r="QCI216" s="446"/>
      <c r="QCJ216" s="446"/>
      <c r="QCK216" s="446"/>
      <c r="QCL216" s="446"/>
      <c r="QCM216" s="597"/>
      <c r="QCN216" s="144"/>
      <c r="QCO216" s="144"/>
      <c r="QCP216" s="144"/>
      <c r="QCQ216" s="145"/>
      <c r="QCR216" s="597"/>
      <c r="QCS216" s="597"/>
      <c r="QCT216" s="597"/>
      <c r="QCU216" s="446"/>
      <c r="QCV216" s="446"/>
      <c r="QCW216" s="446"/>
      <c r="QCX216" s="597"/>
      <c r="QCY216" s="446"/>
      <c r="QCZ216" s="446"/>
      <c r="QDA216" s="446"/>
      <c r="QDB216" s="446"/>
      <c r="QDC216" s="597"/>
      <c r="QDD216" s="144"/>
      <c r="QDE216" s="144"/>
      <c r="QDF216" s="144"/>
      <c r="QDG216" s="145"/>
      <c r="QDH216" s="597"/>
      <c r="QDI216" s="597"/>
      <c r="QDJ216" s="597"/>
      <c r="QDK216" s="446"/>
      <c r="QDL216" s="446"/>
      <c r="QDM216" s="446"/>
      <c r="QDN216" s="597"/>
      <c r="QDO216" s="446"/>
      <c r="QDP216" s="446"/>
      <c r="QDQ216" s="446"/>
      <c r="QDR216" s="446"/>
      <c r="QDS216" s="597"/>
      <c r="QDT216" s="144"/>
      <c r="QDU216" s="144"/>
      <c r="QDV216" s="144"/>
      <c r="QDW216" s="145"/>
      <c r="QDX216" s="597"/>
      <c r="QDY216" s="597"/>
      <c r="QDZ216" s="597"/>
      <c r="QEA216" s="446"/>
      <c r="QEB216" s="446"/>
      <c r="QEC216" s="446"/>
      <c r="QED216" s="597"/>
      <c r="QEE216" s="446"/>
      <c r="QEF216" s="446"/>
      <c r="QEG216" s="446"/>
      <c r="QEH216" s="446"/>
      <c r="QEI216" s="597"/>
      <c r="QEJ216" s="144"/>
      <c r="QEK216" s="144"/>
      <c r="QEL216" s="144"/>
      <c r="QEM216" s="145"/>
      <c r="QEN216" s="597"/>
      <c r="QEO216" s="597"/>
      <c r="QEP216" s="597"/>
      <c r="QEQ216" s="446"/>
      <c r="QER216" s="446"/>
      <c r="QES216" s="446"/>
      <c r="QET216" s="597"/>
      <c r="QEU216" s="446"/>
      <c r="QEV216" s="446"/>
      <c r="QEW216" s="446"/>
      <c r="QEX216" s="446"/>
      <c r="QEY216" s="597"/>
      <c r="QEZ216" s="144"/>
      <c r="QFA216" s="144"/>
      <c r="QFB216" s="144"/>
      <c r="QFC216" s="145"/>
      <c r="QFD216" s="597"/>
      <c r="QFE216" s="597"/>
      <c r="QFF216" s="597"/>
      <c r="QFG216" s="446"/>
      <c r="QFH216" s="446"/>
      <c r="QFI216" s="446"/>
      <c r="QFJ216" s="597"/>
      <c r="QFK216" s="446"/>
      <c r="QFL216" s="446"/>
      <c r="QFM216" s="446"/>
      <c r="QFN216" s="446"/>
      <c r="QFO216" s="597"/>
      <c r="QFP216" s="144"/>
      <c r="QFQ216" s="144"/>
      <c r="QFR216" s="144"/>
      <c r="QFS216" s="145"/>
      <c r="QFT216" s="597"/>
      <c r="QFU216" s="597"/>
      <c r="QFV216" s="597"/>
      <c r="QFW216" s="446"/>
      <c r="QFX216" s="446"/>
      <c r="QFY216" s="446"/>
      <c r="QFZ216" s="597"/>
      <c r="QGA216" s="446"/>
      <c r="QGB216" s="446"/>
      <c r="QGC216" s="446"/>
      <c r="QGD216" s="446"/>
      <c r="QGE216" s="597"/>
      <c r="QGF216" s="144"/>
      <c r="QGG216" s="144"/>
      <c r="QGH216" s="144"/>
      <c r="QGI216" s="145"/>
      <c r="QGJ216" s="597"/>
      <c r="QGK216" s="597"/>
      <c r="QGL216" s="597"/>
      <c r="QGM216" s="446"/>
      <c r="QGN216" s="446"/>
      <c r="QGO216" s="446"/>
      <c r="QGP216" s="597"/>
      <c r="QGQ216" s="446"/>
      <c r="QGR216" s="446"/>
      <c r="QGS216" s="446"/>
      <c r="QGT216" s="446"/>
      <c r="QGU216" s="597"/>
      <c r="QGV216" s="144"/>
      <c r="QGW216" s="144"/>
      <c r="QGX216" s="144"/>
      <c r="QGY216" s="145"/>
      <c r="QGZ216" s="597"/>
      <c r="QHA216" s="597"/>
      <c r="QHB216" s="597"/>
      <c r="QHC216" s="446"/>
      <c r="QHD216" s="446"/>
      <c r="QHE216" s="446"/>
      <c r="QHF216" s="597"/>
      <c r="QHG216" s="446"/>
      <c r="QHH216" s="446"/>
      <c r="QHI216" s="446"/>
      <c r="QHJ216" s="446"/>
      <c r="QHK216" s="597"/>
      <c r="QHL216" s="144"/>
      <c r="QHM216" s="144"/>
      <c r="QHN216" s="144"/>
      <c r="QHO216" s="145"/>
      <c r="QHP216" s="597"/>
      <c r="QHQ216" s="597"/>
      <c r="QHR216" s="597"/>
      <c r="QHS216" s="446"/>
      <c r="QHT216" s="446"/>
      <c r="QHU216" s="446"/>
      <c r="QHV216" s="597"/>
      <c r="QHW216" s="446"/>
      <c r="QHX216" s="446"/>
      <c r="QHY216" s="446"/>
      <c r="QHZ216" s="446"/>
      <c r="QIA216" s="597"/>
      <c r="QIB216" s="144"/>
      <c r="QIC216" s="144"/>
      <c r="QID216" s="144"/>
      <c r="QIE216" s="145"/>
      <c r="QIF216" s="597"/>
      <c r="QIG216" s="597"/>
      <c r="QIH216" s="597"/>
      <c r="QII216" s="446"/>
      <c r="QIJ216" s="446"/>
      <c r="QIK216" s="446"/>
      <c r="QIL216" s="597"/>
      <c r="QIM216" s="446"/>
      <c r="QIN216" s="446"/>
      <c r="QIO216" s="446"/>
      <c r="QIP216" s="446"/>
      <c r="QIQ216" s="597"/>
      <c r="QIR216" s="144"/>
      <c r="QIS216" s="144"/>
      <c r="QIT216" s="144"/>
      <c r="QIU216" s="145"/>
      <c r="QIV216" s="597"/>
      <c r="QIW216" s="597"/>
      <c r="QIX216" s="597"/>
      <c r="QIY216" s="446"/>
      <c r="QIZ216" s="446"/>
      <c r="QJA216" s="446"/>
      <c r="QJB216" s="597"/>
      <c r="QJC216" s="446"/>
      <c r="QJD216" s="446"/>
      <c r="QJE216" s="446"/>
      <c r="QJF216" s="446"/>
      <c r="QJG216" s="597"/>
      <c r="QJH216" s="144"/>
      <c r="QJI216" s="144"/>
      <c r="QJJ216" s="144"/>
      <c r="QJK216" s="145"/>
      <c r="QJL216" s="597"/>
      <c r="QJM216" s="597"/>
      <c r="QJN216" s="597"/>
      <c r="QJO216" s="446"/>
      <c r="QJP216" s="446"/>
      <c r="QJQ216" s="446"/>
      <c r="QJR216" s="597"/>
      <c r="QJS216" s="446"/>
      <c r="QJT216" s="446"/>
      <c r="QJU216" s="446"/>
      <c r="QJV216" s="446"/>
      <c r="QJW216" s="597"/>
      <c r="QJX216" s="144"/>
      <c r="QJY216" s="144"/>
      <c r="QJZ216" s="144"/>
      <c r="QKA216" s="145"/>
      <c r="QKB216" s="597"/>
      <c r="QKC216" s="597"/>
      <c r="QKD216" s="597"/>
      <c r="QKE216" s="446"/>
      <c r="QKF216" s="446"/>
      <c r="QKG216" s="446"/>
      <c r="QKH216" s="597"/>
      <c r="QKI216" s="446"/>
      <c r="QKJ216" s="446"/>
      <c r="QKK216" s="446"/>
      <c r="QKL216" s="446"/>
      <c r="QKM216" s="597"/>
      <c r="QKN216" s="144"/>
      <c r="QKO216" s="144"/>
      <c r="QKP216" s="144"/>
      <c r="QKQ216" s="145"/>
      <c r="QKR216" s="597"/>
      <c r="QKS216" s="597"/>
      <c r="QKT216" s="597"/>
      <c r="QKU216" s="446"/>
      <c r="QKV216" s="446"/>
      <c r="QKW216" s="446"/>
      <c r="QKX216" s="597"/>
      <c r="QKY216" s="446"/>
      <c r="QKZ216" s="446"/>
      <c r="QLA216" s="446"/>
      <c r="QLB216" s="446"/>
      <c r="QLC216" s="597"/>
      <c r="QLD216" s="144"/>
      <c r="QLE216" s="144"/>
      <c r="QLF216" s="144"/>
      <c r="QLG216" s="145"/>
      <c r="QLH216" s="597"/>
      <c r="QLI216" s="597"/>
      <c r="QLJ216" s="597"/>
      <c r="QLK216" s="446"/>
      <c r="QLL216" s="446"/>
      <c r="QLM216" s="446"/>
      <c r="QLN216" s="597"/>
      <c r="QLO216" s="446"/>
      <c r="QLP216" s="446"/>
      <c r="QLQ216" s="446"/>
      <c r="QLR216" s="446"/>
      <c r="QLS216" s="597"/>
      <c r="QLT216" s="144"/>
      <c r="QLU216" s="144"/>
      <c r="QLV216" s="144"/>
      <c r="QLW216" s="145"/>
      <c r="QLX216" s="597"/>
      <c r="QLY216" s="597"/>
      <c r="QLZ216" s="597"/>
      <c r="QMA216" s="446"/>
      <c r="QMB216" s="446"/>
      <c r="QMC216" s="446"/>
      <c r="QMD216" s="597"/>
      <c r="QME216" s="446"/>
      <c r="QMF216" s="446"/>
      <c r="QMG216" s="446"/>
      <c r="QMH216" s="446"/>
      <c r="QMI216" s="597"/>
      <c r="QMJ216" s="144"/>
      <c r="QMK216" s="144"/>
      <c r="QML216" s="144"/>
      <c r="QMM216" s="145"/>
      <c r="QMN216" s="597"/>
      <c r="QMO216" s="597"/>
      <c r="QMP216" s="597"/>
      <c r="QMQ216" s="446"/>
      <c r="QMR216" s="446"/>
      <c r="QMS216" s="446"/>
      <c r="QMT216" s="597"/>
      <c r="QMU216" s="446"/>
      <c r="QMV216" s="446"/>
      <c r="QMW216" s="446"/>
      <c r="QMX216" s="446"/>
      <c r="QMY216" s="597"/>
      <c r="QMZ216" s="144"/>
      <c r="QNA216" s="144"/>
      <c r="QNB216" s="144"/>
      <c r="QNC216" s="145"/>
      <c r="QND216" s="597"/>
      <c r="QNE216" s="597"/>
      <c r="QNF216" s="597"/>
      <c r="QNG216" s="446"/>
      <c r="QNH216" s="446"/>
      <c r="QNI216" s="446"/>
      <c r="QNJ216" s="597"/>
      <c r="QNK216" s="446"/>
      <c r="QNL216" s="446"/>
      <c r="QNM216" s="446"/>
      <c r="QNN216" s="446"/>
      <c r="QNO216" s="597"/>
      <c r="QNP216" s="144"/>
      <c r="QNQ216" s="144"/>
      <c r="QNR216" s="144"/>
      <c r="QNS216" s="145"/>
      <c r="QNT216" s="597"/>
      <c r="QNU216" s="597"/>
      <c r="QNV216" s="597"/>
      <c r="QNW216" s="446"/>
      <c r="QNX216" s="446"/>
      <c r="QNY216" s="446"/>
      <c r="QNZ216" s="597"/>
      <c r="QOA216" s="446"/>
      <c r="QOB216" s="446"/>
      <c r="QOC216" s="446"/>
      <c r="QOD216" s="446"/>
      <c r="QOE216" s="597"/>
      <c r="QOF216" s="144"/>
      <c r="QOG216" s="144"/>
      <c r="QOH216" s="144"/>
      <c r="QOI216" s="145"/>
      <c r="QOJ216" s="597"/>
      <c r="QOK216" s="597"/>
      <c r="QOL216" s="597"/>
      <c r="QOM216" s="446"/>
      <c r="QON216" s="446"/>
      <c r="QOO216" s="446"/>
      <c r="QOP216" s="597"/>
      <c r="QOQ216" s="446"/>
      <c r="QOR216" s="446"/>
      <c r="QOS216" s="446"/>
      <c r="QOT216" s="446"/>
      <c r="QOU216" s="597"/>
      <c r="QOV216" s="144"/>
      <c r="QOW216" s="144"/>
      <c r="QOX216" s="144"/>
      <c r="QOY216" s="145"/>
      <c r="QOZ216" s="597"/>
      <c r="QPA216" s="597"/>
      <c r="QPB216" s="597"/>
      <c r="QPC216" s="446"/>
      <c r="QPD216" s="446"/>
      <c r="QPE216" s="446"/>
      <c r="QPF216" s="597"/>
      <c r="QPG216" s="446"/>
      <c r="QPH216" s="446"/>
      <c r="QPI216" s="446"/>
      <c r="QPJ216" s="446"/>
      <c r="QPK216" s="597"/>
      <c r="QPL216" s="144"/>
      <c r="QPM216" s="144"/>
      <c r="QPN216" s="144"/>
      <c r="QPO216" s="145"/>
      <c r="QPP216" s="597"/>
      <c r="QPQ216" s="597"/>
      <c r="QPR216" s="597"/>
      <c r="QPS216" s="446"/>
      <c r="QPT216" s="446"/>
      <c r="QPU216" s="446"/>
      <c r="QPV216" s="597"/>
      <c r="QPW216" s="446"/>
      <c r="QPX216" s="446"/>
      <c r="QPY216" s="446"/>
      <c r="QPZ216" s="446"/>
      <c r="QQA216" s="597"/>
      <c r="QQB216" s="144"/>
      <c r="QQC216" s="144"/>
      <c r="QQD216" s="144"/>
      <c r="QQE216" s="145"/>
      <c r="QQF216" s="597"/>
      <c r="QQG216" s="597"/>
      <c r="QQH216" s="597"/>
      <c r="QQI216" s="446"/>
      <c r="QQJ216" s="446"/>
      <c r="QQK216" s="446"/>
      <c r="QQL216" s="597"/>
      <c r="QQM216" s="446"/>
      <c r="QQN216" s="446"/>
      <c r="QQO216" s="446"/>
      <c r="QQP216" s="446"/>
      <c r="QQQ216" s="597"/>
      <c r="QQR216" s="144"/>
      <c r="QQS216" s="144"/>
      <c r="QQT216" s="144"/>
      <c r="QQU216" s="145"/>
      <c r="QQV216" s="597"/>
      <c r="QQW216" s="597"/>
      <c r="QQX216" s="597"/>
      <c r="QQY216" s="446"/>
      <c r="QQZ216" s="446"/>
      <c r="QRA216" s="446"/>
      <c r="QRB216" s="597"/>
      <c r="QRC216" s="446"/>
      <c r="QRD216" s="446"/>
      <c r="QRE216" s="446"/>
      <c r="QRF216" s="446"/>
      <c r="QRG216" s="597"/>
      <c r="QRH216" s="144"/>
      <c r="QRI216" s="144"/>
      <c r="QRJ216" s="144"/>
      <c r="QRK216" s="145"/>
      <c r="QRL216" s="597"/>
      <c r="QRM216" s="597"/>
      <c r="QRN216" s="597"/>
      <c r="QRO216" s="446"/>
      <c r="QRP216" s="446"/>
      <c r="QRQ216" s="446"/>
      <c r="QRR216" s="597"/>
      <c r="QRS216" s="446"/>
      <c r="QRT216" s="446"/>
      <c r="QRU216" s="446"/>
      <c r="QRV216" s="446"/>
      <c r="QRW216" s="597"/>
      <c r="QRX216" s="144"/>
      <c r="QRY216" s="144"/>
      <c r="QRZ216" s="144"/>
      <c r="QSA216" s="145"/>
      <c r="QSB216" s="597"/>
      <c r="QSC216" s="597"/>
      <c r="QSD216" s="597"/>
      <c r="QSE216" s="446"/>
      <c r="QSF216" s="446"/>
      <c r="QSG216" s="446"/>
      <c r="QSH216" s="597"/>
      <c r="QSI216" s="446"/>
      <c r="QSJ216" s="446"/>
      <c r="QSK216" s="446"/>
      <c r="QSL216" s="446"/>
      <c r="QSM216" s="597"/>
      <c r="QSN216" s="144"/>
      <c r="QSO216" s="144"/>
      <c r="QSP216" s="144"/>
      <c r="QSQ216" s="145"/>
      <c r="QSR216" s="597"/>
      <c r="QSS216" s="597"/>
      <c r="QST216" s="597"/>
      <c r="QSU216" s="446"/>
      <c r="QSV216" s="446"/>
      <c r="QSW216" s="446"/>
      <c r="QSX216" s="597"/>
      <c r="QSY216" s="446"/>
      <c r="QSZ216" s="446"/>
      <c r="QTA216" s="446"/>
      <c r="QTB216" s="446"/>
      <c r="QTC216" s="597"/>
      <c r="QTD216" s="144"/>
      <c r="QTE216" s="144"/>
      <c r="QTF216" s="144"/>
      <c r="QTG216" s="145"/>
      <c r="QTH216" s="597"/>
      <c r="QTI216" s="597"/>
      <c r="QTJ216" s="597"/>
      <c r="QTK216" s="446"/>
      <c r="QTL216" s="446"/>
      <c r="QTM216" s="446"/>
      <c r="QTN216" s="597"/>
      <c r="QTO216" s="446"/>
      <c r="QTP216" s="446"/>
      <c r="QTQ216" s="446"/>
      <c r="QTR216" s="446"/>
      <c r="QTS216" s="597"/>
      <c r="QTT216" s="144"/>
      <c r="QTU216" s="144"/>
      <c r="QTV216" s="144"/>
      <c r="QTW216" s="145"/>
      <c r="QTX216" s="597"/>
      <c r="QTY216" s="597"/>
      <c r="QTZ216" s="597"/>
      <c r="QUA216" s="446"/>
      <c r="QUB216" s="446"/>
      <c r="QUC216" s="446"/>
      <c r="QUD216" s="597"/>
      <c r="QUE216" s="446"/>
      <c r="QUF216" s="446"/>
      <c r="QUG216" s="446"/>
      <c r="QUH216" s="446"/>
      <c r="QUI216" s="597"/>
      <c r="QUJ216" s="144"/>
      <c r="QUK216" s="144"/>
      <c r="QUL216" s="144"/>
      <c r="QUM216" s="145"/>
      <c r="QUN216" s="597"/>
      <c r="QUO216" s="597"/>
      <c r="QUP216" s="597"/>
      <c r="QUQ216" s="446"/>
      <c r="QUR216" s="446"/>
      <c r="QUS216" s="446"/>
      <c r="QUT216" s="597"/>
      <c r="QUU216" s="446"/>
      <c r="QUV216" s="446"/>
      <c r="QUW216" s="446"/>
      <c r="QUX216" s="446"/>
      <c r="QUY216" s="597"/>
      <c r="QUZ216" s="144"/>
      <c r="QVA216" s="144"/>
      <c r="QVB216" s="144"/>
      <c r="QVC216" s="145"/>
      <c r="QVD216" s="597"/>
      <c r="QVE216" s="597"/>
      <c r="QVF216" s="597"/>
      <c r="QVG216" s="446"/>
      <c r="QVH216" s="446"/>
      <c r="QVI216" s="446"/>
      <c r="QVJ216" s="597"/>
      <c r="QVK216" s="446"/>
      <c r="QVL216" s="446"/>
      <c r="QVM216" s="446"/>
      <c r="QVN216" s="446"/>
      <c r="QVO216" s="597"/>
      <c r="QVP216" s="144"/>
      <c r="QVQ216" s="144"/>
      <c r="QVR216" s="144"/>
      <c r="QVS216" s="145"/>
      <c r="QVT216" s="597"/>
      <c r="QVU216" s="597"/>
      <c r="QVV216" s="597"/>
      <c r="QVW216" s="446"/>
      <c r="QVX216" s="446"/>
      <c r="QVY216" s="446"/>
      <c r="QVZ216" s="597"/>
      <c r="QWA216" s="446"/>
      <c r="QWB216" s="446"/>
      <c r="QWC216" s="446"/>
      <c r="QWD216" s="446"/>
      <c r="QWE216" s="597"/>
      <c r="QWF216" s="144"/>
      <c r="QWG216" s="144"/>
      <c r="QWH216" s="144"/>
      <c r="QWI216" s="145"/>
      <c r="QWJ216" s="597"/>
      <c r="QWK216" s="597"/>
      <c r="QWL216" s="597"/>
      <c r="QWM216" s="446"/>
      <c r="QWN216" s="446"/>
      <c r="QWO216" s="446"/>
      <c r="QWP216" s="597"/>
      <c r="QWQ216" s="446"/>
      <c r="QWR216" s="446"/>
      <c r="QWS216" s="446"/>
      <c r="QWT216" s="446"/>
      <c r="QWU216" s="597"/>
      <c r="QWV216" s="144"/>
      <c r="QWW216" s="144"/>
      <c r="QWX216" s="144"/>
      <c r="QWY216" s="145"/>
      <c r="QWZ216" s="597"/>
      <c r="QXA216" s="597"/>
      <c r="QXB216" s="597"/>
      <c r="QXC216" s="446"/>
      <c r="QXD216" s="446"/>
      <c r="QXE216" s="446"/>
      <c r="QXF216" s="597"/>
      <c r="QXG216" s="446"/>
      <c r="QXH216" s="446"/>
      <c r="QXI216" s="446"/>
      <c r="QXJ216" s="446"/>
      <c r="QXK216" s="597"/>
      <c r="QXL216" s="144"/>
      <c r="QXM216" s="144"/>
      <c r="QXN216" s="144"/>
      <c r="QXO216" s="145"/>
      <c r="QXP216" s="597"/>
      <c r="QXQ216" s="597"/>
      <c r="QXR216" s="597"/>
      <c r="QXS216" s="446"/>
      <c r="QXT216" s="446"/>
      <c r="QXU216" s="446"/>
      <c r="QXV216" s="597"/>
      <c r="QXW216" s="446"/>
      <c r="QXX216" s="446"/>
      <c r="QXY216" s="446"/>
      <c r="QXZ216" s="446"/>
      <c r="QYA216" s="597"/>
      <c r="QYB216" s="144"/>
      <c r="QYC216" s="144"/>
      <c r="QYD216" s="144"/>
      <c r="QYE216" s="145"/>
      <c r="QYF216" s="597"/>
      <c r="QYG216" s="597"/>
      <c r="QYH216" s="597"/>
      <c r="QYI216" s="446"/>
      <c r="QYJ216" s="446"/>
      <c r="QYK216" s="446"/>
      <c r="QYL216" s="597"/>
      <c r="QYM216" s="446"/>
      <c r="QYN216" s="446"/>
      <c r="QYO216" s="446"/>
      <c r="QYP216" s="446"/>
      <c r="QYQ216" s="597"/>
      <c r="QYR216" s="144"/>
      <c r="QYS216" s="144"/>
      <c r="QYT216" s="144"/>
      <c r="QYU216" s="145"/>
      <c r="QYV216" s="597"/>
      <c r="QYW216" s="597"/>
      <c r="QYX216" s="597"/>
      <c r="QYY216" s="446"/>
      <c r="QYZ216" s="446"/>
      <c r="QZA216" s="446"/>
      <c r="QZB216" s="597"/>
      <c r="QZC216" s="446"/>
      <c r="QZD216" s="446"/>
      <c r="QZE216" s="446"/>
      <c r="QZF216" s="446"/>
      <c r="QZG216" s="597"/>
      <c r="QZH216" s="144"/>
      <c r="QZI216" s="144"/>
      <c r="QZJ216" s="144"/>
      <c r="QZK216" s="145"/>
      <c r="QZL216" s="597"/>
      <c r="QZM216" s="597"/>
      <c r="QZN216" s="597"/>
      <c r="QZO216" s="446"/>
      <c r="QZP216" s="446"/>
      <c r="QZQ216" s="446"/>
      <c r="QZR216" s="597"/>
      <c r="QZS216" s="446"/>
      <c r="QZT216" s="446"/>
      <c r="QZU216" s="446"/>
      <c r="QZV216" s="446"/>
      <c r="QZW216" s="597"/>
      <c r="QZX216" s="144"/>
      <c r="QZY216" s="144"/>
      <c r="QZZ216" s="144"/>
      <c r="RAA216" s="145"/>
      <c r="RAB216" s="597"/>
      <c r="RAC216" s="597"/>
      <c r="RAD216" s="597"/>
      <c r="RAE216" s="446"/>
      <c r="RAF216" s="446"/>
      <c r="RAG216" s="446"/>
      <c r="RAH216" s="597"/>
      <c r="RAI216" s="446"/>
      <c r="RAJ216" s="446"/>
      <c r="RAK216" s="446"/>
      <c r="RAL216" s="446"/>
      <c r="RAM216" s="597"/>
      <c r="RAN216" s="144"/>
      <c r="RAO216" s="144"/>
      <c r="RAP216" s="144"/>
      <c r="RAQ216" s="145"/>
      <c r="RAR216" s="597"/>
      <c r="RAS216" s="597"/>
      <c r="RAT216" s="597"/>
      <c r="RAU216" s="446"/>
      <c r="RAV216" s="446"/>
      <c r="RAW216" s="446"/>
      <c r="RAX216" s="597"/>
      <c r="RAY216" s="446"/>
      <c r="RAZ216" s="446"/>
      <c r="RBA216" s="446"/>
      <c r="RBB216" s="446"/>
      <c r="RBC216" s="597"/>
      <c r="RBD216" s="144"/>
      <c r="RBE216" s="144"/>
      <c r="RBF216" s="144"/>
      <c r="RBG216" s="145"/>
      <c r="RBH216" s="597"/>
      <c r="RBI216" s="597"/>
      <c r="RBJ216" s="597"/>
      <c r="RBK216" s="446"/>
      <c r="RBL216" s="446"/>
      <c r="RBM216" s="446"/>
      <c r="RBN216" s="597"/>
      <c r="RBO216" s="446"/>
      <c r="RBP216" s="446"/>
      <c r="RBQ216" s="446"/>
      <c r="RBR216" s="446"/>
      <c r="RBS216" s="597"/>
      <c r="RBT216" s="144"/>
      <c r="RBU216" s="144"/>
      <c r="RBV216" s="144"/>
      <c r="RBW216" s="145"/>
      <c r="RBX216" s="597"/>
      <c r="RBY216" s="597"/>
      <c r="RBZ216" s="597"/>
      <c r="RCA216" s="446"/>
      <c r="RCB216" s="446"/>
      <c r="RCC216" s="446"/>
      <c r="RCD216" s="597"/>
      <c r="RCE216" s="446"/>
      <c r="RCF216" s="446"/>
      <c r="RCG216" s="446"/>
      <c r="RCH216" s="446"/>
      <c r="RCI216" s="597"/>
      <c r="RCJ216" s="144"/>
      <c r="RCK216" s="144"/>
      <c r="RCL216" s="144"/>
      <c r="RCM216" s="145"/>
      <c r="RCN216" s="597"/>
      <c r="RCO216" s="597"/>
      <c r="RCP216" s="597"/>
      <c r="RCQ216" s="446"/>
      <c r="RCR216" s="446"/>
      <c r="RCS216" s="446"/>
      <c r="RCT216" s="597"/>
      <c r="RCU216" s="446"/>
      <c r="RCV216" s="446"/>
      <c r="RCW216" s="446"/>
      <c r="RCX216" s="446"/>
      <c r="RCY216" s="597"/>
      <c r="RCZ216" s="144"/>
      <c r="RDA216" s="144"/>
      <c r="RDB216" s="144"/>
      <c r="RDC216" s="145"/>
      <c r="RDD216" s="597"/>
      <c r="RDE216" s="597"/>
      <c r="RDF216" s="597"/>
      <c r="RDG216" s="446"/>
      <c r="RDH216" s="446"/>
      <c r="RDI216" s="446"/>
      <c r="RDJ216" s="597"/>
      <c r="RDK216" s="446"/>
      <c r="RDL216" s="446"/>
      <c r="RDM216" s="446"/>
      <c r="RDN216" s="446"/>
      <c r="RDO216" s="597"/>
      <c r="RDP216" s="144"/>
      <c r="RDQ216" s="144"/>
      <c r="RDR216" s="144"/>
      <c r="RDS216" s="145"/>
      <c r="RDT216" s="597"/>
      <c r="RDU216" s="597"/>
      <c r="RDV216" s="597"/>
      <c r="RDW216" s="446"/>
      <c r="RDX216" s="446"/>
      <c r="RDY216" s="446"/>
      <c r="RDZ216" s="597"/>
      <c r="REA216" s="446"/>
      <c r="REB216" s="446"/>
      <c r="REC216" s="446"/>
      <c r="RED216" s="446"/>
      <c r="REE216" s="597"/>
      <c r="REF216" s="144"/>
      <c r="REG216" s="144"/>
      <c r="REH216" s="144"/>
      <c r="REI216" s="145"/>
      <c r="REJ216" s="597"/>
      <c r="REK216" s="597"/>
      <c r="REL216" s="597"/>
      <c r="REM216" s="446"/>
      <c r="REN216" s="446"/>
      <c r="REO216" s="446"/>
      <c r="REP216" s="597"/>
      <c r="REQ216" s="446"/>
      <c r="RER216" s="446"/>
      <c r="RES216" s="446"/>
      <c r="RET216" s="446"/>
      <c r="REU216" s="597"/>
      <c r="REV216" s="144"/>
      <c r="REW216" s="144"/>
      <c r="REX216" s="144"/>
      <c r="REY216" s="145"/>
      <c r="REZ216" s="597"/>
      <c r="RFA216" s="597"/>
      <c r="RFB216" s="597"/>
      <c r="RFC216" s="446"/>
      <c r="RFD216" s="446"/>
      <c r="RFE216" s="446"/>
      <c r="RFF216" s="597"/>
      <c r="RFG216" s="446"/>
      <c r="RFH216" s="446"/>
      <c r="RFI216" s="446"/>
      <c r="RFJ216" s="446"/>
      <c r="RFK216" s="597"/>
      <c r="RFL216" s="144"/>
      <c r="RFM216" s="144"/>
      <c r="RFN216" s="144"/>
      <c r="RFO216" s="145"/>
      <c r="RFP216" s="597"/>
      <c r="RFQ216" s="597"/>
      <c r="RFR216" s="597"/>
      <c r="RFS216" s="446"/>
      <c r="RFT216" s="446"/>
      <c r="RFU216" s="446"/>
      <c r="RFV216" s="597"/>
      <c r="RFW216" s="446"/>
      <c r="RFX216" s="446"/>
      <c r="RFY216" s="446"/>
      <c r="RFZ216" s="446"/>
      <c r="RGA216" s="597"/>
      <c r="RGB216" s="144"/>
      <c r="RGC216" s="144"/>
      <c r="RGD216" s="144"/>
      <c r="RGE216" s="145"/>
      <c r="RGF216" s="597"/>
      <c r="RGG216" s="597"/>
      <c r="RGH216" s="597"/>
      <c r="RGI216" s="446"/>
      <c r="RGJ216" s="446"/>
      <c r="RGK216" s="446"/>
      <c r="RGL216" s="597"/>
      <c r="RGM216" s="446"/>
      <c r="RGN216" s="446"/>
      <c r="RGO216" s="446"/>
      <c r="RGP216" s="446"/>
      <c r="RGQ216" s="597"/>
      <c r="RGR216" s="144"/>
      <c r="RGS216" s="144"/>
      <c r="RGT216" s="144"/>
      <c r="RGU216" s="145"/>
      <c r="RGV216" s="597"/>
      <c r="RGW216" s="597"/>
      <c r="RGX216" s="597"/>
      <c r="RGY216" s="446"/>
      <c r="RGZ216" s="446"/>
      <c r="RHA216" s="446"/>
      <c r="RHB216" s="597"/>
      <c r="RHC216" s="446"/>
      <c r="RHD216" s="446"/>
      <c r="RHE216" s="446"/>
      <c r="RHF216" s="446"/>
      <c r="RHG216" s="597"/>
      <c r="RHH216" s="144"/>
      <c r="RHI216" s="144"/>
      <c r="RHJ216" s="144"/>
      <c r="RHK216" s="145"/>
      <c r="RHL216" s="597"/>
      <c r="RHM216" s="597"/>
      <c r="RHN216" s="597"/>
      <c r="RHO216" s="446"/>
      <c r="RHP216" s="446"/>
      <c r="RHQ216" s="446"/>
      <c r="RHR216" s="597"/>
      <c r="RHS216" s="446"/>
      <c r="RHT216" s="446"/>
      <c r="RHU216" s="446"/>
      <c r="RHV216" s="446"/>
      <c r="RHW216" s="597"/>
      <c r="RHX216" s="144"/>
      <c r="RHY216" s="144"/>
      <c r="RHZ216" s="144"/>
      <c r="RIA216" s="145"/>
      <c r="RIB216" s="597"/>
      <c r="RIC216" s="597"/>
      <c r="RID216" s="597"/>
      <c r="RIE216" s="446"/>
      <c r="RIF216" s="446"/>
      <c r="RIG216" s="446"/>
      <c r="RIH216" s="597"/>
      <c r="RII216" s="446"/>
      <c r="RIJ216" s="446"/>
      <c r="RIK216" s="446"/>
      <c r="RIL216" s="446"/>
      <c r="RIM216" s="597"/>
      <c r="RIN216" s="144"/>
      <c r="RIO216" s="144"/>
      <c r="RIP216" s="144"/>
      <c r="RIQ216" s="145"/>
      <c r="RIR216" s="597"/>
      <c r="RIS216" s="597"/>
      <c r="RIT216" s="597"/>
      <c r="RIU216" s="446"/>
      <c r="RIV216" s="446"/>
      <c r="RIW216" s="446"/>
      <c r="RIX216" s="597"/>
      <c r="RIY216" s="446"/>
      <c r="RIZ216" s="446"/>
      <c r="RJA216" s="446"/>
      <c r="RJB216" s="446"/>
      <c r="RJC216" s="597"/>
      <c r="RJD216" s="144"/>
      <c r="RJE216" s="144"/>
      <c r="RJF216" s="144"/>
      <c r="RJG216" s="145"/>
      <c r="RJH216" s="597"/>
      <c r="RJI216" s="597"/>
      <c r="RJJ216" s="597"/>
      <c r="RJK216" s="446"/>
      <c r="RJL216" s="446"/>
      <c r="RJM216" s="446"/>
      <c r="RJN216" s="597"/>
      <c r="RJO216" s="446"/>
      <c r="RJP216" s="446"/>
      <c r="RJQ216" s="446"/>
      <c r="RJR216" s="446"/>
      <c r="RJS216" s="597"/>
      <c r="RJT216" s="144"/>
      <c r="RJU216" s="144"/>
      <c r="RJV216" s="144"/>
      <c r="RJW216" s="145"/>
      <c r="RJX216" s="597"/>
      <c r="RJY216" s="597"/>
      <c r="RJZ216" s="597"/>
      <c r="RKA216" s="446"/>
      <c r="RKB216" s="446"/>
      <c r="RKC216" s="446"/>
      <c r="RKD216" s="597"/>
      <c r="RKE216" s="446"/>
      <c r="RKF216" s="446"/>
      <c r="RKG216" s="446"/>
      <c r="RKH216" s="446"/>
      <c r="RKI216" s="597"/>
      <c r="RKJ216" s="144"/>
      <c r="RKK216" s="144"/>
      <c r="RKL216" s="144"/>
      <c r="RKM216" s="145"/>
      <c r="RKN216" s="597"/>
      <c r="RKO216" s="597"/>
      <c r="RKP216" s="597"/>
      <c r="RKQ216" s="446"/>
      <c r="RKR216" s="446"/>
      <c r="RKS216" s="446"/>
      <c r="RKT216" s="597"/>
      <c r="RKU216" s="446"/>
      <c r="RKV216" s="446"/>
      <c r="RKW216" s="446"/>
      <c r="RKX216" s="446"/>
      <c r="RKY216" s="597"/>
      <c r="RKZ216" s="144"/>
      <c r="RLA216" s="144"/>
      <c r="RLB216" s="144"/>
      <c r="RLC216" s="145"/>
      <c r="RLD216" s="597"/>
      <c r="RLE216" s="597"/>
      <c r="RLF216" s="597"/>
      <c r="RLG216" s="446"/>
      <c r="RLH216" s="446"/>
      <c r="RLI216" s="446"/>
      <c r="RLJ216" s="597"/>
      <c r="RLK216" s="446"/>
      <c r="RLL216" s="446"/>
      <c r="RLM216" s="446"/>
      <c r="RLN216" s="446"/>
      <c r="RLO216" s="597"/>
      <c r="RLP216" s="144"/>
      <c r="RLQ216" s="144"/>
      <c r="RLR216" s="144"/>
      <c r="RLS216" s="145"/>
      <c r="RLT216" s="597"/>
      <c r="RLU216" s="597"/>
      <c r="RLV216" s="597"/>
      <c r="RLW216" s="446"/>
      <c r="RLX216" s="446"/>
      <c r="RLY216" s="446"/>
      <c r="RLZ216" s="597"/>
      <c r="RMA216" s="446"/>
      <c r="RMB216" s="446"/>
      <c r="RMC216" s="446"/>
      <c r="RMD216" s="446"/>
      <c r="RME216" s="597"/>
      <c r="RMF216" s="144"/>
      <c r="RMG216" s="144"/>
      <c r="RMH216" s="144"/>
      <c r="RMI216" s="145"/>
      <c r="RMJ216" s="597"/>
      <c r="RMK216" s="597"/>
      <c r="RML216" s="597"/>
      <c r="RMM216" s="446"/>
      <c r="RMN216" s="446"/>
      <c r="RMO216" s="446"/>
      <c r="RMP216" s="597"/>
      <c r="RMQ216" s="446"/>
      <c r="RMR216" s="446"/>
      <c r="RMS216" s="446"/>
      <c r="RMT216" s="446"/>
      <c r="RMU216" s="597"/>
      <c r="RMV216" s="144"/>
      <c r="RMW216" s="144"/>
      <c r="RMX216" s="144"/>
      <c r="RMY216" s="145"/>
      <c r="RMZ216" s="597"/>
      <c r="RNA216" s="597"/>
      <c r="RNB216" s="597"/>
      <c r="RNC216" s="446"/>
      <c r="RND216" s="446"/>
      <c r="RNE216" s="446"/>
      <c r="RNF216" s="597"/>
      <c r="RNG216" s="446"/>
      <c r="RNH216" s="446"/>
      <c r="RNI216" s="446"/>
      <c r="RNJ216" s="446"/>
      <c r="RNK216" s="597"/>
      <c r="RNL216" s="144"/>
      <c r="RNM216" s="144"/>
      <c r="RNN216" s="144"/>
      <c r="RNO216" s="145"/>
      <c r="RNP216" s="597"/>
      <c r="RNQ216" s="597"/>
      <c r="RNR216" s="597"/>
      <c r="RNS216" s="446"/>
      <c r="RNT216" s="446"/>
      <c r="RNU216" s="446"/>
      <c r="RNV216" s="597"/>
      <c r="RNW216" s="446"/>
      <c r="RNX216" s="446"/>
      <c r="RNY216" s="446"/>
      <c r="RNZ216" s="446"/>
      <c r="ROA216" s="597"/>
      <c r="ROB216" s="144"/>
      <c r="ROC216" s="144"/>
      <c r="ROD216" s="144"/>
      <c r="ROE216" s="145"/>
      <c r="ROF216" s="597"/>
      <c r="ROG216" s="597"/>
      <c r="ROH216" s="597"/>
      <c r="ROI216" s="446"/>
      <c r="ROJ216" s="446"/>
      <c r="ROK216" s="446"/>
      <c r="ROL216" s="597"/>
      <c r="ROM216" s="446"/>
      <c r="RON216" s="446"/>
      <c r="ROO216" s="446"/>
      <c r="ROP216" s="446"/>
      <c r="ROQ216" s="597"/>
      <c r="ROR216" s="144"/>
      <c r="ROS216" s="144"/>
      <c r="ROT216" s="144"/>
      <c r="ROU216" s="145"/>
      <c r="ROV216" s="597"/>
      <c r="ROW216" s="597"/>
      <c r="ROX216" s="597"/>
      <c r="ROY216" s="446"/>
      <c r="ROZ216" s="446"/>
      <c r="RPA216" s="446"/>
      <c r="RPB216" s="597"/>
      <c r="RPC216" s="446"/>
      <c r="RPD216" s="446"/>
      <c r="RPE216" s="446"/>
      <c r="RPF216" s="446"/>
      <c r="RPG216" s="597"/>
      <c r="RPH216" s="144"/>
      <c r="RPI216" s="144"/>
      <c r="RPJ216" s="144"/>
      <c r="RPK216" s="145"/>
      <c r="RPL216" s="597"/>
      <c r="RPM216" s="597"/>
      <c r="RPN216" s="597"/>
      <c r="RPO216" s="446"/>
      <c r="RPP216" s="446"/>
      <c r="RPQ216" s="446"/>
      <c r="RPR216" s="597"/>
      <c r="RPS216" s="446"/>
      <c r="RPT216" s="446"/>
      <c r="RPU216" s="446"/>
      <c r="RPV216" s="446"/>
      <c r="RPW216" s="597"/>
      <c r="RPX216" s="144"/>
      <c r="RPY216" s="144"/>
      <c r="RPZ216" s="144"/>
      <c r="RQA216" s="145"/>
      <c r="RQB216" s="597"/>
      <c r="RQC216" s="597"/>
      <c r="RQD216" s="597"/>
      <c r="RQE216" s="446"/>
      <c r="RQF216" s="446"/>
      <c r="RQG216" s="446"/>
      <c r="RQH216" s="597"/>
      <c r="RQI216" s="446"/>
      <c r="RQJ216" s="446"/>
      <c r="RQK216" s="446"/>
      <c r="RQL216" s="446"/>
      <c r="RQM216" s="597"/>
      <c r="RQN216" s="144"/>
      <c r="RQO216" s="144"/>
      <c r="RQP216" s="144"/>
      <c r="RQQ216" s="145"/>
      <c r="RQR216" s="597"/>
      <c r="RQS216" s="597"/>
      <c r="RQT216" s="597"/>
      <c r="RQU216" s="446"/>
      <c r="RQV216" s="446"/>
      <c r="RQW216" s="446"/>
      <c r="RQX216" s="597"/>
      <c r="RQY216" s="446"/>
      <c r="RQZ216" s="446"/>
      <c r="RRA216" s="446"/>
      <c r="RRB216" s="446"/>
      <c r="RRC216" s="597"/>
      <c r="RRD216" s="144"/>
      <c r="RRE216" s="144"/>
      <c r="RRF216" s="144"/>
      <c r="RRG216" s="145"/>
      <c r="RRH216" s="597"/>
      <c r="RRI216" s="597"/>
      <c r="RRJ216" s="597"/>
      <c r="RRK216" s="446"/>
      <c r="RRL216" s="446"/>
      <c r="RRM216" s="446"/>
      <c r="RRN216" s="597"/>
      <c r="RRO216" s="446"/>
      <c r="RRP216" s="446"/>
      <c r="RRQ216" s="446"/>
      <c r="RRR216" s="446"/>
      <c r="RRS216" s="597"/>
      <c r="RRT216" s="144"/>
      <c r="RRU216" s="144"/>
      <c r="RRV216" s="144"/>
      <c r="RRW216" s="145"/>
      <c r="RRX216" s="597"/>
      <c r="RRY216" s="597"/>
      <c r="RRZ216" s="597"/>
      <c r="RSA216" s="446"/>
      <c r="RSB216" s="446"/>
      <c r="RSC216" s="446"/>
      <c r="RSD216" s="597"/>
      <c r="RSE216" s="446"/>
      <c r="RSF216" s="446"/>
      <c r="RSG216" s="446"/>
      <c r="RSH216" s="446"/>
      <c r="RSI216" s="597"/>
      <c r="RSJ216" s="144"/>
      <c r="RSK216" s="144"/>
      <c r="RSL216" s="144"/>
      <c r="RSM216" s="145"/>
      <c r="RSN216" s="597"/>
      <c r="RSO216" s="597"/>
      <c r="RSP216" s="597"/>
      <c r="RSQ216" s="446"/>
      <c r="RSR216" s="446"/>
      <c r="RSS216" s="446"/>
      <c r="RST216" s="597"/>
      <c r="RSU216" s="446"/>
      <c r="RSV216" s="446"/>
      <c r="RSW216" s="446"/>
      <c r="RSX216" s="446"/>
      <c r="RSY216" s="597"/>
      <c r="RSZ216" s="144"/>
      <c r="RTA216" s="144"/>
      <c r="RTB216" s="144"/>
      <c r="RTC216" s="145"/>
      <c r="RTD216" s="597"/>
      <c r="RTE216" s="597"/>
      <c r="RTF216" s="597"/>
      <c r="RTG216" s="446"/>
      <c r="RTH216" s="446"/>
      <c r="RTI216" s="446"/>
      <c r="RTJ216" s="597"/>
      <c r="RTK216" s="446"/>
      <c r="RTL216" s="446"/>
      <c r="RTM216" s="446"/>
      <c r="RTN216" s="446"/>
      <c r="RTO216" s="597"/>
      <c r="RTP216" s="144"/>
      <c r="RTQ216" s="144"/>
      <c r="RTR216" s="144"/>
      <c r="RTS216" s="145"/>
      <c r="RTT216" s="597"/>
      <c r="RTU216" s="597"/>
      <c r="RTV216" s="597"/>
      <c r="RTW216" s="446"/>
      <c r="RTX216" s="446"/>
      <c r="RTY216" s="446"/>
      <c r="RTZ216" s="597"/>
      <c r="RUA216" s="446"/>
      <c r="RUB216" s="446"/>
      <c r="RUC216" s="446"/>
      <c r="RUD216" s="446"/>
      <c r="RUE216" s="597"/>
      <c r="RUF216" s="144"/>
      <c r="RUG216" s="144"/>
      <c r="RUH216" s="144"/>
      <c r="RUI216" s="145"/>
      <c r="RUJ216" s="597"/>
      <c r="RUK216" s="597"/>
      <c r="RUL216" s="597"/>
      <c r="RUM216" s="446"/>
      <c r="RUN216" s="446"/>
      <c r="RUO216" s="446"/>
      <c r="RUP216" s="597"/>
      <c r="RUQ216" s="446"/>
      <c r="RUR216" s="446"/>
      <c r="RUS216" s="446"/>
      <c r="RUT216" s="446"/>
      <c r="RUU216" s="597"/>
      <c r="RUV216" s="144"/>
      <c r="RUW216" s="144"/>
      <c r="RUX216" s="144"/>
      <c r="RUY216" s="145"/>
      <c r="RUZ216" s="597"/>
      <c r="RVA216" s="597"/>
      <c r="RVB216" s="597"/>
      <c r="RVC216" s="446"/>
      <c r="RVD216" s="446"/>
      <c r="RVE216" s="446"/>
      <c r="RVF216" s="597"/>
      <c r="RVG216" s="446"/>
      <c r="RVH216" s="446"/>
      <c r="RVI216" s="446"/>
      <c r="RVJ216" s="446"/>
      <c r="RVK216" s="597"/>
      <c r="RVL216" s="144"/>
      <c r="RVM216" s="144"/>
      <c r="RVN216" s="144"/>
      <c r="RVO216" s="145"/>
      <c r="RVP216" s="597"/>
      <c r="RVQ216" s="597"/>
      <c r="RVR216" s="597"/>
      <c r="RVS216" s="446"/>
      <c r="RVT216" s="446"/>
      <c r="RVU216" s="446"/>
      <c r="RVV216" s="597"/>
      <c r="RVW216" s="446"/>
      <c r="RVX216" s="446"/>
      <c r="RVY216" s="446"/>
      <c r="RVZ216" s="446"/>
      <c r="RWA216" s="597"/>
      <c r="RWB216" s="144"/>
      <c r="RWC216" s="144"/>
      <c r="RWD216" s="144"/>
      <c r="RWE216" s="145"/>
      <c r="RWF216" s="597"/>
      <c r="RWG216" s="597"/>
      <c r="RWH216" s="597"/>
      <c r="RWI216" s="446"/>
      <c r="RWJ216" s="446"/>
      <c r="RWK216" s="446"/>
      <c r="RWL216" s="597"/>
      <c r="RWM216" s="446"/>
      <c r="RWN216" s="446"/>
      <c r="RWO216" s="446"/>
      <c r="RWP216" s="446"/>
      <c r="RWQ216" s="597"/>
      <c r="RWR216" s="144"/>
      <c r="RWS216" s="144"/>
      <c r="RWT216" s="144"/>
      <c r="RWU216" s="145"/>
      <c r="RWV216" s="597"/>
      <c r="RWW216" s="597"/>
      <c r="RWX216" s="597"/>
      <c r="RWY216" s="446"/>
      <c r="RWZ216" s="446"/>
      <c r="RXA216" s="446"/>
      <c r="RXB216" s="597"/>
      <c r="RXC216" s="446"/>
      <c r="RXD216" s="446"/>
      <c r="RXE216" s="446"/>
      <c r="RXF216" s="446"/>
      <c r="RXG216" s="597"/>
      <c r="RXH216" s="144"/>
      <c r="RXI216" s="144"/>
      <c r="RXJ216" s="144"/>
      <c r="RXK216" s="145"/>
      <c r="RXL216" s="597"/>
      <c r="RXM216" s="597"/>
      <c r="RXN216" s="597"/>
      <c r="RXO216" s="446"/>
      <c r="RXP216" s="446"/>
      <c r="RXQ216" s="446"/>
      <c r="RXR216" s="597"/>
      <c r="RXS216" s="446"/>
      <c r="RXT216" s="446"/>
      <c r="RXU216" s="446"/>
      <c r="RXV216" s="446"/>
      <c r="RXW216" s="597"/>
      <c r="RXX216" s="144"/>
      <c r="RXY216" s="144"/>
      <c r="RXZ216" s="144"/>
      <c r="RYA216" s="145"/>
      <c r="RYB216" s="597"/>
      <c r="RYC216" s="597"/>
      <c r="RYD216" s="597"/>
      <c r="RYE216" s="446"/>
      <c r="RYF216" s="446"/>
      <c r="RYG216" s="446"/>
      <c r="RYH216" s="597"/>
      <c r="RYI216" s="446"/>
      <c r="RYJ216" s="446"/>
      <c r="RYK216" s="446"/>
      <c r="RYL216" s="446"/>
      <c r="RYM216" s="597"/>
      <c r="RYN216" s="144"/>
      <c r="RYO216" s="144"/>
      <c r="RYP216" s="144"/>
      <c r="RYQ216" s="145"/>
      <c r="RYR216" s="597"/>
      <c r="RYS216" s="597"/>
      <c r="RYT216" s="597"/>
      <c r="RYU216" s="446"/>
      <c r="RYV216" s="446"/>
      <c r="RYW216" s="446"/>
      <c r="RYX216" s="597"/>
      <c r="RYY216" s="446"/>
      <c r="RYZ216" s="446"/>
      <c r="RZA216" s="446"/>
      <c r="RZB216" s="446"/>
      <c r="RZC216" s="597"/>
      <c r="RZD216" s="144"/>
      <c r="RZE216" s="144"/>
      <c r="RZF216" s="144"/>
      <c r="RZG216" s="145"/>
      <c r="RZH216" s="597"/>
      <c r="RZI216" s="597"/>
      <c r="RZJ216" s="597"/>
      <c r="RZK216" s="446"/>
      <c r="RZL216" s="446"/>
      <c r="RZM216" s="446"/>
      <c r="RZN216" s="597"/>
      <c r="RZO216" s="446"/>
      <c r="RZP216" s="446"/>
      <c r="RZQ216" s="446"/>
      <c r="RZR216" s="446"/>
      <c r="RZS216" s="597"/>
      <c r="RZT216" s="144"/>
      <c r="RZU216" s="144"/>
      <c r="RZV216" s="144"/>
      <c r="RZW216" s="145"/>
      <c r="RZX216" s="597"/>
      <c r="RZY216" s="597"/>
      <c r="RZZ216" s="597"/>
      <c r="SAA216" s="446"/>
      <c r="SAB216" s="446"/>
      <c r="SAC216" s="446"/>
      <c r="SAD216" s="597"/>
      <c r="SAE216" s="446"/>
      <c r="SAF216" s="446"/>
      <c r="SAG216" s="446"/>
      <c r="SAH216" s="446"/>
      <c r="SAI216" s="597"/>
      <c r="SAJ216" s="144"/>
      <c r="SAK216" s="144"/>
      <c r="SAL216" s="144"/>
      <c r="SAM216" s="145"/>
      <c r="SAN216" s="597"/>
      <c r="SAO216" s="597"/>
      <c r="SAP216" s="597"/>
      <c r="SAQ216" s="446"/>
      <c r="SAR216" s="446"/>
      <c r="SAS216" s="446"/>
      <c r="SAT216" s="597"/>
      <c r="SAU216" s="446"/>
      <c r="SAV216" s="446"/>
      <c r="SAW216" s="446"/>
      <c r="SAX216" s="446"/>
      <c r="SAY216" s="597"/>
      <c r="SAZ216" s="144"/>
      <c r="SBA216" s="144"/>
      <c r="SBB216" s="144"/>
      <c r="SBC216" s="145"/>
      <c r="SBD216" s="597"/>
      <c r="SBE216" s="597"/>
      <c r="SBF216" s="597"/>
      <c r="SBG216" s="446"/>
      <c r="SBH216" s="446"/>
      <c r="SBI216" s="446"/>
      <c r="SBJ216" s="597"/>
      <c r="SBK216" s="446"/>
      <c r="SBL216" s="446"/>
      <c r="SBM216" s="446"/>
      <c r="SBN216" s="446"/>
      <c r="SBO216" s="597"/>
      <c r="SBP216" s="144"/>
      <c r="SBQ216" s="144"/>
      <c r="SBR216" s="144"/>
      <c r="SBS216" s="145"/>
      <c r="SBT216" s="597"/>
      <c r="SBU216" s="597"/>
      <c r="SBV216" s="597"/>
      <c r="SBW216" s="446"/>
      <c r="SBX216" s="446"/>
      <c r="SBY216" s="446"/>
      <c r="SBZ216" s="597"/>
      <c r="SCA216" s="446"/>
      <c r="SCB216" s="446"/>
      <c r="SCC216" s="446"/>
      <c r="SCD216" s="446"/>
      <c r="SCE216" s="597"/>
      <c r="SCF216" s="144"/>
      <c r="SCG216" s="144"/>
      <c r="SCH216" s="144"/>
      <c r="SCI216" s="145"/>
      <c r="SCJ216" s="597"/>
      <c r="SCK216" s="597"/>
      <c r="SCL216" s="597"/>
      <c r="SCM216" s="446"/>
      <c r="SCN216" s="446"/>
      <c r="SCO216" s="446"/>
      <c r="SCP216" s="597"/>
      <c r="SCQ216" s="446"/>
      <c r="SCR216" s="446"/>
      <c r="SCS216" s="446"/>
      <c r="SCT216" s="446"/>
      <c r="SCU216" s="597"/>
      <c r="SCV216" s="144"/>
      <c r="SCW216" s="144"/>
      <c r="SCX216" s="144"/>
      <c r="SCY216" s="145"/>
      <c r="SCZ216" s="597"/>
      <c r="SDA216" s="597"/>
      <c r="SDB216" s="597"/>
      <c r="SDC216" s="446"/>
      <c r="SDD216" s="446"/>
      <c r="SDE216" s="446"/>
      <c r="SDF216" s="597"/>
      <c r="SDG216" s="446"/>
      <c r="SDH216" s="446"/>
      <c r="SDI216" s="446"/>
      <c r="SDJ216" s="446"/>
      <c r="SDK216" s="597"/>
      <c r="SDL216" s="144"/>
      <c r="SDM216" s="144"/>
      <c r="SDN216" s="144"/>
      <c r="SDO216" s="145"/>
      <c r="SDP216" s="597"/>
      <c r="SDQ216" s="597"/>
      <c r="SDR216" s="597"/>
      <c r="SDS216" s="446"/>
      <c r="SDT216" s="446"/>
      <c r="SDU216" s="446"/>
      <c r="SDV216" s="597"/>
      <c r="SDW216" s="446"/>
      <c r="SDX216" s="446"/>
      <c r="SDY216" s="446"/>
      <c r="SDZ216" s="446"/>
      <c r="SEA216" s="597"/>
      <c r="SEB216" s="144"/>
      <c r="SEC216" s="144"/>
      <c r="SED216" s="144"/>
      <c r="SEE216" s="145"/>
      <c r="SEF216" s="597"/>
      <c r="SEG216" s="597"/>
      <c r="SEH216" s="597"/>
      <c r="SEI216" s="446"/>
      <c r="SEJ216" s="446"/>
      <c r="SEK216" s="446"/>
      <c r="SEL216" s="597"/>
      <c r="SEM216" s="446"/>
      <c r="SEN216" s="446"/>
      <c r="SEO216" s="446"/>
      <c r="SEP216" s="446"/>
      <c r="SEQ216" s="597"/>
      <c r="SER216" s="144"/>
      <c r="SES216" s="144"/>
      <c r="SET216" s="144"/>
      <c r="SEU216" s="145"/>
      <c r="SEV216" s="597"/>
      <c r="SEW216" s="597"/>
      <c r="SEX216" s="597"/>
      <c r="SEY216" s="446"/>
      <c r="SEZ216" s="446"/>
      <c r="SFA216" s="446"/>
      <c r="SFB216" s="597"/>
      <c r="SFC216" s="446"/>
      <c r="SFD216" s="446"/>
      <c r="SFE216" s="446"/>
      <c r="SFF216" s="446"/>
      <c r="SFG216" s="597"/>
      <c r="SFH216" s="144"/>
      <c r="SFI216" s="144"/>
      <c r="SFJ216" s="144"/>
      <c r="SFK216" s="145"/>
      <c r="SFL216" s="597"/>
      <c r="SFM216" s="597"/>
      <c r="SFN216" s="597"/>
      <c r="SFO216" s="446"/>
      <c r="SFP216" s="446"/>
      <c r="SFQ216" s="446"/>
      <c r="SFR216" s="597"/>
      <c r="SFS216" s="446"/>
      <c r="SFT216" s="446"/>
      <c r="SFU216" s="446"/>
      <c r="SFV216" s="446"/>
      <c r="SFW216" s="597"/>
      <c r="SFX216" s="144"/>
      <c r="SFY216" s="144"/>
      <c r="SFZ216" s="144"/>
      <c r="SGA216" s="145"/>
      <c r="SGB216" s="597"/>
      <c r="SGC216" s="597"/>
      <c r="SGD216" s="597"/>
      <c r="SGE216" s="446"/>
      <c r="SGF216" s="446"/>
      <c r="SGG216" s="446"/>
      <c r="SGH216" s="597"/>
      <c r="SGI216" s="446"/>
      <c r="SGJ216" s="446"/>
      <c r="SGK216" s="446"/>
      <c r="SGL216" s="446"/>
      <c r="SGM216" s="597"/>
      <c r="SGN216" s="144"/>
      <c r="SGO216" s="144"/>
      <c r="SGP216" s="144"/>
      <c r="SGQ216" s="145"/>
      <c r="SGR216" s="597"/>
      <c r="SGS216" s="597"/>
      <c r="SGT216" s="597"/>
      <c r="SGU216" s="446"/>
      <c r="SGV216" s="446"/>
      <c r="SGW216" s="446"/>
      <c r="SGX216" s="597"/>
      <c r="SGY216" s="446"/>
      <c r="SGZ216" s="446"/>
      <c r="SHA216" s="446"/>
      <c r="SHB216" s="446"/>
      <c r="SHC216" s="597"/>
      <c r="SHD216" s="144"/>
      <c r="SHE216" s="144"/>
      <c r="SHF216" s="144"/>
      <c r="SHG216" s="145"/>
      <c r="SHH216" s="597"/>
      <c r="SHI216" s="597"/>
      <c r="SHJ216" s="597"/>
      <c r="SHK216" s="446"/>
      <c r="SHL216" s="446"/>
      <c r="SHM216" s="446"/>
      <c r="SHN216" s="597"/>
      <c r="SHO216" s="446"/>
      <c r="SHP216" s="446"/>
      <c r="SHQ216" s="446"/>
      <c r="SHR216" s="446"/>
      <c r="SHS216" s="597"/>
      <c r="SHT216" s="144"/>
      <c r="SHU216" s="144"/>
      <c r="SHV216" s="144"/>
      <c r="SHW216" s="145"/>
      <c r="SHX216" s="597"/>
      <c r="SHY216" s="597"/>
      <c r="SHZ216" s="597"/>
      <c r="SIA216" s="446"/>
      <c r="SIB216" s="446"/>
      <c r="SIC216" s="446"/>
      <c r="SID216" s="597"/>
      <c r="SIE216" s="446"/>
      <c r="SIF216" s="446"/>
      <c r="SIG216" s="446"/>
      <c r="SIH216" s="446"/>
      <c r="SII216" s="597"/>
      <c r="SIJ216" s="144"/>
      <c r="SIK216" s="144"/>
      <c r="SIL216" s="144"/>
      <c r="SIM216" s="145"/>
      <c r="SIN216" s="597"/>
      <c r="SIO216" s="597"/>
      <c r="SIP216" s="597"/>
      <c r="SIQ216" s="446"/>
      <c r="SIR216" s="446"/>
      <c r="SIS216" s="446"/>
      <c r="SIT216" s="597"/>
      <c r="SIU216" s="446"/>
      <c r="SIV216" s="446"/>
      <c r="SIW216" s="446"/>
      <c r="SIX216" s="446"/>
      <c r="SIY216" s="597"/>
      <c r="SIZ216" s="144"/>
      <c r="SJA216" s="144"/>
      <c r="SJB216" s="144"/>
      <c r="SJC216" s="145"/>
      <c r="SJD216" s="597"/>
      <c r="SJE216" s="597"/>
      <c r="SJF216" s="597"/>
      <c r="SJG216" s="446"/>
      <c r="SJH216" s="446"/>
      <c r="SJI216" s="446"/>
      <c r="SJJ216" s="597"/>
      <c r="SJK216" s="446"/>
      <c r="SJL216" s="446"/>
      <c r="SJM216" s="446"/>
      <c r="SJN216" s="446"/>
      <c r="SJO216" s="597"/>
      <c r="SJP216" s="144"/>
      <c r="SJQ216" s="144"/>
      <c r="SJR216" s="144"/>
      <c r="SJS216" s="145"/>
      <c r="SJT216" s="597"/>
      <c r="SJU216" s="597"/>
      <c r="SJV216" s="597"/>
      <c r="SJW216" s="446"/>
      <c r="SJX216" s="446"/>
      <c r="SJY216" s="446"/>
      <c r="SJZ216" s="597"/>
      <c r="SKA216" s="446"/>
      <c r="SKB216" s="446"/>
      <c r="SKC216" s="446"/>
      <c r="SKD216" s="446"/>
      <c r="SKE216" s="597"/>
      <c r="SKF216" s="144"/>
      <c r="SKG216" s="144"/>
      <c r="SKH216" s="144"/>
      <c r="SKI216" s="145"/>
      <c r="SKJ216" s="597"/>
      <c r="SKK216" s="597"/>
      <c r="SKL216" s="597"/>
      <c r="SKM216" s="446"/>
      <c r="SKN216" s="446"/>
      <c r="SKO216" s="446"/>
      <c r="SKP216" s="597"/>
      <c r="SKQ216" s="446"/>
      <c r="SKR216" s="446"/>
      <c r="SKS216" s="446"/>
      <c r="SKT216" s="446"/>
      <c r="SKU216" s="597"/>
      <c r="SKV216" s="144"/>
      <c r="SKW216" s="144"/>
      <c r="SKX216" s="144"/>
      <c r="SKY216" s="145"/>
      <c r="SKZ216" s="597"/>
      <c r="SLA216" s="597"/>
      <c r="SLB216" s="597"/>
      <c r="SLC216" s="446"/>
      <c r="SLD216" s="446"/>
      <c r="SLE216" s="446"/>
      <c r="SLF216" s="597"/>
      <c r="SLG216" s="446"/>
      <c r="SLH216" s="446"/>
      <c r="SLI216" s="446"/>
      <c r="SLJ216" s="446"/>
      <c r="SLK216" s="597"/>
      <c r="SLL216" s="144"/>
      <c r="SLM216" s="144"/>
      <c r="SLN216" s="144"/>
      <c r="SLO216" s="145"/>
      <c r="SLP216" s="597"/>
      <c r="SLQ216" s="597"/>
      <c r="SLR216" s="597"/>
      <c r="SLS216" s="446"/>
      <c r="SLT216" s="446"/>
      <c r="SLU216" s="446"/>
      <c r="SLV216" s="597"/>
      <c r="SLW216" s="446"/>
      <c r="SLX216" s="446"/>
      <c r="SLY216" s="446"/>
      <c r="SLZ216" s="446"/>
      <c r="SMA216" s="597"/>
      <c r="SMB216" s="144"/>
      <c r="SMC216" s="144"/>
      <c r="SMD216" s="144"/>
      <c r="SME216" s="145"/>
      <c r="SMF216" s="597"/>
      <c r="SMG216" s="597"/>
      <c r="SMH216" s="597"/>
      <c r="SMI216" s="446"/>
      <c r="SMJ216" s="446"/>
      <c r="SMK216" s="446"/>
      <c r="SML216" s="597"/>
      <c r="SMM216" s="446"/>
      <c r="SMN216" s="446"/>
      <c r="SMO216" s="446"/>
      <c r="SMP216" s="446"/>
      <c r="SMQ216" s="597"/>
      <c r="SMR216" s="144"/>
      <c r="SMS216" s="144"/>
      <c r="SMT216" s="144"/>
      <c r="SMU216" s="145"/>
      <c r="SMV216" s="597"/>
      <c r="SMW216" s="597"/>
      <c r="SMX216" s="597"/>
      <c r="SMY216" s="446"/>
      <c r="SMZ216" s="446"/>
      <c r="SNA216" s="446"/>
      <c r="SNB216" s="597"/>
      <c r="SNC216" s="446"/>
      <c r="SND216" s="446"/>
      <c r="SNE216" s="446"/>
      <c r="SNF216" s="446"/>
      <c r="SNG216" s="597"/>
      <c r="SNH216" s="144"/>
      <c r="SNI216" s="144"/>
      <c r="SNJ216" s="144"/>
      <c r="SNK216" s="145"/>
      <c r="SNL216" s="597"/>
      <c r="SNM216" s="597"/>
      <c r="SNN216" s="597"/>
      <c r="SNO216" s="446"/>
      <c r="SNP216" s="446"/>
      <c r="SNQ216" s="446"/>
      <c r="SNR216" s="597"/>
      <c r="SNS216" s="446"/>
      <c r="SNT216" s="446"/>
      <c r="SNU216" s="446"/>
      <c r="SNV216" s="446"/>
      <c r="SNW216" s="597"/>
      <c r="SNX216" s="144"/>
      <c r="SNY216" s="144"/>
      <c r="SNZ216" s="144"/>
      <c r="SOA216" s="145"/>
      <c r="SOB216" s="597"/>
      <c r="SOC216" s="597"/>
      <c r="SOD216" s="597"/>
      <c r="SOE216" s="446"/>
      <c r="SOF216" s="446"/>
      <c r="SOG216" s="446"/>
      <c r="SOH216" s="597"/>
      <c r="SOI216" s="446"/>
      <c r="SOJ216" s="446"/>
      <c r="SOK216" s="446"/>
      <c r="SOL216" s="446"/>
      <c r="SOM216" s="597"/>
      <c r="SON216" s="144"/>
      <c r="SOO216" s="144"/>
      <c r="SOP216" s="144"/>
      <c r="SOQ216" s="145"/>
      <c r="SOR216" s="597"/>
      <c r="SOS216" s="597"/>
      <c r="SOT216" s="597"/>
      <c r="SOU216" s="446"/>
      <c r="SOV216" s="446"/>
      <c r="SOW216" s="446"/>
      <c r="SOX216" s="597"/>
      <c r="SOY216" s="446"/>
      <c r="SOZ216" s="446"/>
      <c r="SPA216" s="446"/>
      <c r="SPB216" s="446"/>
      <c r="SPC216" s="597"/>
      <c r="SPD216" s="144"/>
      <c r="SPE216" s="144"/>
      <c r="SPF216" s="144"/>
      <c r="SPG216" s="145"/>
      <c r="SPH216" s="597"/>
      <c r="SPI216" s="597"/>
      <c r="SPJ216" s="597"/>
      <c r="SPK216" s="446"/>
      <c r="SPL216" s="446"/>
      <c r="SPM216" s="446"/>
      <c r="SPN216" s="597"/>
      <c r="SPO216" s="446"/>
      <c r="SPP216" s="446"/>
      <c r="SPQ216" s="446"/>
      <c r="SPR216" s="446"/>
      <c r="SPS216" s="597"/>
      <c r="SPT216" s="144"/>
      <c r="SPU216" s="144"/>
      <c r="SPV216" s="144"/>
      <c r="SPW216" s="145"/>
      <c r="SPX216" s="597"/>
      <c r="SPY216" s="597"/>
      <c r="SPZ216" s="597"/>
      <c r="SQA216" s="446"/>
      <c r="SQB216" s="446"/>
      <c r="SQC216" s="446"/>
      <c r="SQD216" s="597"/>
      <c r="SQE216" s="446"/>
      <c r="SQF216" s="446"/>
      <c r="SQG216" s="446"/>
      <c r="SQH216" s="446"/>
      <c r="SQI216" s="597"/>
      <c r="SQJ216" s="144"/>
      <c r="SQK216" s="144"/>
      <c r="SQL216" s="144"/>
      <c r="SQM216" s="145"/>
      <c r="SQN216" s="597"/>
      <c r="SQO216" s="597"/>
      <c r="SQP216" s="597"/>
      <c r="SQQ216" s="446"/>
      <c r="SQR216" s="446"/>
      <c r="SQS216" s="446"/>
      <c r="SQT216" s="597"/>
      <c r="SQU216" s="446"/>
      <c r="SQV216" s="446"/>
      <c r="SQW216" s="446"/>
      <c r="SQX216" s="446"/>
      <c r="SQY216" s="597"/>
      <c r="SQZ216" s="144"/>
      <c r="SRA216" s="144"/>
      <c r="SRB216" s="144"/>
      <c r="SRC216" s="145"/>
      <c r="SRD216" s="597"/>
      <c r="SRE216" s="597"/>
      <c r="SRF216" s="597"/>
      <c r="SRG216" s="446"/>
      <c r="SRH216" s="446"/>
      <c r="SRI216" s="446"/>
      <c r="SRJ216" s="597"/>
      <c r="SRK216" s="446"/>
      <c r="SRL216" s="446"/>
      <c r="SRM216" s="446"/>
      <c r="SRN216" s="446"/>
      <c r="SRO216" s="597"/>
      <c r="SRP216" s="144"/>
      <c r="SRQ216" s="144"/>
      <c r="SRR216" s="144"/>
      <c r="SRS216" s="145"/>
      <c r="SRT216" s="597"/>
      <c r="SRU216" s="597"/>
      <c r="SRV216" s="597"/>
      <c r="SRW216" s="446"/>
      <c r="SRX216" s="446"/>
      <c r="SRY216" s="446"/>
      <c r="SRZ216" s="597"/>
      <c r="SSA216" s="446"/>
      <c r="SSB216" s="446"/>
      <c r="SSC216" s="446"/>
      <c r="SSD216" s="446"/>
      <c r="SSE216" s="597"/>
      <c r="SSF216" s="144"/>
      <c r="SSG216" s="144"/>
      <c r="SSH216" s="144"/>
      <c r="SSI216" s="145"/>
      <c r="SSJ216" s="597"/>
      <c r="SSK216" s="597"/>
      <c r="SSL216" s="597"/>
      <c r="SSM216" s="446"/>
      <c r="SSN216" s="446"/>
      <c r="SSO216" s="446"/>
      <c r="SSP216" s="597"/>
      <c r="SSQ216" s="446"/>
      <c r="SSR216" s="446"/>
      <c r="SSS216" s="446"/>
      <c r="SST216" s="446"/>
      <c r="SSU216" s="597"/>
      <c r="SSV216" s="144"/>
      <c r="SSW216" s="144"/>
      <c r="SSX216" s="144"/>
      <c r="SSY216" s="145"/>
      <c r="SSZ216" s="597"/>
      <c r="STA216" s="597"/>
      <c r="STB216" s="597"/>
      <c r="STC216" s="446"/>
      <c r="STD216" s="446"/>
      <c r="STE216" s="446"/>
      <c r="STF216" s="597"/>
      <c r="STG216" s="446"/>
      <c r="STH216" s="446"/>
      <c r="STI216" s="446"/>
      <c r="STJ216" s="446"/>
      <c r="STK216" s="597"/>
      <c r="STL216" s="144"/>
      <c r="STM216" s="144"/>
      <c r="STN216" s="144"/>
      <c r="STO216" s="145"/>
      <c r="STP216" s="597"/>
      <c r="STQ216" s="597"/>
      <c r="STR216" s="597"/>
      <c r="STS216" s="446"/>
      <c r="STT216" s="446"/>
      <c r="STU216" s="446"/>
      <c r="STV216" s="597"/>
      <c r="STW216" s="446"/>
      <c r="STX216" s="446"/>
      <c r="STY216" s="446"/>
      <c r="STZ216" s="446"/>
      <c r="SUA216" s="597"/>
      <c r="SUB216" s="144"/>
      <c r="SUC216" s="144"/>
      <c r="SUD216" s="144"/>
      <c r="SUE216" s="145"/>
      <c r="SUF216" s="597"/>
      <c r="SUG216" s="597"/>
      <c r="SUH216" s="597"/>
      <c r="SUI216" s="446"/>
      <c r="SUJ216" s="446"/>
      <c r="SUK216" s="446"/>
      <c r="SUL216" s="597"/>
      <c r="SUM216" s="446"/>
      <c r="SUN216" s="446"/>
      <c r="SUO216" s="446"/>
      <c r="SUP216" s="446"/>
      <c r="SUQ216" s="597"/>
      <c r="SUR216" s="144"/>
      <c r="SUS216" s="144"/>
      <c r="SUT216" s="144"/>
      <c r="SUU216" s="145"/>
      <c r="SUV216" s="597"/>
      <c r="SUW216" s="597"/>
      <c r="SUX216" s="597"/>
      <c r="SUY216" s="446"/>
      <c r="SUZ216" s="446"/>
      <c r="SVA216" s="446"/>
      <c r="SVB216" s="597"/>
      <c r="SVC216" s="446"/>
      <c r="SVD216" s="446"/>
      <c r="SVE216" s="446"/>
      <c r="SVF216" s="446"/>
      <c r="SVG216" s="597"/>
      <c r="SVH216" s="144"/>
      <c r="SVI216" s="144"/>
      <c r="SVJ216" s="144"/>
      <c r="SVK216" s="145"/>
      <c r="SVL216" s="597"/>
      <c r="SVM216" s="597"/>
      <c r="SVN216" s="597"/>
      <c r="SVO216" s="446"/>
      <c r="SVP216" s="446"/>
      <c r="SVQ216" s="446"/>
      <c r="SVR216" s="597"/>
      <c r="SVS216" s="446"/>
      <c r="SVT216" s="446"/>
      <c r="SVU216" s="446"/>
      <c r="SVV216" s="446"/>
      <c r="SVW216" s="597"/>
      <c r="SVX216" s="144"/>
      <c r="SVY216" s="144"/>
      <c r="SVZ216" s="144"/>
      <c r="SWA216" s="145"/>
      <c r="SWB216" s="597"/>
      <c r="SWC216" s="597"/>
      <c r="SWD216" s="597"/>
      <c r="SWE216" s="446"/>
      <c r="SWF216" s="446"/>
      <c r="SWG216" s="446"/>
      <c r="SWH216" s="597"/>
      <c r="SWI216" s="446"/>
      <c r="SWJ216" s="446"/>
      <c r="SWK216" s="446"/>
      <c r="SWL216" s="446"/>
      <c r="SWM216" s="597"/>
      <c r="SWN216" s="144"/>
      <c r="SWO216" s="144"/>
      <c r="SWP216" s="144"/>
      <c r="SWQ216" s="145"/>
      <c r="SWR216" s="597"/>
      <c r="SWS216" s="597"/>
      <c r="SWT216" s="597"/>
      <c r="SWU216" s="446"/>
      <c r="SWV216" s="446"/>
      <c r="SWW216" s="446"/>
      <c r="SWX216" s="597"/>
      <c r="SWY216" s="446"/>
      <c r="SWZ216" s="446"/>
      <c r="SXA216" s="446"/>
      <c r="SXB216" s="446"/>
      <c r="SXC216" s="597"/>
      <c r="SXD216" s="144"/>
      <c r="SXE216" s="144"/>
      <c r="SXF216" s="144"/>
      <c r="SXG216" s="145"/>
      <c r="SXH216" s="597"/>
      <c r="SXI216" s="597"/>
      <c r="SXJ216" s="597"/>
      <c r="SXK216" s="446"/>
      <c r="SXL216" s="446"/>
      <c r="SXM216" s="446"/>
      <c r="SXN216" s="597"/>
      <c r="SXO216" s="446"/>
      <c r="SXP216" s="446"/>
      <c r="SXQ216" s="446"/>
      <c r="SXR216" s="446"/>
      <c r="SXS216" s="597"/>
      <c r="SXT216" s="144"/>
      <c r="SXU216" s="144"/>
      <c r="SXV216" s="144"/>
      <c r="SXW216" s="145"/>
      <c r="SXX216" s="597"/>
      <c r="SXY216" s="597"/>
      <c r="SXZ216" s="597"/>
      <c r="SYA216" s="446"/>
      <c r="SYB216" s="446"/>
      <c r="SYC216" s="446"/>
      <c r="SYD216" s="597"/>
      <c r="SYE216" s="446"/>
      <c r="SYF216" s="446"/>
      <c r="SYG216" s="446"/>
      <c r="SYH216" s="446"/>
      <c r="SYI216" s="597"/>
      <c r="SYJ216" s="144"/>
      <c r="SYK216" s="144"/>
      <c r="SYL216" s="144"/>
      <c r="SYM216" s="145"/>
      <c r="SYN216" s="597"/>
      <c r="SYO216" s="597"/>
      <c r="SYP216" s="597"/>
      <c r="SYQ216" s="446"/>
      <c r="SYR216" s="446"/>
      <c r="SYS216" s="446"/>
      <c r="SYT216" s="597"/>
      <c r="SYU216" s="446"/>
      <c r="SYV216" s="446"/>
      <c r="SYW216" s="446"/>
      <c r="SYX216" s="446"/>
      <c r="SYY216" s="597"/>
      <c r="SYZ216" s="144"/>
      <c r="SZA216" s="144"/>
      <c r="SZB216" s="144"/>
      <c r="SZC216" s="145"/>
      <c r="SZD216" s="597"/>
      <c r="SZE216" s="597"/>
      <c r="SZF216" s="597"/>
      <c r="SZG216" s="446"/>
      <c r="SZH216" s="446"/>
      <c r="SZI216" s="446"/>
      <c r="SZJ216" s="597"/>
      <c r="SZK216" s="446"/>
      <c r="SZL216" s="446"/>
      <c r="SZM216" s="446"/>
      <c r="SZN216" s="446"/>
      <c r="SZO216" s="597"/>
      <c r="SZP216" s="144"/>
      <c r="SZQ216" s="144"/>
      <c r="SZR216" s="144"/>
      <c r="SZS216" s="145"/>
      <c r="SZT216" s="597"/>
      <c r="SZU216" s="597"/>
      <c r="SZV216" s="597"/>
      <c r="SZW216" s="446"/>
      <c r="SZX216" s="446"/>
      <c r="SZY216" s="446"/>
      <c r="SZZ216" s="597"/>
      <c r="TAA216" s="446"/>
      <c r="TAB216" s="446"/>
      <c r="TAC216" s="446"/>
      <c r="TAD216" s="446"/>
      <c r="TAE216" s="597"/>
      <c r="TAF216" s="144"/>
      <c r="TAG216" s="144"/>
      <c r="TAH216" s="144"/>
      <c r="TAI216" s="145"/>
      <c r="TAJ216" s="597"/>
      <c r="TAK216" s="597"/>
      <c r="TAL216" s="597"/>
      <c r="TAM216" s="446"/>
      <c r="TAN216" s="446"/>
      <c r="TAO216" s="446"/>
      <c r="TAP216" s="597"/>
      <c r="TAQ216" s="446"/>
      <c r="TAR216" s="446"/>
      <c r="TAS216" s="446"/>
      <c r="TAT216" s="446"/>
      <c r="TAU216" s="597"/>
      <c r="TAV216" s="144"/>
      <c r="TAW216" s="144"/>
      <c r="TAX216" s="144"/>
      <c r="TAY216" s="145"/>
      <c r="TAZ216" s="597"/>
      <c r="TBA216" s="597"/>
      <c r="TBB216" s="597"/>
      <c r="TBC216" s="446"/>
      <c r="TBD216" s="446"/>
      <c r="TBE216" s="446"/>
      <c r="TBF216" s="597"/>
      <c r="TBG216" s="446"/>
      <c r="TBH216" s="446"/>
      <c r="TBI216" s="446"/>
      <c r="TBJ216" s="446"/>
      <c r="TBK216" s="597"/>
      <c r="TBL216" s="144"/>
      <c r="TBM216" s="144"/>
      <c r="TBN216" s="144"/>
      <c r="TBO216" s="145"/>
      <c r="TBP216" s="597"/>
      <c r="TBQ216" s="597"/>
      <c r="TBR216" s="597"/>
      <c r="TBS216" s="446"/>
      <c r="TBT216" s="446"/>
      <c r="TBU216" s="446"/>
      <c r="TBV216" s="597"/>
      <c r="TBW216" s="446"/>
      <c r="TBX216" s="446"/>
      <c r="TBY216" s="446"/>
      <c r="TBZ216" s="446"/>
      <c r="TCA216" s="597"/>
      <c r="TCB216" s="144"/>
      <c r="TCC216" s="144"/>
      <c r="TCD216" s="144"/>
      <c r="TCE216" s="145"/>
      <c r="TCF216" s="597"/>
      <c r="TCG216" s="597"/>
      <c r="TCH216" s="597"/>
      <c r="TCI216" s="446"/>
      <c r="TCJ216" s="446"/>
      <c r="TCK216" s="446"/>
      <c r="TCL216" s="597"/>
      <c r="TCM216" s="446"/>
      <c r="TCN216" s="446"/>
      <c r="TCO216" s="446"/>
      <c r="TCP216" s="446"/>
      <c r="TCQ216" s="597"/>
      <c r="TCR216" s="144"/>
      <c r="TCS216" s="144"/>
      <c r="TCT216" s="144"/>
      <c r="TCU216" s="145"/>
      <c r="TCV216" s="597"/>
      <c r="TCW216" s="597"/>
      <c r="TCX216" s="597"/>
      <c r="TCY216" s="446"/>
      <c r="TCZ216" s="446"/>
      <c r="TDA216" s="446"/>
      <c r="TDB216" s="597"/>
      <c r="TDC216" s="446"/>
      <c r="TDD216" s="446"/>
      <c r="TDE216" s="446"/>
      <c r="TDF216" s="446"/>
      <c r="TDG216" s="597"/>
      <c r="TDH216" s="144"/>
      <c r="TDI216" s="144"/>
      <c r="TDJ216" s="144"/>
      <c r="TDK216" s="145"/>
      <c r="TDL216" s="597"/>
      <c r="TDM216" s="597"/>
      <c r="TDN216" s="597"/>
      <c r="TDO216" s="446"/>
      <c r="TDP216" s="446"/>
      <c r="TDQ216" s="446"/>
      <c r="TDR216" s="597"/>
      <c r="TDS216" s="446"/>
      <c r="TDT216" s="446"/>
      <c r="TDU216" s="446"/>
      <c r="TDV216" s="446"/>
      <c r="TDW216" s="597"/>
      <c r="TDX216" s="144"/>
      <c r="TDY216" s="144"/>
      <c r="TDZ216" s="144"/>
      <c r="TEA216" s="145"/>
      <c r="TEB216" s="597"/>
      <c r="TEC216" s="597"/>
      <c r="TED216" s="597"/>
      <c r="TEE216" s="446"/>
      <c r="TEF216" s="446"/>
      <c r="TEG216" s="446"/>
      <c r="TEH216" s="597"/>
      <c r="TEI216" s="446"/>
      <c r="TEJ216" s="446"/>
      <c r="TEK216" s="446"/>
      <c r="TEL216" s="446"/>
      <c r="TEM216" s="597"/>
      <c r="TEN216" s="144"/>
      <c r="TEO216" s="144"/>
      <c r="TEP216" s="144"/>
      <c r="TEQ216" s="145"/>
      <c r="TER216" s="597"/>
      <c r="TES216" s="597"/>
      <c r="TET216" s="597"/>
      <c r="TEU216" s="446"/>
      <c r="TEV216" s="446"/>
      <c r="TEW216" s="446"/>
      <c r="TEX216" s="597"/>
      <c r="TEY216" s="446"/>
      <c r="TEZ216" s="446"/>
      <c r="TFA216" s="446"/>
      <c r="TFB216" s="446"/>
      <c r="TFC216" s="597"/>
      <c r="TFD216" s="144"/>
      <c r="TFE216" s="144"/>
      <c r="TFF216" s="144"/>
      <c r="TFG216" s="145"/>
      <c r="TFH216" s="597"/>
      <c r="TFI216" s="597"/>
      <c r="TFJ216" s="597"/>
      <c r="TFK216" s="446"/>
      <c r="TFL216" s="446"/>
      <c r="TFM216" s="446"/>
      <c r="TFN216" s="597"/>
      <c r="TFO216" s="446"/>
      <c r="TFP216" s="446"/>
      <c r="TFQ216" s="446"/>
      <c r="TFR216" s="446"/>
      <c r="TFS216" s="597"/>
      <c r="TFT216" s="144"/>
      <c r="TFU216" s="144"/>
      <c r="TFV216" s="144"/>
      <c r="TFW216" s="145"/>
      <c r="TFX216" s="597"/>
      <c r="TFY216" s="597"/>
      <c r="TFZ216" s="597"/>
      <c r="TGA216" s="446"/>
      <c r="TGB216" s="446"/>
      <c r="TGC216" s="446"/>
      <c r="TGD216" s="597"/>
      <c r="TGE216" s="446"/>
      <c r="TGF216" s="446"/>
      <c r="TGG216" s="446"/>
      <c r="TGH216" s="446"/>
      <c r="TGI216" s="597"/>
      <c r="TGJ216" s="144"/>
      <c r="TGK216" s="144"/>
      <c r="TGL216" s="144"/>
      <c r="TGM216" s="145"/>
      <c r="TGN216" s="597"/>
      <c r="TGO216" s="597"/>
      <c r="TGP216" s="597"/>
      <c r="TGQ216" s="446"/>
      <c r="TGR216" s="446"/>
      <c r="TGS216" s="446"/>
      <c r="TGT216" s="597"/>
      <c r="TGU216" s="446"/>
      <c r="TGV216" s="446"/>
      <c r="TGW216" s="446"/>
      <c r="TGX216" s="446"/>
      <c r="TGY216" s="597"/>
      <c r="TGZ216" s="144"/>
      <c r="THA216" s="144"/>
      <c r="THB216" s="144"/>
      <c r="THC216" s="145"/>
      <c r="THD216" s="597"/>
      <c r="THE216" s="597"/>
      <c r="THF216" s="597"/>
      <c r="THG216" s="446"/>
      <c r="THH216" s="446"/>
      <c r="THI216" s="446"/>
      <c r="THJ216" s="597"/>
      <c r="THK216" s="446"/>
      <c r="THL216" s="446"/>
      <c r="THM216" s="446"/>
      <c r="THN216" s="446"/>
      <c r="THO216" s="597"/>
      <c r="THP216" s="144"/>
      <c r="THQ216" s="144"/>
      <c r="THR216" s="144"/>
      <c r="THS216" s="145"/>
      <c r="THT216" s="597"/>
      <c r="THU216" s="597"/>
      <c r="THV216" s="597"/>
      <c r="THW216" s="446"/>
      <c r="THX216" s="446"/>
      <c r="THY216" s="446"/>
      <c r="THZ216" s="597"/>
      <c r="TIA216" s="446"/>
      <c r="TIB216" s="446"/>
      <c r="TIC216" s="446"/>
      <c r="TID216" s="446"/>
      <c r="TIE216" s="597"/>
      <c r="TIF216" s="144"/>
      <c r="TIG216" s="144"/>
      <c r="TIH216" s="144"/>
      <c r="TII216" s="145"/>
      <c r="TIJ216" s="597"/>
      <c r="TIK216" s="597"/>
      <c r="TIL216" s="597"/>
      <c r="TIM216" s="446"/>
      <c r="TIN216" s="446"/>
      <c r="TIO216" s="446"/>
      <c r="TIP216" s="597"/>
      <c r="TIQ216" s="446"/>
      <c r="TIR216" s="446"/>
      <c r="TIS216" s="446"/>
      <c r="TIT216" s="446"/>
      <c r="TIU216" s="597"/>
      <c r="TIV216" s="144"/>
      <c r="TIW216" s="144"/>
      <c r="TIX216" s="144"/>
      <c r="TIY216" s="145"/>
      <c r="TIZ216" s="597"/>
      <c r="TJA216" s="597"/>
      <c r="TJB216" s="597"/>
      <c r="TJC216" s="446"/>
      <c r="TJD216" s="446"/>
      <c r="TJE216" s="446"/>
      <c r="TJF216" s="597"/>
      <c r="TJG216" s="446"/>
      <c r="TJH216" s="446"/>
      <c r="TJI216" s="446"/>
      <c r="TJJ216" s="446"/>
      <c r="TJK216" s="597"/>
      <c r="TJL216" s="144"/>
      <c r="TJM216" s="144"/>
      <c r="TJN216" s="144"/>
      <c r="TJO216" s="145"/>
      <c r="TJP216" s="597"/>
      <c r="TJQ216" s="597"/>
      <c r="TJR216" s="597"/>
      <c r="TJS216" s="446"/>
      <c r="TJT216" s="446"/>
      <c r="TJU216" s="446"/>
      <c r="TJV216" s="597"/>
      <c r="TJW216" s="446"/>
      <c r="TJX216" s="446"/>
      <c r="TJY216" s="446"/>
      <c r="TJZ216" s="446"/>
      <c r="TKA216" s="597"/>
      <c r="TKB216" s="144"/>
      <c r="TKC216" s="144"/>
      <c r="TKD216" s="144"/>
      <c r="TKE216" s="145"/>
      <c r="TKF216" s="597"/>
      <c r="TKG216" s="597"/>
      <c r="TKH216" s="597"/>
      <c r="TKI216" s="446"/>
      <c r="TKJ216" s="446"/>
      <c r="TKK216" s="446"/>
      <c r="TKL216" s="597"/>
      <c r="TKM216" s="446"/>
      <c r="TKN216" s="446"/>
      <c r="TKO216" s="446"/>
      <c r="TKP216" s="446"/>
      <c r="TKQ216" s="597"/>
      <c r="TKR216" s="144"/>
      <c r="TKS216" s="144"/>
      <c r="TKT216" s="144"/>
      <c r="TKU216" s="145"/>
      <c r="TKV216" s="597"/>
      <c r="TKW216" s="597"/>
      <c r="TKX216" s="597"/>
      <c r="TKY216" s="446"/>
      <c r="TKZ216" s="446"/>
      <c r="TLA216" s="446"/>
      <c r="TLB216" s="597"/>
      <c r="TLC216" s="446"/>
      <c r="TLD216" s="446"/>
      <c r="TLE216" s="446"/>
      <c r="TLF216" s="446"/>
      <c r="TLG216" s="597"/>
      <c r="TLH216" s="144"/>
      <c r="TLI216" s="144"/>
      <c r="TLJ216" s="144"/>
      <c r="TLK216" s="145"/>
      <c r="TLL216" s="597"/>
      <c r="TLM216" s="597"/>
      <c r="TLN216" s="597"/>
      <c r="TLO216" s="446"/>
      <c r="TLP216" s="446"/>
      <c r="TLQ216" s="446"/>
      <c r="TLR216" s="597"/>
      <c r="TLS216" s="446"/>
      <c r="TLT216" s="446"/>
      <c r="TLU216" s="446"/>
      <c r="TLV216" s="446"/>
      <c r="TLW216" s="597"/>
      <c r="TLX216" s="144"/>
      <c r="TLY216" s="144"/>
      <c r="TLZ216" s="144"/>
      <c r="TMA216" s="145"/>
      <c r="TMB216" s="597"/>
      <c r="TMC216" s="597"/>
      <c r="TMD216" s="597"/>
      <c r="TME216" s="446"/>
      <c r="TMF216" s="446"/>
      <c r="TMG216" s="446"/>
      <c r="TMH216" s="597"/>
      <c r="TMI216" s="446"/>
      <c r="TMJ216" s="446"/>
      <c r="TMK216" s="446"/>
      <c r="TML216" s="446"/>
      <c r="TMM216" s="597"/>
      <c r="TMN216" s="144"/>
      <c r="TMO216" s="144"/>
      <c r="TMP216" s="144"/>
      <c r="TMQ216" s="145"/>
      <c r="TMR216" s="597"/>
      <c r="TMS216" s="597"/>
      <c r="TMT216" s="597"/>
      <c r="TMU216" s="446"/>
      <c r="TMV216" s="446"/>
      <c r="TMW216" s="446"/>
      <c r="TMX216" s="597"/>
      <c r="TMY216" s="446"/>
      <c r="TMZ216" s="446"/>
      <c r="TNA216" s="446"/>
      <c r="TNB216" s="446"/>
      <c r="TNC216" s="597"/>
      <c r="TND216" s="144"/>
      <c r="TNE216" s="144"/>
      <c r="TNF216" s="144"/>
      <c r="TNG216" s="145"/>
      <c r="TNH216" s="597"/>
      <c r="TNI216" s="597"/>
      <c r="TNJ216" s="597"/>
      <c r="TNK216" s="446"/>
      <c r="TNL216" s="446"/>
      <c r="TNM216" s="446"/>
      <c r="TNN216" s="597"/>
      <c r="TNO216" s="446"/>
      <c r="TNP216" s="446"/>
      <c r="TNQ216" s="446"/>
      <c r="TNR216" s="446"/>
      <c r="TNS216" s="597"/>
      <c r="TNT216" s="144"/>
      <c r="TNU216" s="144"/>
      <c r="TNV216" s="144"/>
      <c r="TNW216" s="145"/>
      <c r="TNX216" s="597"/>
      <c r="TNY216" s="597"/>
      <c r="TNZ216" s="597"/>
      <c r="TOA216" s="446"/>
      <c r="TOB216" s="446"/>
      <c r="TOC216" s="446"/>
      <c r="TOD216" s="597"/>
      <c r="TOE216" s="446"/>
      <c r="TOF216" s="446"/>
      <c r="TOG216" s="446"/>
      <c r="TOH216" s="446"/>
      <c r="TOI216" s="597"/>
      <c r="TOJ216" s="144"/>
      <c r="TOK216" s="144"/>
      <c r="TOL216" s="144"/>
      <c r="TOM216" s="145"/>
      <c r="TON216" s="597"/>
      <c r="TOO216" s="597"/>
      <c r="TOP216" s="597"/>
      <c r="TOQ216" s="446"/>
      <c r="TOR216" s="446"/>
      <c r="TOS216" s="446"/>
      <c r="TOT216" s="597"/>
      <c r="TOU216" s="446"/>
      <c r="TOV216" s="446"/>
      <c r="TOW216" s="446"/>
      <c r="TOX216" s="446"/>
      <c r="TOY216" s="597"/>
      <c r="TOZ216" s="144"/>
      <c r="TPA216" s="144"/>
      <c r="TPB216" s="144"/>
      <c r="TPC216" s="145"/>
      <c r="TPD216" s="597"/>
      <c r="TPE216" s="597"/>
      <c r="TPF216" s="597"/>
      <c r="TPG216" s="446"/>
      <c r="TPH216" s="446"/>
      <c r="TPI216" s="446"/>
      <c r="TPJ216" s="597"/>
      <c r="TPK216" s="446"/>
      <c r="TPL216" s="446"/>
      <c r="TPM216" s="446"/>
      <c r="TPN216" s="446"/>
      <c r="TPO216" s="597"/>
      <c r="TPP216" s="144"/>
      <c r="TPQ216" s="144"/>
      <c r="TPR216" s="144"/>
      <c r="TPS216" s="145"/>
      <c r="TPT216" s="597"/>
      <c r="TPU216" s="597"/>
      <c r="TPV216" s="597"/>
      <c r="TPW216" s="446"/>
      <c r="TPX216" s="446"/>
      <c r="TPY216" s="446"/>
      <c r="TPZ216" s="597"/>
      <c r="TQA216" s="446"/>
      <c r="TQB216" s="446"/>
      <c r="TQC216" s="446"/>
      <c r="TQD216" s="446"/>
      <c r="TQE216" s="597"/>
      <c r="TQF216" s="144"/>
      <c r="TQG216" s="144"/>
      <c r="TQH216" s="144"/>
      <c r="TQI216" s="145"/>
      <c r="TQJ216" s="597"/>
      <c r="TQK216" s="597"/>
      <c r="TQL216" s="597"/>
      <c r="TQM216" s="446"/>
      <c r="TQN216" s="446"/>
      <c r="TQO216" s="446"/>
      <c r="TQP216" s="597"/>
      <c r="TQQ216" s="446"/>
      <c r="TQR216" s="446"/>
      <c r="TQS216" s="446"/>
      <c r="TQT216" s="446"/>
      <c r="TQU216" s="597"/>
      <c r="TQV216" s="144"/>
      <c r="TQW216" s="144"/>
      <c r="TQX216" s="144"/>
      <c r="TQY216" s="145"/>
      <c r="TQZ216" s="597"/>
      <c r="TRA216" s="597"/>
      <c r="TRB216" s="597"/>
      <c r="TRC216" s="446"/>
      <c r="TRD216" s="446"/>
      <c r="TRE216" s="446"/>
      <c r="TRF216" s="597"/>
      <c r="TRG216" s="446"/>
      <c r="TRH216" s="446"/>
      <c r="TRI216" s="446"/>
      <c r="TRJ216" s="446"/>
      <c r="TRK216" s="597"/>
      <c r="TRL216" s="144"/>
      <c r="TRM216" s="144"/>
      <c r="TRN216" s="144"/>
      <c r="TRO216" s="145"/>
      <c r="TRP216" s="597"/>
      <c r="TRQ216" s="597"/>
      <c r="TRR216" s="597"/>
      <c r="TRS216" s="446"/>
      <c r="TRT216" s="446"/>
      <c r="TRU216" s="446"/>
      <c r="TRV216" s="597"/>
      <c r="TRW216" s="446"/>
      <c r="TRX216" s="446"/>
      <c r="TRY216" s="446"/>
      <c r="TRZ216" s="446"/>
      <c r="TSA216" s="597"/>
      <c r="TSB216" s="144"/>
      <c r="TSC216" s="144"/>
      <c r="TSD216" s="144"/>
      <c r="TSE216" s="145"/>
      <c r="TSF216" s="597"/>
      <c r="TSG216" s="597"/>
      <c r="TSH216" s="597"/>
      <c r="TSI216" s="446"/>
      <c r="TSJ216" s="446"/>
      <c r="TSK216" s="446"/>
      <c r="TSL216" s="597"/>
      <c r="TSM216" s="446"/>
      <c r="TSN216" s="446"/>
      <c r="TSO216" s="446"/>
      <c r="TSP216" s="446"/>
      <c r="TSQ216" s="597"/>
      <c r="TSR216" s="144"/>
      <c r="TSS216" s="144"/>
      <c r="TST216" s="144"/>
      <c r="TSU216" s="145"/>
      <c r="TSV216" s="597"/>
      <c r="TSW216" s="597"/>
      <c r="TSX216" s="597"/>
      <c r="TSY216" s="446"/>
      <c r="TSZ216" s="446"/>
      <c r="TTA216" s="446"/>
      <c r="TTB216" s="597"/>
      <c r="TTC216" s="446"/>
      <c r="TTD216" s="446"/>
      <c r="TTE216" s="446"/>
      <c r="TTF216" s="446"/>
      <c r="TTG216" s="597"/>
      <c r="TTH216" s="144"/>
      <c r="TTI216" s="144"/>
      <c r="TTJ216" s="144"/>
      <c r="TTK216" s="145"/>
      <c r="TTL216" s="597"/>
      <c r="TTM216" s="597"/>
      <c r="TTN216" s="597"/>
      <c r="TTO216" s="446"/>
      <c r="TTP216" s="446"/>
      <c r="TTQ216" s="446"/>
      <c r="TTR216" s="597"/>
      <c r="TTS216" s="446"/>
      <c r="TTT216" s="446"/>
      <c r="TTU216" s="446"/>
      <c r="TTV216" s="446"/>
      <c r="TTW216" s="597"/>
      <c r="TTX216" s="144"/>
      <c r="TTY216" s="144"/>
      <c r="TTZ216" s="144"/>
      <c r="TUA216" s="145"/>
      <c r="TUB216" s="597"/>
      <c r="TUC216" s="597"/>
      <c r="TUD216" s="597"/>
      <c r="TUE216" s="446"/>
      <c r="TUF216" s="446"/>
      <c r="TUG216" s="446"/>
      <c r="TUH216" s="597"/>
      <c r="TUI216" s="446"/>
      <c r="TUJ216" s="446"/>
      <c r="TUK216" s="446"/>
      <c r="TUL216" s="446"/>
      <c r="TUM216" s="597"/>
      <c r="TUN216" s="144"/>
      <c r="TUO216" s="144"/>
      <c r="TUP216" s="144"/>
      <c r="TUQ216" s="145"/>
      <c r="TUR216" s="597"/>
      <c r="TUS216" s="597"/>
      <c r="TUT216" s="597"/>
      <c r="TUU216" s="446"/>
      <c r="TUV216" s="446"/>
      <c r="TUW216" s="446"/>
      <c r="TUX216" s="597"/>
      <c r="TUY216" s="446"/>
      <c r="TUZ216" s="446"/>
      <c r="TVA216" s="446"/>
      <c r="TVB216" s="446"/>
      <c r="TVC216" s="597"/>
      <c r="TVD216" s="144"/>
      <c r="TVE216" s="144"/>
      <c r="TVF216" s="144"/>
      <c r="TVG216" s="145"/>
      <c r="TVH216" s="597"/>
      <c r="TVI216" s="597"/>
      <c r="TVJ216" s="597"/>
      <c r="TVK216" s="446"/>
      <c r="TVL216" s="446"/>
      <c r="TVM216" s="446"/>
      <c r="TVN216" s="597"/>
      <c r="TVO216" s="446"/>
      <c r="TVP216" s="446"/>
      <c r="TVQ216" s="446"/>
      <c r="TVR216" s="446"/>
      <c r="TVS216" s="597"/>
      <c r="TVT216" s="144"/>
      <c r="TVU216" s="144"/>
      <c r="TVV216" s="144"/>
      <c r="TVW216" s="145"/>
      <c r="TVX216" s="597"/>
      <c r="TVY216" s="597"/>
      <c r="TVZ216" s="597"/>
      <c r="TWA216" s="446"/>
      <c r="TWB216" s="446"/>
      <c r="TWC216" s="446"/>
      <c r="TWD216" s="597"/>
      <c r="TWE216" s="446"/>
      <c r="TWF216" s="446"/>
      <c r="TWG216" s="446"/>
      <c r="TWH216" s="446"/>
      <c r="TWI216" s="597"/>
      <c r="TWJ216" s="144"/>
      <c r="TWK216" s="144"/>
      <c r="TWL216" s="144"/>
      <c r="TWM216" s="145"/>
      <c r="TWN216" s="597"/>
      <c r="TWO216" s="597"/>
      <c r="TWP216" s="597"/>
      <c r="TWQ216" s="446"/>
      <c r="TWR216" s="446"/>
      <c r="TWS216" s="446"/>
      <c r="TWT216" s="597"/>
      <c r="TWU216" s="446"/>
      <c r="TWV216" s="446"/>
      <c r="TWW216" s="446"/>
      <c r="TWX216" s="446"/>
      <c r="TWY216" s="597"/>
      <c r="TWZ216" s="144"/>
      <c r="TXA216" s="144"/>
      <c r="TXB216" s="144"/>
      <c r="TXC216" s="145"/>
      <c r="TXD216" s="597"/>
      <c r="TXE216" s="597"/>
      <c r="TXF216" s="597"/>
      <c r="TXG216" s="446"/>
      <c r="TXH216" s="446"/>
      <c r="TXI216" s="446"/>
      <c r="TXJ216" s="597"/>
      <c r="TXK216" s="446"/>
      <c r="TXL216" s="446"/>
      <c r="TXM216" s="446"/>
      <c r="TXN216" s="446"/>
      <c r="TXO216" s="597"/>
      <c r="TXP216" s="144"/>
      <c r="TXQ216" s="144"/>
      <c r="TXR216" s="144"/>
      <c r="TXS216" s="145"/>
      <c r="TXT216" s="597"/>
      <c r="TXU216" s="597"/>
      <c r="TXV216" s="597"/>
      <c r="TXW216" s="446"/>
      <c r="TXX216" s="446"/>
      <c r="TXY216" s="446"/>
      <c r="TXZ216" s="597"/>
      <c r="TYA216" s="446"/>
      <c r="TYB216" s="446"/>
      <c r="TYC216" s="446"/>
      <c r="TYD216" s="446"/>
      <c r="TYE216" s="597"/>
      <c r="TYF216" s="144"/>
      <c r="TYG216" s="144"/>
      <c r="TYH216" s="144"/>
      <c r="TYI216" s="145"/>
      <c r="TYJ216" s="597"/>
      <c r="TYK216" s="597"/>
      <c r="TYL216" s="597"/>
      <c r="TYM216" s="446"/>
      <c r="TYN216" s="446"/>
      <c r="TYO216" s="446"/>
      <c r="TYP216" s="597"/>
      <c r="TYQ216" s="446"/>
      <c r="TYR216" s="446"/>
      <c r="TYS216" s="446"/>
      <c r="TYT216" s="446"/>
      <c r="TYU216" s="597"/>
      <c r="TYV216" s="144"/>
      <c r="TYW216" s="144"/>
      <c r="TYX216" s="144"/>
      <c r="TYY216" s="145"/>
      <c r="TYZ216" s="597"/>
      <c r="TZA216" s="597"/>
      <c r="TZB216" s="597"/>
      <c r="TZC216" s="446"/>
      <c r="TZD216" s="446"/>
      <c r="TZE216" s="446"/>
      <c r="TZF216" s="597"/>
      <c r="TZG216" s="446"/>
      <c r="TZH216" s="446"/>
      <c r="TZI216" s="446"/>
      <c r="TZJ216" s="446"/>
      <c r="TZK216" s="597"/>
      <c r="TZL216" s="144"/>
      <c r="TZM216" s="144"/>
      <c r="TZN216" s="144"/>
      <c r="TZO216" s="145"/>
      <c r="TZP216" s="597"/>
      <c r="TZQ216" s="597"/>
      <c r="TZR216" s="597"/>
      <c r="TZS216" s="446"/>
      <c r="TZT216" s="446"/>
      <c r="TZU216" s="446"/>
      <c r="TZV216" s="597"/>
      <c r="TZW216" s="446"/>
      <c r="TZX216" s="446"/>
      <c r="TZY216" s="446"/>
      <c r="TZZ216" s="446"/>
      <c r="UAA216" s="597"/>
      <c r="UAB216" s="144"/>
      <c r="UAC216" s="144"/>
      <c r="UAD216" s="144"/>
      <c r="UAE216" s="145"/>
      <c r="UAF216" s="597"/>
      <c r="UAG216" s="597"/>
      <c r="UAH216" s="597"/>
      <c r="UAI216" s="446"/>
      <c r="UAJ216" s="446"/>
      <c r="UAK216" s="446"/>
      <c r="UAL216" s="597"/>
      <c r="UAM216" s="446"/>
      <c r="UAN216" s="446"/>
      <c r="UAO216" s="446"/>
      <c r="UAP216" s="446"/>
      <c r="UAQ216" s="597"/>
      <c r="UAR216" s="144"/>
      <c r="UAS216" s="144"/>
      <c r="UAT216" s="144"/>
      <c r="UAU216" s="145"/>
      <c r="UAV216" s="597"/>
      <c r="UAW216" s="597"/>
      <c r="UAX216" s="597"/>
      <c r="UAY216" s="446"/>
      <c r="UAZ216" s="446"/>
      <c r="UBA216" s="446"/>
      <c r="UBB216" s="597"/>
      <c r="UBC216" s="446"/>
      <c r="UBD216" s="446"/>
      <c r="UBE216" s="446"/>
      <c r="UBF216" s="446"/>
      <c r="UBG216" s="597"/>
      <c r="UBH216" s="144"/>
      <c r="UBI216" s="144"/>
      <c r="UBJ216" s="144"/>
      <c r="UBK216" s="145"/>
      <c r="UBL216" s="597"/>
      <c r="UBM216" s="597"/>
      <c r="UBN216" s="597"/>
      <c r="UBO216" s="446"/>
      <c r="UBP216" s="446"/>
      <c r="UBQ216" s="446"/>
      <c r="UBR216" s="597"/>
      <c r="UBS216" s="446"/>
      <c r="UBT216" s="446"/>
      <c r="UBU216" s="446"/>
      <c r="UBV216" s="446"/>
      <c r="UBW216" s="597"/>
      <c r="UBX216" s="144"/>
      <c r="UBY216" s="144"/>
      <c r="UBZ216" s="144"/>
      <c r="UCA216" s="145"/>
      <c r="UCB216" s="597"/>
      <c r="UCC216" s="597"/>
      <c r="UCD216" s="597"/>
      <c r="UCE216" s="446"/>
      <c r="UCF216" s="446"/>
      <c r="UCG216" s="446"/>
      <c r="UCH216" s="597"/>
      <c r="UCI216" s="446"/>
      <c r="UCJ216" s="446"/>
      <c r="UCK216" s="446"/>
      <c r="UCL216" s="446"/>
      <c r="UCM216" s="597"/>
      <c r="UCN216" s="144"/>
      <c r="UCO216" s="144"/>
      <c r="UCP216" s="144"/>
      <c r="UCQ216" s="145"/>
      <c r="UCR216" s="597"/>
      <c r="UCS216" s="597"/>
      <c r="UCT216" s="597"/>
      <c r="UCU216" s="446"/>
      <c r="UCV216" s="446"/>
      <c r="UCW216" s="446"/>
      <c r="UCX216" s="597"/>
      <c r="UCY216" s="446"/>
      <c r="UCZ216" s="446"/>
      <c r="UDA216" s="446"/>
      <c r="UDB216" s="446"/>
      <c r="UDC216" s="597"/>
      <c r="UDD216" s="144"/>
      <c r="UDE216" s="144"/>
      <c r="UDF216" s="144"/>
      <c r="UDG216" s="145"/>
      <c r="UDH216" s="597"/>
      <c r="UDI216" s="597"/>
      <c r="UDJ216" s="597"/>
      <c r="UDK216" s="446"/>
      <c r="UDL216" s="446"/>
      <c r="UDM216" s="446"/>
      <c r="UDN216" s="597"/>
      <c r="UDO216" s="446"/>
      <c r="UDP216" s="446"/>
      <c r="UDQ216" s="446"/>
      <c r="UDR216" s="446"/>
      <c r="UDS216" s="597"/>
      <c r="UDT216" s="144"/>
      <c r="UDU216" s="144"/>
      <c r="UDV216" s="144"/>
      <c r="UDW216" s="145"/>
      <c r="UDX216" s="597"/>
      <c r="UDY216" s="597"/>
      <c r="UDZ216" s="597"/>
      <c r="UEA216" s="446"/>
      <c r="UEB216" s="446"/>
      <c r="UEC216" s="446"/>
      <c r="UED216" s="597"/>
      <c r="UEE216" s="446"/>
      <c r="UEF216" s="446"/>
      <c r="UEG216" s="446"/>
      <c r="UEH216" s="446"/>
      <c r="UEI216" s="597"/>
      <c r="UEJ216" s="144"/>
      <c r="UEK216" s="144"/>
      <c r="UEL216" s="144"/>
      <c r="UEM216" s="145"/>
      <c r="UEN216" s="597"/>
      <c r="UEO216" s="597"/>
      <c r="UEP216" s="597"/>
      <c r="UEQ216" s="446"/>
      <c r="UER216" s="446"/>
      <c r="UES216" s="446"/>
      <c r="UET216" s="597"/>
      <c r="UEU216" s="446"/>
      <c r="UEV216" s="446"/>
      <c r="UEW216" s="446"/>
      <c r="UEX216" s="446"/>
      <c r="UEY216" s="597"/>
      <c r="UEZ216" s="144"/>
      <c r="UFA216" s="144"/>
      <c r="UFB216" s="144"/>
      <c r="UFC216" s="145"/>
      <c r="UFD216" s="597"/>
      <c r="UFE216" s="597"/>
      <c r="UFF216" s="597"/>
      <c r="UFG216" s="446"/>
      <c r="UFH216" s="446"/>
      <c r="UFI216" s="446"/>
      <c r="UFJ216" s="597"/>
      <c r="UFK216" s="446"/>
      <c r="UFL216" s="446"/>
      <c r="UFM216" s="446"/>
      <c r="UFN216" s="446"/>
      <c r="UFO216" s="597"/>
      <c r="UFP216" s="144"/>
      <c r="UFQ216" s="144"/>
      <c r="UFR216" s="144"/>
      <c r="UFS216" s="145"/>
      <c r="UFT216" s="597"/>
      <c r="UFU216" s="597"/>
      <c r="UFV216" s="597"/>
      <c r="UFW216" s="446"/>
      <c r="UFX216" s="446"/>
      <c r="UFY216" s="446"/>
      <c r="UFZ216" s="597"/>
      <c r="UGA216" s="446"/>
      <c r="UGB216" s="446"/>
      <c r="UGC216" s="446"/>
      <c r="UGD216" s="446"/>
      <c r="UGE216" s="597"/>
      <c r="UGF216" s="144"/>
      <c r="UGG216" s="144"/>
      <c r="UGH216" s="144"/>
      <c r="UGI216" s="145"/>
      <c r="UGJ216" s="597"/>
      <c r="UGK216" s="597"/>
      <c r="UGL216" s="597"/>
      <c r="UGM216" s="446"/>
      <c r="UGN216" s="446"/>
      <c r="UGO216" s="446"/>
      <c r="UGP216" s="597"/>
      <c r="UGQ216" s="446"/>
      <c r="UGR216" s="446"/>
      <c r="UGS216" s="446"/>
      <c r="UGT216" s="446"/>
      <c r="UGU216" s="597"/>
      <c r="UGV216" s="144"/>
      <c r="UGW216" s="144"/>
      <c r="UGX216" s="144"/>
      <c r="UGY216" s="145"/>
      <c r="UGZ216" s="597"/>
      <c r="UHA216" s="597"/>
      <c r="UHB216" s="597"/>
      <c r="UHC216" s="446"/>
      <c r="UHD216" s="446"/>
      <c r="UHE216" s="446"/>
      <c r="UHF216" s="597"/>
      <c r="UHG216" s="446"/>
      <c r="UHH216" s="446"/>
      <c r="UHI216" s="446"/>
      <c r="UHJ216" s="446"/>
      <c r="UHK216" s="597"/>
      <c r="UHL216" s="144"/>
      <c r="UHM216" s="144"/>
      <c r="UHN216" s="144"/>
      <c r="UHO216" s="145"/>
      <c r="UHP216" s="597"/>
      <c r="UHQ216" s="597"/>
      <c r="UHR216" s="597"/>
      <c r="UHS216" s="446"/>
      <c r="UHT216" s="446"/>
      <c r="UHU216" s="446"/>
      <c r="UHV216" s="597"/>
      <c r="UHW216" s="446"/>
      <c r="UHX216" s="446"/>
      <c r="UHY216" s="446"/>
      <c r="UHZ216" s="446"/>
      <c r="UIA216" s="597"/>
      <c r="UIB216" s="144"/>
      <c r="UIC216" s="144"/>
      <c r="UID216" s="144"/>
      <c r="UIE216" s="145"/>
      <c r="UIF216" s="597"/>
      <c r="UIG216" s="597"/>
      <c r="UIH216" s="597"/>
      <c r="UII216" s="446"/>
      <c r="UIJ216" s="446"/>
      <c r="UIK216" s="446"/>
      <c r="UIL216" s="597"/>
      <c r="UIM216" s="446"/>
      <c r="UIN216" s="446"/>
      <c r="UIO216" s="446"/>
      <c r="UIP216" s="446"/>
      <c r="UIQ216" s="597"/>
      <c r="UIR216" s="144"/>
      <c r="UIS216" s="144"/>
      <c r="UIT216" s="144"/>
      <c r="UIU216" s="145"/>
      <c r="UIV216" s="597"/>
      <c r="UIW216" s="597"/>
      <c r="UIX216" s="597"/>
      <c r="UIY216" s="446"/>
      <c r="UIZ216" s="446"/>
      <c r="UJA216" s="446"/>
      <c r="UJB216" s="597"/>
      <c r="UJC216" s="446"/>
      <c r="UJD216" s="446"/>
      <c r="UJE216" s="446"/>
      <c r="UJF216" s="446"/>
      <c r="UJG216" s="597"/>
      <c r="UJH216" s="144"/>
      <c r="UJI216" s="144"/>
      <c r="UJJ216" s="144"/>
      <c r="UJK216" s="145"/>
      <c r="UJL216" s="597"/>
      <c r="UJM216" s="597"/>
      <c r="UJN216" s="597"/>
      <c r="UJO216" s="446"/>
      <c r="UJP216" s="446"/>
      <c r="UJQ216" s="446"/>
      <c r="UJR216" s="597"/>
      <c r="UJS216" s="446"/>
      <c r="UJT216" s="446"/>
      <c r="UJU216" s="446"/>
      <c r="UJV216" s="446"/>
      <c r="UJW216" s="597"/>
      <c r="UJX216" s="144"/>
      <c r="UJY216" s="144"/>
      <c r="UJZ216" s="144"/>
      <c r="UKA216" s="145"/>
      <c r="UKB216" s="597"/>
      <c r="UKC216" s="597"/>
      <c r="UKD216" s="597"/>
      <c r="UKE216" s="446"/>
      <c r="UKF216" s="446"/>
      <c r="UKG216" s="446"/>
      <c r="UKH216" s="597"/>
      <c r="UKI216" s="446"/>
      <c r="UKJ216" s="446"/>
      <c r="UKK216" s="446"/>
      <c r="UKL216" s="446"/>
      <c r="UKM216" s="597"/>
      <c r="UKN216" s="144"/>
      <c r="UKO216" s="144"/>
      <c r="UKP216" s="144"/>
      <c r="UKQ216" s="145"/>
      <c r="UKR216" s="597"/>
      <c r="UKS216" s="597"/>
      <c r="UKT216" s="597"/>
      <c r="UKU216" s="446"/>
      <c r="UKV216" s="446"/>
      <c r="UKW216" s="446"/>
      <c r="UKX216" s="597"/>
      <c r="UKY216" s="446"/>
      <c r="UKZ216" s="446"/>
      <c r="ULA216" s="446"/>
      <c r="ULB216" s="446"/>
      <c r="ULC216" s="597"/>
      <c r="ULD216" s="144"/>
      <c r="ULE216" s="144"/>
      <c r="ULF216" s="144"/>
      <c r="ULG216" s="145"/>
      <c r="ULH216" s="597"/>
      <c r="ULI216" s="597"/>
      <c r="ULJ216" s="597"/>
      <c r="ULK216" s="446"/>
      <c r="ULL216" s="446"/>
      <c r="ULM216" s="446"/>
      <c r="ULN216" s="597"/>
      <c r="ULO216" s="446"/>
      <c r="ULP216" s="446"/>
      <c r="ULQ216" s="446"/>
      <c r="ULR216" s="446"/>
      <c r="ULS216" s="597"/>
      <c r="ULT216" s="144"/>
      <c r="ULU216" s="144"/>
      <c r="ULV216" s="144"/>
      <c r="ULW216" s="145"/>
      <c r="ULX216" s="597"/>
      <c r="ULY216" s="597"/>
      <c r="ULZ216" s="597"/>
      <c r="UMA216" s="446"/>
      <c r="UMB216" s="446"/>
      <c r="UMC216" s="446"/>
      <c r="UMD216" s="597"/>
      <c r="UME216" s="446"/>
      <c r="UMF216" s="446"/>
      <c r="UMG216" s="446"/>
      <c r="UMH216" s="446"/>
      <c r="UMI216" s="597"/>
      <c r="UMJ216" s="144"/>
      <c r="UMK216" s="144"/>
      <c r="UML216" s="144"/>
      <c r="UMM216" s="145"/>
      <c r="UMN216" s="597"/>
      <c r="UMO216" s="597"/>
      <c r="UMP216" s="597"/>
      <c r="UMQ216" s="446"/>
      <c r="UMR216" s="446"/>
      <c r="UMS216" s="446"/>
      <c r="UMT216" s="597"/>
      <c r="UMU216" s="446"/>
      <c r="UMV216" s="446"/>
      <c r="UMW216" s="446"/>
      <c r="UMX216" s="446"/>
      <c r="UMY216" s="597"/>
      <c r="UMZ216" s="144"/>
      <c r="UNA216" s="144"/>
      <c r="UNB216" s="144"/>
      <c r="UNC216" s="145"/>
      <c r="UND216" s="597"/>
      <c r="UNE216" s="597"/>
      <c r="UNF216" s="597"/>
      <c r="UNG216" s="446"/>
      <c r="UNH216" s="446"/>
      <c r="UNI216" s="446"/>
      <c r="UNJ216" s="597"/>
      <c r="UNK216" s="446"/>
      <c r="UNL216" s="446"/>
      <c r="UNM216" s="446"/>
      <c r="UNN216" s="446"/>
      <c r="UNO216" s="597"/>
      <c r="UNP216" s="144"/>
      <c r="UNQ216" s="144"/>
      <c r="UNR216" s="144"/>
      <c r="UNS216" s="145"/>
      <c r="UNT216" s="597"/>
      <c r="UNU216" s="597"/>
      <c r="UNV216" s="597"/>
      <c r="UNW216" s="446"/>
      <c r="UNX216" s="446"/>
      <c r="UNY216" s="446"/>
      <c r="UNZ216" s="597"/>
      <c r="UOA216" s="446"/>
      <c r="UOB216" s="446"/>
      <c r="UOC216" s="446"/>
      <c r="UOD216" s="446"/>
      <c r="UOE216" s="597"/>
      <c r="UOF216" s="144"/>
      <c r="UOG216" s="144"/>
      <c r="UOH216" s="144"/>
      <c r="UOI216" s="145"/>
      <c r="UOJ216" s="597"/>
      <c r="UOK216" s="597"/>
      <c r="UOL216" s="597"/>
      <c r="UOM216" s="446"/>
      <c r="UON216" s="446"/>
      <c r="UOO216" s="446"/>
      <c r="UOP216" s="597"/>
      <c r="UOQ216" s="446"/>
      <c r="UOR216" s="446"/>
      <c r="UOS216" s="446"/>
      <c r="UOT216" s="446"/>
      <c r="UOU216" s="597"/>
      <c r="UOV216" s="144"/>
      <c r="UOW216" s="144"/>
      <c r="UOX216" s="144"/>
      <c r="UOY216" s="145"/>
      <c r="UOZ216" s="597"/>
      <c r="UPA216" s="597"/>
      <c r="UPB216" s="597"/>
      <c r="UPC216" s="446"/>
      <c r="UPD216" s="446"/>
      <c r="UPE216" s="446"/>
      <c r="UPF216" s="597"/>
      <c r="UPG216" s="446"/>
      <c r="UPH216" s="446"/>
      <c r="UPI216" s="446"/>
      <c r="UPJ216" s="446"/>
      <c r="UPK216" s="597"/>
      <c r="UPL216" s="144"/>
      <c r="UPM216" s="144"/>
      <c r="UPN216" s="144"/>
      <c r="UPO216" s="145"/>
      <c r="UPP216" s="597"/>
      <c r="UPQ216" s="597"/>
      <c r="UPR216" s="597"/>
      <c r="UPS216" s="446"/>
      <c r="UPT216" s="446"/>
      <c r="UPU216" s="446"/>
      <c r="UPV216" s="597"/>
      <c r="UPW216" s="446"/>
      <c r="UPX216" s="446"/>
      <c r="UPY216" s="446"/>
      <c r="UPZ216" s="446"/>
      <c r="UQA216" s="597"/>
      <c r="UQB216" s="144"/>
      <c r="UQC216" s="144"/>
      <c r="UQD216" s="144"/>
      <c r="UQE216" s="145"/>
      <c r="UQF216" s="597"/>
      <c r="UQG216" s="597"/>
      <c r="UQH216" s="597"/>
      <c r="UQI216" s="446"/>
      <c r="UQJ216" s="446"/>
      <c r="UQK216" s="446"/>
      <c r="UQL216" s="597"/>
      <c r="UQM216" s="446"/>
      <c r="UQN216" s="446"/>
      <c r="UQO216" s="446"/>
      <c r="UQP216" s="446"/>
      <c r="UQQ216" s="597"/>
      <c r="UQR216" s="144"/>
      <c r="UQS216" s="144"/>
      <c r="UQT216" s="144"/>
      <c r="UQU216" s="145"/>
      <c r="UQV216" s="597"/>
      <c r="UQW216" s="597"/>
      <c r="UQX216" s="597"/>
      <c r="UQY216" s="446"/>
      <c r="UQZ216" s="446"/>
      <c r="URA216" s="446"/>
      <c r="URB216" s="597"/>
      <c r="URC216" s="446"/>
      <c r="URD216" s="446"/>
      <c r="URE216" s="446"/>
      <c r="URF216" s="446"/>
      <c r="URG216" s="597"/>
      <c r="URH216" s="144"/>
      <c r="URI216" s="144"/>
      <c r="URJ216" s="144"/>
      <c r="URK216" s="145"/>
      <c r="URL216" s="597"/>
      <c r="URM216" s="597"/>
      <c r="URN216" s="597"/>
      <c r="URO216" s="446"/>
      <c r="URP216" s="446"/>
      <c r="URQ216" s="446"/>
      <c r="URR216" s="597"/>
      <c r="URS216" s="446"/>
      <c r="URT216" s="446"/>
      <c r="URU216" s="446"/>
      <c r="URV216" s="446"/>
      <c r="URW216" s="597"/>
      <c r="URX216" s="144"/>
      <c r="URY216" s="144"/>
      <c r="URZ216" s="144"/>
      <c r="USA216" s="145"/>
      <c r="USB216" s="597"/>
      <c r="USC216" s="597"/>
      <c r="USD216" s="597"/>
      <c r="USE216" s="446"/>
      <c r="USF216" s="446"/>
      <c r="USG216" s="446"/>
      <c r="USH216" s="597"/>
      <c r="USI216" s="446"/>
      <c r="USJ216" s="446"/>
      <c r="USK216" s="446"/>
      <c r="USL216" s="446"/>
      <c r="USM216" s="597"/>
      <c r="USN216" s="144"/>
      <c r="USO216" s="144"/>
      <c r="USP216" s="144"/>
      <c r="USQ216" s="145"/>
      <c r="USR216" s="597"/>
      <c r="USS216" s="597"/>
      <c r="UST216" s="597"/>
      <c r="USU216" s="446"/>
      <c r="USV216" s="446"/>
      <c r="USW216" s="446"/>
      <c r="USX216" s="597"/>
      <c r="USY216" s="446"/>
      <c r="USZ216" s="446"/>
      <c r="UTA216" s="446"/>
      <c r="UTB216" s="446"/>
      <c r="UTC216" s="597"/>
      <c r="UTD216" s="144"/>
      <c r="UTE216" s="144"/>
      <c r="UTF216" s="144"/>
      <c r="UTG216" s="145"/>
      <c r="UTH216" s="597"/>
      <c r="UTI216" s="597"/>
      <c r="UTJ216" s="597"/>
      <c r="UTK216" s="446"/>
      <c r="UTL216" s="446"/>
      <c r="UTM216" s="446"/>
      <c r="UTN216" s="597"/>
      <c r="UTO216" s="446"/>
      <c r="UTP216" s="446"/>
      <c r="UTQ216" s="446"/>
      <c r="UTR216" s="446"/>
      <c r="UTS216" s="597"/>
      <c r="UTT216" s="144"/>
      <c r="UTU216" s="144"/>
      <c r="UTV216" s="144"/>
      <c r="UTW216" s="145"/>
      <c r="UTX216" s="597"/>
      <c r="UTY216" s="597"/>
      <c r="UTZ216" s="597"/>
      <c r="UUA216" s="446"/>
      <c r="UUB216" s="446"/>
      <c r="UUC216" s="446"/>
      <c r="UUD216" s="597"/>
      <c r="UUE216" s="446"/>
      <c r="UUF216" s="446"/>
      <c r="UUG216" s="446"/>
      <c r="UUH216" s="446"/>
      <c r="UUI216" s="597"/>
      <c r="UUJ216" s="144"/>
      <c r="UUK216" s="144"/>
      <c r="UUL216" s="144"/>
      <c r="UUM216" s="145"/>
      <c r="UUN216" s="597"/>
      <c r="UUO216" s="597"/>
      <c r="UUP216" s="597"/>
      <c r="UUQ216" s="446"/>
      <c r="UUR216" s="446"/>
      <c r="UUS216" s="446"/>
      <c r="UUT216" s="597"/>
      <c r="UUU216" s="446"/>
      <c r="UUV216" s="446"/>
      <c r="UUW216" s="446"/>
      <c r="UUX216" s="446"/>
      <c r="UUY216" s="597"/>
      <c r="UUZ216" s="144"/>
      <c r="UVA216" s="144"/>
      <c r="UVB216" s="144"/>
      <c r="UVC216" s="145"/>
      <c r="UVD216" s="597"/>
      <c r="UVE216" s="597"/>
      <c r="UVF216" s="597"/>
      <c r="UVG216" s="446"/>
      <c r="UVH216" s="446"/>
      <c r="UVI216" s="446"/>
      <c r="UVJ216" s="597"/>
      <c r="UVK216" s="446"/>
      <c r="UVL216" s="446"/>
      <c r="UVM216" s="446"/>
      <c r="UVN216" s="446"/>
      <c r="UVO216" s="597"/>
      <c r="UVP216" s="144"/>
      <c r="UVQ216" s="144"/>
      <c r="UVR216" s="144"/>
      <c r="UVS216" s="145"/>
      <c r="UVT216" s="597"/>
      <c r="UVU216" s="597"/>
      <c r="UVV216" s="597"/>
      <c r="UVW216" s="446"/>
      <c r="UVX216" s="446"/>
      <c r="UVY216" s="446"/>
      <c r="UVZ216" s="597"/>
      <c r="UWA216" s="446"/>
      <c r="UWB216" s="446"/>
      <c r="UWC216" s="446"/>
      <c r="UWD216" s="446"/>
      <c r="UWE216" s="597"/>
      <c r="UWF216" s="144"/>
      <c r="UWG216" s="144"/>
      <c r="UWH216" s="144"/>
      <c r="UWI216" s="145"/>
      <c r="UWJ216" s="597"/>
      <c r="UWK216" s="597"/>
      <c r="UWL216" s="597"/>
      <c r="UWM216" s="446"/>
      <c r="UWN216" s="446"/>
      <c r="UWO216" s="446"/>
      <c r="UWP216" s="597"/>
      <c r="UWQ216" s="446"/>
      <c r="UWR216" s="446"/>
      <c r="UWS216" s="446"/>
      <c r="UWT216" s="446"/>
      <c r="UWU216" s="597"/>
      <c r="UWV216" s="144"/>
      <c r="UWW216" s="144"/>
      <c r="UWX216" s="144"/>
      <c r="UWY216" s="145"/>
      <c r="UWZ216" s="597"/>
      <c r="UXA216" s="597"/>
      <c r="UXB216" s="597"/>
      <c r="UXC216" s="446"/>
      <c r="UXD216" s="446"/>
      <c r="UXE216" s="446"/>
      <c r="UXF216" s="597"/>
      <c r="UXG216" s="446"/>
      <c r="UXH216" s="446"/>
      <c r="UXI216" s="446"/>
      <c r="UXJ216" s="446"/>
      <c r="UXK216" s="597"/>
      <c r="UXL216" s="144"/>
      <c r="UXM216" s="144"/>
      <c r="UXN216" s="144"/>
      <c r="UXO216" s="145"/>
      <c r="UXP216" s="597"/>
      <c r="UXQ216" s="597"/>
      <c r="UXR216" s="597"/>
      <c r="UXS216" s="446"/>
      <c r="UXT216" s="446"/>
      <c r="UXU216" s="446"/>
      <c r="UXV216" s="597"/>
      <c r="UXW216" s="446"/>
      <c r="UXX216" s="446"/>
      <c r="UXY216" s="446"/>
      <c r="UXZ216" s="446"/>
      <c r="UYA216" s="597"/>
      <c r="UYB216" s="144"/>
      <c r="UYC216" s="144"/>
      <c r="UYD216" s="144"/>
      <c r="UYE216" s="145"/>
      <c r="UYF216" s="597"/>
      <c r="UYG216" s="597"/>
      <c r="UYH216" s="597"/>
      <c r="UYI216" s="446"/>
      <c r="UYJ216" s="446"/>
      <c r="UYK216" s="446"/>
      <c r="UYL216" s="597"/>
      <c r="UYM216" s="446"/>
      <c r="UYN216" s="446"/>
      <c r="UYO216" s="446"/>
      <c r="UYP216" s="446"/>
      <c r="UYQ216" s="597"/>
      <c r="UYR216" s="144"/>
      <c r="UYS216" s="144"/>
      <c r="UYT216" s="144"/>
      <c r="UYU216" s="145"/>
      <c r="UYV216" s="597"/>
      <c r="UYW216" s="597"/>
      <c r="UYX216" s="597"/>
      <c r="UYY216" s="446"/>
      <c r="UYZ216" s="446"/>
      <c r="UZA216" s="446"/>
      <c r="UZB216" s="597"/>
      <c r="UZC216" s="446"/>
      <c r="UZD216" s="446"/>
      <c r="UZE216" s="446"/>
      <c r="UZF216" s="446"/>
      <c r="UZG216" s="597"/>
      <c r="UZH216" s="144"/>
      <c r="UZI216" s="144"/>
      <c r="UZJ216" s="144"/>
      <c r="UZK216" s="145"/>
      <c r="UZL216" s="597"/>
      <c r="UZM216" s="597"/>
      <c r="UZN216" s="597"/>
      <c r="UZO216" s="446"/>
      <c r="UZP216" s="446"/>
      <c r="UZQ216" s="446"/>
      <c r="UZR216" s="597"/>
      <c r="UZS216" s="446"/>
      <c r="UZT216" s="446"/>
      <c r="UZU216" s="446"/>
      <c r="UZV216" s="446"/>
      <c r="UZW216" s="597"/>
      <c r="UZX216" s="144"/>
      <c r="UZY216" s="144"/>
      <c r="UZZ216" s="144"/>
      <c r="VAA216" s="145"/>
      <c r="VAB216" s="597"/>
      <c r="VAC216" s="597"/>
      <c r="VAD216" s="597"/>
      <c r="VAE216" s="446"/>
      <c r="VAF216" s="446"/>
      <c r="VAG216" s="446"/>
      <c r="VAH216" s="597"/>
      <c r="VAI216" s="446"/>
      <c r="VAJ216" s="446"/>
      <c r="VAK216" s="446"/>
      <c r="VAL216" s="446"/>
      <c r="VAM216" s="597"/>
      <c r="VAN216" s="144"/>
      <c r="VAO216" s="144"/>
      <c r="VAP216" s="144"/>
      <c r="VAQ216" s="145"/>
      <c r="VAR216" s="597"/>
      <c r="VAS216" s="597"/>
      <c r="VAT216" s="597"/>
      <c r="VAU216" s="446"/>
      <c r="VAV216" s="446"/>
      <c r="VAW216" s="446"/>
      <c r="VAX216" s="597"/>
      <c r="VAY216" s="446"/>
      <c r="VAZ216" s="446"/>
      <c r="VBA216" s="446"/>
      <c r="VBB216" s="446"/>
      <c r="VBC216" s="597"/>
      <c r="VBD216" s="144"/>
      <c r="VBE216" s="144"/>
      <c r="VBF216" s="144"/>
      <c r="VBG216" s="145"/>
      <c r="VBH216" s="597"/>
      <c r="VBI216" s="597"/>
      <c r="VBJ216" s="597"/>
      <c r="VBK216" s="446"/>
      <c r="VBL216" s="446"/>
      <c r="VBM216" s="446"/>
      <c r="VBN216" s="597"/>
      <c r="VBO216" s="446"/>
      <c r="VBP216" s="446"/>
      <c r="VBQ216" s="446"/>
      <c r="VBR216" s="446"/>
      <c r="VBS216" s="597"/>
      <c r="VBT216" s="144"/>
      <c r="VBU216" s="144"/>
      <c r="VBV216" s="144"/>
      <c r="VBW216" s="145"/>
      <c r="VBX216" s="597"/>
      <c r="VBY216" s="597"/>
      <c r="VBZ216" s="597"/>
      <c r="VCA216" s="446"/>
      <c r="VCB216" s="446"/>
      <c r="VCC216" s="446"/>
      <c r="VCD216" s="597"/>
      <c r="VCE216" s="446"/>
      <c r="VCF216" s="446"/>
      <c r="VCG216" s="446"/>
      <c r="VCH216" s="446"/>
      <c r="VCI216" s="597"/>
      <c r="VCJ216" s="144"/>
      <c r="VCK216" s="144"/>
      <c r="VCL216" s="144"/>
      <c r="VCM216" s="145"/>
      <c r="VCN216" s="597"/>
      <c r="VCO216" s="597"/>
      <c r="VCP216" s="597"/>
      <c r="VCQ216" s="446"/>
      <c r="VCR216" s="446"/>
      <c r="VCS216" s="446"/>
      <c r="VCT216" s="597"/>
      <c r="VCU216" s="446"/>
      <c r="VCV216" s="446"/>
      <c r="VCW216" s="446"/>
      <c r="VCX216" s="446"/>
      <c r="VCY216" s="597"/>
      <c r="VCZ216" s="144"/>
      <c r="VDA216" s="144"/>
      <c r="VDB216" s="144"/>
      <c r="VDC216" s="145"/>
      <c r="VDD216" s="597"/>
      <c r="VDE216" s="597"/>
      <c r="VDF216" s="597"/>
      <c r="VDG216" s="446"/>
      <c r="VDH216" s="446"/>
      <c r="VDI216" s="446"/>
      <c r="VDJ216" s="597"/>
      <c r="VDK216" s="446"/>
      <c r="VDL216" s="446"/>
      <c r="VDM216" s="446"/>
      <c r="VDN216" s="446"/>
      <c r="VDO216" s="597"/>
      <c r="VDP216" s="144"/>
      <c r="VDQ216" s="144"/>
      <c r="VDR216" s="144"/>
      <c r="VDS216" s="145"/>
      <c r="VDT216" s="597"/>
      <c r="VDU216" s="597"/>
      <c r="VDV216" s="597"/>
      <c r="VDW216" s="446"/>
      <c r="VDX216" s="446"/>
      <c r="VDY216" s="446"/>
      <c r="VDZ216" s="597"/>
      <c r="VEA216" s="446"/>
      <c r="VEB216" s="446"/>
      <c r="VEC216" s="446"/>
      <c r="VED216" s="446"/>
      <c r="VEE216" s="597"/>
      <c r="VEF216" s="144"/>
      <c r="VEG216" s="144"/>
      <c r="VEH216" s="144"/>
      <c r="VEI216" s="145"/>
      <c r="VEJ216" s="597"/>
      <c r="VEK216" s="597"/>
      <c r="VEL216" s="597"/>
      <c r="VEM216" s="446"/>
      <c r="VEN216" s="446"/>
      <c r="VEO216" s="446"/>
      <c r="VEP216" s="597"/>
      <c r="VEQ216" s="446"/>
      <c r="VER216" s="446"/>
      <c r="VES216" s="446"/>
      <c r="VET216" s="446"/>
      <c r="VEU216" s="597"/>
      <c r="VEV216" s="144"/>
      <c r="VEW216" s="144"/>
      <c r="VEX216" s="144"/>
      <c r="VEY216" s="145"/>
      <c r="VEZ216" s="597"/>
      <c r="VFA216" s="597"/>
      <c r="VFB216" s="597"/>
      <c r="VFC216" s="446"/>
      <c r="VFD216" s="446"/>
      <c r="VFE216" s="446"/>
      <c r="VFF216" s="597"/>
      <c r="VFG216" s="446"/>
      <c r="VFH216" s="446"/>
      <c r="VFI216" s="446"/>
      <c r="VFJ216" s="446"/>
      <c r="VFK216" s="597"/>
      <c r="VFL216" s="144"/>
      <c r="VFM216" s="144"/>
      <c r="VFN216" s="144"/>
      <c r="VFO216" s="145"/>
      <c r="VFP216" s="597"/>
      <c r="VFQ216" s="597"/>
      <c r="VFR216" s="597"/>
      <c r="VFS216" s="446"/>
      <c r="VFT216" s="446"/>
      <c r="VFU216" s="446"/>
      <c r="VFV216" s="597"/>
      <c r="VFW216" s="446"/>
      <c r="VFX216" s="446"/>
      <c r="VFY216" s="446"/>
      <c r="VFZ216" s="446"/>
      <c r="VGA216" s="597"/>
      <c r="VGB216" s="144"/>
      <c r="VGC216" s="144"/>
      <c r="VGD216" s="144"/>
      <c r="VGE216" s="145"/>
      <c r="VGF216" s="597"/>
      <c r="VGG216" s="597"/>
      <c r="VGH216" s="597"/>
      <c r="VGI216" s="446"/>
      <c r="VGJ216" s="446"/>
      <c r="VGK216" s="446"/>
      <c r="VGL216" s="597"/>
      <c r="VGM216" s="446"/>
      <c r="VGN216" s="446"/>
      <c r="VGO216" s="446"/>
      <c r="VGP216" s="446"/>
      <c r="VGQ216" s="597"/>
      <c r="VGR216" s="144"/>
      <c r="VGS216" s="144"/>
      <c r="VGT216" s="144"/>
      <c r="VGU216" s="145"/>
      <c r="VGV216" s="597"/>
      <c r="VGW216" s="597"/>
      <c r="VGX216" s="597"/>
      <c r="VGY216" s="446"/>
      <c r="VGZ216" s="446"/>
      <c r="VHA216" s="446"/>
      <c r="VHB216" s="597"/>
      <c r="VHC216" s="446"/>
      <c r="VHD216" s="446"/>
      <c r="VHE216" s="446"/>
      <c r="VHF216" s="446"/>
      <c r="VHG216" s="597"/>
      <c r="VHH216" s="144"/>
      <c r="VHI216" s="144"/>
      <c r="VHJ216" s="144"/>
      <c r="VHK216" s="145"/>
      <c r="VHL216" s="597"/>
      <c r="VHM216" s="597"/>
      <c r="VHN216" s="597"/>
      <c r="VHO216" s="446"/>
      <c r="VHP216" s="446"/>
      <c r="VHQ216" s="446"/>
      <c r="VHR216" s="597"/>
      <c r="VHS216" s="446"/>
      <c r="VHT216" s="446"/>
      <c r="VHU216" s="446"/>
      <c r="VHV216" s="446"/>
      <c r="VHW216" s="597"/>
      <c r="VHX216" s="144"/>
      <c r="VHY216" s="144"/>
      <c r="VHZ216" s="144"/>
      <c r="VIA216" s="145"/>
      <c r="VIB216" s="597"/>
      <c r="VIC216" s="597"/>
      <c r="VID216" s="597"/>
      <c r="VIE216" s="446"/>
      <c r="VIF216" s="446"/>
      <c r="VIG216" s="446"/>
      <c r="VIH216" s="597"/>
      <c r="VII216" s="446"/>
      <c r="VIJ216" s="446"/>
      <c r="VIK216" s="446"/>
      <c r="VIL216" s="446"/>
      <c r="VIM216" s="597"/>
      <c r="VIN216" s="144"/>
      <c r="VIO216" s="144"/>
      <c r="VIP216" s="144"/>
      <c r="VIQ216" s="145"/>
      <c r="VIR216" s="597"/>
      <c r="VIS216" s="597"/>
      <c r="VIT216" s="597"/>
      <c r="VIU216" s="446"/>
      <c r="VIV216" s="446"/>
      <c r="VIW216" s="446"/>
      <c r="VIX216" s="597"/>
      <c r="VIY216" s="446"/>
      <c r="VIZ216" s="446"/>
      <c r="VJA216" s="446"/>
      <c r="VJB216" s="446"/>
      <c r="VJC216" s="597"/>
      <c r="VJD216" s="144"/>
      <c r="VJE216" s="144"/>
      <c r="VJF216" s="144"/>
      <c r="VJG216" s="145"/>
      <c r="VJH216" s="597"/>
      <c r="VJI216" s="597"/>
      <c r="VJJ216" s="597"/>
      <c r="VJK216" s="446"/>
      <c r="VJL216" s="446"/>
      <c r="VJM216" s="446"/>
      <c r="VJN216" s="597"/>
      <c r="VJO216" s="446"/>
      <c r="VJP216" s="446"/>
      <c r="VJQ216" s="446"/>
      <c r="VJR216" s="446"/>
      <c r="VJS216" s="597"/>
      <c r="VJT216" s="144"/>
      <c r="VJU216" s="144"/>
      <c r="VJV216" s="144"/>
      <c r="VJW216" s="145"/>
      <c r="VJX216" s="597"/>
      <c r="VJY216" s="597"/>
      <c r="VJZ216" s="597"/>
      <c r="VKA216" s="446"/>
      <c r="VKB216" s="446"/>
      <c r="VKC216" s="446"/>
      <c r="VKD216" s="597"/>
      <c r="VKE216" s="446"/>
      <c r="VKF216" s="446"/>
      <c r="VKG216" s="446"/>
      <c r="VKH216" s="446"/>
      <c r="VKI216" s="597"/>
      <c r="VKJ216" s="144"/>
      <c r="VKK216" s="144"/>
      <c r="VKL216" s="144"/>
      <c r="VKM216" s="145"/>
      <c r="VKN216" s="597"/>
      <c r="VKO216" s="597"/>
      <c r="VKP216" s="597"/>
      <c r="VKQ216" s="446"/>
      <c r="VKR216" s="446"/>
      <c r="VKS216" s="446"/>
      <c r="VKT216" s="597"/>
      <c r="VKU216" s="446"/>
      <c r="VKV216" s="446"/>
      <c r="VKW216" s="446"/>
      <c r="VKX216" s="446"/>
      <c r="VKY216" s="597"/>
      <c r="VKZ216" s="144"/>
      <c r="VLA216" s="144"/>
      <c r="VLB216" s="144"/>
      <c r="VLC216" s="145"/>
      <c r="VLD216" s="597"/>
      <c r="VLE216" s="597"/>
      <c r="VLF216" s="597"/>
      <c r="VLG216" s="446"/>
      <c r="VLH216" s="446"/>
      <c r="VLI216" s="446"/>
      <c r="VLJ216" s="597"/>
      <c r="VLK216" s="446"/>
      <c r="VLL216" s="446"/>
      <c r="VLM216" s="446"/>
      <c r="VLN216" s="446"/>
      <c r="VLO216" s="597"/>
      <c r="VLP216" s="144"/>
      <c r="VLQ216" s="144"/>
      <c r="VLR216" s="144"/>
      <c r="VLS216" s="145"/>
      <c r="VLT216" s="597"/>
      <c r="VLU216" s="597"/>
      <c r="VLV216" s="597"/>
      <c r="VLW216" s="446"/>
      <c r="VLX216" s="446"/>
      <c r="VLY216" s="446"/>
      <c r="VLZ216" s="597"/>
      <c r="VMA216" s="446"/>
      <c r="VMB216" s="446"/>
      <c r="VMC216" s="446"/>
      <c r="VMD216" s="446"/>
      <c r="VME216" s="597"/>
      <c r="VMF216" s="144"/>
      <c r="VMG216" s="144"/>
      <c r="VMH216" s="144"/>
      <c r="VMI216" s="145"/>
      <c r="VMJ216" s="597"/>
      <c r="VMK216" s="597"/>
      <c r="VML216" s="597"/>
      <c r="VMM216" s="446"/>
      <c r="VMN216" s="446"/>
      <c r="VMO216" s="446"/>
      <c r="VMP216" s="597"/>
      <c r="VMQ216" s="446"/>
      <c r="VMR216" s="446"/>
      <c r="VMS216" s="446"/>
      <c r="VMT216" s="446"/>
      <c r="VMU216" s="597"/>
      <c r="VMV216" s="144"/>
      <c r="VMW216" s="144"/>
      <c r="VMX216" s="144"/>
      <c r="VMY216" s="145"/>
      <c r="VMZ216" s="597"/>
      <c r="VNA216" s="597"/>
      <c r="VNB216" s="597"/>
      <c r="VNC216" s="446"/>
      <c r="VND216" s="446"/>
      <c r="VNE216" s="446"/>
      <c r="VNF216" s="597"/>
      <c r="VNG216" s="446"/>
      <c r="VNH216" s="446"/>
      <c r="VNI216" s="446"/>
      <c r="VNJ216" s="446"/>
      <c r="VNK216" s="597"/>
      <c r="VNL216" s="144"/>
      <c r="VNM216" s="144"/>
      <c r="VNN216" s="144"/>
      <c r="VNO216" s="145"/>
      <c r="VNP216" s="597"/>
      <c r="VNQ216" s="597"/>
      <c r="VNR216" s="597"/>
      <c r="VNS216" s="446"/>
      <c r="VNT216" s="446"/>
      <c r="VNU216" s="446"/>
      <c r="VNV216" s="597"/>
      <c r="VNW216" s="446"/>
      <c r="VNX216" s="446"/>
      <c r="VNY216" s="446"/>
      <c r="VNZ216" s="446"/>
      <c r="VOA216" s="597"/>
      <c r="VOB216" s="144"/>
      <c r="VOC216" s="144"/>
      <c r="VOD216" s="144"/>
      <c r="VOE216" s="145"/>
      <c r="VOF216" s="597"/>
      <c r="VOG216" s="597"/>
      <c r="VOH216" s="597"/>
      <c r="VOI216" s="446"/>
      <c r="VOJ216" s="446"/>
      <c r="VOK216" s="446"/>
      <c r="VOL216" s="597"/>
      <c r="VOM216" s="446"/>
      <c r="VON216" s="446"/>
      <c r="VOO216" s="446"/>
      <c r="VOP216" s="446"/>
      <c r="VOQ216" s="597"/>
      <c r="VOR216" s="144"/>
      <c r="VOS216" s="144"/>
      <c r="VOT216" s="144"/>
      <c r="VOU216" s="145"/>
      <c r="VOV216" s="597"/>
      <c r="VOW216" s="597"/>
      <c r="VOX216" s="597"/>
      <c r="VOY216" s="446"/>
      <c r="VOZ216" s="446"/>
      <c r="VPA216" s="446"/>
      <c r="VPB216" s="597"/>
      <c r="VPC216" s="446"/>
      <c r="VPD216" s="446"/>
      <c r="VPE216" s="446"/>
      <c r="VPF216" s="446"/>
      <c r="VPG216" s="597"/>
      <c r="VPH216" s="144"/>
      <c r="VPI216" s="144"/>
      <c r="VPJ216" s="144"/>
      <c r="VPK216" s="145"/>
      <c r="VPL216" s="597"/>
      <c r="VPM216" s="597"/>
      <c r="VPN216" s="597"/>
      <c r="VPO216" s="446"/>
      <c r="VPP216" s="446"/>
      <c r="VPQ216" s="446"/>
      <c r="VPR216" s="597"/>
      <c r="VPS216" s="446"/>
      <c r="VPT216" s="446"/>
      <c r="VPU216" s="446"/>
      <c r="VPV216" s="446"/>
      <c r="VPW216" s="597"/>
      <c r="VPX216" s="144"/>
      <c r="VPY216" s="144"/>
      <c r="VPZ216" s="144"/>
      <c r="VQA216" s="145"/>
      <c r="VQB216" s="597"/>
      <c r="VQC216" s="597"/>
      <c r="VQD216" s="597"/>
      <c r="VQE216" s="446"/>
      <c r="VQF216" s="446"/>
      <c r="VQG216" s="446"/>
      <c r="VQH216" s="597"/>
      <c r="VQI216" s="446"/>
      <c r="VQJ216" s="446"/>
      <c r="VQK216" s="446"/>
      <c r="VQL216" s="446"/>
      <c r="VQM216" s="597"/>
      <c r="VQN216" s="144"/>
      <c r="VQO216" s="144"/>
      <c r="VQP216" s="144"/>
      <c r="VQQ216" s="145"/>
      <c r="VQR216" s="597"/>
      <c r="VQS216" s="597"/>
      <c r="VQT216" s="597"/>
      <c r="VQU216" s="446"/>
      <c r="VQV216" s="446"/>
      <c r="VQW216" s="446"/>
      <c r="VQX216" s="597"/>
      <c r="VQY216" s="446"/>
      <c r="VQZ216" s="446"/>
      <c r="VRA216" s="446"/>
      <c r="VRB216" s="446"/>
      <c r="VRC216" s="597"/>
      <c r="VRD216" s="144"/>
      <c r="VRE216" s="144"/>
      <c r="VRF216" s="144"/>
      <c r="VRG216" s="145"/>
      <c r="VRH216" s="597"/>
      <c r="VRI216" s="597"/>
      <c r="VRJ216" s="597"/>
      <c r="VRK216" s="446"/>
      <c r="VRL216" s="446"/>
      <c r="VRM216" s="446"/>
      <c r="VRN216" s="597"/>
      <c r="VRO216" s="446"/>
      <c r="VRP216" s="446"/>
      <c r="VRQ216" s="446"/>
      <c r="VRR216" s="446"/>
      <c r="VRS216" s="597"/>
      <c r="VRT216" s="144"/>
      <c r="VRU216" s="144"/>
      <c r="VRV216" s="144"/>
      <c r="VRW216" s="145"/>
      <c r="VRX216" s="597"/>
      <c r="VRY216" s="597"/>
      <c r="VRZ216" s="597"/>
      <c r="VSA216" s="446"/>
      <c r="VSB216" s="446"/>
      <c r="VSC216" s="446"/>
      <c r="VSD216" s="597"/>
      <c r="VSE216" s="446"/>
      <c r="VSF216" s="446"/>
      <c r="VSG216" s="446"/>
      <c r="VSH216" s="446"/>
      <c r="VSI216" s="597"/>
      <c r="VSJ216" s="144"/>
      <c r="VSK216" s="144"/>
      <c r="VSL216" s="144"/>
      <c r="VSM216" s="145"/>
      <c r="VSN216" s="597"/>
      <c r="VSO216" s="597"/>
      <c r="VSP216" s="597"/>
      <c r="VSQ216" s="446"/>
      <c r="VSR216" s="446"/>
      <c r="VSS216" s="446"/>
      <c r="VST216" s="597"/>
      <c r="VSU216" s="446"/>
      <c r="VSV216" s="446"/>
      <c r="VSW216" s="446"/>
      <c r="VSX216" s="446"/>
      <c r="VSY216" s="597"/>
      <c r="VSZ216" s="144"/>
      <c r="VTA216" s="144"/>
      <c r="VTB216" s="144"/>
      <c r="VTC216" s="145"/>
      <c r="VTD216" s="597"/>
      <c r="VTE216" s="597"/>
      <c r="VTF216" s="597"/>
      <c r="VTG216" s="446"/>
      <c r="VTH216" s="446"/>
      <c r="VTI216" s="446"/>
      <c r="VTJ216" s="597"/>
      <c r="VTK216" s="446"/>
      <c r="VTL216" s="446"/>
      <c r="VTM216" s="446"/>
      <c r="VTN216" s="446"/>
      <c r="VTO216" s="597"/>
      <c r="VTP216" s="144"/>
      <c r="VTQ216" s="144"/>
      <c r="VTR216" s="144"/>
      <c r="VTS216" s="145"/>
      <c r="VTT216" s="597"/>
      <c r="VTU216" s="597"/>
      <c r="VTV216" s="597"/>
      <c r="VTW216" s="446"/>
      <c r="VTX216" s="446"/>
      <c r="VTY216" s="446"/>
      <c r="VTZ216" s="597"/>
      <c r="VUA216" s="446"/>
      <c r="VUB216" s="446"/>
      <c r="VUC216" s="446"/>
      <c r="VUD216" s="446"/>
      <c r="VUE216" s="597"/>
      <c r="VUF216" s="144"/>
      <c r="VUG216" s="144"/>
      <c r="VUH216" s="144"/>
      <c r="VUI216" s="145"/>
      <c r="VUJ216" s="597"/>
      <c r="VUK216" s="597"/>
      <c r="VUL216" s="597"/>
      <c r="VUM216" s="446"/>
      <c r="VUN216" s="446"/>
      <c r="VUO216" s="446"/>
      <c r="VUP216" s="597"/>
      <c r="VUQ216" s="446"/>
      <c r="VUR216" s="446"/>
      <c r="VUS216" s="446"/>
      <c r="VUT216" s="446"/>
      <c r="VUU216" s="597"/>
      <c r="VUV216" s="144"/>
      <c r="VUW216" s="144"/>
      <c r="VUX216" s="144"/>
      <c r="VUY216" s="145"/>
      <c r="VUZ216" s="597"/>
      <c r="VVA216" s="597"/>
      <c r="VVB216" s="597"/>
      <c r="VVC216" s="446"/>
      <c r="VVD216" s="446"/>
      <c r="VVE216" s="446"/>
      <c r="VVF216" s="597"/>
      <c r="VVG216" s="446"/>
      <c r="VVH216" s="446"/>
      <c r="VVI216" s="446"/>
      <c r="VVJ216" s="446"/>
      <c r="VVK216" s="597"/>
      <c r="VVL216" s="144"/>
      <c r="VVM216" s="144"/>
      <c r="VVN216" s="144"/>
      <c r="VVO216" s="145"/>
      <c r="VVP216" s="597"/>
      <c r="VVQ216" s="597"/>
      <c r="VVR216" s="597"/>
      <c r="VVS216" s="446"/>
      <c r="VVT216" s="446"/>
      <c r="VVU216" s="446"/>
      <c r="VVV216" s="597"/>
      <c r="VVW216" s="446"/>
      <c r="VVX216" s="446"/>
      <c r="VVY216" s="446"/>
      <c r="VVZ216" s="446"/>
      <c r="VWA216" s="597"/>
      <c r="VWB216" s="144"/>
      <c r="VWC216" s="144"/>
      <c r="VWD216" s="144"/>
      <c r="VWE216" s="145"/>
      <c r="VWF216" s="597"/>
      <c r="VWG216" s="597"/>
      <c r="VWH216" s="597"/>
      <c r="VWI216" s="446"/>
      <c r="VWJ216" s="446"/>
      <c r="VWK216" s="446"/>
      <c r="VWL216" s="597"/>
      <c r="VWM216" s="446"/>
      <c r="VWN216" s="446"/>
      <c r="VWO216" s="446"/>
      <c r="VWP216" s="446"/>
      <c r="VWQ216" s="597"/>
      <c r="VWR216" s="144"/>
      <c r="VWS216" s="144"/>
      <c r="VWT216" s="144"/>
      <c r="VWU216" s="145"/>
      <c r="VWV216" s="597"/>
      <c r="VWW216" s="597"/>
      <c r="VWX216" s="597"/>
      <c r="VWY216" s="446"/>
      <c r="VWZ216" s="446"/>
      <c r="VXA216" s="446"/>
      <c r="VXB216" s="597"/>
      <c r="VXC216" s="446"/>
      <c r="VXD216" s="446"/>
      <c r="VXE216" s="446"/>
      <c r="VXF216" s="446"/>
      <c r="VXG216" s="597"/>
      <c r="VXH216" s="144"/>
      <c r="VXI216" s="144"/>
      <c r="VXJ216" s="144"/>
      <c r="VXK216" s="145"/>
      <c r="VXL216" s="597"/>
      <c r="VXM216" s="597"/>
      <c r="VXN216" s="597"/>
      <c r="VXO216" s="446"/>
      <c r="VXP216" s="446"/>
      <c r="VXQ216" s="446"/>
      <c r="VXR216" s="597"/>
      <c r="VXS216" s="446"/>
      <c r="VXT216" s="446"/>
      <c r="VXU216" s="446"/>
      <c r="VXV216" s="446"/>
      <c r="VXW216" s="597"/>
      <c r="VXX216" s="144"/>
      <c r="VXY216" s="144"/>
      <c r="VXZ216" s="144"/>
      <c r="VYA216" s="145"/>
      <c r="VYB216" s="597"/>
      <c r="VYC216" s="597"/>
      <c r="VYD216" s="597"/>
      <c r="VYE216" s="446"/>
      <c r="VYF216" s="446"/>
      <c r="VYG216" s="446"/>
      <c r="VYH216" s="597"/>
      <c r="VYI216" s="446"/>
      <c r="VYJ216" s="446"/>
      <c r="VYK216" s="446"/>
      <c r="VYL216" s="446"/>
      <c r="VYM216" s="597"/>
      <c r="VYN216" s="144"/>
      <c r="VYO216" s="144"/>
      <c r="VYP216" s="144"/>
      <c r="VYQ216" s="145"/>
      <c r="VYR216" s="597"/>
      <c r="VYS216" s="597"/>
      <c r="VYT216" s="597"/>
      <c r="VYU216" s="446"/>
      <c r="VYV216" s="446"/>
      <c r="VYW216" s="446"/>
      <c r="VYX216" s="597"/>
      <c r="VYY216" s="446"/>
      <c r="VYZ216" s="446"/>
      <c r="VZA216" s="446"/>
      <c r="VZB216" s="446"/>
      <c r="VZC216" s="597"/>
      <c r="VZD216" s="144"/>
      <c r="VZE216" s="144"/>
      <c r="VZF216" s="144"/>
      <c r="VZG216" s="145"/>
      <c r="VZH216" s="597"/>
      <c r="VZI216" s="597"/>
      <c r="VZJ216" s="597"/>
      <c r="VZK216" s="446"/>
      <c r="VZL216" s="446"/>
      <c r="VZM216" s="446"/>
      <c r="VZN216" s="597"/>
      <c r="VZO216" s="446"/>
      <c r="VZP216" s="446"/>
      <c r="VZQ216" s="446"/>
      <c r="VZR216" s="446"/>
      <c r="VZS216" s="597"/>
      <c r="VZT216" s="144"/>
      <c r="VZU216" s="144"/>
      <c r="VZV216" s="144"/>
      <c r="VZW216" s="145"/>
      <c r="VZX216" s="597"/>
      <c r="VZY216" s="597"/>
      <c r="VZZ216" s="597"/>
      <c r="WAA216" s="446"/>
      <c r="WAB216" s="446"/>
      <c r="WAC216" s="446"/>
      <c r="WAD216" s="597"/>
      <c r="WAE216" s="446"/>
      <c r="WAF216" s="446"/>
      <c r="WAG216" s="446"/>
      <c r="WAH216" s="446"/>
      <c r="WAI216" s="597"/>
      <c r="WAJ216" s="144"/>
      <c r="WAK216" s="144"/>
      <c r="WAL216" s="144"/>
      <c r="WAM216" s="145"/>
      <c r="WAN216" s="597"/>
      <c r="WAO216" s="597"/>
      <c r="WAP216" s="597"/>
      <c r="WAQ216" s="446"/>
      <c r="WAR216" s="446"/>
      <c r="WAS216" s="446"/>
      <c r="WAT216" s="597"/>
      <c r="WAU216" s="446"/>
      <c r="WAV216" s="446"/>
      <c r="WAW216" s="446"/>
      <c r="WAX216" s="446"/>
      <c r="WAY216" s="597"/>
      <c r="WAZ216" s="144"/>
      <c r="WBA216" s="144"/>
      <c r="WBB216" s="144"/>
      <c r="WBC216" s="145"/>
      <c r="WBD216" s="597"/>
      <c r="WBE216" s="597"/>
      <c r="WBF216" s="597"/>
      <c r="WBG216" s="446"/>
      <c r="WBH216" s="446"/>
      <c r="WBI216" s="446"/>
      <c r="WBJ216" s="597"/>
      <c r="WBK216" s="446"/>
      <c r="WBL216" s="446"/>
      <c r="WBM216" s="446"/>
      <c r="WBN216" s="446"/>
      <c r="WBO216" s="597"/>
      <c r="WBP216" s="144"/>
      <c r="WBQ216" s="144"/>
      <c r="WBR216" s="144"/>
      <c r="WBS216" s="145"/>
      <c r="WBT216" s="597"/>
      <c r="WBU216" s="597"/>
      <c r="WBV216" s="597"/>
      <c r="WBW216" s="446"/>
      <c r="WBX216" s="446"/>
      <c r="WBY216" s="446"/>
      <c r="WBZ216" s="597"/>
      <c r="WCA216" s="446"/>
      <c r="WCB216" s="446"/>
      <c r="WCC216" s="446"/>
      <c r="WCD216" s="446"/>
      <c r="WCE216" s="597"/>
      <c r="WCF216" s="144"/>
      <c r="WCG216" s="144"/>
      <c r="WCH216" s="144"/>
      <c r="WCI216" s="145"/>
      <c r="WCJ216" s="597"/>
      <c r="WCK216" s="597"/>
      <c r="WCL216" s="597"/>
      <c r="WCM216" s="446"/>
      <c r="WCN216" s="446"/>
      <c r="WCO216" s="446"/>
      <c r="WCP216" s="597"/>
      <c r="WCQ216" s="446"/>
      <c r="WCR216" s="446"/>
      <c r="WCS216" s="446"/>
      <c r="WCT216" s="446"/>
      <c r="WCU216" s="597"/>
      <c r="WCV216" s="144"/>
      <c r="WCW216" s="144"/>
      <c r="WCX216" s="144"/>
      <c r="WCY216" s="145"/>
      <c r="WCZ216" s="597"/>
      <c r="WDA216" s="597"/>
      <c r="WDB216" s="597"/>
      <c r="WDC216" s="446"/>
      <c r="WDD216" s="446"/>
      <c r="WDE216" s="446"/>
      <c r="WDF216" s="597"/>
      <c r="WDG216" s="446"/>
      <c r="WDH216" s="446"/>
      <c r="WDI216" s="446"/>
      <c r="WDJ216" s="446"/>
      <c r="WDK216" s="597"/>
      <c r="WDL216" s="144"/>
      <c r="WDM216" s="144"/>
      <c r="WDN216" s="144"/>
      <c r="WDO216" s="145"/>
      <c r="WDP216" s="597"/>
      <c r="WDQ216" s="597"/>
      <c r="WDR216" s="597"/>
      <c r="WDS216" s="446"/>
      <c r="WDT216" s="446"/>
      <c r="WDU216" s="446"/>
      <c r="WDV216" s="597"/>
      <c r="WDW216" s="446"/>
      <c r="WDX216" s="446"/>
      <c r="WDY216" s="446"/>
      <c r="WDZ216" s="446"/>
      <c r="WEA216" s="597"/>
      <c r="WEB216" s="144"/>
      <c r="WEC216" s="144"/>
      <c r="WED216" s="144"/>
      <c r="WEE216" s="145"/>
      <c r="WEF216" s="597"/>
      <c r="WEG216" s="597"/>
      <c r="WEH216" s="597"/>
      <c r="WEI216" s="446"/>
      <c r="WEJ216" s="446"/>
      <c r="WEK216" s="446"/>
      <c r="WEL216" s="597"/>
      <c r="WEM216" s="446"/>
      <c r="WEN216" s="446"/>
      <c r="WEO216" s="446"/>
      <c r="WEP216" s="446"/>
      <c r="WEQ216" s="597"/>
      <c r="WER216" s="144"/>
      <c r="WES216" s="144"/>
      <c r="WET216" s="144"/>
      <c r="WEU216" s="145"/>
      <c r="WEV216" s="597"/>
      <c r="WEW216" s="597"/>
      <c r="WEX216" s="597"/>
      <c r="WEY216" s="446"/>
      <c r="WEZ216" s="446"/>
      <c r="WFA216" s="446"/>
      <c r="WFB216" s="597"/>
      <c r="WFC216" s="446"/>
      <c r="WFD216" s="446"/>
      <c r="WFE216" s="446"/>
      <c r="WFF216" s="446"/>
      <c r="WFG216" s="597"/>
      <c r="WFH216" s="144"/>
      <c r="WFI216" s="144"/>
      <c r="WFJ216" s="144"/>
      <c r="WFK216" s="145"/>
      <c r="WFL216" s="597"/>
      <c r="WFM216" s="597"/>
      <c r="WFN216" s="597"/>
      <c r="WFO216" s="446"/>
      <c r="WFP216" s="446"/>
      <c r="WFQ216" s="446"/>
      <c r="WFR216" s="597"/>
      <c r="WFS216" s="446"/>
      <c r="WFT216" s="446"/>
      <c r="WFU216" s="446"/>
      <c r="WFV216" s="446"/>
      <c r="WFW216" s="597"/>
      <c r="WFX216" s="144"/>
      <c r="WFY216" s="144"/>
      <c r="WFZ216" s="144"/>
      <c r="WGA216" s="145"/>
      <c r="WGB216" s="597"/>
      <c r="WGC216" s="597"/>
      <c r="WGD216" s="597"/>
      <c r="WGE216" s="446"/>
      <c r="WGF216" s="446"/>
      <c r="WGG216" s="446"/>
      <c r="WGH216" s="597"/>
      <c r="WGI216" s="446"/>
      <c r="WGJ216" s="446"/>
      <c r="WGK216" s="446"/>
      <c r="WGL216" s="446"/>
      <c r="WGM216" s="597"/>
      <c r="WGN216" s="144"/>
      <c r="WGO216" s="144"/>
      <c r="WGP216" s="144"/>
      <c r="WGQ216" s="145"/>
      <c r="WGR216" s="597"/>
      <c r="WGS216" s="597"/>
      <c r="WGT216" s="597"/>
      <c r="WGU216" s="446"/>
      <c r="WGV216" s="446"/>
      <c r="WGW216" s="446"/>
      <c r="WGX216" s="597"/>
      <c r="WGY216" s="446"/>
      <c r="WGZ216" s="446"/>
      <c r="WHA216" s="446"/>
      <c r="WHB216" s="446"/>
      <c r="WHC216" s="597"/>
      <c r="WHD216" s="144"/>
      <c r="WHE216" s="144"/>
      <c r="WHF216" s="144"/>
      <c r="WHG216" s="145"/>
      <c r="WHH216" s="597"/>
      <c r="WHI216" s="597"/>
      <c r="WHJ216" s="597"/>
      <c r="WHK216" s="446"/>
      <c r="WHL216" s="446"/>
      <c r="WHM216" s="446"/>
      <c r="WHN216" s="597"/>
      <c r="WHO216" s="446"/>
      <c r="WHP216" s="446"/>
      <c r="WHQ216" s="446"/>
      <c r="WHR216" s="446"/>
      <c r="WHS216" s="597"/>
      <c r="WHT216" s="144"/>
      <c r="WHU216" s="144"/>
      <c r="WHV216" s="144"/>
      <c r="WHW216" s="145"/>
      <c r="WHX216" s="597"/>
      <c r="WHY216" s="597"/>
      <c r="WHZ216" s="597"/>
      <c r="WIA216" s="446"/>
      <c r="WIB216" s="446"/>
      <c r="WIC216" s="446"/>
      <c r="WID216" s="597"/>
      <c r="WIE216" s="446"/>
      <c r="WIF216" s="446"/>
      <c r="WIG216" s="446"/>
      <c r="WIH216" s="446"/>
      <c r="WII216" s="597"/>
      <c r="WIJ216" s="144"/>
      <c r="WIK216" s="144"/>
      <c r="WIL216" s="144"/>
      <c r="WIM216" s="145"/>
      <c r="WIN216" s="597"/>
      <c r="WIO216" s="597"/>
      <c r="WIP216" s="597"/>
      <c r="WIQ216" s="446"/>
      <c r="WIR216" s="446"/>
      <c r="WIS216" s="446"/>
      <c r="WIT216" s="597"/>
      <c r="WIU216" s="446"/>
      <c r="WIV216" s="446"/>
      <c r="WIW216" s="446"/>
      <c r="WIX216" s="446"/>
      <c r="WIY216" s="597"/>
      <c r="WIZ216" s="144"/>
      <c r="WJA216" s="144"/>
      <c r="WJB216" s="144"/>
      <c r="WJC216" s="145"/>
      <c r="WJD216" s="597"/>
      <c r="WJE216" s="597"/>
      <c r="WJF216" s="597"/>
      <c r="WJG216" s="446"/>
      <c r="WJH216" s="446"/>
      <c r="WJI216" s="446"/>
      <c r="WJJ216" s="597"/>
      <c r="WJK216" s="446"/>
      <c r="WJL216" s="446"/>
      <c r="WJM216" s="446"/>
      <c r="WJN216" s="446"/>
      <c r="WJO216" s="597"/>
      <c r="WJP216" s="144"/>
      <c r="WJQ216" s="144"/>
      <c r="WJR216" s="144"/>
      <c r="WJS216" s="145"/>
      <c r="WJT216" s="597"/>
      <c r="WJU216" s="597"/>
      <c r="WJV216" s="597"/>
      <c r="WJW216" s="446"/>
      <c r="WJX216" s="446"/>
      <c r="WJY216" s="446"/>
      <c r="WJZ216" s="597"/>
      <c r="WKA216" s="446"/>
      <c r="WKB216" s="446"/>
      <c r="WKC216" s="446"/>
      <c r="WKD216" s="446"/>
      <c r="WKE216" s="597"/>
      <c r="WKF216" s="144"/>
      <c r="WKG216" s="144"/>
      <c r="WKH216" s="144"/>
      <c r="WKI216" s="145"/>
      <c r="WKJ216" s="597"/>
      <c r="WKK216" s="597"/>
      <c r="WKL216" s="597"/>
      <c r="WKM216" s="446"/>
      <c r="WKN216" s="446"/>
      <c r="WKO216" s="446"/>
      <c r="WKP216" s="597"/>
      <c r="WKQ216" s="446"/>
      <c r="WKR216" s="446"/>
      <c r="WKS216" s="446"/>
      <c r="WKT216" s="446"/>
      <c r="WKU216" s="597"/>
      <c r="WKV216" s="144"/>
      <c r="WKW216" s="144"/>
      <c r="WKX216" s="144"/>
      <c r="WKY216" s="145"/>
      <c r="WKZ216" s="597"/>
      <c r="WLA216" s="597"/>
      <c r="WLB216" s="597"/>
      <c r="WLC216" s="446"/>
      <c r="WLD216" s="446"/>
      <c r="WLE216" s="446"/>
      <c r="WLF216" s="597"/>
      <c r="WLG216" s="446"/>
      <c r="WLH216" s="446"/>
      <c r="WLI216" s="446"/>
      <c r="WLJ216" s="446"/>
      <c r="WLK216" s="597"/>
      <c r="WLL216" s="144"/>
      <c r="WLM216" s="144"/>
      <c r="WLN216" s="144"/>
      <c r="WLO216" s="145"/>
      <c r="WLP216" s="597"/>
      <c r="WLQ216" s="597"/>
      <c r="WLR216" s="597"/>
      <c r="WLS216" s="446"/>
      <c r="WLT216" s="446"/>
      <c r="WLU216" s="446"/>
      <c r="WLV216" s="597"/>
      <c r="WLW216" s="446"/>
      <c r="WLX216" s="446"/>
      <c r="WLY216" s="446"/>
      <c r="WLZ216" s="446"/>
      <c r="WMA216" s="597"/>
      <c r="WMB216" s="144"/>
      <c r="WMC216" s="144"/>
      <c r="WMD216" s="144"/>
      <c r="WME216" s="145"/>
      <c r="WMF216" s="597"/>
      <c r="WMG216" s="597"/>
      <c r="WMH216" s="597"/>
      <c r="WMI216" s="446"/>
      <c r="WMJ216" s="446"/>
      <c r="WMK216" s="446"/>
      <c r="WML216" s="597"/>
      <c r="WMM216" s="446"/>
      <c r="WMN216" s="446"/>
      <c r="WMO216" s="446"/>
      <c r="WMP216" s="446"/>
      <c r="WMQ216" s="597"/>
      <c r="WMR216" s="144"/>
      <c r="WMS216" s="144"/>
      <c r="WMT216" s="144"/>
      <c r="WMU216" s="145"/>
      <c r="WMV216" s="597"/>
      <c r="WMW216" s="597"/>
      <c r="WMX216" s="597"/>
      <c r="WMY216" s="446"/>
      <c r="WMZ216" s="446"/>
      <c r="WNA216" s="446"/>
      <c r="WNB216" s="597"/>
      <c r="WNC216" s="446"/>
      <c r="WND216" s="446"/>
      <c r="WNE216" s="446"/>
      <c r="WNF216" s="446"/>
      <c r="WNG216" s="597"/>
      <c r="WNH216" s="144"/>
      <c r="WNI216" s="144"/>
      <c r="WNJ216" s="144"/>
      <c r="WNK216" s="145"/>
      <c r="WNL216" s="597"/>
      <c r="WNM216" s="597"/>
      <c r="WNN216" s="597"/>
      <c r="WNO216" s="446"/>
      <c r="WNP216" s="446"/>
      <c r="WNQ216" s="446"/>
      <c r="WNR216" s="597"/>
      <c r="WNS216" s="446"/>
      <c r="WNT216" s="446"/>
      <c r="WNU216" s="446"/>
      <c r="WNV216" s="446"/>
      <c r="WNW216" s="597"/>
      <c r="WNX216" s="144"/>
      <c r="WNY216" s="144"/>
      <c r="WNZ216" s="144"/>
      <c r="WOA216" s="145"/>
      <c r="WOB216" s="597"/>
      <c r="WOC216" s="597"/>
      <c r="WOD216" s="597"/>
      <c r="WOE216" s="446"/>
      <c r="WOF216" s="446"/>
      <c r="WOG216" s="446"/>
      <c r="WOH216" s="597"/>
      <c r="WOI216" s="446"/>
      <c r="WOJ216" s="446"/>
      <c r="WOK216" s="446"/>
      <c r="WOL216" s="446"/>
      <c r="WOM216" s="597"/>
      <c r="WON216" s="144"/>
      <c r="WOO216" s="144"/>
      <c r="WOP216" s="144"/>
      <c r="WOQ216" s="145"/>
      <c r="WOR216" s="597"/>
      <c r="WOS216" s="597"/>
      <c r="WOT216" s="597"/>
      <c r="WOU216" s="446"/>
      <c r="WOV216" s="446"/>
      <c r="WOW216" s="446"/>
      <c r="WOX216" s="597"/>
      <c r="WOY216" s="446"/>
      <c r="WOZ216" s="446"/>
      <c r="WPA216" s="446"/>
      <c r="WPB216" s="446"/>
      <c r="WPC216" s="597"/>
      <c r="WPD216" s="144"/>
      <c r="WPE216" s="144"/>
      <c r="WPF216" s="144"/>
      <c r="WPG216" s="145"/>
      <c r="WPH216" s="597"/>
      <c r="WPI216" s="597"/>
      <c r="WPJ216" s="597"/>
      <c r="WPK216" s="446"/>
      <c r="WPL216" s="446"/>
      <c r="WPM216" s="446"/>
      <c r="WPN216" s="597"/>
      <c r="WPO216" s="446"/>
      <c r="WPP216" s="446"/>
      <c r="WPQ216" s="446"/>
      <c r="WPR216" s="446"/>
      <c r="WPS216" s="597"/>
      <c r="WPT216" s="144"/>
      <c r="WPU216" s="144"/>
      <c r="WPV216" s="144"/>
      <c r="WPW216" s="145"/>
      <c r="WPX216" s="597"/>
      <c r="WPY216" s="597"/>
      <c r="WPZ216" s="597"/>
      <c r="WQA216" s="446"/>
      <c r="WQB216" s="446"/>
      <c r="WQC216" s="446"/>
      <c r="WQD216" s="597"/>
      <c r="WQE216" s="446"/>
      <c r="WQF216" s="446"/>
      <c r="WQG216" s="446"/>
      <c r="WQH216" s="446"/>
      <c r="WQI216" s="597"/>
      <c r="WQJ216" s="144"/>
      <c r="WQK216" s="144"/>
      <c r="WQL216" s="144"/>
      <c r="WQM216" s="145"/>
      <c r="WQN216" s="597"/>
      <c r="WQO216" s="597"/>
      <c r="WQP216" s="597"/>
      <c r="WQQ216" s="446"/>
      <c r="WQR216" s="446"/>
      <c r="WQS216" s="446"/>
      <c r="WQT216" s="597"/>
      <c r="WQU216" s="446"/>
      <c r="WQV216" s="446"/>
      <c r="WQW216" s="446"/>
      <c r="WQX216" s="446"/>
      <c r="WQY216" s="597"/>
      <c r="WQZ216" s="144"/>
      <c r="WRA216" s="144"/>
      <c r="WRB216" s="144"/>
      <c r="WRC216" s="145"/>
      <c r="WRD216" s="597"/>
      <c r="WRE216" s="597"/>
      <c r="WRF216" s="597"/>
      <c r="WRG216" s="446"/>
      <c r="WRH216" s="446"/>
      <c r="WRI216" s="446"/>
      <c r="WRJ216" s="597"/>
      <c r="WRK216" s="446"/>
      <c r="WRL216" s="446"/>
      <c r="WRM216" s="446"/>
      <c r="WRN216" s="446"/>
      <c r="WRO216" s="597"/>
      <c r="WRP216" s="144"/>
      <c r="WRQ216" s="144"/>
      <c r="WRR216" s="144"/>
      <c r="WRS216" s="145"/>
      <c r="WRT216" s="597"/>
      <c r="WRU216" s="597"/>
      <c r="WRV216" s="597"/>
      <c r="WRW216" s="446"/>
      <c r="WRX216" s="446"/>
      <c r="WRY216" s="446"/>
      <c r="WRZ216" s="597"/>
      <c r="WSA216" s="446"/>
      <c r="WSB216" s="446"/>
      <c r="WSC216" s="446"/>
      <c r="WSD216" s="446"/>
      <c r="WSE216" s="597"/>
      <c r="WSF216" s="144"/>
      <c r="WSG216" s="144"/>
      <c r="WSH216" s="144"/>
      <c r="WSI216" s="145"/>
      <c r="WSJ216" s="597"/>
      <c r="WSK216" s="597"/>
      <c r="WSL216" s="597"/>
      <c r="WSM216" s="446"/>
      <c r="WSN216" s="446"/>
      <c r="WSO216" s="446"/>
      <c r="WSP216" s="597"/>
      <c r="WSQ216" s="446"/>
      <c r="WSR216" s="446"/>
      <c r="WSS216" s="446"/>
      <c r="WST216" s="446"/>
      <c r="WSU216" s="597"/>
      <c r="WSV216" s="144"/>
      <c r="WSW216" s="144"/>
      <c r="WSX216" s="144"/>
      <c r="WSY216" s="145"/>
      <c r="WSZ216" s="597"/>
      <c r="WTA216" s="597"/>
      <c r="WTB216" s="597"/>
      <c r="WTC216" s="446"/>
      <c r="WTD216" s="446"/>
      <c r="WTE216" s="446"/>
      <c r="WTF216" s="597"/>
      <c r="WTG216" s="446"/>
      <c r="WTH216" s="446"/>
      <c r="WTI216" s="446"/>
      <c r="WTJ216" s="446"/>
      <c r="WTK216" s="597"/>
      <c r="WTL216" s="144"/>
      <c r="WTM216" s="144"/>
      <c r="WTN216" s="144"/>
      <c r="WTO216" s="145"/>
      <c r="WTP216" s="597"/>
      <c r="WTQ216" s="597"/>
      <c r="WTR216" s="597"/>
      <c r="WTS216" s="446"/>
      <c r="WTT216" s="446"/>
      <c r="WTU216" s="446"/>
      <c r="WTV216" s="597"/>
      <c r="WTW216" s="446"/>
      <c r="WTX216" s="446"/>
      <c r="WTY216" s="446"/>
      <c r="WTZ216" s="446"/>
      <c r="WUA216" s="597"/>
      <c r="WUB216" s="144"/>
      <c r="WUC216" s="144"/>
      <c r="WUD216" s="144"/>
      <c r="WUE216" s="145"/>
      <c r="WUF216" s="597"/>
      <c r="WUG216" s="597"/>
      <c r="WUH216" s="597"/>
      <c r="WUI216" s="446"/>
      <c r="WUJ216" s="446"/>
      <c r="WUK216" s="446"/>
      <c r="WUL216" s="597"/>
      <c r="WUM216" s="446"/>
      <c r="WUN216" s="446"/>
      <c r="WUO216" s="446"/>
      <c r="WUP216" s="446"/>
      <c r="WUQ216" s="597"/>
      <c r="WUR216" s="144"/>
      <c r="WUS216" s="144"/>
      <c r="WUT216" s="144"/>
      <c r="WUU216" s="145"/>
      <c r="WUV216" s="597"/>
      <c r="WUW216" s="597"/>
      <c r="WUX216" s="597"/>
      <c r="WUY216" s="446"/>
      <c r="WUZ216" s="446"/>
      <c r="WVA216" s="446"/>
      <c r="WVB216" s="597"/>
      <c r="WVC216" s="446"/>
      <c r="WVD216" s="446"/>
      <c r="WVE216" s="446"/>
      <c r="WVF216" s="446"/>
      <c r="WVG216" s="597"/>
      <c r="WVH216" s="144"/>
      <c r="WVI216" s="144"/>
      <c r="WVJ216" s="144"/>
      <c r="WVK216" s="145"/>
      <c r="WVL216" s="597"/>
      <c r="WVM216" s="597"/>
      <c r="WVN216" s="597"/>
      <c r="WVO216" s="446"/>
      <c r="WVP216" s="446"/>
      <c r="WVQ216" s="446"/>
      <c r="WVR216" s="597"/>
      <c r="WVS216" s="446"/>
      <c r="WVT216" s="446"/>
      <c r="WVU216" s="446"/>
      <c r="WVV216" s="446"/>
      <c r="WVW216" s="597"/>
      <c r="WVX216" s="144"/>
      <c r="WVY216" s="144"/>
      <c r="WVZ216" s="144"/>
      <c r="WWA216" s="145"/>
      <c r="WWB216" s="597"/>
      <c r="WWC216" s="597"/>
      <c r="WWD216" s="597"/>
      <c r="WWE216" s="446"/>
      <c r="WWF216" s="446"/>
      <c r="WWG216" s="446"/>
      <c r="WWH216" s="597"/>
      <c r="WWI216" s="446"/>
      <c r="WWJ216" s="446"/>
      <c r="WWK216" s="446"/>
      <c r="WWL216" s="446"/>
      <c r="WWM216" s="597"/>
      <c r="WWN216" s="144"/>
      <c r="WWO216" s="144"/>
      <c r="WWP216" s="144"/>
      <c r="WWQ216" s="145"/>
      <c r="WWR216" s="597"/>
      <c r="WWS216" s="597"/>
      <c r="WWT216" s="597"/>
      <c r="WWU216" s="446"/>
      <c r="WWV216" s="446"/>
      <c r="WWW216" s="446"/>
      <c r="WWX216" s="597"/>
      <c r="WWY216" s="446"/>
      <c r="WWZ216" s="446"/>
      <c r="WXA216" s="446"/>
      <c r="WXB216" s="446"/>
      <c r="WXC216" s="597"/>
      <c r="WXD216" s="144"/>
      <c r="WXE216" s="144"/>
      <c r="WXF216" s="144"/>
      <c r="WXG216" s="145"/>
      <c r="WXH216" s="597"/>
      <c r="WXI216" s="597"/>
      <c r="WXJ216" s="597"/>
      <c r="WXK216" s="446"/>
      <c r="WXL216" s="446"/>
      <c r="WXM216" s="446"/>
      <c r="WXN216" s="597"/>
      <c r="WXO216" s="446"/>
      <c r="WXP216" s="446"/>
      <c r="WXQ216" s="446"/>
      <c r="WXR216" s="446"/>
      <c r="WXS216" s="597"/>
      <c r="WXT216" s="144"/>
      <c r="WXU216" s="144"/>
      <c r="WXV216" s="144"/>
      <c r="WXW216" s="145"/>
      <c r="WXX216" s="597"/>
      <c r="WXY216" s="597"/>
      <c r="WXZ216" s="597"/>
      <c r="WYA216" s="446"/>
      <c r="WYB216" s="446"/>
      <c r="WYC216" s="446"/>
      <c r="WYD216" s="597"/>
      <c r="WYE216" s="446"/>
      <c r="WYF216" s="446"/>
      <c r="WYG216" s="446"/>
      <c r="WYH216" s="446"/>
      <c r="WYI216" s="597"/>
      <c r="WYJ216" s="144"/>
      <c r="WYK216" s="144"/>
      <c r="WYL216" s="144"/>
      <c r="WYM216" s="145"/>
      <c r="WYN216" s="597"/>
      <c r="WYO216" s="597"/>
      <c r="WYP216" s="597"/>
      <c r="WYQ216" s="446"/>
      <c r="WYR216" s="446"/>
      <c r="WYS216" s="446"/>
      <c r="WYT216" s="597"/>
      <c r="WYU216" s="446"/>
      <c r="WYV216" s="446"/>
      <c r="WYW216" s="446"/>
      <c r="WYX216" s="446"/>
      <c r="WYY216" s="597"/>
      <c r="WYZ216" s="144"/>
      <c r="WZA216" s="144"/>
      <c r="WZB216" s="144"/>
      <c r="WZC216" s="145"/>
      <c r="WZD216" s="597"/>
      <c r="WZE216" s="597"/>
      <c r="WZF216" s="597"/>
      <c r="WZG216" s="446"/>
      <c r="WZH216" s="446"/>
      <c r="WZI216" s="446"/>
      <c r="WZJ216" s="597"/>
      <c r="WZK216" s="446"/>
      <c r="WZL216" s="446"/>
      <c r="WZM216" s="446"/>
      <c r="WZN216" s="446"/>
      <c r="WZO216" s="597"/>
      <c r="WZP216" s="144"/>
      <c r="WZQ216" s="144"/>
      <c r="WZR216" s="144"/>
      <c r="WZS216" s="145"/>
      <c r="WZT216" s="597"/>
      <c r="WZU216" s="597"/>
      <c r="WZV216" s="597"/>
      <c r="WZW216" s="446"/>
      <c r="WZX216" s="446"/>
      <c r="WZY216" s="446"/>
      <c r="WZZ216" s="597"/>
      <c r="XAA216" s="446"/>
      <c r="XAB216" s="446"/>
      <c r="XAC216" s="446"/>
      <c r="XAD216" s="446"/>
      <c r="XAE216" s="597"/>
      <c r="XAF216" s="144"/>
      <c r="XAG216" s="144"/>
      <c r="XAH216" s="144"/>
      <c r="XAI216" s="145"/>
      <c r="XAJ216" s="597"/>
      <c r="XAK216" s="597"/>
      <c r="XAL216" s="597"/>
      <c r="XAM216" s="446"/>
      <c r="XAN216" s="446"/>
      <c r="XAO216" s="446"/>
      <c r="XAP216" s="597"/>
      <c r="XAQ216" s="446"/>
      <c r="XAR216" s="446"/>
      <c r="XAS216" s="446"/>
      <c r="XAT216" s="446"/>
      <c r="XAU216" s="597"/>
      <c r="XAV216" s="144"/>
      <c r="XAW216" s="144"/>
      <c r="XAX216" s="144"/>
      <c r="XAY216" s="145"/>
      <c r="XAZ216" s="597"/>
      <c r="XBA216" s="597"/>
      <c r="XBB216" s="597"/>
      <c r="XBC216" s="446"/>
      <c r="XBD216" s="446"/>
      <c r="XBE216" s="446"/>
      <c r="XBF216" s="597"/>
      <c r="XBG216" s="446"/>
      <c r="XBH216" s="446"/>
      <c r="XBI216" s="446"/>
      <c r="XBJ216" s="446"/>
      <c r="XBK216" s="597"/>
      <c r="XBL216" s="144"/>
      <c r="XBM216" s="144"/>
      <c r="XBN216" s="144"/>
      <c r="XBO216" s="145"/>
      <c r="XBP216" s="597"/>
      <c r="XBQ216" s="597"/>
      <c r="XBR216" s="597"/>
      <c r="XBS216" s="446"/>
      <c r="XBT216" s="446"/>
      <c r="XBU216" s="446"/>
      <c r="XBV216" s="597"/>
      <c r="XBW216" s="446"/>
      <c r="XBX216" s="446"/>
      <c r="XBY216" s="446"/>
      <c r="XBZ216" s="446"/>
      <c r="XCA216" s="597"/>
      <c r="XCB216" s="144"/>
      <c r="XCC216" s="144"/>
      <c r="XCD216" s="144"/>
      <c r="XCE216" s="145"/>
      <c r="XCF216" s="597"/>
      <c r="XCG216" s="597"/>
      <c r="XCH216" s="597"/>
      <c r="XCI216" s="446"/>
      <c r="XCJ216" s="446"/>
      <c r="XCK216" s="446"/>
      <c r="XCL216" s="597"/>
      <c r="XCM216" s="446"/>
      <c r="XCN216" s="446"/>
      <c r="XCO216" s="446"/>
      <c r="XCP216" s="446"/>
      <c r="XCQ216" s="597"/>
      <c r="XCR216" s="144"/>
      <c r="XCS216" s="144"/>
      <c r="XCT216" s="144"/>
      <c r="XCU216" s="145"/>
      <c r="XCV216" s="597"/>
      <c r="XCW216" s="597"/>
      <c r="XCX216" s="597"/>
      <c r="XCY216" s="446"/>
      <c r="XCZ216" s="446"/>
      <c r="XDA216" s="446"/>
      <c r="XDB216" s="597"/>
      <c r="XDC216" s="446"/>
      <c r="XDD216" s="446"/>
      <c r="XDE216" s="446"/>
      <c r="XDF216" s="446"/>
      <c r="XDG216" s="597"/>
      <c r="XDH216" s="144"/>
      <c r="XDI216" s="144"/>
      <c r="XDJ216" s="144"/>
      <c r="XDK216" s="145"/>
      <c r="XDL216" s="597"/>
      <c r="XDM216" s="597"/>
      <c r="XDN216" s="597"/>
      <c r="XDO216" s="446"/>
      <c r="XDP216" s="446"/>
      <c r="XDQ216" s="446"/>
      <c r="XDR216" s="597"/>
      <c r="XDS216" s="446"/>
      <c r="XDT216" s="446"/>
      <c r="XDU216" s="446"/>
      <c r="XDV216" s="446"/>
      <c r="XDW216" s="597"/>
      <c r="XDX216" s="144"/>
      <c r="XDY216" s="144"/>
      <c r="XDZ216" s="144"/>
      <c r="XEA216" s="145"/>
      <c r="XEB216" s="597"/>
      <c r="XEC216" s="597"/>
      <c r="XED216" s="597"/>
      <c r="XEE216" s="446"/>
      <c r="XEF216" s="446"/>
      <c r="XEG216" s="446"/>
      <c r="XEH216" s="597"/>
      <c r="XEI216" s="446"/>
      <c r="XEJ216" s="446"/>
      <c r="XEK216" s="446"/>
      <c r="XEL216" s="446"/>
      <c r="XEM216" s="597"/>
      <c r="XEN216" s="144"/>
      <c r="XEO216" s="144"/>
      <c r="XEP216" s="144"/>
      <c r="XEQ216" s="145"/>
      <c r="XER216" s="597"/>
      <c r="XES216" s="597"/>
      <c r="XET216" s="597"/>
      <c r="XEU216" s="446"/>
      <c r="XEV216" s="446"/>
      <c r="XEW216" s="446"/>
      <c r="XEX216" s="597"/>
      <c r="XEY216" s="446"/>
      <c r="XEZ216" s="446"/>
      <c r="XFA216" s="446"/>
      <c r="XFB216" s="446"/>
      <c r="XFC216" s="597"/>
    </row>
    <row r="217" spans="1:16383" s="147" customFormat="1" ht="16.5">
      <c r="A217" s="159" t="s">
        <v>235</v>
      </c>
      <c r="B217" s="144" t="s">
        <v>1080</v>
      </c>
      <c r="C217" s="159"/>
      <c r="D217" s="160" t="s">
        <v>121</v>
      </c>
      <c r="E217" s="161">
        <f>E219+E221+E222+E224+E225+E227+E228+E229+E231+E233+E234</f>
        <v>487226000</v>
      </c>
      <c r="F217" s="161">
        <f t="shared" ref="F217:P217" si="92">F219+F221+F222+F224+F225+F227+F228+F229+F231+F233+F234</f>
        <v>487226000</v>
      </c>
      <c r="G217" s="161">
        <f t="shared" si="92"/>
        <v>153488400</v>
      </c>
      <c r="H217" s="161">
        <f t="shared" si="92"/>
        <v>4085400</v>
      </c>
      <c r="I217" s="161">
        <f t="shared" si="92"/>
        <v>0</v>
      </c>
      <c r="J217" s="161">
        <f t="shared" si="92"/>
        <v>477400</v>
      </c>
      <c r="K217" s="161">
        <f t="shared" si="92"/>
        <v>0</v>
      </c>
      <c r="L217" s="161">
        <f t="shared" si="92"/>
        <v>477400</v>
      </c>
      <c r="M217" s="161">
        <f t="shared" si="92"/>
        <v>0</v>
      </c>
      <c r="N217" s="161">
        <f t="shared" si="92"/>
        <v>477400</v>
      </c>
      <c r="O217" s="161">
        <f t="shared" si="92"/>
        <v>0</v>
      </c>
      <c r="P217" s="161">
        <f t="shared" si="92"/>
        <v>487703400</v>
      </c>
      <c r="Q217" s="359"/>
      <c r="R217" s="146"/>
      <c r="S217" s="146"/>
      <c r="T217" s="146"/>
      <c r="U217" s="146"/>
    </row>
    <row r="218" spans="1:16383" s="147" customFormat="1" ht="16.5">
      <c r="A218" s="159" t="s">
        <v>240</v>
      </c>
      <c r="B218" s="144" t="s">
        <v>1080</v>
      </c>
      <c r="C218" s="159"/>
      <c r="D218" s="162" t="s">
        <v>121</v>
      </c>
      <c r="E218" s="161"/>
      <c r="F218" s="161"/>
      <c r="G218" s="161"/>
      <c r="H218" s="161"/>
      <c r="I218" s="161"/>
      <c r="J218" s="161"/>
      <c r="K218" s="161"/>
      <c r="L218" s="161"/>
      <c r="M218" s="161"/>
      <c r="N218" s="161"/>
      <c r="O218" s="161"/>
      <c r="P218" s="161"/>
      <c r="Q218" s="359"/>
      <c r="R218" s="146"/>
      <c r="S218" s="146"/>
      <c r="T218" s="146"/>
      <c r="U218" s="146"/>
    </row>
    <row r="219" spans="1:16383" s="147" customFormat="1" ht="20.25" customHeight="1">
      <c r="A219" s="144" t="s">
        <v>283</v>
      </c>
      <c r="B219" s="144" t="s">
        <v>280</v>
      </c>
      <c r="C219" s="144" t="s">
        <v>25</v>
      </c>
      <c r="D219" s="145" t="s">
        <v>214</v>
      </c>
      <c r="E219" s="446">
        <v>102563100</v>
      </c>
      <c r="F219" s="446">
        <f t="shared" si="63"/>
        <v>102563100</v>
      </c>
      <c r="G219" s="446">
        <v>80798100</v>
      </c>
      <c r="H219" s="446">
        <v>1856700</v>
      </c>
      <c r="I219" s="446">
        <v>0</v>
      </c>
      <c r="J219" s="446">
        <v>0</v>
      </c>
      <c r="K219" s="446">
        <v>0</v>
      </c>
      <c r="L219" s="446">
        <f t="shared" si="70"/>
        <v>0</v>
      </c>
      <c r="M219" s="446">
        <v>0</v>
      </c>
      <c r="N219" s="446">
        <f>J219</f>
        <v>0</v>
      </c>
      <c r="O219" s="446">
        <f>N219</f>
        <v>0</v>
      </c>
      <c r="P219" s="446">
        <f t="shared" si="91"/>
        <v>102563100</v>
      </c>
      <c r="Q219" s="359"/>
      <c r="R219" s="146"/>
      <c r="S219" s="146"/>
      <c r="T219" s="146"/>
      <c r="U219" s="146"/>
    </row>
    <row r="220" spans="1:16383" s="157" customFormat="1" ht="45">
      <c r="A220" s="377" t="s">
        <v>447</v>
      </c>
      <c r="B220" s="377" t="s">
        <v>301</v>
      </c>
      <c r="C220" s="377"/>
      <c r="D220" s="145" t="s">
        <v>302</v>
      </c>
      <c r="E220" s="446">
        <f>E221+E222</f>
        <v>7081100</v>
      </c>
      <c r="F220" s="446">
        <f t="shared" ref="F220:P220" si="93">F221+F222</f>
        <v>7081100</v>
      </c>
      <c r="G220" s="446">
        <f t="shared" si="93"/>
        <v>0</v>
      </c>
      <c r="H220" s="446">
        <f t="shared" si="93"/>
        <v>0</v>
      </c>
      <c r="I220" s="446">
        <f t="shared" si="93"/>
        <v>0</v>
      </c>
      <c r="J220" s="446">
        <f t="shared" si="93"/>
        <v>0</v>
      </c>
      <c r="K220" s="446">
        <f t="shared" si="93"/>
        <v>0</v>
      </c>
      <c r="L220" s="446">
        <f t="shared" si="93"/>
        <v>0</v>
      </c>
      <c r="M220" s="446">
        <f t="shared" si="93"/>
        <v>0</v>
      </c>
      <c r="N220" s="446">
        <f t="shared" si="93"/>
        <v>0</v>
      </c>
      <c r="O220" s="446">
        <f t="shared" si="93"/>
        <v>0</v>
      </c>
      <c r="P220" s="446">
        <f t="shared" si="93"/>
        <v>7081100</v>
      </c>
      <c r="Q220" s="584"/>
      <c r="R220" s="183"/>
      <c r="S220" s="183"/>
      <c r="T220" s="183"/>
      <c r="U220" s="183"/>
    </row>
    <row r="221" spans="1:16383" s="591" customFormat="1" ht="30">
      <c r="A221" s="378" t="s">
        <v>448</v>
      </c>
      <c r="B221" s="378" t="s">
        <v>158</v>
      </c>
      <c r="C221" s="378" t="s">
        <v>143</v>
      </c>
      <c r="D221" s="448" t="s">
        <v>303</v>
      </c>
      <c r="E221" s="449">
        <v>1647700</v>
      </c>
      <c r="F221" s="449">
        <f t="shared" si="63"/>
        <v>1647700</v>
      </c>
      <c r="G221" s="449">
        <v>0</v>
      </c>
      <c r="H221" s="449">
        <v>0</v>
      </c>
      <c r="I221" s="449">
        <v>0</v>
      </c>
      <c r="J221" s="449">
        <v>0</v>
      </c>
      <c r="K221" s="449">
        <v>0</v>
      </c>
      <c r="L221" s="446">
        <f t="shared" si="70"/>
        <v>0</v>
      </c>
      <c r="M221" s="449">
        <v>0</v>
      </c>
      <c r="N221" s="449">
        <v>0</v>
      </c>
      <c r="O221" s="449">
        <v>0</v>
      </c>
      <c r="P221" s="449">
        <f t="shared" si="91"/>
        <v>1647700</v>
      </c>
      <c r="Q221" s="589"/>
      <c r="R221" s="590"/>
      <c r="S221" s="590"/>
      <c r="T221" s="590"/>
      <c r="U221" s="590"/>
    </row>
    <row r="222" spans="1:16383" s="591" customFormat="1" ht="19.5" customHeight="1">
      <c r="A222" s="378" t="s">
        <v>449</v>
      </c>
      <c r="B222" s="378" t="s">
        <v>304</v>
      </c>
      <c r="C222" s="378" t="s">
        <v>157</v>
      </c>
      <c r="D222" s="448" t="s">
        <v>227</v>
      </c>
      <c r="E222" s="449">
        <v>5433400</v>
      </c>
      <c r="F222" s="449">
        <f t="shared" si="63"/>
        <v>5433400</v>
      </c>
      <c r="G222" s="449">
        <v>0</v>
      </c>
      <c r="H222" s="449">
        <v>0</v>
      </c>
      <c r="I222" s="449">
        <v>0</v>
      </c>
      <c r="J222" s="449">
        <v>0</v>
      </c>
      <c r="K222" s="449">
        <v>0</v>
      </c>
      <c r="L222" s="446">
        <f t="shared" si="70"/>
        <v>0</v>
      </c>
      <c r="M222" s="449">
        <v>0</v>
      </c>
      <c r="N222" s="449">
        <v>0</v>
      </c>
      <c r="O222" s="449">
        <v>0</v>
      </c>
      <c r="P222" s="449">
        <f t="shared" si="91"/>
        <v>5433400</v>
      </c>
      <c r="Q222" s="589"/>
      <c r="R222" s="590"/>
      <c r="S222" s="590"/>
      <c r="T222" s="590"/>
      <c r="U222" s="590"/>
    </row>
    <row r="223" spans="1:16383" s="157" customFormat="1" ht="45">
      <c r="A223" s="377" t="s">
        <v>450</v>
      </c>
      <c r="B223" s="377" t="s">
        <v>305</v>
      </c>
      <c r="C223" s="377"/>
      <c r="D223" s="199" t="s">
        <v>655</v>
      </c>
      <c r="E223" s="446">
        <f>E224+E225</f>
        <v>92194100</v>
      </c>
      <c r="F223" s="446">
        <f t="shared" ref="F223:G223" si="94">F224+F225</f>
        <v>92194100</v>
      </c>
      <c r="G223" s="446">
        <f t="shared" si="94"/>
        <v>39653000</v>
      </c>
      <c r="H223" s="446">
        <f t="shared" ref="H223:O223" si="95">H224+H225</f>
        <v>217800</v>
      </c>
      <c r="I223" s="446">
        <f t="shared" si="95"/>
        <v>0</v>
      </c>
      <c r="J223" s="446">
        <f t="shared" si="95"/>
        <v>0</v>
      </c>
      <c r="K223" s="446">
        <v>0</v>
      </c>
      <c r="L223" s="446">
        <f t="shared" si="70"/>
        <v>0</v>
      </c>
      <c r="M223" s="446">
        <f t="shared" si="95"/>
        <v>0</v>
      </c>
      <c r="N223" s="446">
        <f t="shared" si="95"/>
        <v>0</v>
      </c>
      <c r="O223" s="446">
        <f t="shared" si="95"/>
        <v>0</v>
      </c>
      <c r="P223" s="446">
        <f t="shared" si="91"/>
        <v>92194100</v>
      </c>
      <c r="Q223" s="584"/>
      <c r="R223" s="183"/>
      <c r="S223" s="183"/>
      <c r="T223" s="183"/>
      <c r="U223" s="183"/>
    </row>
    <row r="224" spans="1:16383" s="591" customFormat="1" ht="45">
      <c r="A224" s="378" t="s">
        <v>451</v>
      </c>
      <c r="B224" s="378" t="s">
        <v>159</v>
      </c>
      <c r="C224" s="378" t="s">
        <v>142</v>
      </c>
      <c r="D224" s="448" t="s">
        <v>228</v>
      </c>
      <c r="E224" s="449">
        <v>51236900</v>
      </c>
      <c r="F224" s="449">
        <f t="shared" ref="F224:F287" si="96">E224-I224</f>
        <v>51236900</v>
      </c>
      <c r="G224" s="449">
        <v>39653000</v>
      </c>
      <c r="H224" s="449">
        <v>217800</v>
      </c>
      <c r="I224" s="449">
        <v>0</v>
      </c>
      <c r="J224" s="449">
        <v>0</v>
      </c>
      <c r="K224" s="449">
        <v>0</v>
      </c>
      <c r="L224" s="446">
        <f t="shared" si="70"/>
        <v>0</v>
      </c>
      <c r="M224" s="449">
        <v>0</v>
      </c>
      <c r="N224" s="449">
        <v>0</v>
      </c>
      <c r="O224" s="449">
        <v>0</v>
      </c>
      <c r="P224" s="449">
        <f t="shared" si="91"/>
        <v>51236900</v>
      </c>
      <c r="Q224" s="589"/>
      <c r="R224" s="590"/>
      <c r="S224" s="590"/>
      <c r="T224" s="590"/>
      <c r="U224" s="590"/>
    </row>
    <row r="225" spans="1:16383" s="591" customFormat="1" ht="30">
      <c r="A225" s="378" t="s">
        <v>452</v>
      </c>
      <c r="B225" s="378" t="s">
        <v>163</v>
      </c>
      <c r="C225" s="378" t="s">
        <v>141</v>
      </c>
      <c r="D225" s="448" t="s">
        <v>656</v>
      </c>
      <c r="E225" s="449">
        <v>40957200</v>
      </c>
      <c r="F225" s="449">
        <f t="shared" si="96"/>
        <v>40957200</v>
      </c>
      <c r="G225" s="449">
        <v>0</v>
      </c>
      <c r="H225" s="379">
        <v>0</v>
      </c>
      <c r="I225" s="449">
        <v>0</v>
      </c>
      <c r="J225" s="449">
        <v>0</v>
      </c>
      <c r="K225" s="449">
        <v>0</v>
      </c>
      <c r="L225" s="446">
        <f t="shared" si="70"/>
        <v>0</v>
      </c>
      <c r="M225" s="449">
        <v>0</v>
      </c>
      <c r="N225" s="449">
        <v>0</v>
      </c>
      <c r="O225" s="449">
        <v>0</v>
      </c>
      <c r="P225" s="449">
        <f t="shared" si="91"/>
        <v>40957200</v>
      </c>
      <c r="Q225" s="589"/>
      <c r="R225" s="590"/>
      <c r="S225" s="590"/>
      <c r="T225" s="590"/>
      <c r="U225" s="590"/>
    </row>
    <row r="226" spans="1:16383" s="157" customFormat="1" ht="30">
      <c r="A226" s="377" t="s">
        <v>453</v>
      </c>
      <c r="B226" s="380" t="s">
        <v>306</v>
      </c>
      <c r="C226" s="380"/>
      <c r="D226" s="199" t="s">
        <v>307</v>
      </c>
      <c r="E226" s="446">
        <f>E227</f>
        <v>25335900</v>
      </c>
      <c r="F226" s="446">
        <f t="shared" si="96"/>
        <v>25335900</v>
      </c>
      <c r="G226" s="446">
        <f t="shared" ref="G226:O226" si="97">G227</f>
        <v>19273300</v>
      </c>
      <c r="H226" s="446">
        <f t="shared" si="97"/>
        <v>420100</v>
      </c>
      <c r="I226" s="446">
        <f t="shared" si="97"/>
        <v>0</v>
      </c>
      <c r="J226" s="446">
        <f t="shared" si="97"/>
        <v>0</v>
      </c>
      <c r="K226" s="446">
        <v>0</v>
      </c>
      <c r="L226" s="446">
        <f t="shared" si="70"/>
        <v>0</v>
      </c>
      <c r="M226" s="446">
        <f t="shared" si="97"/>
        <v>0</v>
      </c>
      <c r="N226" s="446">
        <f t="shared" si="97"/>
        <v>0</v>
      </c>
      <c r="O226" s="446">
        <f t="shared" si="97"/>
        <v>0</v>
      </c>
      <c r="P226" s="446">
        <f t="shared" si="91"/>
        <v>25335900</v>
      </c>
      <c r="Q226" s="584"/>
      <c r="R226" s="183"/>
      <c r="S226" s="183"/>
      <c r="T226" s="183"/>
      <c r="U226" s="183"/>
    </row>
    <row r="227" spans="1:16383" s="591" customFormat="1" ht="15.75" customHeight="1">
      <c r="A227" s="447" t="s">
        <v>454</v>
      </c>
      <c r="B227" s="447" t="s">
        <v>308</v>
      </c>
      <c r="C227" s="447" t="s">
        <v>144</v>
      </c>
      <c r="D227" s="381" t="s">
        <v>1088</v>
      </c>
      <c r="E227" s="449">
        <v>25335900</v>
      </c>
      <c r="F227" s="449">
        <f t="shared" si="96"/>
        <v>25335900</v>
      </c>
      <c r="G227" s="449">
        <v>19273300</v>
      </c>
      <c r="H227" s="379">
        <v>420100</v>
      </c>
      <c r="I227" s="449">
        <v>0</v>
      </c>
      <c r="J227" s="449">
        <v>0</v>
      </c>
      <c r="K227" s="449">
        <v>0</v>
      </c>
      <c r="L227" s="446">
        <f t="shared" si="70"/>
        <v>0</v>
      </c>
      <c r="M227" s="449">
        <v>0</v>
      </c>
      <c r="N227" s="449">
        <v>0</v>
      </c>
      <c r="O227" s="449">
        <v>0</v>
      </c>
      <c r="P227" s="449">
        <f t="shared" si="91"/>
        <v>25335900</v>
      </c>
      <c r="Q227" s="589"/>
      <c r="R227" s="590"/>
      <c r="S227" s="590"/>
      <c r="T227" s="590"/>
      <c r="U227" s="590"/>
    </row>
    <row r="228" spans="1:16383" s="157" customFormat="1" ht="60.75" customHeight="1">
      <c r="A228" s="377" t="s">
        <v>455</v>
      </c>
      <c r="B228" s="380" t="s">
        <v>162</v>
      </c>
      <c r="C228" s="380" t="s">
        <v>141</v>
      </c>
      <c r="D228" s="199" t="s">
        <v>657</v>
      </c>
      <c r="E228" s="371">
        <v>1780600</v>
      </c>
      <c r="F228" s="371">
        <f t="shared" si="96"/>
        <v>1780600</v>
      </c>
      <c r="G228" s="446">
        <v>0</v>
      </c>
      <c r="H228" s="446">
        <v>0</v>
      </c>
      <c r="I228" s="446">
        <v>0</v>
      </c>
      <c r="J228" s="446">
        <v>0</v>
      </c>
      <c r="K228" s="446">
        <v>0</v>
      </c>
      <c r="L228" s="446">
        <f t="shared" si="70"/>
        <v>0</v>
      </c>
      <c r="M228" s="446">
        <v>0</v>
      </c>
      <c r="N228" s="446">
        <v>0</v>
      </c>
      <c r="O228" s="446">
        <v>0</v>
      </c>
      <c r="P228" s="371">
        <f t="shared" si="91"/>
        <v>1780600</v>
      </c>
      <c r="Q228" s="584"/>
      <c r="R228" s="183"/>
      <c r="S228" s="183"/>
      <c r="T228" s="183"/>
      <c r="U228" s="183"/>
    </row>
    <row r="229" spans="1:16383" s="157" customFormat="1" ht="60">
      <c r="A229" s="377" t="s">
        <v>456</v>
      </c>
      <c r="B229" s="377" t="s">
        <v>309</v>
      </c>
      <c r="C229" s="382" t="s">
        <v>30</v>
      </c>
      <c r="D229" s="199" t="s">
        <v>658</v>
      </c>
      <c r="E229" s="371">
        <v>6800100</v>
      </c>
      <c r="F229" s="371">
        <f t="shared" si="96"/>
        <v>6800100</v>
      </c>
      <c r="G229" s="446">
        <v>0</v>
      </c>
      <c r="H229" s="446">
        <v>0</v>
      </c>
      <c r="I229" s="446">
        <v>0</v>
      </c>
      <c r="J229" s="446">
        <v>0</v>
      </c>
      <c r="K229" s="446">
        <v>0</v>
      </c>
      <c r="L229" s="446">
        <f t="shared" si="70"/>
        <v>0</v>
      </c>
      <c r="M229" s="446">
        <v>0</v>
      </c>
      <c r="N229" s="446">
        <v>0</v>
      </c>
      <c r="O229" s="446">
        <v>0</v>
      </c>
      <c r="P229" s="371">
        <f t="shared" si="91"/>
        <v>6800100</v>
      </c>
      <c r="Q229" s="584"/>
      <c r="R229" s="183"/>
      <c r="S229" s="183"/>
      <c r="T229" s="183"/>
      <c r="U229" s="183"/>
    </row>
    <row r="230" spans="1:16383" s="157" customFormat="1" ht="15">
      <c r="A230" s="377" t="s">
        <v>616</v>
      </c>
      <c r="B230" s="380" t="s">
        <v>614</v>
      </c>
      <c r="C230" s="380"/>
      <c r="D230" s="383" t="s">
        <v>310</v>
      </c>
      <c r="E230" s="446">
        <f>E231</f>
        <v>260000</v>
      </c>
      <c r="F230" s="446">
        <f t="shared" si="96"/>
        <v>260000</v>
      </c>
      <c r="G230" s="446">
        <f t="shared" ref="G230:O230" si="98">G231</f>
        <v>0</v>
      </c>
      <c r="H230" s="446">
        <f t="shared" si="98"/>
        <v>0</v>
      </c>
      <c r="I230" s="446">
        <f t="shared" si="98"/>
        <v>0</v>
      </c>
      <c r="J230" s="446">
        <f t="shared" si="98"/>
        <v>0</v>
      </c>
      <c r="K230" s="446">
        <v>0</v>
      </c>
      <c r="L230" s="446">
        <f t="shared" si="70"/>
        <v>0</v>
      </c>
      <c r="M230" s="446">
        <f t="shared" si="98"/>
        <v>0</v>
      </c>
      <c r="N230" s="446">
        <f t="shared" si="98"/>
        <v>0</v>
      </c>
      <c r="O230" s="446">
        <f t="shared" si="98"/>
        <v>0</v>
      </c>
      <c r="P230" s="446">
        <f t="shared" si="91"/>
        <v>260000</v>
      </c>
      <c r="Q230" s="584"/>
      <c r="R230" s="183"/>
      <c r="S230" s="183"/>
      <c r="T230" s="183"/>
      <c r="U230" s="183"/>
    </row>
    <row r="231" spans="1:16383" s="591" customFormat="1" ht="45">
      <c r="A231" s="447" t="s">
        <v>615</v>
      </c>
      <c r="B231" s="447" t="s">
        <v>613</v>
      </c>
      <c r="C231" s="447" t="s">
        <v>143</v>
      </c>
      <c r="D231" s="448" t="s">
        <v>1089</v>
      </c>
      <c r="E231" s="449">
        <v>260000</v>
      </c>
      <c r="F231" s="449">
        <f t="shared" si="96"/>
        <v>260000</v>
      </c>
      <c r="G231" s="449">
        <v>0</v>
      </c>
      <c r="H231" s="449">
        <v>0</v>
      </c>
      <c r="I231" s="449">
        <v>0</v>
      </c>
      <c r="J231" s="449">
        <v>0</v>
      </c>
      <c r="K231" s="449">
        <v>0</v>
      </c>
      <c r="L231" s="446">
        <f t="shared" si="70"/>
        <v>0</v>
      </c>
      <c r="M231" s="449">
        <v>0</v>
      </c>
      <c r="N231" s="449">
        <v>0</v>
      </c>
      <c r="O231" s="449">
        <v>0</v>
      </c>
      <c r="P231" s="449">
        <f t="shared" si="91"/>
        <v>260000</v>
      </c>
      <c r="Q231" s="589"/>
      <c r="R231" s="590"/>
      <c r="S231" s="590"/>
      <c r="T231" s="590"/>
      <c r="U231" s="590"/>
    </row>
    <row r="232" spans="1:16383" s="591" customFormat="1" ht="15">
      <c r="A232" s="377" t="s">
        <v>659</v>
      </c>
      <c r="B232" s="377" t="s">
        <v>660</v>
      </c>
      <c r="C232" s="382"/>
      <c r="D232" s="199" t="s">
        <v>311</v>
      </c>
      <c r="E232" s="371">
        <f>E233+E234</f>
        <v>251211100</v>
      </c>
      <c r="F232" s="371">
        <f t="shared" si="96"/>
        <v>251211100</v>
      </c>
      <c r="G232" s="371">
        <f t="shared" ref="G232:O232" si="99">G233+G234</f>
        <v>13764000</v>
      </c>
      <c r="H232" s="371">
        <f t="shared" si="99"/>
        <v>1590800</v>
      </c>
      <c r="I232" s="371">
        <f t="shared" si="99"/>
        <v>0</v>
      </c>
      <c r="J232" s="371">
        <f t="shared" si="99"/>
        <v>477400</v>
      </c>
      <c r="K232" s="371">
        <f t="shared" si="99"/>
        <v>0</v>
      </c>
      <c r="L232" s="446">
        <f t="shared" si="70"/>
        <v>477400</v>
      </c>
      <c r="M232" s="371">
        <f t="shared" si="99"/>
        <v>0</v>
      </c>
      <c r="N232" s="371">
        <f t="shared" si="99"/>
        <v>477400</v>
      </c>
      <c r="O232" s="371">
        <f t="shared" si="99"/>
        <v>0</v>
      </c>
      <c r="P232" s="371">
        <f t="shared" si="91"/>
        <v>251688500</v>
      </c>
      <c r="Q232" s="598"/>
      <c r="R232" s="599"/>
      <c r="S232" s="360"/>
      <c r="T232" s="600"/>
      <c r="U232" s="600"/>
      <c r="V232" s="600"/>
      <c r="W232" s="598"/>
      <c r="X232" s="598"/>
      <c r="Y232" s="598"/>
      <c r="Z232" s="598"/>
      <c r="AA232" s="598"/>
      <c r="AB232" s="598"/>
      <c r="AC232" s="598"/>
      <c r="AD232" s="598"/>
      <c r="AE232" s="600"/>
      <c r="AF232" s="599"/>
      <c r="AG232" s="599"/>
      <c r="AH232" s="599"/>
      <c r="AI232" s="360"/>
      <c r="AJ232" s="600"/>
      <c r="AK232" s="600"/>
      <c r="AL232" s="600"/>
      <c r="AM232" s="598"/>
      <c r="AN232" s="598"/>
      <c r="AO232" s="598"/>
      <c r="AP232" s="598"/>
      <c r="AQ232" s="598"/>
      <c r="AR232" s="598"/>
      <c r="AS232" s="598"/>
      <c r="AT232" s="598"/>
      <c r="AU232" s="600"/>
      <c r="AV232" s="599"/>
      <c r="AW232" s="599"/>
      <c r="AX232" s="599"/>
      <c r="AY232" s="360"/>
      <c r="AZ232" s="600"/>
      <c r="BA232" s="600"/>
      <c r="BB232" s="600"/>
      <c r="BC232" s="598"/>
      <c r="BD232" s="598"/>
      <c r="BE232" s="598"/>
      <c r="BF232" s="598"/>
      <c r="BG232" s="598"/>
      <c r="BH232" s="598"/>
      <c r="BI232" s="598"/>
      <c r="BJ232" s="598"/>
      <c r="BK232" s="600"/>
      <c r="BL232" s="599"/>
      <c r="BM232" s="599"/>
      <c r="BN232" s="599"/>
      <c r="BO232" s="360"/>
      <c r="BP232" s="600"/>
      <c r="BQ232" s="600"/>
      <c r="BR232" s="600"/>
      <c r="BS232" s="598"/>
      <c r="BT232" s="598"/>
      <c r="BU232" s="598"/>
      <c r="BV232" s="598"/>
      <c r="BW232" s="598"/>
      <c r="BX232" s="598"/>
      <c r="BY232" s="598"/>
      <c r="BZ232" s="598"/>
      <c r="CA232" s="600"/>
      <c r="CB232" s="599"/>
      <c r="CC232" s="599"/>
      <c r="CD232" s="599"/>
      <c r="CE232" s="360"/>
      <c r="CF232" s="600"/>
      <c r="CG232" s="600"/>
      <c r="CH232" s="600"/>
      <c r="CI232" s="598"/>
      <c r="CJ232" s="598"/>
      <c r="CK232" s="598"/>
      <c r="CL232" s="598"/>
      <c r="CM232" s="598"/>
      <c r="CN232" s="598"/>
      <c r="CO232" s="598"/>
      <c r="CP232" s="598"/>
      <c r="CQ232" s="600"/>
      <c r="CR232" s="599"/>
      <c r="CS232" s="599"/>
      <c r="CT232" s="599"/>
      <c r="CU232" s="360"/>
      <c r="CV232" s="600"/>
      <c r="CW232" s="600"/>
      <c r="CX232" s="600"/>
      <c r="CY232" s="598"/>
      <c r="CZ232" s="598"/>
      <c r="DA232" s="598"/>
      <c r="DB232" s="598"/>
      <c r="DC232" s="598"/>
      <c r="DD232" s="598"/>
      <c r="DE232" s="598"/>
      <c r="DF232" s="598"/>
      <c r="DG232" s="600"/>
      <c r="DH232" s="599"/>
      <c r="DI232" s="599"/>
      <c r="DJ232" s="599"/>
      <c r="DK232" s="360"/>
      <c r="DL232" s="600"/>
      <c r="DM232" s="600"/>
      <c r="DN232" s="600"/>
      <c r="DO232" s="598"/>
      <c r="DP232" s="598"/>
      <c r="DQ232" s="598"/>
      <c r="DR232" s="598"/>
      <c r="DS232" s="598"/>
      <c r="DT232" s="598"/>
      <c r="DU232" s="598"/>
      <c r="DV232" s="598"/>
      <c r="DW232" s="600"/>
      <c r="DX232" s="599"/>
      <c r="DY232" s="599"/>
      <c r="DZ232" s="599"/>
      <c r="EA232" s="360"/>
      <c r="EB232" s="600"/>
      <c r="EC232" s="600"/>
      <c r="ED232" s="600"/>
      <c r="EE232" s="598"/>
      <c r="EF232" s="598"/>
      <c r="EG232" s="598"/>
      <c r="EH232" s="598"/>
      <c r="EI232" s="598"/>
      <c r="EJ232" s="598"/>
      <c r="EK232" s="598"/>
      <c r="EL232" s="598"/>
      <c r="EM232" s="600"/>
      <c r="EN232" s="599"/>
      <c r="EO232" s="599"/>
      <c r="EP232" s="599"/>
      <c r="EQ232" s="360"/>
      <c r="ER232" s="600"/>
      <c r="ES232" s="600"/>
      <c r="ET232" s="600"/>
      <c r="EU232" s="598"/>
      <c r="EV232" s="598"/>
      <c r="EW232" s="598"/>
      <c r="EX232" s="598"/>
      <c r="EY232" s="598"/>
      <c r="EZ232" s="598"/>
      <c r="FA232" s="598"/>
      <c r="FB232" s="598"/>
      <c r="FC232" s="600"/>
      <c r="FD232" s="599"/>
      <c r="FE232" s="599"/>
      <c r="FF232" s="599"/>
      <c r="FG232" s="360"/>
      <c r="FH232" s="600"/>
      <c r="FI232" s="600"/>
      <c r="FJ232" s="600"/>
      <c r="FK232" s="598"/>
      <c r="FL232" s="598"/>
      <c r="FM232" s="598"/>
      <c r="FN232" s="598"/>
      <c r="FO232" s="598"/>
      <c r="FP232" s="598"/>
      <c r="FQ232" s="598"/>
      <c r="FR232" s="598"/>
      <c r="FS232" s="600"/>
      <c r="FT232" s="599"/>
      <c r="FU232" s="599"/>
      <c r="FV232" s="599"/>
      <c r="FW232" s="360"/>
      <c r="FX232" s="600"/>
      <c r="FY232" s="600"/>
      <c r="FZ232" s="600"/>
      <c r="GA232" s="598"/>
      <c r="GB232" s="598"/>
      <c r="GC232" s="598"/>
      <c r="GD232" s="598"/>
      <c r="GE232" s="598"/>
      <c r="GF232" s="598"/>
      <c r="GG232" s="598"/>
      <c r="GH232" s="598"/>
      <c r="GI232" s="600"/>
      <c r="GJ232" s="599"/>
      <c r="GK232" s="599"/>
      <c r="GL232" s="599"/>
      <c r="GM232" s="360"/>
      <c r="GN232" s="600"/>
      <c r="GO232" s="600"/>
      <c r="GP232" s="600"/>
      <c r="GQ232" s="598"/>
      <c r="GR232" s="598"/>
      <c r="GS232" s="598"/>
      <c r="GT232" s="598"/>
      <c r="GU232" s="598"/>
      <c r="GV232" s="598"/>
      <c r="GW232" s="598"/>
      <c r="GX232" s="598"/>
      <c r="GY232" s="600"/>
      <c r="GZ232" s="599"/>
      <c r="HA232" s="599"/>
      <c r="HB232" s="599"/>
      <c r="HC232" s="360"/>
      <c r="HD232" s="600"/>
      <c r="HE232" s="600"/>
      <c r="HF232" s="600"/>
      <c r="HG232" s="598"/>
      <c r="HH232" s="598"/>
      <c r="HI232" s="598"/>
      <c r="HJ232" s="598"/>
      <c r="HK232" s="598"/>
      <c r="HL232" s="598"/>
      <c r="HM232" s="598"/>
      <c r="HN232" s="598"/>
      <c r="HO232" s="600"/>
      <c r="HP232" s="599"/>
      <c r="HQ232" s="599"/>
      <c r="HR232" s="599"/>
      <c r="HS232" s="360"/>
      <c r="HT232" s="600"/>
      <c r="HU232" s="600"/>
      <c r="HV232" s="600"/>
      <c r="HW232" s="598"/>
      <c r="HX232" s="598"/>
      <c r="HY232" s="598"/>
      <c r="HZ232" s="598"/>
      <c r="IA232" s="598"/>
      <c r="IB232" s="598"/>
      <c r="IC232" s="598"/>
      <c r="ID232" s="598"/>
      <c r="IE232" s="600"/>
      <c r="IF232" s="599"/>
      <c r="IG232" s="599"/>
      <c r="IH232" s="599"/>
      <c r="II232" s="360"/>
      <c r="IJ232" s="600"/>
      <c r="IK232" s="600"/>
      <c r="IL232" s="600"/>
      <c r="IM232" s="598"/>
      <c r="IN232" s="598"/>
      <c r="IO232" s="598"/>
      <c r="IP232" s="598"/>
      <c r="IQ232" s="598"/>
      <c r="IR232" s="598"/>
      <c r="IS232" s="598"/>
      <c r="IT232" s="598"/>
      <c r="IU232" s="600"/>
      <c r="IV232" s="599"/>
      <c r="IW232" s="599"/>
      <c r="IX232" s="599"/>
      <c r="IY232" s="360"/>
      <c r="IZ232" s="600"/>
      <c r="JA232" s="600"/>
      <c r="JB232" s="600"/>
      <c r="JC232" s="598"/>
      <c r="JD232" s="598"/>
      <c r="JE232" s="598"/>
      <c r="JF232" s="598"/>
      <c r="JG232" s="598"/>
      <c r="JH232" s="598"/>
      <c r="JI232" s="598"/>
      <c r="JJ232" s="598"/>
      <c r="JK232" s="600"/>
      <c r="JL232" s="599"/>
      <c r="JM232" s="599"/>
      <c r="JN232" s="599"/>
      <c r="JO232" s="360"/>
      <c r="JP232" s="600"/>
      <c r="JQ232" s="600"/>
      <c r="JR232" s="600"/>
      <c r="JS232" s="598"/>
      <c r="JT232" s="598"/>
      <c r="JU232" s="598"/>
      <c r="JV232" s="598"/>
      <c r="JW232" s="598"/>
      <c r="JX232" s="598"/>
      <c r="JY232" s="598"/>
      <c r="JZ232" s="598"/>
      <c r="KA232" s="600"/>
      <c r="KB232" s="599"/>
      <c r="KC232" s="599"/>
      <c r="KD232" s="599"/>
      <c r="KE232" s="360"/>
      <c r="KF232" s="600"/>
      <c r="KG232" s="600"/>
      <c r="KH232" s="600"/>
      <c r="KI232" s="598"/>
      <c r="KJ232" s="598"/>
      <c r="KK232" s="598"/>
      <c r="KL232" s="598"/>
      <c r="KM232" s="598"/>
      <c r="KN232" s="598"/>
      <c r="KO232" s="598"/>
      <c r="KP232" s="598"/>
      <c r="KQ232" s="600"/>
      <c r="KR232" s="599"/>
      <c r="KS232" s="599"/>
      <c r="KT232" s="599"/>
      <c r="KU232" s="360"/>
      <c r="KV232" s="600"/>
      <c r="KW232" s="600"/>
      <c r="KX232" s="600"/>
      <c r="KY232" s="598"/>
      <c r="KZ232" s="598"/>
      <c r="LA232" s="598"/>
      <c r="LB232" s="598"/>
      <c r="LC232" s="598"/>
      <c r="LD232" s="598"/>
      <c r="LE232" s="598"/>
      <c r="LF232" s="598"/>
      <c r="LG232" s="600"/>
      <c r="LH232" s="599"/>
      <c r="LI232" s="599"/>
      <c r="LJ232" s="599"/>
      <c r="LK232" s="360"/>
      <c r="LL232" s="600"/>
      <c r="LM232" s="600"/>
      <c r="LN232" s="600"/>
      <c r="LO232" s="598"/>
      <c r="LP232" s="598"/>
      <c r="LQ232" s="598"/>
      <c r="LR232" s="598"/>
      <c r="LS232" s="598"/>
      <c r="LT232" s="598"/>
      <c r="LU232" s="598"/>
      <c r="LV232" s="598"/>
      <c r="LW232" s="600"/>
      <c r="LX232" s="599"/>
      <c r="LY232" s="599"/>
      <c r="LZ232" s="599"/>
      <c r="MA232" s="360"/>
      <c r="MB232" s="600"/>
      <c r="MC232" s="600"/>
      <c r="MD232" s="600"/>
      <c r="ME232" s="598"/>
      <c r="MF232" s="598"/>
      <c r="MG232" s="598"/>
      <c r="MH232" s="598"/>
      <c r="MI232" s="598"/>
      <c r="MJ232" s="598"/>
      <c r="MK232" s="598"/>
      <c r="ML232" s="598"/>
      <c r="MM232" s="600"/>
      <c r="MN232" s="599"/>
      <c r="MO232" s="599"/>
      <c r="MP232" s="599"/>
      <c r="MQ232" s="360"/>
      <c r="MR232" s="600"/>
      <c r="MS232" s="600"/>
      <c r="MT232" s="600"/>
      <c r="MU232" s="598"/>
      <c r="MV232" s="598"/>
      <c r="MW232" s="598"/>
      <c r="MX232" s="598"/>
      <c r="MY232" s="598"/>
      <c r="MZ232" s="598"/>
      <c r="NA232" s="598"/>
      <c r="NB232" s="598"/>
      <c r="NC232" s="600"/>
      <c r="ND232" s="599"/>
      <c r="NE232" s="599"/>
      <c r="NF232" s="599"/>
      <c r="NG232" s="360"/>
      <c r="NH232" s="600"/>
      <c r="NI232" s="600"/>
      <c r="NJ232" s="600"/>
      <c r="NK232" s="598"/>
      <c r="NL232" s="598"/>
      <c r="NM232" s="598"/>
      <c r="NN232" s="598"/>
      <c r="NO232" s="598"/>
      <c r="NP232" s="598"/>
      <c r="NQ232" s="598"/>
      <c r="NR232" s="598"/>
      <c r="NS232" s="600"/>
      <c r="NT232" s="599"/>
      <c r="NU232" s="599"/>
      <c r="NV232" s="599"/>
      <c r="NW232" s="360"/>
      <c r="NX232" s="600"/>
      <c r="NY232" s="600"/>
      <c r="NZ232" s="600"/>
      <c r="OA232" s="598"/>
      <c r="OB232" s="598"/>
      <c r="OC232" s="598"/>
      <c r="OD232" s="598"/>
      <c r="OE232" s="598"/>
      <c r="OF232" s="598"/>
      <c r="OG232" s="598"/>
      <c r="OH232" s="598"/>
      <c r="OI232" s="600"/>
      <c r="OJ232" s="599"/>
      <c r="OK232" s="599"/>
      <c r="OL232" s="599"/>
      <c r="OM232" s="360"/>
      <c r="ON232" s="600"/>
      <c r="OO232" s="600"/>
      <c r="OP232" s="600"/>
      <c r="OQ232" s="598"/>
      <c r="OR232" s="598"/>
      <c r="OS232" s="598"/>
      <c r="OT232" s="598"/>
      <c r="OU232" s="598"/>
      <c r="OV232" s="598"/>
      <c r="OW232" s="598"/>
      <c r="OX232" s="598"/>
      <c r="OY232" s="600"/>
      <c r="OZ232" s="599"/>
      <c r="PA232" s="599"/>
      <c r="PB232" s="599"/>
      <c r="PC232" s="360"/>
      <c r="PD232" s="600"/>
      <c r="PE232" s="600"/>
      <c r="PF232" s="600"/>
      <c r="PG232" s="598"/>
      <c r="PH232" s="598"/>
      <c r="PI232" s="598"/>
      <c r="PJ232" s="598"/>
      <c r="PK232" s="598"/>
      <c r="PL232" s="598"/>
      <c r="PM232" s="598"/>
      <c r="PN232" s="598"/>
      <c r="PO232" s="600"/>
      <c r="PP232" s="599"/>
      <c r="PQ232" s="599"/>
      <c r="PR232" s="599"/>
      <c r="PS232" s="360"/>
      <c r="PT232" s="600"/>
      <c r="PU232" s="600"/>
      <c r="PV232" s="600"/>
      <c r="PW232" s="598"/>
      <c r="PX232" s="598"/>
      <c r="PY232" s="598"/>
      <c r="PZ232" s="598"/>
      <c r="QA232" s="598"/>
      <c r="QB232" s="598"/>
      <c r="QC232" s="598"/>
      <c r="QD232" s="598"/>
      <c r="QE232" s="600"/>
      <c r="QF232" s="599"/>
      <c r="QG232" s="599"/>
      <c r="QH232" s="599"/>
      <c r="QI232" s="360"/>
      <c r="QJ232" s="600"/>
      <c r="QK232" s="600"/>
      <c r="QL232" s="600"/>
      <c r="QM232" s="598"/>
      <c r="QN232" s="598"/>
      <c r="QO232" s="598"/>
      <c r="QP232" s="598"/>
      <c r="QQ232" s="598"/>
      <c r="QR232" s="598"/>
      <c r="QS232" s="598"/>
      <c r="QT232" s="598"/>
      <c r="QU232" s="600"/>
      <c r="QV232" s="599"/>
      <c r="QW232" s="599"/>
      <c r="QX232" s="599"/>
      <c r="QY232" s="360"/>
      <c r="QZ232" s="600"/>
      <c r="RA232" s="600"/>
      <c r="RB232" s="600"/>
      <c r="RC232" s="598"/>
      <c r="RD232" s="598"/>
      <c r="RE232" s="598"/>
      <c r="RF232" s="598"/>
      <c r="RG232" s="598"/>
      <c r="RH232" s="598"/>
      <c r="RI232" s="598"/>
      <c r="RJ232" s="598"/>
      <c r="RK232" s="600"/>
      <c r="RL232" s="599"/>
      <c r="RM232" s="599"/>
      <c r="RN232" s="599"/>
      <c r="RO232" s="360"/>
      <c r="RP232" s="600"/>
      <c r="RQ232" s="600"/>
      <c r="RR232" s="600"/>
      <c r="RS232" s="598"/>
      <c r="RT232" s="598"/>
      <c r="RU232" s="598"/>
      <c r="RV232" s="598"/>
      <c r="RW232" s="598"/>
      <c r="RX232" s="598"/>
      <c r="RY232" s="598"/>
      <c r="RZ232" s="598"/>
      <c r="SA232" s="600"/>
      <c r="SB232" s="599"/>
      <c r="SC232" s="599"/>
      <c r="SD232" s="599"/>
      <c r="SE232" s="360"/>
      <c r="SF232" s="600"/>
      <c r="SG232" s="600"/>
      <c r="SH232" s="600"/>
      <c r="SI232" s="598"/>
      <c r="SJ232" s="598"/>
      <c r="SK232" s="598"/>
      <c r="SL232" s="598"/>
      <c r="SM232" s="598"/>
      <c r="SN232" s="598"/>
      <c r="SO232" s="598"/>
      <c r="SP232" s="598"/>
      <c r="SQ232" s="600"/>
      <c r="SR232" s="599"/>
      <c r="SS232" s="599"/>
      <c r="ST232" s="599"/>
      <c r="SU232" s="360"/>
      <c r="SV232" s="600"/>
      <c r="SW232" s="600"/>
      <c r="SX232" s="600"/>
      <c r="SY232" s="598"/>
      <c r="SZ232" s="598"/>
      <c r="TA232" s="598"/>
      <c r="TB232" s="598"/>
      <c r="TC232" s="598"/>
      <c r="TD232" s="598"/>
      <c r="TE232" s="598"/>
      <c r="TF232" s="598"/>
      <c r="TG232" s="600"/>
      <c r="TH232" s="599"/>
      <c r="TI232" s="599"/>
      <c r="TJ232" s="599"/>
      <c r="TK232" s="360"/>
      <c r="TL232" s="600"/>
      <c r="TM232" s="600"/>
      <c r="TN232" s="600"/>
      <c r="TO232" s="598"/>
      <c r="TP232" s="598"/>
      <c r="TQ232" s="598"/>
      <c r="TR232" s="598"/>
      <c r="TS232" s="598"/>
      <c r="TT232" s="598"/>
      <c r="TU232" s="598"/>
      <c r="TV232" s="598"/>
      <c r="TW232" s="600"/>
      <c r="TX232" s="599"/>
      <c r="TY232" s="599"/>
      <c r="TZ232" s="599"/>
      <c r="UA232" s="360"/>
      <c r="UB232" s="600"/>
      <c r="UC232" s="600"/>
      <c r="UD232" s="600"/>
      <c r="UE232" s="598"/>
      <c r="UF232" s="598"/>
      <c r="UG232" s="598"/>
      <c r="UH232" s="598"/>
      <c r="UI232" s="598"/>
      <c r="UJ232" s="598"/>
      <c r="UK232" s="598"/>
      <c r="UL232" s="598"/>
      <c r="UM232" s="600"/>
      <c r="UN232" s="599"/>
      <c r="UO232" s="599"/>
      <c r="UP232" s="599"/>
      <c r="UQ232" s="360"/>
      <c r="UR232" s="600"/>
      <c r="US232" s="600"/>
      <c r="UT232" s="600"/>
      <c r="UU232" s="598"/>
      <c r="UV232" s="598"/>
      <c r="UW232" s="598"/>
      <c r="UX232" s="598"/>
      <c r="UY232" s="598"/>
      <c r="UZ232" s="598"/>
      <c r="VA232" s="598"/>
      <c r="VB232" s="598"/>
      <c r="VC232" s="600"/>
      <c r="VD232" s="599"/>
      <c r="VE232" s="599"/>
      <c r="VF232" s="599"/>
      <c r="VG232" s="360"/>
      <c r="VH232" s="600"/>
      <c r="VI232" s="600"/>
      <c r="VJ232" s="600"/>
      <c r="VK232" s="598"/>
      <c r="VL232" s="598"/>
      <c r="VM232" s="598"/>
      <c r="VN232" s="598"/>
      <c r="VO232" s="598"/>
      <c r="VP232" s="598"/>
      <c r="VQ232" s="598"/>
      <c r="VR232" s="598"/>
      <c r="VS232" s="600"/>
      <c r="VT232" s="599"/>
      <c r="VU232" s="599"/>
      <c r="VV232" s="599"/>
      <c r="VW232" s="360"/>
      <c r="VX232" s="600"/>
      <c r="VY232" s="600"/>
      <c r="VZ232" s="600"/>
      <c r="WA232" s="598"/>
      <c r="WB232" s="598"/>
      <c r="WC232" s="598"/>
      <c r="WD232" s="598"/>
      <c r="WE232" s="598"/>
      <c r="WF232" s="598"/>
      <c r="WG232" s="598"/>
      <c r="WH232" s="598"/>
      <c r="WI232" s="600"/>
      <c r="WJ232" s="599"/>
      <c r="WK232" s="599"/>
      <c r="WL232" s="599"/>
      <c r="WM232" s="360"/>
      <c r="WN232" s="600"/>
      <c r="WO232" s="600"/>
      <c r="WP232" s="600"/>
      <c r="WQ232" s="598"/>
      <c r="WR232" s="598"/>
      <c r="WS232" s="598"/>
      <c r="WT232" s="598"/>
      <c r="WU232" s="598"/>
      <c r="WV232" s="598"/>
      <c r="WW232" s="598"/>
      <c r="WX232" s="598"/>
      <c r="WY232" s="600"/>
      <c r="WZ232" s="599"/>
      <c r="XA232" s="599"/>
      <c r="XB232" s="599"/>
      <c r="XC232" s="360"/>
      <c r="XD232" s="600"/>
      <c r="XE232" s="600"/>
      <c r="XF232" s="600"/>
      <c r="XG232" s="598"/>
      <c r="XH232" s="598"/>
      <c r="XI232" s="598"/>
      <c r="XJ232" s="598"/>
      <c r="XK232" s="598"/>
      <c r="XL232" s="598"/>
      <c r="XM232" s="598"/>
      <c r="XN232" s="598"/>
      <c r="XO232" s="600"/>
      <c r="XP232" s="599"/>
      <c r="XQ232" s="599"/>
      <c r="XR232" s="599"/>
      <c r="XS232" s="360"/>
      <c r="XT232" s="600"/>
      <c r="XU232" s="600"/>
      <c r="XV232" s="600"/>
      <c r="XW232" s="598"/>
      <c r="XX232" s="598"/>
      <c r="XY232" s="598"/>
      <c r="XZ232" s="598"/>
      <c r="YA232" s="598"/>
      <c r="YB232" s="598"/>
      <c r="YC232" s="598"/>
      <c r="YD232" s="598"/>
      <c r="YE232" s="600"/>
      <c r="YF232" s="599"/>
      <c r="YG232" s="599"/>
      <c r="YH232" s="599"/>
      <c r="YI232" s="360"/>
      <c r="YJ232" s="600"/>
      <c r="YK232" s="600"/>
      <c r="YL232" s="600"/>
      <c r="YM232" s="598"/>
      <c r="YN232" s="598"/>
      <c r="YO232" s="598"/>
      <c r="YP232" s="598"/>
      <c r="YQ232" s="598"/>
      <c r="YR232" s="598"/>
      <c r="YS232" s="598"/>
      <c r="YT232" s="598"/>
      <c r="YU232" s="600"/>
      <c r="YV232" s="599"/>
      <c r="YW232" s="599"/>
      <c r="YX232" s="599"/>
      <c r="YY232" s="360"/>
      <c r="YZ232" s="600"/>
      <c r="ZA232" s="600"/>
      <c r="ZB232" s="600"/>
      <c r="ZC232" s="598"/>
      <c r="ZD232" s="598"/>
      <c r="ZE232" s="598"/>
      <c r="ZF232" s="598"/>
      <c r="ZG232" s="598"/>
      <c r="ZH232" s="598"/>
      <c r="ZI232" s="598"/>
      <c r="ZJ232" s="598"/>
      <c r="ZK232" s="600"/>
      <c r="ZL232" s="599"/>
      <c r="ZM232" s="599"/>
      <c r="ZN232" s="599"/>
      <c r="ZO232" s="360"/>
      <c r="ZP232" s="600"/>
      <c r="ZQ232" s="600"/>
      <c r="ZR232" s="600"/>
      <c r="ZS232" s="598"/>
      <c r="ZT232" s="598"/>
      <c r="ZU232" s="598"/>
      <c r="ZV232" s="598"/>
      <c r="ZW232" s="598"/>
      <c r="ZX232" s="598"/>
      <c r="ZY232" s="598"/>
      <c r="ZZ232" s="598"/>
      <c r="AAA232" s="600"/>
      <c r="AAB232" s="599"/>
      <c r="AAC232" s="599"/>
      <c r="AAD232" s="599"/>
      <c r="AAE232" s="360"/>
      <c r="AAF232" s="600"/>
      <c r="AAG232" s="600"/>
      <c r="AAH232" s="600"/>
      <c r="AAI232" s="598"/>
      <c r="AAJ232" s="598"/>
      <c r="AAK232" s="598"/>
      <c r="AAL232" s="598"/>
      <c r="AAM232" s="598"/>
      <c r="AAN232" s="598"/>
      <c r="AAO232" s="598"/>
      <c r="AAP232" s="598"/>
      <c r="AAQ232" s="600"/>
      <c r="AAR232" s="599"/>
      <c r="AAS232" s="599"/>
      <c r="AAT232" s="599"/>
      <c r="AAU232" s="360"/>
      <c r="AAV232" s="600"/>
      <c r="AAW232" s="600"/>
      <c r="AAX232" s="600"/>
      <c r="AAY232" s="598"/>
      <c r="AAZ232" s="598"/>
      <c r="ABA232" s="598"/>
      <c r="ABB232" s="598"/>
      <c r="ABC232" s="598"/>
      <c r="ABD232" s="598"/>
      <c r="ABE232" s="598"/>
      <c r="ABF232" s="598"/>
      <c r="ABG232" s="600"/>
      <c r="ABH232" s="599"/>
      <c r="ABI232" s="599"/>
      <c r="ABJ232" s="599"/>
      <c r="ABK232" s="360"/>
      <c r="ABL232" s="600"/>
      <c r="ABM232" s="600"/>
      <c r="ABN232" s="600"/>
      <c r="ABO232" s="598"/>
      <c r="ABP232" s="598"/>
      <c r="ABQ232" s="598"/>
      <c r="ABR232" s="598"/>
      <c r="ABS232" s="598"/>
      <c r="ABT232" s="598"/>
      <c r="ABU232" s="598"/>
      <c r="ABV232" s="598"/>
      <c r="ABW232" s="600"/>
      <c r="ABX232" s="599"/>
      <c r="ABY232" s="599"/>
      <c r="ABZ232" s="599"/>
      <c r="ACA232" s="360"/>
      <c r="ACB232" s="600"/>
      <c r="ACC232" s="600"/>
      <c r="ACD232" s="600"/>
      <c r="ACE232" s="598"/>
      <c r="ACF232" s="598"/>
      <c r="ACG232" s="598"/>
      <c r="ACH232" s="598"/>
      <c r="ACI232" s="598"/>
      <c r="ACJ232" s="598"/>
      <c r="ACK232" s="598"/>
      <c r="ACL232" s="598"/>
      <c r="ACM232" s="600"/>
      <c r="ACN232" s="599"/>
      <c r="ACO232" s="599"/>
      <c r="ACP232" s="599"/>
      <c r="ACQ232" s="360"/>
      <c r="ACR232" s="600"/>
      <c r="ACS232" s="600"/>
      <c r="ACT232" s="600"/>
      <c r="ACU232" s="598"/>
      <c r="ACV232" s="598"/>
      <c r="ACW232" s="598"/>
      <c r="ACX232" s="598"/>
      <c r="ACY232" s="598"/>
      <c r="ACZ232" s="598"/>
      <c r="ADA232" s="598"/>
      <c r="ADB232" s="598"/>
      <c r="ADC232" s="600"/>
      <c r="ADD232" s="599"/>
      <c r="ADE232" s="599"/>
      <c r="ADF232" s="599"/>
      <c r="ADG232" s="360"/>
      <c r="ADH232" s="600"/>
      <c r="ADI232" s="600"/>
      <c r="ADJ232" s="600"/>
      <c r="ADK232" s="598"/>
      <c r="ADL232" s="598"/>
      <c r="ADM232" s="598"/>
      <c r="ADN232" s="598"/>
      <c r="ADO232" s="598"/>
      <c r="ADP232" s="598"/>
      <c r="ADQ232" s="598"/>
      <c r="ADR232" s="598"/>
      <c r="ADS232" s="600"/>
      <c r="ADT232" s="599"/>
      <c r="ADU232" s="599"/>
      <c r="ADV232" s="599"/>
      <c r="ADW232" s="360"/>
      <c r="ADX232" s="600"/>
      <c r="ADY232" s="600"/>
      <c r="ADZ232" s="600"/>
      <c r="AEA232" s="598"/>
      <c r="AEB232" s="598"/>
      <c r="AEC232" s="598"/>
      <c r="AED232" s="598"/>
      <c r="AEE232" s="598"/>
      <c r="AEF232" s="598"/>
      <c r="AEG232" s="598"/>
      <c r="AEH232" s="598"/>
      <c r="AEI232" s="600"/>
      <c r="AEJ232" s="599"/>
      <c r="AEK232" s="599"/>
      <c r="AEL232" s="599"/>
      <c r="AEM232" s="360"/>
      <c r="AEN232" s="600"/>
      <c r="AEO232" s="600"/>
      <c r="AEP232" s="600"/>
      <c r="AEQ232" s="598"/>
      <c r="AER232" s="598"/>
      <c r="AES232" s="598"/>
      <c r="AET232" s="598"/>
      <c r="AEU232" s="598"/>
      <c r="AEV232" s="598"/>
      <c r="AEW232" s="598"/>
      <c r="AEX232" s="598"/>
      <c r="AEY232" s="600"/>
      <c r="AEZ232" s="599"/>
      <c r="AFA232" s="599"/>
      <c r="AFB232" s="599"/>
      <c r="AFC232" s="360"/>
      <c r="AFD232" s="600"/>
      <c r="AFE232" s="600"/>
      <c r="AFF232" s="600"/>
      <c r="AFG232" s="598"/>
      <c r="AFH232" s="598"/>
      <c r="AFI232" s="598"/>
      <c r="AFJ232" s="598"/>
      <c r="AFK232" s="598"/>
      <c r="AFL232" s="598"/>
      <c r="AFM232" s="598"/>
      <c r="AFN232" s="598"/>
      <c r="AFO232" s="600"/>
      <c r="AFP232" s="599"/>
      <c r="AFQ232" s="599"/>
      <c r="AFR232" s="599"/>
      <c r="AFS232" s="360"/>
      <c r="AFT232" s="600"/>
      <c r="AFU232" s="600"/>
      <c r="AFV232" s="600"/>
      <c r="AFW232" s="598"/>
      <c r="AFX232" s="598"/>
      <c r="AFY232" s="598"/>
      <c r="AFZ232" s="598"/>
      <c r="AGA232" s="598"/>
      <c r="AGB232" s="598"/>
      <c r="AGC232" s="598"/>
      <c r="AGD232" s="598"/>
      <c r="AGE232" s="600"/>
      <c r="AGF232" s="599"/>
      <c r="AGG232" s="599"/>
      <c r="AGH232" s="599"/>
      <c r="AGI232" s="360"/>
      <c r="AGJ232" s="600"/>
      <c r="AGK232" s="600"/>
      <c r="AGL232" s="600"/>
      <c r="AGM232" s="598"/>
      <c r="AGN232" s="598"/>
      <c r="AGO232" s="598"/>
      <c r="AGP232" s="598"/>
      <c r="AGQ232" s="598"/>
      <c r="AGR232" s="598"/>
      <c r="AGS232" s="598"/>
      <c r="AGT232" s="598"/>
      <c r="AGU232" s="600"/>
      <c r="AGV232" s="599"/>
      <c r="AGW232" s="599"/>
      <c r="AGX232" s="599"/>
      <c r="AGY232" s="360"/>
      <c r="AGZ232" s="600"/>
      <c r="AHA232" s="600"/>
      <c r="AHB232" s="600"/>
      <c r="AHC232" s="598"/>
      <c r="AHD232" s="598"/>
      <c r="AHE232" s="598"/>
      <c r="AHF232" s="598"/>
      <c r="AHG232" s="598"/>
      <c r="AHH232" s="598"/>
      <c r="AHI232" s="598"/>
      <c r="AHJ232" s="598"/>
      <c r="AHK232" s="600"/>
      <c r="AHL232" s="599"/>
      <c r="AHM232" s="599"/>
      <c r="AHN232" s="599"/>
      <c r="AHO232" s="360"/>
      <c r="AHP232" s="600"/>
      <c r="AHQ232" s="600"/>
      <c r="AHR232" s="600"/>
      <c r="AHS232" s="598"/>
      <c r="AHT232" s="598"/>
      <c r="AHU232" s="598"/>
      <c r="AHV232" s="598"/>
      <c r="AHW232" s="598"/>
      <c r="AHX232" s="598"/>
      <c r="AHY232" s="598"/>
      <c r="AHZ232" s="598"/>
      <c r="AIA232" s="600"/>
      <c r="AIB232" s="599"/>
      <c r="AIC232" s="599"/>
      <c r="AID232" s="599"/>
      <c r="AIE232" s="360"/>
      <c r="AIF232" s="600"/>
      <c r="AIG232" s="600"/>
      <c r="AIH232" s="600"/>
      <c r="AII232" s="598"/>
      <c r="AIJ232" s="598"/>
      <c r="AIK232" s="598"/>
      <c r="AIL232" s="598"/>
      <c r="AIM232" s="598"/>
      <c r="AIN232" s="598"/>
      <c r="AIO232" s="598"/>
      <c r="AIP232" s="598"/>
      <c r="AIQ232" s="600"/>
      <c r="AIR232" s="599"/>
      <c r="AIS232" s="599"/>
      <c r="AIT232" s="599"/>
      <c r="AIU232" s="360"/>
      <c r="AIV232" s="600"/>
      <c r="AIW232" s="600"/>
      <c r="AIX232" s="600"/>
      <c r="AIY232" s="598"/>
      <c r="AIZ232" s="598"/>
      <c r="AJA232" s="598"/>
      <c r="AJB232" s="598"/>
      <c r="AJC232" s="598"/>
      <c r="AJD232" s="598"/>
      <c r="AJE232" s="598"/>
      <c r="AJF232" s="598"/>
      <c r="AJG232" s="600"/>
      <c r="AJH232" s="599"/>
      <c r="AJI232" s="599"/>
      <c r="AJJ232" s="599"/>
      <c r="AJK232" s="360"/>
      <c r="AJL232" s="600"/>
      <c r="AJM232" s="600"/>
      <c r="AJN232" s="600"/>
      <c r="AJO232" s="598"/>
      <c r="AJP232" s="598"/>
      <c r="AJQ232" s="598"/>
      <c r="AJR232" s="598"/>
      <c r="AJS232" s="598"/>
      <c r="AJT232" s="598"/>
      <c r="AJU232" s="598"/>
      <c r="AJV232" s="598"/>
      <c r="AJW232" s="600"/>
      <c r="AJX232" s="599"/>
      <c r="AJY232" s="599"/>
      <c r="AJZ232" s="599"/>
      <c r="AKA232" s="360"/>
      <c r="AKB232" s="600"/>
      <c r="AKC232" s="600"/>
      <c r="AKD232" s="600"/>
      <c r="AKE232" s="598"/>
      <c r="AKF232" s="598"/>
      <c r="AKG232" s="598"/>
      <c r="AKH232" s="598"/>
      <c r="AKI232" s="598"/>
      <c r="AKJ232" s="598"/>
      <c r="AKK232" s="598"/>
      <c r="AKL232" s="598"/>
      <c r="AKM232" s="600"/>
      <c r="AKN232" s="599"/>
      <c r="AKO232" s="599"/>
      <c r="AKP232" s="599"/>
      <c r="AKQ232" s="360"/>
      <c r="AKR232" s="600"/>
      <c r="AKS232" s="600"/>
      <c r="AKT232" s="600"/>
      <c r="AKU232" s="598"/>
      <c r="AKV232" s="598"/>
      <c r="AKW232" s="598"/>
      <c r="AKX232" s="598"/>
      <c r="AKY232" s="598"/>
      <c r="AKZ232" s="598"/>
      <c r="ALA232" s="598"/>
      <c r="ALB232" s="598"/>
      <c r="ALC232" s="600"/>
      <c r="ALD232" s="599"/>
      <c r="ALE232" s="599"/>
      <c r="ALF232" s="599"/>
      <c r="ALG232" s="360"/>
      <c r="ALH232" s="600"/>
      <c r="ALI232" s="600"/>
      <c r="ALJ232" s="600"/>
      <c r="ALK232" s="598"/>
      <c r="ALL232" s="598"/>
      <c r="ALM232" s="598"/>
      <c r="ALN232" s="598"/>
      <c r="ALO232" s="598"/>
      <c r="ALP232" s="598"/>
      <c r="ALQ232" s="598"/>
      <c r="ALR232" s="598"/>
      <c r="ALS232" s="600"/>
      <c r="ALT232" s="599"/>
      <c r="ALU232" s="599"/>
      <c r="ALV232" s="599"/>
      <c r="ALW232" s="360"/>
      <c r="ALX232" s="600"/>
      <c r="ALY232" s="600"/>
      <c r="ALZ232" s="600"/>
      <c r="AMA232" s="598"/>
      <c r="AMB232" s="598"/>
      <c r="AMC232" s="598"/>
      <c r="AMD232" s="598"/>
      <c r="AME232" s="598"/>
      <c r="AMF232" s="598"/>
      <c r="AMG232" s="598"/>
      <c r="AMH232" s="598"/>
      <c r="AMI232" s="600"/>
      <c r="AMJ232" s="599"/>
      <c r="AMK232" s="599"/>
      <c r="AML232" s="599"/>
      <c r="AMM232" s="360"/>
      <c r="AMN232" s="600"/>
      <c r="AMO232" s="600"/>
      <c r="AMP232" s="600"/>
      <c r="AMQ232" s="598"/>
      <c r="AMR232" s="598"/>
      <c r="AMS232" s="598"/>
      <c r="AMT232" s="598"/>
      <c r="AMU232" s="598"/>
      <c r="AMV232" s="598"/>
      <c r="AMW232" s="598"/>
      <c r="AMX232" s="598"/>
      <c r="AMY232" s="600"/>
      <c r="AMZ232" s="599"/>
      <c r="ANA232" s="599"/>
      <c r="ANB232" s="599"/>
      <c r="ANC232" s="360"/>
      <c r="AND232" s="600"/>
      <c r="ANE232" s="600"/>
      <c r="ANF232" s="600"/>
      <c r="ANG232" s="598"/>
      <c r="ANH232" s="598"/>
      <c r="ANI232" s="598"/>
      <c r="ANJ232" s="598"/>
      <c r="ANK232" s="598"/>
      <c r="ANL232" s="598"/>
      <c r="ANM232" s="598"/>
      <c r="ANN232" s="598"/>
      <c r="ANO232" s="600"/>
      <c r="ANP232" s="599"/>
      <c r="ANQ232" s="599"/>
      <c r="ANR232" s="599"/>
      <c r="ANS232" s="360"/>
      <c r="ANT232" s="600"/>
      <c r="ANU232" s="600"/>
      <c r="ANV232" s="600"/>
      <c r="ANW232" s="598"/>
      <c r="ANX232" s="598"/>
      <c r="ANY232" s="598"/>
      <c r="ANZ232" s="598"/>
      <c r="AOA232" s="598"/>
      <c r="AOB232" s="598"/>
      <c r="AOC232" s="598"/>
      <c r="AOD232" s="598"/>
      <c r="AOE232" s="600"/>
      <c r="AOF232" s="599"/>
      <c r="AOG232" s="599"/>
      <c r="AOH232" s="599"/>
      <c r="AOI232" s="360"/>
      <c r="AOJ232" s="600"/>
      <c r="AOK232" s="600"/>
      <c r="AOL232" s="600"/>
      <c r="AOM232" s="598"/>
      <c r="AON232" s="598"/>
      <c r="AOO232" s="598"/>
      <c r="AOP232" s="598"/>
      <c r="AOQ232" s="598"/>
      <c r="AOR232" s="598"/>
      <c r="AOS232" s="598"/>
      <c r="AOT232" s="598"/>
      <c r="AOU232" s="600"/>
      <c r="AOV232" s="599"/>
      <c r="AOW232" s="599"/>
      <c r="AOX232" s="599"/>
      <c r="AOY232" s="360"/>
      <c r="AOZ232" s="600"/>
      <c r="APA232" s="600"/>
      <c r="APB232" s="600"/>
      <c r="APC232" s="598"/>
      <c r="APD232" s="598"/>
      <c r="APE232" s="598"/>
      <c r="APF232" s="598"/>
      <c r="APG232" s="598"/>
      <c r="APH232" s="598"/>
      <c r="API232" s="598"/>
      <c r="APJ232" s="598"/>
      <c r="APK232" s="600"/>
      <c r="APL232" s="599"/>
      <c r="APM232" s="599"/>
      <c r="APN232" s="599"/>
      <c r="APO232" s="360"/>
      <c r="APP232" s="600"/>
      <c r="APQ232" s="600"/>
      <c r="APR232" s="600"/>
      <c r="APS232" s="598"/>
      <c r="APT232" s="598"/>
      <c r="APU232" s="598"/>
      <c r="APV232" s="598"/>
      <c r="APW232" s="598"/>
      <c r="APX232" s="598"/>
      <c r="APY232" s="598"/>
      <c r="APZ232" s="598"/>
      <c r="AQA232" s="600"/>
      <c r="AQB232" s="599"/>
      <c r="AQC232" s="599"/>
      <c r="AQD232" s="599"/>
      <c r="AQE232" s="360"/>
      <c r="AQF232" s="600"/>
      <c r="AQG232" s="600"/>
      <c r="AQH232" s="600"/>
      <c r="AQI232" s="598"/>
      <c r="AQJ232" s="598"/>
      <c r="AQK232" s="598"/>
      <c r="AQL232" s="598"/>
      <c r="AQM232" s="598"/>
      <c r="AQN232" s="598"/>
      <c r="AQO232" s="598"/>
      <c r="AQP232" s="598"/>
      <c r="AQQ232" s="600"/>
      <c r="AQR232" s="599"/>
      <c r="AQS232" s="599"/>
      <c r="AQT232" s="599"/>
      <c r="AQU232" s="360"/>
      <c r="AQV232" s="600"/>
      <c r="AQW232" s="600"/>
      <c r="AQX232" s="600"/>
      <c r="AQY232" s="598"/>
      <c r="AQZ232" s="598"/>
      <c r="ARA232" s="598"/>
      <c r="ARB232" s="598"/>
      <c r="ARC232" s="598"/>
      <c r="ARD232" s="598"/>
      <c r="ARE232" s="598"/>
      <c r="ARF232" s="598"/>
      <c r="ARG232" s="600"/>
      <c r="ARH232" s="599"/>
      <c r="ARI232" s="599"/>
      <c r="ARJ232" s="599"/>
      <c r="ARK232" s="360"/>
      <c r="ARL232" s="600"/>
      <c r="ARM232" s="600"/>
      <c r="ARN232" s="600"/>
      <c r="ARO232" s="598"/>
      <c r="ARP232" s="598"/>
      <c r="ARQ232" s="598"/>
      <c r="ARR232" s="598"/>
      <c r="ARS232" s="598"/>
      <c r="ART232" s="598"/>
      <c r="ARU232" s="598"/>
      <c r="ARV232" s="598"/>
      <c r="ARW232" s="600"/>
      <c r="ARX232" s="599"/>
      <c r="ARY232" s="599"/>
      <c r="ARZ232" s="599"/>
      <c r="ASA232" s="360"/>
      <c r="ASB232" s="600"/>
      <c r="ASC232" s="600"/>
      <c r="ASD232" s="600"/>
      <c r="ASE232" s="598"/>
      <c r="ASF232" s="598"/>
      <c r="ASG232" s="598"/>
      <c r="ASH232" s="598"/>
      <c r="ASI232" s="598"/>
      <c r="ASJ232" s="598"/>
      <c r="ASK232" s="598"/>
      <c r="ASL232" s="598"/>
      <c r="ASM232" s="600"/>
      <c r="ASN232" s="599"/>
      <c r="ASO232" s="599"/>
      <c r="ASP232" s="599"/>
      <c r="ASQ232" s="360"/>
      <c r="ASR232" s="600"/>
      <c r="ASS232" s="600"/>
      <c r="AST232" s="600"/>
      <c r="ASU232" s="598"/>
      <c r="ASV232" s="598"/>
      <c r="ASW232" s="598"/>
      <c r="ASX232" s="598"/>
      <c r="ASY232" s="598"/>
      <c r="ASZ232" s="598"/>
      <c r="ATA232" s="598"/>
      <c r="ATB232" s="598"/>
      <c r="ATC232" s="600"/>
      <c r="ATD232" s="599"/>
      <c r="ATE232" s="599"/>
      <c r="ATF232" s="599"/>
      <c r="ATG232" s="360"/>
      <c r="ATH232" s="600"/>
      <c r="ATI232" s="600"/>
      <c r="ATJ232" s="600"/>
      <c r="ATK232" s="598"/>
      <c r="ATL232" s="598"/>
      <c r="ATM232" s="598"/>
      <c r="ATN232" s="598"/>
      <c r="ATO232" s="598"/>
      <c r="ATP232" s="598"/>
      <c r="ATQ232" s="598"/>
      <c r="ATR232" s="598"/>
      <c r="ATS232" s="600"/>
      <c r="ATT232" s="599"/>
      <c r="ATU232" s="599"/>
      <c r="ATV232" s="599"/>
      <c r="ATW232" s="360"/>
      <c r="ATX232" s="600"/>
      <c r="ATY232" s="600"/>
      <c r="ATZ232" s="600"/>
      <c r="AUA232" s="598"/>
      <c r="AUB232" s="598"/>
      <c r="AUC232" s="598"/>
      <c r="AUD232" s="598"/>
      <c r="AUE232" s="598"/>
      <c r="AUF232" s="598"/>
      <c r="AUG232" s="598"/>
      <c r="AUH232" s="598"/>
      <c r="AUI232" s="600"/>
      <c r="AUJ232" s="599"/>
      <c r="AUK232" s="599"/>
      <c r="AUL232" s="599"/>
      <c r="AUM232" s="360"/>
      <c r="AUN232" s="600"/>
      <c r="AUO232" s="600"/>
      <c r="AUP232" s="600"/>
      <c r="AUQ232" s="598"/>
      <c r="AUR232" s="598"/>
      <c r="AUS232" s="598"/>
      <c r="AUT232" s="598"/>
      <c r="AUU232" s="598"/>
      <c r="AUV232" s="598"/>
      <c r="AUW232" s="598"/>
      <c r="AUX232" s="598"/>
      <c r="AUY232" s="600"/>
      <c r="AUZ232" s="599"/>
      <c r="AVA232" s="599"/>
      <c r="AVB232" s="599"/>
      <c r="AVC232" s="360"/>
      <c r="AVD232" s="600"/>
      <c r="AVE232" s="600"/>
      <c r="AVF232" s="600"/>
      <c r="AVG232" s="598"/>
      <c r="AVH232" s="598"/>
      <c r="AVI232" s="598"/>
      <c r="AVJ232" s="598"/>
      <c r="AVK232" s="598"/>
      <c r="AVL232" s="598"/>
      <c r="AVM232" s="598"/>
      <c r="AVN232" s="598"/>
      <c r="AVO232" s="600"/>
      <c r="AVP232" s="599"/>
      <c r="AVQ232" s="599"/>
      <c r="AVR232" s="599"/>
      <c r="AVS232" s="360"/>
      <c r="AVT232" s="600"/>
      <c r="AVU232" s="600"/>
      <c r="AVV232" s="600"/>
      <c r="AVW232" s="598"/>
      <c r="AVX232" s="598"/>
      <c r="AVY232" s="598"/>
      <c r="AVZ232" s="598"/>
      <c r="AWA232" s="598"/>
      <c r="AWB232" s="598"/>
      <c r="AWC232" s="598"/>
      <c r="AWD232" s="598"/>
      <c r="AWE232" s="600"/>
      <c r="AWF232" s="599"/>
      <c r="AWG232" s="599"/>
      <c r="AWH232" s="599"/>
      <c r="AWI232" s="360"/>
      <c r="AWJ232" s="600"/>
      <c r="AWK232" s="600"/>
      <c r="AWL232" s="600"/>
      <c r="AWM232" s="598"/>
      <c r="AWN232" s="598"/>
      <c r="AWO232" s="598"/>
      <c r="AWP232" s="598"/>
      <c r="AWQ232" s="598"/>
      <c r="AWR232" s="598"/>
      <c r="AWS232" s="598"/>
      <c r="AWT232" s="598"/>
      <c r="AWU232" s="600"/>
      <c r="AWV232" s="599"/>
      <c r="AWW232" s="599"/>
      <c r="AWX232" s="599"/>
      <c r="AWY232" s="360"/>
      <c r="AWZ232" s="600"/>
      <c r="AXA232" s="600"/>
      <c r="AXB232" s="600"/>
      <c r="AXC232" s="598"/>
      <c r="AXD232" s="598"/>
      <c r="AXE232" s="598"/>
      <c r="AXF232" s="598"/>
      <c r="AXG232" s="598"/>
      <c r="AXH232" s="598"/>
      <c r="AXI232" s="598"/>
      <c r="AXJ232" s="598"/>
      <c r="AXK232" s="600"/>
      <c r="AXL232" s="599"/>
      <c r="AXM232" s="599"/>
      <c r="AXN232" s="599"/>
      <c r="AXO232" s="360"/>
      <c r="AXP232" s="600"/>
      <c r="AXQ232" s="600"/>
      <c r="AXR232" s="600"/>
      <c r="AXS232" s="598"/>
      <c r="AXT232" s="598"/>
      <c r="AXU232" s="598"/>
      <c r="AXV232" s="598"/>
      <c r="AXW232" s="598"/>
      <c r="AXX232" s="598"/>
      <c r="AXY232" s="598"/>
      <c r="AXZ232" s="598"/>
      <c r="AYA232" s="600"/>
      <c r="AYB232" s="599"/>
      <c r="AYC232" s="599"/>
      <c r="AYD232" s="599"/>
      <c r="AYE232" s="360"/>
      <c r="AYF232" s="600"/>
      <c r="AYG232" s="600"/>
      <c r="AYH232" s="600"/>
      <c r="AYI232" s="598"/>
      <c r="AYJ232" s="598"/>
      <c r="AYK232" s="598"/>
      <c r="AYL232" s="598"/>
      <c r="AYM232" s="598"/>
      <c r="AYN232" s="598"/>
      <c r="AYO232" s="598"/>
      <c r="AYP232" s="598"/>
      <c r="AYQ232" s="600"/>
      <c r="AYR232" s="599"/>
      <c r="AYS232" s="599"/>
      <c r="AYT232" s="599"/>
      <c r="AYU232" s="360"/>
      <c r="AYV232" s="600"/>
      <c r="AYW232" s="600"/>
      <c r="AYX232" s="600"/>
      <c r="AYY232" s="598"/>
      <c r="AYZ232" s="598"/>
      <c r="AZA232" s="598"/>
      <c r="AZB232" s="598"/>
      <c r="AZC232" s="598"/>
      <c r="AZD232" s="598"/>
      <c r="AZE232" s="598"/>
      <c r="AZF232" s="598"/>
      <c r="AZG232" s="600"/>
      <c r="AZH232" s="599"/>
      <c r="AZI232" s="599"/>
      <c r="AZJ232" s="599"/>
      <c r="AZK232" s="360"/>
      <c r="AZL232" s="600"/>
      <c r="AZM232" s="600"/>
      <c r="AZN232" s="600"/>
      <c r="AZO232" s="598"/>
      <c r="AZP232" s="598"/>
      <c r="AZQ232" s="598"/>
      <c r="AZR232" s="598"/>
      <c r="AZS232" s="598"/>
      <c r="AZT232" s="598"/>
      <c r="AZU232" s="598"/>
      <c r="AZV232" s="598"/>
      <c r="AZW232" s="600"/>
      <c r="AZX232" s="599"/>
      <c r="AZY232" s="599"/>
      <c r="AZZ232" s="599"/>
      <c r="BAA232" s="360"/>
      <c r="BAB232" s="600"/>
      <c r="BAC232" s="600"/>
      <c r="BAD232" s="600"/>
      <c r="BAE232" s="598"/>
      <c r="BAF232" s="598"/>
      <c r="BAG232" s="598"/>
      <c r="BAH232" s="598"/>
      <c r="BAI232" s="598"/>
      <c r="BAJ232" s="598"/>
      <c r="BAK232" s="598"/>
      <c r="BAL232" s="598"/>
      <c r="BAM232" s="600"/>
      <c r="BAN232" s="599"/>
      <c r="BAO232" s="599"/>
      <c r="BAP232" s="599"/>
      <c r="BAQ232" s="360"/>
      <c r="BAR232" s="600"/>
      <c r="BAS232" s="600"/>
      <c r="BAT232" s="600"/>
      <c r="BAU232" s="598"/>
      <c r="BAV232" s="598"/>
      <c r="BAW232" s="598"/>
      <c r="BAX232" s="598"/>
      <c r="BAY232" s="598"/>
      <c r="BAZ232" s="598"/>
      <c r="BBA232" s="598"/>
      <c r="BBB232" s="598"/>
      <c r="BBC232" s="600"/>
      <c r="BBD232" s="599"/>
      <c r="BBE232" s="599"/>
      <c r="BBF232" s="599"/>
      <c r="BBG232" s="360"/>
      <c r="BBH232" s="600"/>
      <c r="BBI232" s="600"/>
      <c r="BBJ232" s="600"/>
      <c r="BBK232" s="598"/>
      <c r="BBL232" s="598"/>
      <c r="BBM232" s="598"/>
      <c r="BBN232" s="598"/>
      <c r="BBO232" s="598"/>
      <c r="BBP232" s="598"/>
      <c r="BBQ232" s="598"/>
      <c r="BBR232" s="598"/>
      <c r="BBS232" s="600"/>
      <c r="BBT232" s="599"/>
      <c r="BBU232" s="599"/>
      <c r="BBV232" s="599"/>
      <c r="BBW232" s="360"/>
      <c r="BBX232" s="600"/>
      <c r="BBY232" s="600"/>
      <c r="BBZ232" s="600"/>
      <c r="BCA232" s="598"/>
      <c r="BCB232" s="598"/>
      <c r="BCC232" s="598"/>
      <c r="BCD232" s="598"/>
      <c r="BCE232" s="598"/>
      <c r="BCF232" s="598"/>
      <c r="BCG232" s="598"/>
      <c r="BCH232" s="598"/>
      <c r="BCI232" s="600"/>
      <c r="BCJ232" s="599"/>
      <c r="BCK232" s="599"/>
      <c r="BCL232" s="599"/>
      <c r="BCM232" s="360"/>
      <c r="BCN232" s="600"/>
      <c r="BCO232" s="600"/>
      <c r="BCP232" s="600"/>
      <c r="BCQ232" s="598"/>
      <c r="BCR232" s="598"/>
      <c r="BCS232" s="598"/>
      <c r="BCT232" s="598"/>
      <c r="BCU232" s="598"/>
      <c r="BCV232" s="598"/>
      <c r="BCW232" s="598"/>
      <c r="BCX232" s="598"/>
      <c r="BCY232" s="600"/>
      <c r="BCZ232" s="599"/>
      <c r="BDA232" s="599"/>
      <c r="BDB232" s="599"/>
      <c r="BDC232" s="360"/>
      <c r="BDD232" s="600"/>
      <c r="BDE232" s="600"/>
      <c r="BDF232" s="600"/>
      <c r="BDG232" s="598"/>
      <c r="BDH232" s="598"/>
      <c r="BDI232" s="598"/>
      <c r="BDJ232" s="598"/>
      <c r="BDK232" s="598"/>
      <c r="BDL232" s="598"/>
      <c r="BDM232" s="598"/>
      <c r="BDN232" s="598"/>
      <c r="BDO232" s="600"/>
      <c r="BDP232" s="599"/>
      <c r="BDQ232" s="599"/>
      <c r="BDR232" s="599"/>
      <c r="BDS232" s="360"/>
      <c r="BDT232" s="600"/>
      <c r="BDU232" s="600"/>
      <c r="BDV232" s="600"/>
      <c r="BDW232" s="598"/>
      <c r="BDX232" s="598"/>
      <c r="BDY232" s="598"/>
      <c r="BDZ232" s="598"/>
      <c r="BEA232" s="598"/>
      <c r="BEB232" s="598"/>
      <c r="BEC232" s="598"/>
      <c r="BED232" s="598"/>
      <c r="BEE232" s="600"/>
      <c r="BEF232" s="599"/>
      <c r="BEG232" s="599"/>
      <c r="BEH232" s="599"/>
      <c r="BEI232" s="360"/>
      <c r="BEJ232" s="600"/>
      <c r="BEK232" s="600"/>
      <c r="BEL232" s="600"/>
      <c r="BEM232" s="598"/>
      <c r="BEN232" s="598"/>
      <c r="BEO232" s="598"/>
      <c r="BEP232" s="598"/>
      <c r="BEQ232" s="598"/>
      <c r="BER232" s="598"/>
      <c r="BES232" s="598"/>
      <c r="BET232" s="598"/>
      <c r="BEU232" s="600"/>
      <c r="BEV232" s="599"/>
      <c r="BEW232" s="599"/>
      <c r="BEX232" s="599"/>
      <c r="BEY232" s="360"/>
      <c r="BEZ232" s="600"/>
      <c r="BFA232" s="600"/>
      <c r="BFB232" s="600"/>
      <c r="BFC232" s="598"/>
      <c r="BFD232" s="598"/>
      <c r="BFE232" s="598"/>
      <c r="BFF232" s="598"/>
      <c r="BFG232" s="598"/>
      <c r="BFH232" s="598"/>
      <c r="BFI232" s="598"/>
      <c r="BFJ232" s="598"/>
      <c r="BFK232" s="600"/>
      <c r="BFL232" s="599"/>
      <c r="BFM232" s="599"/>
      <c r="BFN232" s="599"/>
      <c r="BFO232" s="360"/>
      <c r="BFP232" s="600"/>
      <c r="BFQ232" s="600"/>
      <c r="BFR232" s="600"/>
      <c r="BFS232" s="598"/>
      <c r="BFT232" s="598"/>
      <c r="BFU232" s="598"/>
      <c r="BFV232" s="598"/>
      <c r="BFW232" s="598"/>
      <c r="BFX232" s="598"/>
      <c r="BFY232" s="598"/>
      <c r="BFZ232" s="598"/>
      <c r="BGA232" s="600"/>
      <c r="BGB232" s="599"/>
      <c r="BGC232" s="599"/>
      <c r="BGD232" s="599"/>
      <c r="BGE232" s="360"/>
      <c r="BGF232" s="600"/>
      <c r="BGG232" s="600"/>
      <c r="BGH232" s="600"/>
      <c r="BGI232" s="598"/>
      <c r="BGJ232" s="598"/>
      <c r="BGK232" s="598"/>
      <c r="BGL232" s="598"/>
      <c r="BGM232" s="598"/>
      <c r="BGN232" s="598"/>
      <c r="BGO232" s="598"/>
      <c r="BGP232" s="598"/>
      <c r="BGQ232" s="600"/>
      <c r="BGR232" s="599"/>
      <c r="BGS232" s="599"/>
      <c r="BGT232" s="599"/>
      <c r="BGU232" s="360"/>
      <c r="BGV232" s="600"/>
      <c r="BGW232" s="600"/>
      <c r="BGX232" s="600"/>
      <c r="BGY232" s="598"/>
      <c r="BGZ232" s="598"/>
      <c r="BHA232" s="598"/>
      <c r="BHB232" s="598"/>
      <c r="BHC232" s="598"/>
      <c r="BHD232" s="598"/>
      <c r="BHE232" s="598"/>
      <c r="BHF232" s="598"/>
      <c r="BHG232" s="600"/>
      <c r="BHH232" s="599"/>
      <c r="BHI232" s="599"/>
      <c r="BHJ232" s="599"/>
      <c r="BHK232" s="360"/>
      <c r="BHL232" s="600"/>
      <c r="BHM232" s="600"/>
      <c r="BHN232" s="600"/>
      <c r="BHO232" s="598"/>
      <c r="BHP232" s="598"/>
      <c r="BHQ232" s="598"/>
      <c r="BHR232" s="598"/>
      <c r="BHS232" s="598"/>
      <c r="BHT232" s="598"/>
      <c r="BHU232" s="598"/>
      <c r="BHV232" s="598"/>
      <c r="BHW232" s="600"/>
      <c r="BHX232" s="599"/>
      <c r="BHY232" s="599"/>
      <c r="BHZ232" s="599"/>
      <c r="BIA232" s="360"/>
      <c r="BIB232" s="600"/>
      <c r="BIC232" s="600"/>
      <c r="BID232" s="600"/>
      <c r="BIE232" s="598"/>
      <c r="BIF232" s="598"/>
      <c r="BIG232" s="598"/>
      <c r="BIH232" s="598"/>
      <c r="BII232" s="598"/>
      <c r="BIJ232" s="598"/>
      <c r="BIK232" s="598"/>
      <c r="BIL232" s="598"/>
      <c r="BIM232" s="600"/>
      <c r="BIN232" s="599"/>
      <c r="BIO232" s="599"/>
      <c r="BIP232" s="599"/>
      <c r="BIQ232" s="360"/>
      <c r="BIR232" s="600"/>
      <c r="BIS232" s="600"/>
      <c r="BIT232" s="600"/>
      <c r="BIU232" s="598"/>
      <c r="BIV232" s="598"/>
      <c r="BIW232" s="598"/>
      <c r="BIX232" s="598"/>
      <c r="BIY232" s="598"/>
      <c r="BIZ232" s="598"/>
      <c r="BJA232" s="598"/>
      <c r="BJB232" s="598"/>
      <c r="BJC232" s="600"/>
      <c r="BJD232" s="599"/>
      <c r="BJE232" s="599"/>
      <c r="BJF232" s="599"/>
      <c r="BJG232" s="360"/>
      <c r="BJH232" s="600"/>
      <c r="BJI232" s="600"/>
      <c r="BJJ232" s="600"/>
      <c r="BJK232" s="598"/>
      <c r="BJL232" s="598"/>
      <c r="BJM232" s="598"/>
      <c r="BJN232" s="598"/>
      <c r="BJO232" s="598"/>
      <c r="BJP232" s="598"/>
      <c r="BJQ232" s="598"/>
      <c r="BJR232" s="598"/>
      <c r="BJS232" s="600"/>
      <c r="BJT232" s="599"/>
      <c r="BJU232" s="599"/>
      <c r="BJV232" s="599"/>
      <c r="BJW232" s="360"/>
      <c r="BJX232" s="600"/>
      <c r="BJY232" s="600"/>
      <c r="BJZ232" s="600"/>
      <c r="BKA232" s="598"/>
      <c r="BKB232" s="598"/>
      <c r="BKC232" s="598"/>
      <c r="BKD232" s="598"/>
      <c r="BKE232" s="598"/>
      <c r="BKF232" s="598"/>
      <c r="BKG232" s="598"/>
      <c r="BKH232" s="598"/>
      <c r="BKI232" s="600"/>
      <c r="BKJ232" s="599"/>
      <c r="BKK232" s="599"/>
      <c r="BKL232" s="599"/>
      <c r="BKM232" s="360"/>
      <c r="BKN232" s="600"/>
      <c r="BKO232" s="600"/>
      <c r="BKP232" s="600"/>
      <c r="BKQ232" s="598"/>
      <c r="BKR232" s="598"/>
      <c r="BKS232" s="598"/>
      <c r="BKT232" s="598"/>
      <c r="BKU232" s="598"/>
      <c r="BKV232" s="598"/>
      <c r="BKW232" s="598"/>
      <c r="BKX232" s="598"/>
      <c r="BKY232" s="600"/>
      <c r="BKZ232" s="599"/>
      <c r="BLA232" s="599"/>
      <c r="BLB232" s="599"/>
      <c r="BLC232" s="360"/>
      <c r="BLD232" s="600"/>
      <c r="BLE232" s="600"/>
      <c r="BLF232" s="600"/>
      <c r="BLG232" s="598"/>
      <c r="BLH232" s="598"/>
      <c r="BLI232" s="598"/>
      <c r="BLJ232" s="598"/>
      <c r="BLK232" s="598"/>
      <c r="BLL232" s="598"/>
      <c r="BLM232" s="598"/>
      <c r="BLN232" s="598"/>
      <c r="BLO232" s="600"/>
      <c r="BLP232" s="599"/>
      <c r="BLQ232" s="599"/>
      <c r="BLR232" s="599"/>
      <c r="BLS232" s="360"/>
      <c r="BLT232" s="600"/>
      <c r="BLU232" s="600"/>
      <c r="BLV232" s="600"/>
      <c r="BLW232" s="598"/>
      <c r="BLX232" s="598"/>
      <c r="BLY232" s="598"/>
      <c r="BLZ232" s="598"/>
      <c r="BMA232" s="598"/>
      <c r="BMB232" s="598"/>
      <c r="BMC232" s="598"/>
      <c r="BMD232" s="598"/>
      <c r="BME232" s="600"/>
      <c r="BMF232" s="599"/>
      <c r="BMG232" s="599"/>
      <c r="BMH232" s="599"/>
      <c r="BMI232" s="360"/>
      <c r="BMJ232" s="600"/>
      <c r="BMK232" s="600"/>
      <c r="BML232" s="600"/>
      <c r="BMM232" s="598"/>
      <c r="BMN232" s="598"/>
      <c r="BMO232" s="598"/>
      <c r="BMP232" s="598"/>
      <c r="BMQ232" s="598"/>
      <c r="BMR232" s="598"/>
      <c r="BMS232" s="598"/>
      <c r="BMT232" s="598"/>
      <c r="BMU232" s="600"/>
      <c r="BMV232" s="599"/>
      <c r="BMW232" s="599"/>
      <c r="BMX232" s="599"/>
      <c r="BMY232" s="360"/>
      <c r="BMZ232" s="600"/>
      <c r="BNA232" s="600"/>
      <c r="BNB232" s="600"/>
      <c r="BNC232" s="598"/>
      <c r="BND232" s="598"/>
      <c r="BNE232" s="598"/>
      <c r="BNF232" s="598"/>
      <c r="BNG232" s="598"/>
      <c r="BNH232" s="598"/>
      <c r="BNI232" s="598"/>
      <c r="BNJ232" s="598"/>
      <c r="BNK232" s="600"/>
      <c r="BNL232" s="599"/>
      <c r="BNM232" s="599"/>
      <c r="BNN232" s="599"/>
      <c r="BNO232" s="360"/>
      <c r="BNP232" s="600"/>
      <c r="BNQ232" s="600"/>
      <c r="BNR232" s="600"/>
      <c r="BNS232" s="598"/>
      <c r="BNT232" s="598"/>
      <c r="BNU232" s="598"/>
      <c r="BNV232" s="598"/>
      <c r="BNW232" s="598"/>
      <c r="BNX232" s="598"/>
      <c r="BNY232" s="598"/>
      <c r="BNZ232" s="598"/>
      <c r="BOA232" s="600"/>
      <c r="BOB232" s="599"/>
      <c r="BOC232" s="599"/>
      <c r="BOD232" s="599"/>
      <c r="BOE232" s="360"/>
      <c r="BOF232" s="600"/>
      <c r="BOG232" s="600"/>
      <c r="BOH232" s="600"/>
      <c r="BOI232" s="598"/>
      <c r="BOJ232" s="598"/>
      <c r="BOK232" s="598"/>
      <c r="BOL232" s="598"/>
      <c r="BOM232" s="598"/>
      <c r="BON232" s="598"/>
      <c r="BOO232" s="598"/>
      <c r="BOP232" s="598"/>
      <c r="BOQ232" s="600"/>
      <c r="BOR232" s="599"/>
      <c r="BOS232" s="599"/>
      <c r="BOT232" s="599"/>
      <c r="BOU232" s="360"/>
      <c r="BOV232" s="600"/>
      <c r="BOW232" s="600"/>
      <c r="BOX232" s="600"/>
      <c r="BOY232" s="598"/>
      <c r="BOZ232" s="598"/>
      <c r="BPA232" s="598"/>
      <c r="BPB232" s="598"/>
      <c r="BPC232" s="598"/>
      <c r="BPD232" s="598"/>
      <c r="BPE232" s="598"/>
      <c r="BPF232" s="598"/>
      <c r="BPG232" s="600"/>
      <c r="BPH232" s="599"/>
      <c r="BPI232" s="599"/>
      <c r="BPJ232" s="599"/>
      <c r="BPK232" s="360"/>
      <c r="BPL232" s="600"/>
      <c r="BPM232" s="600"/>
      <c r="BPN232" s="600"/>
      <c r="BPO232" s="598"/>
      <c r="BPP232" s="598"/>
      <c r="BPQ232" s="598"/>
      <c r="BPR232" s="598"/>
      <c r="BPS232" s="598"/>
      <c r="BPT232" s="598"/>
      <c r="BPU232" s="598"/>
      <c r="BPV232" s="598"/>
      <c r="BPW232" s="600"/>
      <c r="BPX232" s="599"/>
      <c r="BPY232" s="599"/>
      <c r="BPZ232" s="599"/>
      <c r="BQA232" s="360"/>
      <c r="BQB232" s="600"/>
      <c r="BQC232" s="600"/>
      <c r="BQD232" s="600"/>
      <c r="BQE232" s="598"/>
      <c r="BQF232" s="598"/>
      <c r="BQG232" s="598"/>
      <c r="BQH232" s="598"/>
      <c r="BQI232" s="598"/>
      <c r="BQJ232" s="598"/>
      <c r="BQK232" s="598"/>
      <c r="BQL232" s="598"/>
      <c r="BQM232" s="600"/>
      <c r="BQN232" s="599"/>
      <c r="BQO232" s="599"/>
      <c r="BQP232" s="599"/>
      <c r="BQQ232" s="360"/>
      <c r="BQR232" s="600"/>
      <c r="BQS232" s="600"/>
      <c r="BQT232" s="600"/>
      <c r="BQU232" s="598"/>
      <c r="BQV232" s="598"/>
      <c r="BQW232" s="598"/>
      <c r="BQX232" s="598"/>
      <c r="BQY232" s="598"/>
      <c r="BQZ232" s="598"/>
      <c r="BRA232" s="598"/>
      <c r="BRB232" s="598"/>
      <c r="BRC232" s="600"/>
      <c r="BRD232" s="599"/>
      <c r="BRE232" s="599"/>
      <c r="BRF232" s="599"/>
      <c r="BRG232" s="360"/>
      <c r="BRH232" s="600"/>
      <c r="BRI232" s="600"/>
      <c r="BRJ232" s="600"/>
      <c r="BRK232" s="598"/>
      <c r="BRL232" s="598"/>
      <c r="BRM232" s="598"/>
      <c r="BRN232" s="598"/>
      <c r="BRO232" s="598"/>
      <c r="BRP232" s="598"/>
      <c r="BRQ232" s="598"/>
      <c r="BRR232" s="598"/>
      <c r="BRS232" s="600"/>
      <c r="BRT232" s="599"/>
      <c r="BRU232" s="599"/>
      <c r="BRV232" s="599"/>
      <c r="BRW232" s="360"/>
      <c r="BRX232" s="600"/>
      <c r="BRY232" s="600"/>
      <c r="BRZ232" s="600"/>
      <c r="BSA232" s="598"/>
      <c r="BSB232" s="598"/>
      <c r="BSC232" s="598"/>
      <c r="BSD232" s="598"/>
      <c r="BSE232" s="598"/>
      <c r="BSF232" s="598"/>
      <c r="BSG232" s="598"/>
      <c r="BSH232" s="598"/>
      <c r="BSI232" s="600"/>
      <c r="BSJ232" s="599"/>
      <c r="BSK232" s="599"/>
      <c r="BSL232" s="599"/>
      <c r="BSM232" s="360"/>
      <c r="BSN232" s="600"/>
      <c r="BSO232" s="600"/>
      <c r="BSP232" s="600"/>
      <c r="BSQ232" s="598"/>
      <c r="BSR232" s="598"/>
      <c r="BSS232" s="598"/>
      <c r="BST232" s="598"/>
      <c r="BSU232" s="598"/>
      <c r="BSV232" s="598"/>
      <c r="BSW232" s="598"/>
      <c r="BSX232" s="598"/>
      <c r="BSY232" s="600"/>
      <c r="BSZ232" s="599"/>
      <c r="BTA232" s="599"/>
      <c r="BTB232" s="599"/>
      <c r="BTC232" s="360"/>
      <c r="BTD232" s="600"/>
      <c r="BTE232" s="600"/>
      <c r="BTF232" s="600"/>
      <c r="BTG232" s="598"/>
      <c r="BTH232" s="598"/>
      <c r="BTI232" s="598"/>
      <c r="BTJ232" s="598"/>
      <c r="BTK232" s="598"/>
      <c r="BTL232" s="598"/>
      <c r="BTM232" s="598"/>
      <c r="BTN232" s="598"/>
      <c r="BTO232" s="600"/>
      <c r="BTP232" s="599"/>
      <c r="BTQ232" s="599"/>
      <c r="BTR232" s="599"/>
      <c r="BTS232" s="360"/>
      <c r="BTT232" s="600"/>
      <c r="BTU232" s="600"/>
      <c r="BTV232" s="600"/>
      <c r="BTW232" s="598"/>
      <c r="BTX232" s="598"/>
      <c r="BTY232" s="598"/>
      <c r="BTZ232" s="598"/>
      <c r="BUA232" s="598"/>
      <c r="BUB232" s="598"/>
      <c r="BUC232" s="598"/>
      <c r="BUD232" s="598"/>
      <c r="BUE232" s="600"/>
      <c r="BUF232" s="599"/>
      <c r="BUG232" s="599"/>
      <c r="BUH232" s="599"/>
      <c r="BUI232" s="360"/>
      <c r="BUJ232" s="600"/>
      <c r="BUK232" s="600"/>
      <c r="BUL232" s="600"/>
      <c r="BUM232" s="598"/>
      <c r="BUN232" s="598"/>
      <c r="BUO232" s="598"/>
      <c r="BUP232" s="598"/>
      <c r="BUQ232" s="598"/>
      <c r="BUR232" s="598"/>
      <c r="BUS232" s="598"/>
      <c r="BUT232" s="598"/>
      <c r="BUU232" s="600"/>
      <c r="BUV232" s="599"/>
      <c r="BUW232" s="599"/>
      <c r="BUX232" s="599"/>
      <c r="BUY232" s="360"/>
      <c r="BUZ232" s="600"/>
      <c r="BVA232" s="600"/>
      <c r="BVB232" s="600"/>
      <c r="BVC232" s="598"/>
      <c r="BVD232" s="598"/>
      <c r="BVE232" s="598"/>
      <c r="BVF232" s="598"/>
      <c r="BVG232" s="598"/>
      <c r="BVH232" s="598"/>
      <c r="BVI232" s="598"/>
      <c r="BVJ232" s="598"/>
      <c r="BVK232" s="600"/>
      <c r="BVL232" s="599"/>
      <c r="BVM232" s="599"/>
      <c r="BVN232" s="599"/>
      <c r="BVO232" s="360"/>
      <c r="BVP232" s="600"/>
      <c r="BVQ232" s="600"/>
      <c r="BVR232" s="600"/>
      <c r="BVS232" s="598"/>
      <c r="BVT232" s="598"/>
      <c r="BVU232" s="598"/>
      <c r="BVV232" s="598"/>
      <c r="BVW232" s="598"/>
      <c r="BVX232" s="598"/>
      <c r="BVY232" s="598"/>
      <c r="BVZ232" s="598"/>
      <c r="BWA232" s="600"/>
      <c r="BWB232" s="599"/>
      <c r="BWC232" s="599"/>
      <c r="BWD232" s="599"/>
      <c r="BWE232" s="360"/>
      <c r="BWF232" s="600"/>
      <c r="BWG232" s="600"/>
      <c r="BWH232" s="600"/>
      <c r="BWI232" s="598"/>
      <c r="BWJ232" s="598"/>
      <c r="BWK232" s="598"/>
      <c r="BWL232" s="598"/>
      <c r="BWM232" s="598"/>
      <c r="BWN232" s="598"/>
      <c r="BWO232" s="598"/>
      <c r="BWP232" s="598"/>
      <c r="BWQ232" s="600"/>
      <c r="BWR232" s="599"/>
      <c r="BWS232" s="599"/>
      <c r="BWT232" s="599"/>
      <c r="BWU232" s="360"/>
      <c r="BWV232" s="600"/>
      <c r="BWW232" s="600"/>
      <c r="BWX232" s="600"/>
      <c r="BWY232" s="598"/>
      <c r="BWZ232" s="598"/>
      <c r="BXA232" s="598"/>
      <c r="BXB232" s="598"/>
      <c r="BXC232" s="598"/>
      <c r="BXD232" s="598"/>
      <c r="BXE232" s="598"/>
      <c r="BXF232" s="598"/>
      <c r="BXG232" s="600"/>
      <c r="BXH232" s="599"/>
      <c r="BXI232" s="599"/>
      <c r="BXJ232" s="599"/>
      <c r="BXK232" s="360"/>
      <c r="BXL232" s="600"/>
      <c r="BXM232" s="600"/>
      <c r="BXN232" s="600"/>
      <c r="BXO232" s="598"/>
      <c r="BXP232" s="598"/>
      <c r="BXQ232" s="598"/>
      <c r="BXR232" s="598"/>
      <c r="BXS232" s="598"/>
      <c r="BXT232" s="598"/>
      <c r="BXU232" s="598"/>
      <c r="BXV232" s="598"/>
      <c r="BXW232" s="600"/>
      <c r="BXX232" s="599"/>
      <c r="BXY232" s="599"/>
      <c r="BXZ232" s="599"/>
      <c r="BYA232" s="360"/>
      <c r="BYB232" s="600"/>
      <c r="BYC232" s="600"/>
      <c r="BYD232" s="600"/>
      <c r="BYE232" s="598"/>
      <c r="BYF232" s="598"/>
      <c r="BYG232" s="598"/>
      <c r="BYH232" s="598"/>
      <c r="BYI232" s="598"/>
      <c r="BYJ232" s="598"/>
      <c r="BYK232" s="598"/>
      <c r="BYL232" s="598"/>
      <c r="BYM232" s="600"/>
      <c r="BYN232" s="599"/>
      <c r="BYO232" s="599"/>
      <c r="BYP232" s="599"/>
      <c r="BYQ232" s="360"/>
      <c r="BYR232" s="600"/>
      <c r="BYS232" s="600"/>
      <c r="BYT232" s="600"/>
      <c r="BYU232" s="598"/>
      <c r="BYV232" s="598"/>
      <c r="BYW232" s="598"/>
      <c r="BYX232" s="598"/>
      <c r="BYY232" s="598"/>
      <c r="BYZ232" s="598"/>
      <c r="BZA232" s="598"/>
      <c r="BZB232" s="598"/>
      <c r="BZC232" s="600"/>
      <c r="BZD232" s="599"/>
      <c r="BZE232" s="599"/>
      <c r="BZF232" s="599"/>
      <c r="BZG232" s="360"/>
      <c r="BZH232" s="600"/>
      <c r="BZI232" s="600"/>
      <c r="BZJ232" s="600"/>
      <c r="BZK232" s="598"/>
      <c r="BZL232" s="598"/>
      <c r="BZM232" s="598"/>
      <c r="BZN232" s="598"/>
      <c r="BZO232" s="598"/>
      <c r="BZP232" s="598"/>
      <c r="BZQ232" s="598"/>
      <c r="BZR232" s="598"/>
      <c r="BZS232" s="600"/>
      <c r="BZT232" s="599"/>
      <c r="BZU232" s="599"/>
      <c r="BZV232" s="599"/>
      <c r="BZW232" s="360"/>
      <c r="BZX232" s="600"/>
      <c r="BZY232" s="600"/>
      <c r="BZZ232" s="600"/>
      <c r="CAA232" s="598"/>
      <c r="CAB232" s="598"/>
      <c r="CAC232" s="598"/>
      <c r="CAD232" s="598"/>
      <c r="CAE232" s="598"/>
      <c r="CAF232" s="598"/>
      <c r="CAG232" s="598"/>
      <c r="CAH232" s="598"/>
      <c r="CAI232" s="600"/>
      <c r="CAJ232" s="599"/>
      <c r="CAK232" s="599"/>
      <c r="CAL232" s="599"/>
      <c r="CAM232" s="360"/>
      <c r="CAN232" s="600"/>
      <c r="CAO232" s="600"/>
      <c r="CAP232" s="600"/>
      <c r="CAQ232" s="598"/>
      <c r="CAR232" s="598"/>
      <c r="CAS232" s="598"/>
      <c r="CAT232" s="598"/>
      <c r="CAU232" s="598"/>
      <c r="CAV232" s="598"/>
      <c r="CAW232" s="598"/>
      <c r="CAX232" s="598"/>
      <c r="CAY232" s="600"/>
      <c r="CAZ232" s="599"/>
      <c r="CBA232" s="599"/>
      <c r="CBB232" s="599"/>
      <c r="CBC232" s="360"/>
      <c r="CBD232" s="600"/>
      <c r="CBE232" s="600"/>
      <c r="CBF232" s="600"/>
      <c r="CBG232" s="598"/>
      <c r="CBH232" s="598"/>
      <c r="CBI232" s="598"/>
      <c r="CBJ232" s="598"/>
      <c r="CBK232" s="598"/>
      <c r="CBL232" s="598"/>
      <c r="CBM232" s="598"/>
      <c r="CBN232" s="598"/>
      <c r="CBO232" s="600"/>
      <c r="CBP232" s="599"/>
      <c r="CBQ232" s="599"/>
      <c r="CBR232" s="599"/>
      <c r="CBS232" s="360"/>
      <c r="CBT232" s="600"/>
      <c r="CBU232" s="600"/>
      <c r="CBV232" s="600"/>
      <c r="CBW232" s="598"/>
      <c r="CBX232" s="598"/>
      <c r="CBY232" s="598"/>
      <c r="CBZ232" s="598"/>
      <c r="CCA232" s="598"/>
      <c r="CCB232" s="598"/>
      <c r="CCC232" s="598"/>
      <c r="CCD232" s="598"/>
      <c r="CCE232" s="600"/>
      <c r="CCF232" s="599"/>
      <c r="CCG232" s="599"/>
      <c r="CCH232" s="599"/>
      <c r="CCI232" s="360"/>
      <c r="CCJ232" s="600"/>
      <c r="CCK232" s="600"/>
      <c r="CCL232" s="600"/>
      <c r="CCM232" s="598"/>
      <c r="CCN232" s="598"/>
      <c r="CCO232" s="598"/>
      <c r="CCP232" s="598"/>
      <c r="CCQ232" s="598"/>
      <c r="CCR232" s="598"/>
      <c r="CCS232" s="598"/>
      <c r="CCT232" s="598"/>
      <c r="CCU232" s="600"/>
      <c r="CCV232" s="599"/>
      <c r="CCW232" s="599"/>
      <c r="CCX232" s="599"/>
      <c r="CCY232" s="360"/>
      <c r="CCZ232" s="600"/>
      <c r="CDA232" s="600"/>
      <c r="CDB232" s="600"/>
      <c r="CDC232" s="598"/>
      <c r="CDD232" s="598"/>
      <c r="CDE232" s="598"/>
      <c r="CDF232" s="598"/>
      <c r="CDG232" s="598"/>
      <c r="CDH232" s="598"/>
      <c r="CDI232" s="598"/>
      <c r="CDJ232" s="598"/>
      <c r="CDK232" s="600"/>
      <c r="CDL232" s="599"/>
      <c r="CDM232" s="599"/>
      <c r="CDN232" s="599"/>
      <c r="CDO232" s="360"/>
      <c r="CDP232" s="600"/>
      <c r="CDQ232" s="600"/>
      <c r="CDR232" s="600"/>
      <c r="CDS232" s="598"/>
      <c r="CDT232" s="598"/>
      <c r="CDU232" s="598"/>
      <c r="CDV232" s="598"/>
      <c r="CDW232" s="598"/>
      <c r="CDX232" s="598"/>
      <c r="CDY232" s="598"/>
      <c r="CDZ232" s="598"/>
      <c r="CEA232" s="600"/>
      <c r="CEB232" s="599"/>
      <c r="CEC232" s="599"/>
      <c r="CED232" s="599"/>
      <c r="CEE232" s="360"/>
      <c r="CEF232" s="600"/>
      <c r="CEG232" s="600"/>
      <c r="CEH232" s="600"/>
      <c r="CEI232" s="598"/>
      <c r="CEJ232" s="598"/>
      <c r="CEK232" s="598"/>
      <c r="CEL232" s="598"/>
      <c r="CEM232" s="598"/>
      <c r="CEN232" s="598"/>
      <c r="CEO232" s="598"/>
      <c r="CEP232" s="598"/>
      <c r="CEQ232" s="600"/>
      <c r="CER232" s="599"/>
      <c r="CES232" s="599"/>
      <c r="CET232" s="599"/>
      <c r="CEU232" s="360"/>
      <c r="CEV232" s="600"/>
      <c r="CEW232" s="600"/>
      <c r="CEX232" s="600"/>
      <c r="CEY232" s="598"/>
      <c r="CEZ232" s="598"/>
      <c r="CFA232" s="598"/>
      <c r="CFB232" s="598"/>
      <c r="CFC232" s="598"/>
      <c r="CFD232" s="598"/>
      <c r="CFE232" s="598"/>
      <c r="CFF232" s="598"/>
      <c r="CFG232" s="600"/>
      <c r="CFH232" s="599"/>
      <c r="CFI232" s="599"/>
      <c r="CFJ232" s="599"/>
      <c r="CFK232" s="360"/>
      <c r="CFL232" s="600"/>
      <c r="CFM232" s="600"/>
      <c r="CFN232" s="600"/>
      <c r="CFO232" s="598"/>
      <c r="CFP232" s="598"/>
      <c r="CFQ232" s="598"/>
      <c r="CFR232" s="598"/>
      <c r="CFS232" s="598"/>
      <c r="CFT232" s="598"/>
      <c r="CFU232" s="598"/>
      <c r="CFV232" s="598"/>
      <c r="CFW232" s="600"/>
      <c r="CFX232" s="599"/>
      <c r="CFY232" s="599"/>
      <c r="CFZ232" s="599"/>
      <c r="CGA232" s="360"/>
      <c r="CGB232" s="600"/>
      <c r="CGC232" s="600"/>
      <c r="CGD232" s="600"/>
      <c r="CGE232" s="598"/>
      <c r="CGF232" s="598"/>
      <c r="CGG232" s="598"/>
      <c r="CGH232" s="598"/>
      <c r="CGI232" s="598"/>
      <c r="CGJ232" s="598"/>
      <c r="CGK232" s="598"/>
      <c r="CGL232" s="598"/>
      <c r="CGM232" s="600"/>
      <c r="CGN232" s="599"/>
      <c r="CGO232" s="599"/>
      <c r="CGP232" s="599"/>
      <c r="CGQ232" s="360"/>
      <c r="CGR232" s="600"/>
      <c r="CGS232" s="600"/>
      <c r="CGT232" s="600"/>
      <c r="CGU232" s="598"/>
      <c r="CGV232" s="598"/>
      <c r="CGW232" s="598"/>
      <c r="CGX232" s="598"/>
      <c r="CGY232" s="598"/>
      <c r="CGZ232" s="598"/>
      <c r="CHA232" s="598"/>
      <c r="CHB232" s="598"/>
      <c r="CHC232" s="600"/>
      <c r="CHD232" s="599"/>
      <c r="CHE232" s="599"/>
      <c r="CHF232" s="599"/>
      <c r="CHG232" s="360"/>
      <c r="CHH232" s="600"/>
      <c r="CHI232" s="600"/>
      <c r="CHJ232" s="600"/>
      <c r="CHK232" s="598"/>
      <c r="CHL232" s="598"/>
      <c r="CHM232" s="598"/>
      <c r="CHN232" s="598"/>
      <c r="CHO232" s="598"/>
      <c r="CHP232" s="598"/>
      <c r="CHQ232" s="598"/>
      <c r="CHR232" s="598"/>
      <c r="CHS232" s="600"/>
      <c r="CHT232" s="599"/>
      <c r="CHU232" s="599"/>
      <c r="CHV232" s="599"/>
      <c r="CHW232" s="360"/>
      <c r="CHX232" s="600"/>
      <c r="CHY232" s="600"/>
      <c r="CHZ232" s="600"/>
      <c r="CIA232" s="598"/>
      <c r="CIB232" s="598"/>
      <c r="CIC232" s="598"/>
      <c r="CID232" s="598"/>
      <c r="CIE232" s="598"/>
      <c r="CIF232" s="598"/>
      <c r="CIG232" s="598"/>
      <c r="CIH232" s="598"/>
      <c r="CII232" s="600"/>
      <c r="CIJ232" s="599"/>
      <c r="CIK232" s="599"/>
      <c r="CIL232" s="599"/>
      <c r="CIM232" s="360"/>
      <c r="CIN232" s="600"/>
      <c r="CIO232" s="600"/>
      <c r="CIP232" s="600"/>
      <c r="CIQ232" s="598"/>
      <c r="CIR232" s="598"/>
      <c r="CIS232" s="598"/>
      <c r="CIT232" s="598"/>
      <c r="CIU232" s="598"/>
      <c r="CIV232" s="598"/>
      <c r="CIW232" s="598"/>
      <c r="CIX232" s="598"/>
      <c r="CIY232" s="600"/>
      <c r="CIZ232" s="599"/>
      <c r="CJA232" s="599"/>
      <c r="CJB232" s="599"/>
      <c r="CJC232" s="360"/>
      <c r="CJD232" s="600"/>
      <c r="CJE232" s="600"/>
      <c r="CJF232" s="600"/>
      <c r="CJG232" s="598"/>
      <c r="CJH232" s="598"/>
      <c r="CJI232" s="598"/>
      <c r="CJJ232" s="598"/>
      <c r="CJK232" s="598"/>
      <c r="CJL232" s="598"/>
      <c r="CJM232" s="598"/>
      <c r="CJN232" s="598"/>
      <c r="CJO232" s="600"/>
      <c r="CJP232" s="599"/>
      <c r="CJQ232" s="599"/>
      <c r="CJR232" s="599"/>
      <c r="CJS232" s="360"/>
      <c r="CJT232" s="600"/>
      <c r="CJU232" s="600"/>
      <c r="CJV232" s="600"/>
      <c r="CJW232" s="598"/>
      <c r="CJX232" s="598"/>
      <c r="CJY232" s="598"/>
      <c r="CJZ232" s="598"/>
      <c r="CKA232" s="598"/>
      <c r="CKB232" s="598"/>
      <c r="CKC232" s="598"/>
      <c r="CKD232" s="598"/>
      <c r="CKE232" s="600"/>
      <c r="CKF232" s="599"/>
      <c r="CKG232" s="599"/>
      <c r="CKH232" s="599"/>
      <c r="CKI232" s="360"/>
      <c r="CKJ232" s="600"/>
      <c r="CKK232" s="600"/>
      <c r="CKL232" s="600"/>
      <c r="CKM232" s="598"/>
      <c r="CKN232" s="598"/>
      <c r="CKO232" s="598"/>
      <c r="CKP232" s="598"/>
      <c r="CKQ232" s="598"/>
      <c r="CKR232" s="598"/>
      <c r="CKS232" s="598"/>
      <c r="CKT232" s="598"/>
      <c r="CKU232" s="600"/>
      <c r="CKV232" s="599"/>
      <c r="CKW232" s="599"/>
      <c r="CKX232" s="599"/>
      <c r="CKY232" s="360"/>
      <c r="CKZ232" s="600"/>
      <c r="CLA232" s="600"/>
      <c r="CLB232" s="600"/>
      <c r="CLC232" s="598"/>
      <c r="CLD232" s="598"/>
      <c r="CLE232" s="598"/>
      <c r="CLF232" s="598"/>
      <c r="CLG232" s="598"/>
      <c r="CLH232" s="598"/>
      <c r="CLI232" s="598"/>
      <c r="CLJ232" s="598"/>
      <c r="CLK232" s="600"/>
      <c r="CLL232" s="599"/>
      <c r="CLM232" s="599"/>
      <c r="CLN232" s="599"/>
      <c r="CLO232" s="360"/>
      <c r="CLP232" s="600"/>
      <c r="CLQ232" s="600"/>
      <c r="CLR232" s="600"/>
      <c r="CLS232" s="598"/>
      <c r="CLT232" s="598"/>
      <c r="CLU232" s="598"/>
      <c r="CLV232" s="598"/>
      <c r="CLW232" s="598"/>
      <c r="CLX232" s="598"/>
      <c r="CLY232" s="598"/>
      <c r="CLZ232" s="598"/>
      <c r="CMA232" s="600"/>
      <c r="CMB232" s="599"/>
      <c r="CMC232" s="599"/>
      <c r="CMD232" s="599"/>
      <c r="CME232" s="360"/>
      <c r="CMF232" s="600"/>
      <c r="CMG232" s="600"/>
      <c r="CMH232" s="600"/>
      <c r="CMI232" s="598"/>
      <c r="CMJ232" s="598"/>
      <c r="CMK232" s="598"/>
      <c r="CML232" s="598"/>
      <c r="CMM232" s="598"/>
      <c r="CMN232" s="598"/>
      <c r="CMO232" s="598"/>
      <c r="CMP232" s="598"/>
      <c r="CMQ232" s="600"/>
      <c r="CMR232" s="599"/>
      <c r="CMS232" s="599"/>
      <c r="CMT232" s="599"/>
      <c r="CMU232" s="360"/>
      <c r="CMV232" s="600"/>
      <c r="CMW232" s="600"/>
      <c r="CMX232" s="600"/>
      <c r="CMY232" s="598"/>
      <c r="CMZ232" s="598"/>
      <c r="CNA232" s="598"/>
      <c r="CNB232" s="598"/>
      <c r="CNC232" s="598"/>
      <c r="CND232" s="598"/>
      <c r="CNE232" s="598"/>
      <c r="CNF232" s="598"/>
      <c r="CNG232" s="600"/>
      <c r="CNH232" s="599"/>
      <c r="CNI232" s="599"/>
      <c r="CNJ232" s="599"/>
      <c r="CNK232" s="360"/>
      <c r="CNL232" s="600"/>
      <c r="CNM232" s="600"/>
      <c r="CNN232" s="600"/>
      <c r="CNO232" s="598"/>
      <c r="CNP232" s="598"/>
      <c r="CNQ232" s="598"/>
      <c r="CNR232" s="598"/>
      <c r="CNS232" s="598"/>
      <c r="CNT232" s="598"/>
      <c r="CNU232" s="598"/>
      <c r="CNV232" s="598"/>
      <c r="CNW232" s="600"/>
      <c r="CNX232" s="599"/>
      <c r="CNY232" s="599"/>
      <c r="CNZ232" s="599"/>
      <c r="COA232" s="360"/>
      <c r="COB232" s="600"/>
      <c r="COC232" s="600"/>
      <c r="COD232" s="600"/>
      <c r="COE232" s="598"/>
      <c r="COF232" s="598"/>
      <c r="COG232" s="598"/>
      <c r="COH232" s="598"/>
      <c r="COI232" s="598"/>
      <c r="COJ232" s="598"/>
      <c r="COK232" s="598"/>
      <c r="COL232" s="598"/>
      <c r="COM232" s="600"/>
      <c r="CON232" s="599"/>
      <c r="COO232" s="599"/>
      <c r="COP232" s="599"/>
      <c r="COQ232" s="360"/>
      <c r="COR232" s="600"/>
      <c r="COS232" s="600"/>
      <c r="COT232" s="600"/>
      <c r="COU232" s="598"/>
      <c r="COV232" s="598"/>
      <c r="COW232" s="598"/>
      <c r="COX232" s="598"/>
      <c r="COY232" s="598"/>
      <c r="COZ232" s="598"/>
      <c r="CPA232" s="598"/>
      <c r="CPB232" s="598"/>
      <c r="CPC232" s="600"/>
      <c r="CPD232" s="599"/>
      <c r="CPE232" s="599"/>
      <c r="CPF232" s="599"/>
      <c r="CPG232" s="360"/>
      <c r="CPH232" s="600"/>
      <c r="CPI232" s="600"/>
      <c r="CPJ232" s="600"/>
      <c r="CPK232" s="598"/>
      <c r="CPL232" s="598"/>
      <c r="CPM232" s="598"/>
      <c r="CPN232" s="598"/>
      <c r="CPO232" s="598"/>
      <c r="CPP232" s="598"/>
      <c r="CPQ232" s="598"/>
      <c r="CPR232" s="598"/>
      <c r="CPS232" s="600"/>
      <c r="CPT232" s="599"/>
      <c r="CPU232" s="599"/>
      <c r="CPV232" s="599"/>
      <c r="CPW232" s="360"/>
      <c r="CPX232" s="600"/>
      <c r="CPY232" s="600"/>
      <c r="CPZ232" s="600"/>
      <c r="CQA232" s="598"/>
      <c r="CQB232" s="598"/>
      <c r="CQC232" s="598"/>
      <c r="CQD232" s="598"/>
      <c r="CQE232" s="598"/>
      <c r="CQF232" s="598"/>
      <c r="CQG232" s="598"/>
      <c r="CQH232" s="598"/>
      <c r="CQI232" s="600"/>
      <c r="CQJ232" s="599"/>
      <c r="CQK232" s="599"/>
      <c r="CQL232" s="599"/>
      <c r="CQM232" s="360"/>
      <c r="CQN232" s="600"/>
      <c r="CQO232" s="600"/>
      <c r="CQP232" s="600"/>
      <c r="CQQ232" s="598"/>
      <c r="CQR232" s="598"/>
      <c r="CQS232" s="598"/>
      <c r="CQT232" s="598"/>
      <c r="CQU232" s="598"/>
      <c r="CQV232" s="598"/>
      <c r="CQW232" s="598"/>
      <c r="CQX232" s="598"/>
      <c r="CQY232" s="600"/>
      <c r="CQZ232" s="599"/>
      <c r="CRA232" s="599"/>
      <c r="CRB232" s="599"/>
      <c r="CRC232" s="360"/>
      <c r="CRD232" s="600"/>
      <c r="CRE232" s="600"/>
      <c r="CRF232" s="600"/>
      <c r="CRG232" s="598"/>
      <c r="CRH232" s="598"/>
      <c r="CRI232" s="598"/>
      <c r="CRJ232" s="598"/>
      <c r="CRK232" s="598"/>
      <c r="CRL232" s="598"/>
      <c r="CRM232" s="598"/>
      <c r="CRN232" s="598"/>
      <c r="CRO232" s="600"/>
      <c r="CRP232" s="599"/>
      <c r="CRQ232" s="599"/>
      <c r="CRR232" s="599"/>
      <c r="CRS232" s="360"/>
      <c r="CRT232" s="600"/>
      <c r="CRU232" s="600"/>
      <c r="CRV232" s="600"/>
      <c r="CRW232" s="598"/>
      <c r="CRX232" s="598"/>
      <c r="CRY232" s="598"/>
      <c r="CRZ232" s="598"/>
      <c r="CSA232" s="598"/>
      <c r="CSB232" s="598"/>
      <c r="CSC232" s="598"/>
      <c r="CSD232" s="598"/>
      <c r="CSE232" s="600"/>
      <c r="CSF232" s="599"/>
      <c r="CSG232" s="599"/>
      <c r="CSH232" s="599"/>
      <c r="CSI232" s="360"/>
      <c r="CSJ232" s="600"/>
      <c r="CSK232" s="600"/>
      <c r="CSL232" s="600"/>
      <c r="CSM232" s="598"/>
      <c r="CSN232" s="598"/>
      <c r="CSO232" s="598"/>
      <c r="CSP232" s="598"/>
      <c r="CSQ232" s="598"/>
      <c r="CSR232" s="598"/>
      <c r="CSS232" s="598"/>
      <c r="CST232" s="598"/>
      <c r="CSU232" s="600"/>
      <c r="CSV232" s="599"/>
      <c r="CSW232" s="599"/>
      <c r="CSX232" s="599"/>
      <c r="CSY232" s="360"/>
      <c r="CSZ232" s="600"/>
      <c r="CTA232" s="600"/>
      <c r="CTB232" s="600"/>
      <c r="CTC232" s="598"/>
      <c r="CTD232" s="598"/>
      <c r="CTE232" s="598"/>
      <c r="CTF232" s="598"/>
      <c r="CTG232" s="598"/>
      <c r="CTH232" s="598"/>
      <c r="CTI232" s="598"/>
      <c r="CTJ232" s="598"/>
      <c r="CTK232" s="600"/>
      <c r="CTL232" s="599"/>
      <c r="CTM232" s="599"/>
      <c r="CTN232" s="599"/>
      <c r="CTO232" s="360"/>
      <c r="CTP232" s="600"/>
      <c r="CTQ232" s="600"/>
      <c r="CTR232" s="600"/>
      <c r="CTS232" s="598"/>
      <c r="CTT232" s="598"/>
      <c r="CTU232" s="598"/>
      <c r="CTV232" s="598"/>
      <c r="CTW232" s="598"/>
      <c r="CTX232" s="598"/>
      <c r="CTY232" s="598"/>
      <c r="CTZ232" s="598"/>
      <c r="CUA232" s="600"/>
      <c r="CUB232" s="599"/>
      <c r="CUC232" s="599"/>
      <c r="CUD232" s="599"/>
      <c r="CUE232" s="360"/>
      <c r="CUF232" s="600"/>
      <c r="CUG232" s="600"/>
      <c r="CUH232" s="600"/>
      <c r="CUI232" s="598"/>
      <c r="CUJ232" s="598"/>
      <c r="CUK232" s="598"/>
      <c r="CUL232" s="598"/>
      <c r="CUM232" s="598"/>
      <c r="CUN232" s="598"/>
      <c r="CUO232" s="598"/>
      <c r="CUP232" s="598"/>
      <c r="CUQ232" s="600"/>
      <c r="CUR232" s="599"/>
      <c r="CUS232" s="599"/>
      <c r="CUT232" s="599"/>
      <c r="CUU232" s="360"/>
      <c r="CUV232" s="600"/>
      <c r="CUW232" s="600"/>
      <c r="CUX232" s="600"/>
      <c r="CUY232" s="598"/>
      <c r="CUZ232" s="598"/>
      <c r="CVA232" s="598"/>
      <c r="CVB232" s="598"/>
      <c r="CVC232" s="598"/>
      <c r="CVD232" s="598"/>
      <c r="CVE232" s="598"/>
      <c r="CVF232" s="598"/>
      <c r="CVG232" s="600"/>
      <c r="CVH232" s="599"/>
      <c r="CVI232" s="599"/>
      <c r="CVJ232" s="599"/>
      <c r="CVK232" s="360"/>
      <c r="CVL232" s="600"/>
      <c r="CVM232" s="600"/>
      <c r="CVN232" s="600"/>
      <c r="CVO232" s="598"/>
      <c r="CVP232" s="598"/>
      <c r="CVQ232" s="598"/>
      <c r="CVR232" s="598"/>
      <c r="CVS232" s="598"/>
      <c r="CVT232" s="598"/>
      <c r="CVU232" s="598"/>
      <c r="CVV232" s="598"/>
      <c r="CVW232" s="600"/>
      <c r="CVX232" s="599"/>
      <c r="CVY232" s="599"/>
      <c r="CVZ232" s="599"/>
      <c r="CWA232" s="360"/>
      <c r="CWB232" s="600"/>
      <c r="CWC232" s="600"/>
      <c r="CWD232" s="600"/>
      <c r="CWE232" s="598"/>
      <c r="CWF232" s="598"/>
      <c r="CWG232" s="598"/>
      <c r="CWH232" s="598"/>
      <c r="CWI232" s="598"/>
      <c r="CWJ232" s="598"/>
      <c r="CWK232" s="598"/>
      <c r="CWL232" s="598"/>
      <c r="CWM232" s="600"/>
      <c r="CWN232" s="599"/>
      <c r="CWO232" s="599"/>
      <c r="CWP232" s="599"/>
      <c r="CWQ232" s="360"/>
      <c r="CWR232" s="600"/>
      <c r="CWS232" s="600"/>
      <c r="CWT232" s="600"/>
      <c r="CWU232" s="598"/>
      <c r="CWV232" s="598"/>
      <c r="CWW232" s="598"/>
      <c r="CWX232" s="598"/>
      <c r="CWY232" s="598"/>
      <c r="CWZ232" s="598"/>
      <c r="CXA232" s="598"/>
      <c r="CXB232" s="598"/>
      <c r="CXC232" s="600"/>
      <c r="CXD232" s="599"/>
      <c r="CXE232" s="599"/>
      <c r="CXF232" s="599"/>
      <c r="CXG232" s="360"/>
      <c r="CXH232" s="600"/>
      <c r="CXI232" s="600"/>
      <c r="CXJ232" s="600"/>
      <c r="CXK232" s="598"/>
      <c r="CXL232" s="598"/>
      <c r="CXM232" s="598"/>
      <c r="CXN232" s="598"/>
      <c r="CXO232" s="598"/>
      <c r="CXP232" s="598"/>
      <c r="CXQ232" s="598"/>
      <c r="CXR232" s="598"/>
      <c r="CXS232" s="600"/>
      <c r="CXT232" s="599"/>
      <c r="CXU232" s="599"/>
      <c r="CXV232" s="599"/>
      <c r="CXW232" s="360"/>
      <c r="CXX232" s="600"/>
      <c r="CXY232" s="600"/>
      <c r="CXZ232" s="600"/>
      <c r="CYA232" s="598"/>
      <c r="CYB232" s="598"/>
      <c r="CYC232" s="598"/>
      <c r="CYD232" s="598"/>
      <c r="CYE232" s="598"/>
      <c r="CYF232" s="598"/>
      <c r="CYG232" s="598"/>
      <c r="CYH232" s="598"/>
      <c r="CYI232" s="600"/>
      <c r="CYJ232" s="599"/>
      <c r="CYK232" s="599"/>
      <c r="CYL232" s="599"/>
      <c r="CYM232" s="360"/>
      <c r="CYN232" s="600"/>
      <c r="CYO232" s="600"/>
      <c r="CYP232" s="600"/>
      <c r="CYQ232" s="598"/>
      <c r="CYR232" s="598"/>
      <c r="CYS232" s="598"/>
      <c r="CYT232" s="598"/>
      <c r="CYU232" s="598"/>
      <c r="CYV232" s="598"/>
      <c r="CYW232" s="598"/>
      <c r="CYX232" s="598"/>
      <c r="CYY232" s="600"/>
      <c r="CYZ232" s="599"/>
      <c r="CZA232" s="599"/>
      <c r="CZB232" s="599"/>
      <c r="CZC232" s="360"/>
      <c r="CZD232" s="600"/>
      <c r="CZE232" s="600"/>
      <c r="CZF232" s="600"/>
      <c r="CZG232" s="598"/>
      <c r="CZH232" s="598"/>
      <c r="CZI232" s="598"/>
      <c r="CZJ232" s="598"/>
      <c r="CZK232" s="598"/>
      <c r="CZL232" s="598"/>
      <c r="CZM232" s="598"/>
      <c r="CZN232" s="598"/>
      <c r="CZO232" s="600"/>
      <c r="CZP232" s="599"/>
      <c r="CZQ232" s="599"/>
      <c r="CZR232" s="599"/>
      <c r="CZS232" s="360"/>
      <c r="CZT232" s="600"/>
      <c r="CZU232" s="600"/>
      <c r="CZV232" s="600"/>
      <c r="CZW232" s="598"/>
      <c r="CZX232" s="598"/>
      <c r="CZY232" s="598"/>
      <c r="CZZ232" s="598"/>
      <c r="DAA232" s="598"/>
      <c r="DAB232" s="598"/>
      <c r="DAC232" s="598"/>
      <c r="DAD232" s="598"/>
      <c r="DAE232" s="600"/>
      <c r="DAF232" s="599"/>
      <c r="DAG232" s="599"/>
      <c r="DAH232" s="599"/>
      <c r="DAI232" s="360"/>
      <c r="DAJ232" s="600"/>
      <c r="DAK232" s="600"/>
      <c r="DAL232" s="600"/>
      <c r="DAM232" s="598"/>
      <c r="DAN232" s="598"/>
      <c r="DAO232" s="598"/>
      <c r="DAP232" s="598"/>
      <c r="DAQ232" s="598"/>
      <c r="DAR232" s="598"/>
      <c r="DAS232" s="598"/>
      <c r="DAT232" s="598"/>
      <c r="DAU232" s="600"/>
      <c r="DAV232" s="599"/>
      <c r="DAW232" s="599"/>
      <c r="DAX232" s="599"/>
      <c r="DAY232" s="360"/>
      <c r="DAZ232" s="600"/>
      <c r="DBA232" s="600"/>
      <c r="DBB232" s="600"/>
      <c r="DBC232" s="598"/>
      <c r="DBD232" s="598"/>
      <c r="DBE232" s="598"/>
      <c r="DBF232" s="598"/>
      <c r="DBG232" s="598"/>
      <c r="DBH232" s="598"/>
      <c r="DBI232" s="598"/>
      <c r="DBJ232" s="598"/>
      <c r="DBK232" s="600"/>
      <c r="DBL232" s="599"/>
      <c r="DBM232" s="599"/>
      <c r="DBN232" s="599"/>
      <c r="DBO232" s="360"/>
      <c r="DBP232" s="600"/>
      <c r="DBQ232" s="600"/>
      <c r="DBR232" s="600"/>
      <c r="DBS232" s="598"/>
      <c r="DBT232" s="598"/>
      <c r="DBU232" s="598"/>
      <c r="DBV232" s="598"/>
      <c r="DBW232" s="598"/>
      <c r="DBX232" s="598"/>
      <c r="DBY232" s="598"/>
      <c r="DBZ232" s="598"/>
      <c r="DCA232" s="600"/>
      <c r="DCB232" s="599"/>
      <c r="DCC232" s="599"/>
      <c r="DCD232" s="599"/>
      <c r="DCE232" s="360"/>
      <c r="DCF232" s="600"/>
      <c r="DCG232" s="600"/>
      <c r="DCH232" s="600"/>
      <c r="DCI232" s="598"/>
      <c r="DCJ232" s="598"/>
      <c r="DCK232" s="598"/>
      <c r="DCL232" s="598"/>
      <c r="DCM232" s="598"/>
      <c r="DCN232" s="598"/>
      <c r="DCO232" s="598"/>
      <c r="DCP232" s="598"/>
      <c r="DCQ232" s="600"/>
      <c r="DCR232" s="599"/>
      <c r="DCS232" s="599"/>
      <c r="DCT232" s="599"/>
      <c r="DCU232" s="360"/>
      <c r="DCV232" s="600"/>
      <c r="DCW232" s="600"/>
      <c r="DCX232" s="600"/>
      <c r="DCY232" s="598"/>
      <c r="DCZ232" s="598"/>
      <c r="DDA232" s="598"/>
      <c r="DDB232" s="598"/>
      <c r="DDC232" s="598"/>
      <c r="DDD232" s="598"/>
      <c r="DDE232" s="598"/>
      <c r="DDF232" s="598"/>
      <c r="DDG232" s="600"/>
      <c r="DDH232" s="599"/>
      <c r="DDI232" s="599"/>
      <c r="DDJ232" s="599"/>
      <c r="DDK232" s="360"/>
      <c r="DDL232" s="600"/>
      <c r="DDM232" s="600"/>
      <c r="DDN232" s="600"/>
      <c r="DDO232" s="598"/>
      <c r="DDP232" s="598"/>
      <c r="DDQ232" s="598"/>
      <c r="DDR232" s="598"/>
      <c r="DDS232" s="598"/>
      <c r="DDT232" s="598"/>
      <c r="DDU232" s="598"/>
      <c r="DDV232" s="598"/>
      <c r="DDW232" s="600"/>
      <c r="DDX232" s="599"/>
      <c r="DDY232" s="599"/>
      <c r="DDZ232" s="599"/>
      <c r="DEA232" s="360"/>
      <c r="DEB232" s="600"/>
      <c r="DEC232" s="600"/>
      <c r="DED232" s="600"/>
      <c r="DEE232" s="598"/>
      <c r="DEF232" s="598"/>
      <c r="DEG232" s="598"/>
      <c r="DEH232" s="598"/>
      <c r="DEI232" s="598"/>
      <c r="DEJ232" s="598"/>
      <c r="DEK232" s="598"/>
      <c r="DEL232" s="598"/>
      <c r="DEM232" s="600"/>
      <c r="DEN232" s="599"/>
      <c r="DEO232" s="599"/>
      <c r="DEP232" s="599"/>
      <c r="DEQ232" s="360"/>
      <c r="DER232" s="600"/>
      <c r="DES232" s="600"/>
      <c r="DET232" s="600"/>
      <c r="DEU232" s="598"/>
      <c r="DEV232" s="598"/>
      <c r="DEW232" s="598"/>
      <c r="DEX232" s="598"/>
      <c r="DEY232" s="598"/>
      <c r="DEZ232" s="598"/>
      <c r="DFA232" s="598"/>
      <c r="DFB232" s="598"/>
      <c r="DFC232" s="600"/>
      <c r="DFD232" s="599"/>
      <c r="DFE232" s="599"/>
      <c r="DFF232" s="599"/>
      <c r="DFG232" s="360"/>
      <c r="DFH232" s="600"/>
      <c r="DFI232" s="600"/>
      <c r="DFJ232" s="600"/>
      <c r="DFK232" s="598"/>
      <c r="DFL232" s="598"/>
      <c r="DFM232" s="598"/>
      <c r="DFN232" s="598"/>
      <c r="DFO232" s="598"/>
      <c r="DFP232" s="598"/>
      <c r="DFQ232" s="598"/>
      <c r="DFR232" s="598"/>
      <c r="DFS232" s="600"/>
      <c r="DFT232" s="599"/>
      <c r="DFU232" s="599"/>
      <c r="DFV232" s="599"/>
      <c r="DFW232" s="360"/>
      <c r="DFX232" s="600"/>
      <c r="DFY232" s="600"/>
      <c r="DFZ232" s="600"/>
      <c r="DGA232" s="598"/>
      <c r="DGB232" s="598"/>
      <c r="DGC232" s="598"/>
      <c r="DGD232" s="598"/>
      <c r="DGE232" s="598"/>
      <c r="DGF232" s="598"/>
      <c r="DGG232" s="598"/>
      <c r="DGH232" s="598"/>
      <c r="DGI232" s="600"/>
      <c r="DGJ232" s="599"/>
      <c r="DGK232" s="599"/>
      <c r="DGL232" s="599"/>
      <c r="DGM232" s="360"/>
      <c r="DGN232" s="600"/>
      <c r="DGO232" s="600"/>
      <c r="DGP232" s="600"/>
      <c r="DGQ232" s="598"/>
      <c r="DGR232" s="598"/>
      <c r="DGS232" s="598"/>
      <c r="DGT232" s="598"/>
      <c r="DGU232" s="598"/>
      <c r="DGV232" s="598"/>
      <c r="DGW232" s="598"/>
      <c r="DGX232" s="598"/>
      <c r="DGY232" s="600"/>
      <c r="DGZ232" s="599"/>
      <c r="DHA232" s="599"/>
      <c r="DHB232" s="599"/>
      <c r="DHC232" s="360"/>
      <c r="DHD232" s="600"/>
      <c r="DHE232" s="600"/>
      <c r="DHF232" s="600"/>
      <c r="DHG232" s="598"/>
      <c r="DHH232" s="598"/>
      <c r="DHI232" s="598"/>
      <c r="DHJ232" s="598"/>
      <c r="DHK232" s="598"/>
      <c r="DHL232" s="598"/>
      <c r="DHM232" s="598"/>
      <c r="DHN232" s="598"/>
      <c r="DHO232" s="600"/>
      <c r="DHP232" s="599"/>
      <c r="DHQ232" s="599"/>
      <c r="DHR232" s="599"/>
      <c r="DHS232" s="360"/>
      <c r="DHT232" s="600"/>
      <c r="DHU232" s="600"/>
      <c r="DHV232" s="600"/>
      <c r="DHW232" s="598"/>
      <c r="DHX232" s="598"/>
      <c r="DHY232" s="598"/>
      <c r="DHZ232" s="598"/>
      <c r="DIA232" s="598"/>
      <c r="DIB232" s="598"/>
      <c r="DIC232" s="598"/>
      <c r="DID232" s="598"/>
      <c r="DIE232" s="600"/>
      <c r="DIF232" s="599"/>
      <c r="DIG232" s="599"/>
      <c r="DIH232" s="599"/>
      <c r="DII232" s="360"/>
      <c r="DIJ232" s="600"/>
      <c r="DIK232" s="600"/>
      <c r="DIL232" s="600"/>
      <c r="DIM232" s="598"/>
      <c r="DIN232" s="598"/>
      <c r="DIO232" s="598"/>
      <c r="DIP232" s="598"/>
      <c r="DIQ232" s="598"/>
      <c r="DIR232" s="598"/>
      <c r="DIS232" s="598"/>
      <c r="DIT232" s="598"/>
      <c r="DIU232" s="600"/>
      <c r="DIV232" s="599"/>
      <c r="DIW232" s="599"/>
      <c r="DIX232" s="599"/>
      <c r="DIY232" s="360"/>
      <c r="DIZ232" s="600"/>
      <c r="DJA232" s="600"/>
      <c r="DJB232" s="600"/>
      <c r="DJC232" s="598"/>
      <c r="DJD232" s="598"/>
      <c r="DJE232" s="598"/>
      <c r="DJF232" s="598"/>
      <c r="DJG232" s="598"/>
      <c r="DJH232" s="598"/>
      <c r="DJI232" s="598"/>
      <c r="DJJ232" s="598"/>
      <c r="DJK232" s="600"/>
      <c r="DJL232" s="599"/>
      <c r="DJM232" s="599"/>
      <c r="DJN232" s="599"/>
      <c r="DJO232" s="360"/>
      <c r="DJP232" s="600"/>
      <c r="DJQ232" s="600"/>
      <c r="DJR232" s="600"/>
      <c r="DJS232" s="598"/>
      <c r="DJT232" s="598"/>
      <c r="DJU232" s="598"/>
      <c r="DJV232" s="598"/>
      <c r="DJW232" s="598"/>
      <c r="DJX232" s="598"/>
      <c r="DJY232" s="598"/>
      <c r="DJZ232" s="598"/>
      <c r="DKA232" s="600"/>
      <c r="DKB232" s="599"/>
      <c r="DKC232" s="599"/>
      <c r="DKD232" s="599"/>
      <c r="DKE232" s="360"/>
      <c r="DKF232" s="600"/>
      <c r="DKG232" s="600"/>
      <c r="DKH232" s="600"/>
      <c r="DKI232" s="598"/>
      <c r="DKJ232" s="598"/>
      <c r="DKK232" s="598"/>
      <c r="DKL232" s="598"/>
      <c r="DKM232" s="598"/>
      <c r="DKN232" s="598"/>
      <c r="DKO232" s="598"/>
      <c r="DKP232" s="598"/>
      <c r="DKQ232" s="600"/>
      <c r="DKR232" s="599"/>
      <c r="DKS232" s="599"/>
      <c r="DKT232" s="599"/>
      <c r="DKU232" s="360"/>
      <c r="DKV232" s="600"/>
      <c r="DKW232" s="600"/>
      <c r="DKX232" s="600"/>
      <c r="DKY232" s="598"/>
      <c r="DKZ232" s="598"/>
      <c r="DLA232" s="598"/>
      <c r="DLB232" s="598"/>
      <c r="DLC232" s="598"/>
      <c r="DLD232" s="598"/>
      <c r="DLE232" s="598"/>
      <c r="DLF232" s="598"/>
      <c r="DLG232" s="600"/>
      <c r="DLH232" s="599"/>
      <c r="DLI232" s="599"/>
      <c r="DLJ232" s="599"/>
      <c r="DLK232" s="360"/>
      <c r="DLL232" s="600"/>
      <c r="DLM232" s="600"/>
      <c r="DLN232" s="600"/>
      <c r="DLO232" s="598"/>
      <c r="DLP232" s="598"/>
      <c r="DLQ232" s="598"/>
      <c r="DLR232" s="598"/>
      <c r="DLS232" s="598"/>
      <c r="DLT232" s="598"/>
      <c r="DLU232" s="598"/>
      <c r="DLV232" s="598"/>
      <c r="DLW232" s="600"/>
      <c r="DLX232" s="599"/>
      <c r="DLY232" s="599"/>
      <c r="DLZ232" s="599"/>
      <c r="DMA232" s="360"/>
      <c r="DMB232" s="600"/>
      <c r="DMC232" s="600"/>
      <c r="DMD232" s="600"/>
      <c r="DME232" s="598"/>
      <c r="DMF232" s="598"/>
      <c r="DMG232" s="598"/>
      <c r="DMH232" s="598"/>
      <c r="DMI232" s="598"/>
      <c r="DMJ232" s="598"/>
      <c r="DMK232" s="598"/>
      <c r="DML232" s="598"/>
      <c r="DMM232" s="600"/>
      <c r="DMN232" s="599"/>
      <c r="DMO232" s="599"/>
      <c r="DMP232" s="599"/>
      <c r="DMQ232" s="360"/>
      <c r="DMR232" s="600"/>
      <c r="DMS232" s="600"/>
      <c r="DMT232" s="600"/>
      <c r="DMU232" s="598"/>
      <c r="DMV232" s="598"/>
      <c r="DMW232" s="598"/>
      <c r="DMX232" s="598"/>
      <c r="DMY232" s="598"/>
      <c r="DMZ232" s="598"/>
      <c r="DNA232" s="598"/>
      <c r="DNB232" s="598"/>
      <c r="DNC232" s="600"/>
      <c r="DND232" s="599"/>
      <c r="DNE232" s="599"/>
      <c r="DNF232" s="599"/>
      <c r="DNG232" s="360"/>
      <c r="DNH232" s="600"/>
      <c r="DNI232" s="600"/>
      <c r="DNJ232" s="600"/>
      <c r="DNK232" s="598"/>
      <c r="DNL232" s="598"/>
      <c r="DNM232" s="598"/>
      <c r="DNN232" s="598"/>
      <c r="DNO232" s="598"/>
      <c r="DNP232" s="598"/>
      <c r="DNQ232" s="598"/>
      <c r="DNR232" s="598"/>
      <c r="DNS232" s="600"/>
      <c r="DNT232" s="599"/>
      <c r="DNU232" s="599"/>
      <c r="DNV232" s="599"/>
      <c r="DNW232" s="360"/>
      <c r="DNX232" s="600"/>
      <c r="DNY232" s="600"/>
      <c r="DNZ232" s="600"/>
      <c r="DOA232" s="598"/>
      <c r="DOB232" s="598"/>
      <c r="DOC232" s="598"/>
      <c r="DOD232" s="598"/>
      <c r="DOE232" s="598"/>
      <c r="DOF232" s="598"/>
      <c r="DOG232" s="598"/>
      <c r="DOH232" s="598"/>
      <c r="DOI232" s="600"/>
      <c r="DOJ232" s="599"/>
      <c r="DOK232" s="599"/>
      <c r="DOL232" s="599"/>
      <c r="DOM232" s="360"/>
      <c r="DON232" s="600"/>
      <c r="DOO232" s="600"/>
      <c r="DOP232" s="600"/>
      <c r="DOQ232" s="598"/>
      <c r="DOR232" s="598"/>
      <c r="DOS232" s="598"/>
      <c r="DOT232" s="598"/>
      <c r="DOU232" s="598"/>
      <c r="DOV232" s="598"/>
      <c r="DOW232" s="598"/>
      <c r="DOX232" s="598"/>
      <c r="DOY232" s="600"/>
      <c r="DOZ232" s="599"/>
      <c r="DPA232" s="599"/>
      <c r="DPB232" s="599"/>
      <c r="DPC232" s="360"/>
      <c r="DPD232" s="600"/>
      <c r="DPE232" s="600"/>
      <c r="DPF232" s="600"/>
      <c r="DPG232" s="598"/>
      <c r="DPH232" s="598"/>
      <c r="DPI232" s="598"/>
      <c r="DPJ232" s="598"/>
      <c r="DPK232" s="598"/>
      <c r="DPL232" s="598"/>
      <c r="DPM232" s="598"/>
      <c r="DPN232" s="598"/>
      <c r="DPO232" s="600"/>
      <c r="DPP232" s="599"/>
      <c r="DPQ232" s="599"/>
      <c r="DPR232" s="599"/>
      <c r="DPS232" s="360"/>
      <c r="DPT232" s="600"/>
      <c r="DPU232" s="600"/>
      <c r="DPV232" s="600"/>
      <c r="DPW232" s="598"/>
      <c r="DPX232" s="598"/>
      <c r="DPY232" s="598"/>
      <c r="DPZ232" s="598"/>
      <c r="DQA232" s="598"/>
      <c r="DQB232" s="598"/>
      <c r="DQC232" s="598"/>
      <c r="DQD232" s="598"/>
      <c r="DQE232" s="600"/>
      <c r="DQF232" s="599"/>
      <c r="DQG232" s="599"/>
      <c r="DQH232" s="599"/>
      <c r="DQI232" s="360"/>
      <c r="DQJ232" s="600"/>
      <c r="DQK232" s="600"/>
      <c r="DQL232" s="600"/>
      <c r="DQM232" s="598"/>
      <c r="DQN232" s="598"/>
      <c r="DQO232" s="598"/>
      <c r="DQP232" s="598"/>
      <c r="DQQ232" s="598"/>
      <c r="DQR232" s="598"/>
      <c r="DQS232" s="598"/>
      <c r="DQT232" s="598"/>
      <c r="DQU232" s="600"/>
      <c r="DQV232" s="599"/>
      <c r="DQW232" s="599"/>
      <c r="DQX232" s="599"/>
      <c r="DQY232" s="360"/>
      <c r="DQZ232" s="600"/>
      <c r="DRA232" s="600"/>
      <c r="DRB232" s="600"/>
      <c r="DRC232" s="598"/>
      <c r="DRD232" s="598"/>
      <c r="DRE232" s="598"/>
      <c r="DRF232" s="598"/>
      <c r="DRG232" s="598"/>
      <c r="DRH232" s="598"/>
      <c r="DRI232" s="598"/>
      <c r="DRJ232" s="598"/>
      <c r="DRK232" s="600"/>
      <c r="DRL232" s="599"/>
      <c r="DRM232" s="599"/>
      <c r="DRN232" s="599"/>
      <c r="DRO232" s="360"/>
      <c r="DRP232" s="600"/>
      <c r="DRQ232" s="600"/>
      <c r="DRR232" s="600"/>
      <c r="DRS232" s="598"/>
      <c r="DRT232" s="598"/>
      <c r="DRU232" s="598"/>
      <c r="DRV232" s="598"/>
      <c r="DRW232" s="598"/>
      <c r="DRX232" s="598"/>
      <c r="DRY232" s="598"/>
      <c r="DRZ232" s="598"/>
      <c r="DSA232" s="600"/>
      <c r="DSB232" s="599"/>
      <c r="DSC232" s="599"/>
      <c r="DSD232" s="599"/>
      <c r="DSE232" s="360"/>
      <c r="DSF232" s="600"/>
      <c r="DSG232" s="600"/>
      <c r="DSH232" s="600"/>
      <c r="DSI232" s="598"/>
      <c r="DSJ232" s="598"/>
      <c r="DSK232" s="598"/>
      <c r="DSL232" s="598"/>
      <c r="DSM232" s="598"/>
      <c r="DSN232" s="598"/>
      <c r="DSO232" s="598"/>
      <c r="DSP232" s="598"/>
      <c r="DSQ232" s="600"/>
      <c r="DSR232" s="599"/>
      <c r="DSS232" s="599"/>
      <c r="DST232" s="599"/>
      <c r="DSU232" s="360"/>
      <c r="DSV232" s="600"/>
      <c r="DSW232" s="600"/>
      <c r="DSX232" s="600"/>
      <c r="DSY232" s="598"/>
      <c r="DSZ232" s="598"/>
      <c r="DTA232" s="598"/>
      <c r="DTB232" s="598"/>
      <c r="DTC232" s="598"/>
      <c r="DTD232" s="598"/>
      <c r="DTE232" s="598"/>
      <c r="DTF232" s="598"/>
      <c r="DTG232" s="600"/>
      <c r="DTH232" s="599"/>
      <c r="DTI232" s="599"/>
      <c r="DTJ232" s="599"/>
      <c r="DTK232" s="360"/>
      <c r="DTL232" s="600"/>
      <c r="DTM232" s="600"/>
      <c r="DTN232" s="600"/>
      <c r="DTO232" s="598"/>
      <c r="DTP232" s="598"/>
      <c r="DTQ232" s="598"/>
      <c r="DTR232" s="598"/>
      <c r="DTS232" s="598"/>
      <c r="DTT232" s="598"/>
      <c r="DTU232" s="598"/>
      <c r="DTV232" s="598"/>
      <c r="DTW232" s="600"/>
      <c r="DTX232" s="599"/>
      <c r="DTY232" s="599"/>
      <c r="DTZ232" s="599"/>
      <c r="DUA232" s="360"/>
      <c r="DUB232" s="600"/>
      <c r="DUC232" s="600"/>
      <c r="DUD232" s="600"/>
      <c r="DUE232" s="598"/>
      <c r="DUF232" s="598"/>
      <c r="DUG232" s="598"/>
      <c r="DUH232" s="598"/>
      <c r="DUI232" s="598"/>
      <c r="DUJ232" s="598"/>
      <c r="DUK232" s="598"/>
      <c r="DUL232" s="598"/>
      <c r="DUM232" s="600"/>
      <c r="DUN232" s="599"/>
      <c r="DUO232" s="599"/>
      <c r="DUP232" s="599"/>
      <c r="DUQ232" s="360"/>
      <c r="DUR232" s="600"/>
      <c r="DUS232" s="600"/>
      <c r="DUT232" s="600"/>
      <c r="DUU232" s="598"/>
      <c r="DUV232" s="598"/>
      <c r="DUW232" s="598"/>
      <c r="DUX232" s="598"/>
      <c r="DUY232" s="598"/>
      <c r="DUZ232" s="598"/>
      <c r="DVA232" s="598"/>
      <c r="DVB232" s="598"/>
      <c r="DVC232" s="600"/>
      <c r="DVD232" s="599"/>
      <c r="DVE232" s="599"/>
      <c r="DVF232" s="599"/>
      <c r="DVG232" s="360"/>
      <c r="DVH232" s="600"/>
      <c r="DVI232" s="600"/>
      <c r="DVJ232" s="600"/>
      <c r="DVK232" s="598"/>
      <c r="DVL232" s="598"/>
      <c r="DVM232" s="598"/>
      <c r="DVN232" s="598"/>
      <c r="DVO232" s="598"/>
      <c r="DVP232" s="598"/>
      <c r="DVQ232" s="598"/>
      <c r="DVR232" s="598"/>
      <c r="DVS232" s="600"/>
      <c r="DVT232" s="599"/>
      <c r="DVU232" s="599"/>
      <c r="DVV232" s="599"/>
      <c r="DVW232" s="360"/>
      <c r="DVX232" s="600"/>
      <c r="DVY232" s="600"/>
      <c r="DVZ232" s="600"/>
      <c r="DWA232" s="598"/>
      <c r="DWB232" s="598"/>
      <c r="DWC232" s="598"/>
      <c r="DWD232" s="598"/>
      <c r="DWE232" s="598"/>
      <c r="DWF232" s="598"/>
      <c r="DWG232" s="598"/>
      <c r="DWH232" s="598"/>
      <c r="DWI232" s="600"/>
      <c r="DWJ232" s="599"/>
      <c r="DWK232" s="599"/>
      <c r="DWL232" s="599"/>
      <c r="DWM232" s="360"/>
      <c r="DWN232" s="600"/>
      <c r="DWO232" s="600"/>
      <c r="DWP232" s="600"/>
      <c r="DWQ232" s="598"/>
      <c r="DWR232" s="598"/>
      <c r="DWS232" s="598"/>
      <c r="DWT232" s="598"/>
      <c r="DWU232" s="598"/>
      <c r="DWV232" s="598"/>
      <c r="DWW232" s="598"/>
      <c r="DWX232" s="598"/>
      <c r="DWY232" s="600"/>
      <c r="DWZ232" s="599"/>
      <c r="DXA232" s="599"/>
      <c r="DXB232" s="599"/>
      <c r="DXC232" s="360"/>
      <c r="DXD232" s="600"/>
      <c r="DXE232" s="600"/>
      <c r="DXF232" s="600"/>
      <c r="DXG232" s="598"/>
      <c r="DXH232" s="598"/>
      <c r="DXI232" s="598"/>
      <c r="DXJ232" s="598"/>
      <c r="DXK232" s="598"/>
      <c r="DXL232" s="598"/>
      <c r="DXM232" s="598"/>
      <c r="DXN232" s="598"/>
      <c r="DXO232" s="600"/>
      <c r="DXP232" s="599"/>
      <c r="DXQ232" s="599"/>
      <c r="DXR232" s="599"/>
      <c r="DXS232" s="360"/>
      <c r="DXT232" s="600"/>
      <c r="DXU232" s="600"/>
      <c r="DXV232" s="600"/>
      <c r="DXW232" s="598"/>
      <c r="DXX232" s="598"/>
      <c r="DXY232" s="598"/>
      <c r="DXZ232" s="598"/>
      <c r="DYA232" s="598"/>
      <c r="DYB232" s="598"/>
      <c r="DYC232" s="598"/>
      <c r="DYD232" s="598"/>
      <c r="DYE232" s="600"/>
      <c r="DYF232" s="599"/>
      <c r="DYG232" s="599"/>
      <c r="DYH232" s="599"/>
      <c r="DYI232" s="360"/>
      <c r="DYJ232" s="600"/>
      <c r="DYK232" s="600"/>
      <c r="DYL232" s="600"/>
      <c r="DYM232" s="598"/>
      <c r="DYN232" s="598"/>
      <c r="DYO232" s="598"/>
      <c r="DYP232" s="598"/>
      <c r="DYQ232" s="598"/>
      <c r="DYR232" s="598"/>
      <c r="DYS232" s="598"/>
      <c r="DYT232" s="598"/>
      <c r="DYU232" s="600"/>
      <c r="DYV232" s="599"/>
      <c r="DYW232" s="599"/>
      <c r="DYX232" s="599"/>
      <c r="DYY232" s="360"/>
      <c r="DYZ232" s="600"/>
      <c r="DZA232" s="600"/>
      <c r="DZB232" s="600"/>
      <c r="DZC232" s="598"/>
      <c r="DZD232" s="598"/>
      <c r="DZE232" s="598"/>
      <c r="DZF232" s="598"/>
      <c r="DZG232" s="598"/>
      <c r="DZH232" s="598"/>
      <c r="DZI232" s="598"/>
      <c r="DZJ232" s="598"/>
      <c r="DZK232" s="600"/>
      <c r="DZL232" s="599"/>
      <c r="DZM232" s="599"/>
      <c r="DZN232" s="599"/>
      <c r="DZO232" s="360"/>
      <c r="DZP232" s="600"/>
      <c r="DZQ232" s="600"/>
      <c r="DZR232" s="600"/>
      <c r="DZS232" s="598"/>
      <c r="DZT232" s="598"/>
      <c r="DZU232" s="598"/>
      <c r="DZV232" s="598"/>
      <c r="DZW232" s="598"/>
      <c r="DZX232" s="598"/>
      <c r="DZY232" s="598"/>
      <c r="DZZ232" s="598"/>
      <c r="EAA232" s="600"/>
      <c r="EAB232" s="599"/>
      <c r="EAC232" s="599"/>
      <c r="EAD232" s="599"/>
      <c r="EAE232" s="360"/>
      <c r="EAF232" s="600"/>
      <c r="EAG232" s="600"/>
      <c r="EAH232" s="600"/>
      <c r="EAI232" s="598"/>
      <c r="EAJ232" s="598"/>
      <c r="EAK232" s="598"/>
      <c r="EAL232" s="598"/>
      <c r="EAM232" s="598"/>
      <c r="EAN232" s="598"/>
      <c r="EAO232" s="598"/>
      <c r="EAP232" s="598"/>
      <c r="EAQ232" s="600"/>
      <c r="EAR232" s="599"/>
      <c r="EAS232" s="599"/>
      <c r="EAT232" s="599"/>
      <c r="EAU232" s="360"/>
      <c r="EAV232" s="600"/>
      <c r="EAW232" s="600"/>
      <c r="EAX232" s="600"/>
      <c r="EAY232" s="598"/>
      <c r="EAZ232" s="598"/>
      <c r="EBA232" s="598"/>
      <c r="EBB232" s="598"/>
      <c r="EBC232" s="598"/>
      <c r="EBD232" s="598"/>
      <c r="EBE232" s="598"/>
      <c r="EBF232" s="598"/>
      <c r="EBG232" s="600"/>
      <c r="EBH232" s="599"/>
      <c r="EBI232" s="599"/>
      <c r="EBJ232" s="599"/>
      <c r="EBK232" s="360"/>
      <c r="EBL232" s="600"/>
      <c r="EBM232" s="600"/>
      <c r="EBN232" s="600"/>
      <c r="EBO232" s="598"/>
      <c r="EBP232" s="598"/>
      <c r="EBQ232" s="598"/>
      <c r="EBR232" s="598"/>
      <c r="EBS232" s="598"/>
      <c r="EBT232" s="598"/>
      <c r="EBU232" s="598"/>
      <c r="EBV232" s="598"/>
      <c r="EBW232" s="600"/>
      <c r="EBX232" s="599"/>
      <c r="EBY232" s="599"/>
      <c r="EBZ232" s="599"/>
      <c r="ECA232" s="360"/>
      <c r="ECB232" s="600"/>
      <c r="ECC232" s="600"/>
      <c r="ECD232" s="600"/>
      <c r="ECE232" s="598"/>
      <c r="ECF232" s="598"/>
      <c r="ECG232" s="598"/>
      <c r="ECH232" s="598"/>
      <c r="ECI232" s="598"/>
      <c r="ECJ232" s="598"/>
      <c r="ECK232" s="598"/>
      <c r="ECL232" s="598"/>
      <c r="ECM232" s="600"/>
      <c r="ECN232" s="599"/>
      <c r="ECO232" s="599"/>
      <c r="ECP232" s="599"/>
      <c r="ECQ232" s="360"/>
      <c r="ECR232" s="600"/>
      <c r="ECS232" s="600"/>
      <c r="ECT232" s="600"/>
      <c r="ECU232" s="598"/>
      <c r="ECV232" s="598"/>
      <c r="ECW232" s="598"/>
      <c r="ECX232" s="598"/>
      <c r="ECY232" s="598"/>
      <c r="ECZ232" s="598"/>
      <c r="EDA232" s="598"/>
      <c r="EDB232" s="598"/>
      <c r="EDC232" s="600"/>
      <c r="EDD232" s="599"/>
      <c r="EDE232" s="599"/>
      <c r="EDF232" s="599"/>
      <c r="EDG232" s="360"/>
      <c r="EDH232" s="600"/>
      <c r="EDI232" s="600"/>
      <c r="EDJ232" s="600"/>
      <c r="EDK232" s="598"/>
      <c r="EDL232" s="598"/>
      <c r="EDM232" s="598"/>
      <c r="EDN232" s="598"/>
      <c r="EDO232" s="598"/>
      <c r="EDP232" s="598"/>
      <c r="EDQ232" s="598"/>
      <c r="EDR232" s="598"/>
      <c r="EDS232" s="600"/>
      <c r="EDT232" s="599"/>
      <c r="EDU232" s="599"/>
      <c r="EDV232" s="599"/>
      <c r="EDW232" s="360"/>
      <c r="EDX232" s="600"/>
      <c r="EDY232" s="600"/>
      <c r="EDZ232" s="600"/>
      <c r="EEA232" s="598"/>
      <c r="EEB232" s="598"/>
      <c r="EEC232" s="598"/>
      <c r="EED232" s="598"/>
      <c r="EEE232" s="598"/>
      <c r="EEF232" s="598"/>
      <c r="EEG232" s="598"/>
      <c r="EEH232" s="598"/>
      <c r="EEI232" s="600"/>
      <c r="EEJ232" s="599"/>
      <c r="EEK232" s="599"/>
      <c r="EEL232" s="599"/>
      <c r="EEM232" s="360"/>
      <c r="EEN232" s="600"/>
      <c r="EEO232" s="600"/>
      <c r="EEP232" s="600"/>
      <c r="EEQ232" s="598"/>
      <c r="EER232" s="598"/>
      <c r="EES232" s="598"/>
      <c r="EET232" s="598"/>
      <c r="EEU232" s="598"/>
      <c r="EEV232" s="598"/>
      <c r="EEW232" s="598"/>
      <c r="EEX232" s="598"/>
      <c r="EEY232" s="600"/>
      <c r="EEZ232" s="599"/>
      <c r="EFA232" s="599"/>
      <c r="EFB232" s="599"/>
      <c r="EFC232" s="360"/>
      <c r="EFD232" s="600"/>
      <c r="EFE232" s="600"/>
      <c r="EFF232" s="600"/>
      <c r="EFG232" s="598"/>
      <c r="EFH232" s="598"/>
      <c r="EFI232" s="598"/>
      <c r="EFJ232" s="598"/>
      <c r="EFK232" s="598"/>
      <c r="EFL232" s="598"/>
      <c r="EFM232" s="598"/>
      <c r="EFN232" s="598"/>
      <c r="EFO232" s="600"/>
      <c r="EFP232" s="599"/>
      <c r="EFQ232" s="599"/>
      <c r="EFR232" s="599"/>
      <c r="EFS232" s="360"/>
      <c r="EFT232" s="600"/>
      <c r="EFU232" s="600"/>
      <c r="EFV232" s="600"/>
      <c r="EFW232" s="598"/>
      <c r="EFX232" s="598"/>
      <c r="EFY232" s="598"/>
      <c r="EFZ232" s="598"/>
      <c r="EGA232" s="598"/>
      <c r="EGB232" s="598"/>
      <c r="EGC232" s="598"/>
      <c r="EGD232" s="598"/>
      <c r="EGE232" s="600"/>
      <c r="EGF232" s="599"/>
      <c r="EGG232" s="599"/>
      <c r="EGH232" s="599"/>
      <c r="EGI232" s="360"/>
      <c r="EGJ232" s="600"/>
      <c r="EGK232" s="600"/>
      <c r="EGL232" s="600"/>
      <c r="EGM232" s="598"/>
      <c r="EGN232" s="598"/>
      <c r="EGO232" s="598"/>
      <c r="EGP232" s="598"/>
      <c r="EGQ232" s="598"/>
      <c r="EGR232" s="598"/>
      <c r="EGS232" s="598"/>
      <c r="EGT232" s="598"/>
      <c r="EGU232" s="600"/>
      <c r="EGV232" s="599"/>
      <c r="EGW232" s="599"/>
      <c r="EGX232" s="599"/>
      <c r="EGY232" s="360"/>
      <c r="EGZ232" s="600"/>
      <c r="EHA232" s="600"/>
      <c r="EHB232" s="600"/>
      <c r="EHC232" s="598"/>
      <c r="EHD232" s="598"/>
      <c r="EHE232" s="598"/>
      <c r="EHF232" s="598"/>
      <c r="EHG232" s="598"/>
      <c r="EHH232" s="598"/>
      <c r="EHI232" s="598"/>
      <c r="EHJ232" s="598"/>
      <c r="EHK232" s="600"/>
      <c r="EHL232" s="599"/>
      <c r="EHM232" s="599"/>
      <c r="EHN232" s="599"/>
      <c r="EHO232" s="360"/>
      <c r="EHP232" s="600"/>
      <c r="EHQ232" s="600"/>
      <c r="EHR232" s="600"/>
      <c r="EHS232" s="598"/>
      <c r="EHT232" s="598"/>
      <c r="EHU232" s="598"/>
      <c r="EHV232" s="598"/>
      <c r="EHW232" s="598"/>
      <c r="EHX232" s="598"/>
      <c r="EHY232" s="598"/>
      <c r="EHZ232" s="598"/>
      <c r="EIA232" s="600"/>
      <c r="EIB232" s="599"/>
      <c r="EIC232" s="599"/>
      <c r="EID232" s="599"/>
      <c r="EIE232" s="360"/>
      <c r="EIF232" s="600"/>
      <c r="EIG232" s="600"/>
      <c r="EIH232" s="600"/>
      <c r="EII232" s="598"/>
      <c r="EIJ232" s="598"/>
      <c r="EIK232" s="598"/>
      <c r="EIL232" s="598"/>
      <c r="EIM232" s="598"/>
      <c r="EIN232" s="598"/>
      <c r="EIO232" s="598"/>
      <c r="EIP232" s="598"/>
      <c r="EIQ232" s="600"/>
      <c r="EIR232" s="599"/>
      <c r="EIS232" s="599"/>
      <c r="EIT232" s="599"/>
      <c r="EIU232" s="360"/>
      <c r="EIV232" s="600"/>
      <c r="EIW232" s="600"/>
      <c r="EIX232" s="600"/>
      <c r="EIY232" s="598"/>
      <c r="EIZ232" s="598"/>
      <c r="EJA232" s="598"/>
      <c r="EJB232" s="598"/>
      <c r="EJC232" s="598"/>
      <c r="EJD232" s="598"/>
      <c r="EJE232" s="598"/>
      <c r="EJF232" s="598"/>
      <c r="EJG232" s="600"/>
      <c r="EJH232" s="599"/>
      <c r="EJI232" s="599"/>
      <c r="EJJ232" s="599"/>
      <c r="EJK232" s="360"/>
      <c r="EJL232" s="600"/>
      <c r="EJM232" s="600"/>
      <c r="EJN232" s="600"/>
      <c r="EJO232" s="598"/>
      <c r="EJP232" s="598"/>
      <c r="EJQ232" s="598"/>
      <c r="EJR232" s="598"/>
      <c r="EJS232" s="598"/>
      <c r="EJT232" s="598"/>
      <c r="EJU232" s="598"/>
      <c r="EJV232" s="598"/>
      <c r="EJW232" s="600"/>
      <c r="EJX232" s="599"/>
      <c r="EJY232" s="599"/>
      <c r="EJZ232" s="599"/>
      <c r="EKA232" s="360"/>
      <c r="EKB232" s="600"/>
      <c r="EKC232" s="600"/>
      <c r="EKD232" s="600"/>
      <c r="EKE232" s="598"/>
      <c r="EKF232" s="598"/>
      <c r="EKG232" s="598"/>
      <c r="EKH232" s="598"/>
      <c r="EKI232" s="598"/>
      <c r="EKJ232" s="598"/>
      <c r="EKK232" s="598"/>
      <c r="EKL232" s="598"/>
      <c r="EKM232" s="600"/>
      <c r="EKN232" s="599"/>
      <c r="EKO232" s="599"/>
      <c r="EKP232" s="599"/>
      <c r="EKQ232" s="360"/>
      <c r="EKR232" s="600"/>
      <c r="EKS232" s="600"/>
      <c r="EKT232" s="600"/>
      <c r="EKU232" s="598"/>
      <c r="EKV232" s="598"/>
      <c r="EKW232" s="598"/>
      <c r="EKX232" s="598"/>
      <c r="EKY232" s="598"/>
      <c r="EKZ232" s="598"/>
      <c r="ELA232" s="598"/>
      <c r="ELB232" s="598"/>
      <c r="ELC232" s="600"/>
      <c r="ELD232" s="599"/>
      <c r="ELE232" s="599"/>
      <c r="ELF232" s="599"/>
      <c r="ELG232" s="360"/>
      <c r="ELH232" s="600"/>
      <c r="ELI232" s="600"/>
      <c r="ELJ232" s="600"/>
      <c r="ELK232" s="598"/>
      <c r="ELL232" s="598"/>
      <c r="ELM232" s="598"/>
      <c r="ELN232" s="598"/>
      <c r="ELO232" s="598"/>
      <c r="ELP232" s="598"/>
      <c r="ELQ232" s="598"/>
      <c r="ELR232" s="598"/>
      <c r="ELS232" s="600"/>
      <c r="ELT232" s="599"/>
      <c r="ELU232" s="599"/>
      <c r="ELV232" s="599"/>
      <c r="ELW232" s="360"/>
      <c r="ELX232" s="600"/>
      <c r="ELY232" s="600"/>
      <c r="ELZ232" s="600"/>
      <c r="EMA232" s="598"/>
      <c r="EMB232" s="598"/>
      <c r="EMC232" s="598"/>
      <c r="EMD232" s="598"/>
      <c r="EME232" s="598"/>
      <c r="EMF232" s="598"/>
      <c r="EMG232" s="598"/>
      <c r="EMH232" s="598"/>
      <c r="EMI232" s="600"/>
      <c r="EMJ232" s="599"/>
      <c r="EMK232" s="599"/>
      <c r="EML232" s="599"/>
      <c r="EMM232" s="360"/>
      <c r="EMN232" s="600"/>
      <c r="EMO232" s="600"/>
      <c r="EMP232" s="600"/>
      <c r="EMQ232" s="598"/>
      <c r="EMR232" s="598"/>
      <c r="EMS232" s="598"/>
      <c r="EMT232" s="598"/>
      <c r="EMU232" s="598"/>
      <c r="EMV232" s="598"/>
      <c r="EMW232" s="598"/>
      <c r="EMX232" s="598"/>
      <c r="EMY232" s="600"/>
      <c r="EMZ232" s="599"/>
      <c r="ENA232" s="599"/>
      <c r="ENB232" s="599"/>
      <c r="ENC232" s="360"/>
      <c r="END232" s="600"/>
      <c r="ENE232" s="600"/>
      <c r="ENF232" s="600"/>
      <c r="ENG232" s="598"/>
      <c r="ENH232" s="598"/>
      <c r="ENI232" s="598"/>
      <c r="ENJ232" s="598"/>
      <c r="ENK232" s="598"/>
      <c r="ENL232" s="598"/>
      <c r="ENM232" s="598"/>
      <c r="ENN232" s="598"/>
      <c r="ENO232" s="600"/>
      <c r="ENP232" s="599"/>
      <c r="ENQ232" s="599"/>
      <c r="ENR232" s="599"/>
      <c r="ENS232" s="360"/>
      <c r="ENT232" s="600"/>
      <c r="ENU232" s="600"/>
      <c r="ENV232" s="600"/>
      <c r="ENW232" s="598"/>
      <c r="ENX232" s="598"/>
      <c r="ENY232" s="598"/>
      <c r="ENZ232" s="598"/>
      <c r="EOA232" s="598"/>
      <c r="EOB232" s="598"/>
      <c r="EOC232" s="598"/>
      <c r="EOD232" s="598"/>
      <c r="EOE232" s="600"/>
      <c r="EOF232" s="599"/>
      <c r="EOG232" s="599"/>
      <c r="EOH232" s="599"/>
      <c r="EOI232" s="360"/>
      <c r="EOJ232" s="600"/>
      <c r="EOK232" s="600"/>
      <c r="EOL232" s="600"/>
      <c r="EOM232" s="598"/>
      <c r="EON232" s="598"/>
      <c r="EOO232" s="598"/>
      <c r="EOP232" s="598"/>
      <c r="EOQ232" s="598"/>
      <c r="EOR232" s="598"/>
      <c r="EOS232" s="598"/>
      <c r="EOT232" s="598"/>
      <c r="EOU232" s="600"/>
      <c r="EOV232" s="599"/>
      <c r="EOW232" s="599"/>
      <c r="EOX232" s="599"/>
      <c r="EOY232" s="360"/>
      <c r="EOZ232" s="600"/>
      <c r="EPA232" s="600"/>
      <c r="EPB232" s="600"/>
      <c r="EPC232" s="598"/>
      <c r="EPD232" s="598"/>
      <c r="EPE232" s="598"/>
      <c r="EPF232" s="598"/>
      <c r="EPG232" s="598"/>
      <c r="EPH232" s="598"/>
      <c r="EPI232" s="598"/>
      <c r="EPJ232" s="598"/>
      <c r="EPK232" s="600"/>
      <c r="EPL232" s="599"/>
      <c r="EPM232" s="599"/>
      <c r="EPN232" s="599"/>
      <c r="EPO232" s="360"/>
      <c r="EPP232" s="600"/>
      <c r="EPQ232" s="600"/>
      <c r="EPR232" s="600"/>
      <c r="EPS232" s="598"/>
      <c r="EPT232" s="598"/>
      <c r="EPU232" s="598"/>
      <c r="EPV232" s="598"/>
      <c r="EPW232" s="598"/>
      <c r="EPX232" s="598"/>
      <c r="EPY232" s="598"/>
      <c r="EPZ232" s="598"/>
      <c r="EQA232" s="600"/>
      <c r="EQB232" s="599"/>
      <c r="EQC232" s="599"/>
      <c r="EQD232" s="599"/>
      <c r="EQE232" s="360"/>
      <c r="EQF232" s="600"/>
      <c r="EQG232" s="600"/>
      <c r="EQH232" s="600"/>
      <c r="EQI232" s="598"/>
      <c r="EQJ232" s="598"/>
      <c r="EQK232" s="598"/>
      <c r="EQL232" s="598"/>
      <c r="EQM232" s="598"/>
      <c r="EQN232" s="598"/>
      <c r="EQO232" s="598"/>
      <c r="EQP232" s="598"/>
      <c r="EQQ232" s="600"/>
      <c r="EQR232" s="599"/>
      <c r="EQS232" s="599"/>
      <c r="EQT232" s="599"/>
      <c r="EQU232" s="360"/>
      <c r="EQV232" s="600"/>
      <c r="EQW232" s="600"/>
      <c r="EQX232" s="600"/>
      <c r="EQY232" s="598"/>
      <c r="EQZ232" s="598"/>
      <c r="ERA232" s="598"/>
      <c r="ERB232" s="598"/>
      <c r="ERC232" s="598"/>
      <c r="ERD232" s="598"/>
      <c r="ERE232" s="598"/>
      <c r="ERF232" s="598"/>
      <c r="ERG232" s="600"/>
      <c r="ERH232" s="599"/>
      <c r="ERI232" s="599"/>
      <c r="ERJ232" s="599"/>
      <c r="ERK232" s="360"/>
      <c r="ERL232" s="600"/>
      <c r="ERM232" s="600"/>
      <c r="ERN232" s="600"/>
      <c r="ERO232" s="598"/>
      <c r="ERP232" s="598"/>
      <c r="ERQ232" s="598"/>
      <c r="ERR232" s="598"/>
      <c r="ERS232" s="598"/>
      <c r="ERT232" s="598"/>
      <c r="ERU232" s="598"/>
      <c r="ERV232" s="598"/>
      <c r="ERW232" s="600"/>
      <c r="ERX232" s="599"/>
      <c r="ERY232" s="599"/>
      <c r="ERZ232" s="599"/>
      <c r="ESA232" s="360"/>
      <c r="ESB232" s="600"/>
      <c r="ESC232" s="600"/>
      <c r="ESD232" s="600"/>
      <c r="ESE232" s="598"/>
      <c r="ESF232" s="598"/>
      <c r="ESG232" s="598"/>
      <c r="ESH232" s="598"/>
      <c r="ESI232" s="598"/>
      <c r="ESJ232" s="598"/>
      <c r="ESK232" s="598"/>
      <c r="ESL232" s="598"/>
      <c r="ESM232" s="600"/>
      <c r="ESN232" s="599"/>
      <c r="ESO232" s="599"/>
      <c r="ESP232" s="599"/>
      <c r="ESQ232" s="360"/>
      <c r="ESR232" s="600"/>
      <c r="ESS232" s="600"/>
      <c r="EST232" s="600"/>
      <c r="ESU232" s="598"/>
      <c r="ESV232" s="598"/>
      <c r="ESW232" s="598"/>
      <c r="ESX232" s="598"/>
      <c r="ESY232" s="598"/>
      <c r="ESZ232" s="598"/>
      <c r="ETA232" s="598"/>
      <c r="ETB232" s="598"/>
      <c r="ETC232" s="600"/>
      <c r="ETD232" s="599"/>
      <c r="ETE232" s="599"/>
      <c r="ETF232" s="599"/>
      <c r="ETG232" s="360"/>
      <c r="ETH232" s="600"/>
      <c r="ETI232" s="600"/>
      <c r="ETJ232" s="600"/>
      <c r="ETK232" s="598"/>
      <c r="ETL232" s="598"/>
      <c r="ETM232" s="598"/>
      <c r="ETN232" s="598"/>
      <c r="ETO232" s="598"/>
      <c r="ETP232" s="598"/>
      <c r="ETQ232" s="598"/>
      <c r="ETR232" s="598"/>
      <c r="ETS232" s="600"/>
      <c r="ETT232" s="599"/>
      <c r="ETU232" s="599"/>
      <c r="ETV232" s="599"/>
      <c r="ETW232" s="360"/>
      <c r="ETX232" s="600"/>
      <c r="ETY232" s="600"/>
      <c r="ETZ232" s="600"/>
      <c r="EUA232" s="598"/>
      <c r="EUB232" s="598"/>
      <c r="EUC232" s="598"/>
      <c r="EUD232" s="598"/>
      <c r="EUE232" s="598"/>
      <c r="EUF232" s="598"/>
      <c r="EUG232" s="598"/>
      <c r="EUH232" s="598"/>
      <c r="EUI232" s="600"/>
      <c r="EUJ232" s="599"/>
      <c r="EUK232" s="599"/>
      <c r="EUL232" s="599"/>
      <c r="EUM232" s="360"/>
      <c r="EUN232" s="600"/>
      <c r="EUO232" s="600"/>
      <c r="EUP232" s="600"/>
      <c r="EUQ232" s="598"/>
      <c r="EUR232" s="598"/>
      <c r="EUS232" s="598"/>
      <c r="EUT232" s="598"/>
      <c r="EUU232" s="598"/>
      <c r="EUV232" s="598"/>
      <c r="EUW232" s="598"/>
      <c r="EUX232" s="598"/>
      <c r="EUY232" s="600"/>
      <c r="EUZ232" s="599"/>
      <c r="EVA232" s="599"/>
      <c r="EVB232" s="599"/>
      <c r="EVC232" s="360"/>
      <c r="EVD232" s="600"/>
      <c r="EVE232" s="600"/>
      <c r="EVF232" s="600"/>
      <c r="EVG232" s="598"/>
      <c r="EVH232" s="598"/>
      <c r="EVI232" s="598"/>
      <c r="EVJ232" s="598"/>
      <c r="EVK232" s="598"/>
      <c r="EVL232" s="598"/>
      <c r="EVM232" s="598"/>
      <c r="EVN232" s="598"/>
      <c r="EVO232" s="600"/>
      <c r="EVP232" s="599"/>
      <c r="EVQ232" s="599"/>
      <c r="EVR232" s="599"/>
      <c r="EVS232" s="360"/>
      <c r="EVT232" s="600"/>
      <c r="EVU232" s="600"/>
      <c r="EVV232" s="600"/>
      <c r="EVW232" s="598"/>
      <c r="EVX232" s="598"/>
      <c r="EVY232" s="598"/>
      <c r="EVZ232" s="598"/>
      <c r="EWA232" s="598"/>
      <c r="EWB232" s="598"/>
      <c r="EWC232" s="598"/>
      <c r="EWD232" s="598"/>
      <c r="EWE232" s="600"/>
      <c r="EWF232" s="599"/>
      <c r="EWG232" s="599"/>
      <c r="EWH232" s="599"/>
      <c r="EWI232" s="360"/>
      <c r="EWJ232" s="600"/>
      <c r="EWK232" s="600"/>
      <c r="EWL232" s="600"/>
      <c r="EWM232" s="598"/>
      <c r="EWN232" s="598"/>
      <c r="EWO232" s="598"/>
      <c r="EWP232" s="598"/>
      <c r="EWQ232" s="598"/>
      <c r="EWR232" s="598"/>
      <c r="EWS232" s="598"/>
      <c r="EWT232" s="598"/>
      <c r="EWU232" s="600"/>
      <c r="EWV232" s="599"/>
      <c r="EWW232" s="599"/>
      <c r="EWX232" s="599"/>
      <c r="EWY232" s="360"/>
      <c r="EWZ232" s="600"/>
      <c r="EXA232" s="600"/>
      <c r="EXB232" s="600"/>
      <c r="EXC232" s="598"/>
      <c r="EXD232" s="598"/>
      <c r="EXE232" s="598"/>
      <c r="EXF232" s="598"/>
      <c r="EXG232" s="598"/>
      <c r="EXH232" s="598"/>
      <c r="EXI232" s="598"/>
      <c r="EXJ232" s="598"/>
      <c r="EXK232" s="600"/>
      <c r="EXL232" s="599"/>
      <c r="EXM232" s="599"/>
      <c r="EXN232" s="599"/>
      <c r="EXO232" s="360"/>
      <c r="EXP232" s="600"/>
      <c r="EXQ232" s="600"/>
      <c r="EXR232" s="600"/>
      <c r="EXS232" s="598"/>
      <c r="EXT232" s="598"/>
      <c r="EXU232" s="598"/>
      <c r="EXV232" s="598"/>
      <c r="EXW232" s="598"/>
      <c r="EXX232" s="598"/>
      <c r="EXY232" s="598"/>
      <c r="EXZ232" s="598"/>
      <c r="EYA232" s="600"/>
      <c r="EYB232" s="599"/>
      <c r="EYC232" s="599"/>
      <c r="EYD232" s="599"/>
      <c r="EYE232" s="360"/>
      <c r="EYF232" s="600"/>
      <c r="EYG232" s="600"/>
      <c r="EYH232" s="600"/>
      <c r="EYI232" s="598"/>
      <c r="EYJ232" s="598"/>
      <c r="EYK232" s="598"/>
      <c r="EYL232" s="598"/>
      <c r="EYM232" s="598"/>
      <c r="EYN232" s="598"/>
      <c r="EYO232" s="598"/>
      <c r="EYP232" s="598"/>
      <c r="EYQ232" s="600"/>
      <c r="EYR232" s="599"/>
      <c r="EYS232" s="599"/>
      <c r="EYT232" s="599"/>
      <c r="EYU232" s="360"/>
      <c r="EYV232" s="600"/>
      <c r="EYW232" s="600"/>
      <c r="EYX232" s="600"/>
      <c r="EYY232" s="598"/>
      <c r="EYZ232" s="598"/>
      <c r="EZA232" s="598"/>
      <c r="EZB232" s="598"/>
      <c r="EZC232" s="598"/>
      <c r="EZD232" s="598"/>
      <c r="EZE232" s="598"/>
      <c r="EZF232" s="598"/>
      <c r="EZG232" s="600"/>
      <c r="EZH232" s="599"/>
      <c r="EZI232" s="599"/>
      <c r="EZJ232" s="599"/>
      <c r="EZK232" s="360"/>
      <c r="EZL232" s="600"/>
      <c r="EZM232" s="600"/>
      <c r="EZN232" s="600"/>
      <c r="EZO232" s="598"/>
      <c r="EZP232" s="598"/>
      <c r="EZQ232" s="598"/>
      <c r="EZR232" s="598"/>
      <c r="EZS232" s="598"/>
      <c r="EZT232" s="598"/>
      <c r="EZU232" s="598"/>
      <c r="EZV232" s="598"/>
      <c r="EZW232" s="600"/>
      <c r="EZX232" s="599"/>
      <c r="EZY232" s="599"/>
      <c r="EZZ232" s="599"/>
      <c r="FAA232" s="360"/>
      <c r="FAB232" s="600"/>
      <c r="FAC232" s="600"/>
      <c r="FAD232" s="600"/>
      <c r="FAE232" s="598"/>
      <c r="FAF232" s="598"/>
      <c r="FAG232" s="598"/>
      <c r="FAH232" s="598"/>
      <c r="FAI232" s="598"/>
      <c r="FAJ232" s="598"/>
      <c r="FAK232" s="598"/>
      <c r="FAL232" s="598"/>
      <c r="FAM232" s="600"/>
      <c r="FAN232" s="599"/>
      <c r="FAO232" s="599"/>
      <c r="FAP232" s="599"/>
      <c r="FAQ232" s="360"/>
      <c r="FAR232" s="600"/>
      <c r="FAS232" s="600"/>
      <c r="FAT232" s="600"/>
      <c r="FAU232" s="598"/>
      <c r="FAV232" s="598"/>
      <c r="FAW232" s="598"/>
      <c r="FAX232" s="598"/>
      <c r="FAY232" s="598"/>
      <c r="FAZ232" s="598"/>
      <c r="FBA232" s="598"/>
      <c r="FBB232" s="598"/>
      <c r="FBC232" s="600"/>
      <c r="FBD232" s="599"/>
      <c r="FBE232" s="599"/>
      <c r="FBF232" s="599"/>
      <c r="FBG232" s="360"/>
      <c r="FBH232" s="600"/>
      <c r="FBI232" s="600"/>
      <c r="FBJ232" s="600"/>
      <c r="FBK232" s="598"/>
      <c r="FBL232" s="598"/>
      <c r="FBM232" s="598"/>
      <c r="FBN232" s="598"/>
      <c r="FBO232" s="598"/>
      <c r="FBP232" s="598"/>
      <c r="FBQ232" s="598"/>
      <c r="FBR232" s="598"/>
      <c r="FBS232" s="600"/>
      <c r="FBT232" s="599"/>
      <c r="FBU232" s="599"/>
      <c r="FBV232" s="599"/>
      <c r="FBW232" s="360"/>
      <c r="FBX232" s="600"/>
      <c r="FBY232" s="600"/>
      <c r="FBZ232" s="600"/>
      <c r="FCA232" s="598"/>
      <c r="FCB232" s="598"/>
      <c r="FCC232" s="598"/>
      <c r="FCD232" s="598"/>
      <c r="FCE232" s="598"/>
      <c r="FCF232" s="598"/>
      <c r="FCG232" s="598"/>
      <c r="FCH232" s="598"/>
      <c r="FCI232" s="600"/>
      <c r="FCJ232" s="599"/>
      <c r="FCK232" s="599"/>
      <c r="FCL232" s="599"/>
      <c r="FCM232" s="360"/>
      <c r="FCN232" s="600"/>
      <c r="FCO232" s="600"/>
      <c r="FCP232" s="600"/>
      <c r="FCQ232" s="598"/>
      <c r="FCR232" s="598"/>
      <c r="FCS232" s="598"/>
      <c r="FCT232" s="598"/>
      <c r="FCU232" s="598"/>
      <c r="FCV232" s="598"/>
      <c r="FCW232" s="598"/>
      <c r="FCX232" s="598"/>
      <c r="FCY232" s="600"/>
      <c r="FCZ232" s="599"/>
      <c r="FDA232" s="599"/>
      <c r="FDB232" s="599"/>
      <c r="FDC232" s="360"/>
      <c r="FDD232" s="600"/>
      <c r="FDE232" s="600"/>
      <c r="FDF232" s="600"/>
      <c r="FDG232" s="598"/>
      <c r="FDH232" s="598"/>
      <c r="FDI232" s="598"/>
      <c r="FDJ232" s="598"/>
      <c r="FDK232" s="598"/>
      <c r="FDL232" s="598"/>
      <c r="FDM232" s="598"/>
      <c r="FDN232" s="598"/>
      <c r="FDO232" s="600"/>
      <c r="FDP232" s="599"/>
      <c r="FDQ232" s="599"/>
      <c r="FDR232" s="599"/>
      <c r="FDS232" s="360"/>
      <c r="FDT232" s="600"/>
      <c r="FDU232" s="600"/>
      <c r="FDV232" s="600"/>
      <c r="FDW232" s="598"/>
      <c r="FDX232" s="598"/>
      <c r="FDY232" s="598"/>
      <c r="FDZ232" s="598"/>
      <c r="FEA232" s="598"/>
      <c r="FEB232" s="598"/>
      <c r="FEC232" s="598"/>
      <c r="FED232" s="598"/>
      <c r="FEE232" s="600"/>
      <c r="FEF232" s="599"/>
      <c r="FEG232" s="599"/>
      <c r="FEH232" s="599"/>
      <c r="FEI232" s="360"/>
      <c r="FEJ232" s="600"/>
      <c r="FEK232" s="600"/>
      <c r="FEL232" s="600"/>
      <c r="FEM232" s="598"/>
      <c r="FEN232" s="598"/>
      <c r="FEO232" s="598"/>
      <c r="FEP232" s="598"/>
      <c r="FEQ232" s="598"/>
      <c r="FER232" s="598"/>
      <c r="FES232" s="598"/>
      <c r="FET232" s="598"/>
      <c r="FEU232" s="600"/>
      <c r="FEV232" s="599"/>
      <c r="FEW232" s="599"/>
      <c r="FEX232" s="599"/>
      <c r="FEY232" s="360"/>
      <c r="FEZ232" s="600"/>
      <c r="FFA232" s="600"/>
      <c r="FFB232" s="600"/>
      <c r="FFC232" s="598"/>
      <c r="FFD232" s="598"/>
      <c r="FFE232" s="598"/>
      <c r="FFF232" s="598"/>
      <c r="FFG232" s="598"/>
      <c r="FFH232" s="598"/>
      <c r="FFI232" s="598"/>
      <c r="FFJ232" s="598"/>
      <c r="FFK232" s="600"/>
      <c r="FFL232" s="599"/>
      <c r="FFM232" s="599"/>
      <c r="FFN232" s="599"/>
      <c r="FFO232" s="360"/>
      <c r="FFP232" s="600"/>
      <c r="FFQ232" s="600"/>
      <c r="FFR232" s="600"/>
      <c r="FFS232" s="598"/>
      <c r="FFT232" s="598"/>
      <c r="FFU232" s="598"/>
      <c r="FFV232" s="598"/>
      <c r="FFW232" s="598"/>
      <c r="FFX232" s="598"/>
      <c r="FFY232" s="598"/>
      <c r="FFZ232" s="598"/>
      <c r="FGA232" s="600"/>
      <c r="FGB232" s="599"/>
      <c r="FGC232" s="599"/>
      <c r="FGD232" s="599"/>
      <c r="FGE232" s="360"/>
      <c r="FGF232" s="600"/>
      <c r="FGG232" s="600"/>
      <c r="FGH232" s="600"/>
      <c r="FGI232" s="598"/>
      <c r="FGJ232" s="598"/>
      <c r="FGK232" s="598"/>
      <c r="FGL232" s="598"/>
      <c r="FGM232" s="598"/>
      <c r="FGN232" s="598"/>
      <c r="FGO232" s="598"/>
      <c r="FGP232" s="598"/>
      <c r="FGQ232" s="600"/>
      <c r="FGR232" s="599"/>
      <c r="FGS232" s="599"/>
      <c r="FGT232" s="599"/>
      <c r="FGU232" s="360"/>
      <c r="FGV232" s="600"/>
      <c r="FGW232" s="600"/>
      <c r="FGX232" s="600"/>
      <c r="FGY232" s="598"/>
      <c r="FGZ232" s="598"/>
      <c r="FHA232" s="598"/>
      <c r="FHB232" s="598"/>
      <c r="FHC232" s="598"/>
      <c r="FHD232" s="598"/>
      <c r="FHE232" s="598"/>
      <c r="FHF232" s="598"/>
      <c r="FHG232" s="600"/>
      <c r="FHH232" s="599"/>
      <c r="FHI232" s="599"/>
      <c r="FHJ232" s="599"/>
      <c r="FHK232" s="360"/>
      <c r="FHL232" s="600"/>
      <c r="FHM232" s="600"/>
      <c r="FHN232" s="600"/>
      <c r="FHO232" s="598"/>
      <c r="FHP232" s="598"/>
      <c r="FHQ232" s="598"/>
      <c r="FHR232" s="598"/>
      <c r="FHS232" s="598"/>
      <c r="FHT232" s="598"/>
      <c r="FHU232" s="598"/>
      <c r="FHV232" s="598"/>
      <c r="FHW232" s="600"/>
      <c r="FHX232" s="599"/>
      <c r="FHY232" s="599"/>
      <c r="FHZ232" s="599"/>
      <c r="FIA232" s="360"/>
      <c r="FIB232" s="600"/>
      <c r="FIC232" s="600"/>
      <c r="FID232" s="600"/>
      <c r="FIE232" s="598"/>
      <c r="FIF232" s="598"/>
      <c r="FIG232" s="598"/>
      <c r="FIH232" s="598"/>
      <c r="FII232" s="598"/>
      <c r="FIJ232" s="598"/>
      <c r="FIK232" s="598"/>
      <c r="FIL232" s="598"/>
      <c r="FIM232" s="600"/>
      <c r="FIN232" s="599"/>
      <c r="FIO232" s="599"/>
      <c r="FIP232" s="599"/>
      <c r="FIQ232" s="360"/>
      <c r="FIR232" s="600"/>
      <c r="FIS232" s="600"/>
      <c r="FIT232" s="600"/>
      <c r="FIU232" s="598"/>
      <c r="FIV232" s="598"/>
      <c r="FIW232" s="598"/>
      <c r="FIX232" s="598"/>
      <c r="FIY232" s="598"/>
      <c r="FIZ232" s="598"/>
      <c r="FJA232" s="598"/>
      <c r="FJB232" s="598"/>
      <c r="FJC232" s="600"/>
      <c r="FJD232" s="599"/>
      <c r="FJE232" s="599"/>
      <c r="FJF232" s="599"/>
      <c r="FJG232" s="360"/>
      <c r="FJH232" s="600"/>
      <c r="FJI232" s="600"/>
      <c r="FJJ232" s="600"/>
      <c r="FJK232" s="598"/>
      <c r="FJL232" s="598"/>
      <c r="FJM232" s="598"/>
      <c r="FJN232" s="598"/>
      <c r="FJO232" s="598"/>
      <c r="FJP232" s="598"/>
      <c r="FJQ232" s="598"/>
      <c r="FJR232" s="598"/>
      <c r="FJS232" s="600"/>
      <c r="FJT232" s="599"/>
      <c r="FJU232" s="599"/>
      <c r="FJV232" s="599"/>
      <c r="FJW232" s="360"/>
      <c r="FJX232" s="600"/>
      <c r="FJY232" s="600"/>
      <c r="FJZ232" s="600"/>
      <c r="FKA232" s="598"/>
      <c r="FKB232" s="598"/>
      <c r="FKC232" s="598"/>
      <c r="FKD232" s="598"/>
      <c r="FKE232" s="598"/>
      <c r="FKF232" s="598"/>
      <c r="FKG232" s="598"/>
      <c r="FKH232" s="598"/>
      <c r="FKI232" s="600"/>
      <c r="FKJ232" s="599"/>
      <c r="FKK232" s="599"/>
      <c r="FKL232" s="599"/>
      <c r="FKM232" s="360"/>
      <c r="FKN232" s="600"/>
      <c r="FKO232" s="600"/>
      <c r="FKP232" s="600"/>
      <c r="FKQ232" s="598"/>
      <c r="FKR232" s="598"/>
      <c r="FKS232" s="598"/>
      <c r="FKT232" s="598"/>
      <c r="FKU232" s="598"/>
      <c r="FKV232" s="598"/>
      <c r="FKW232" s="598"/>
      <c r="FKX232" s="598"/>
      <c r="FKY232" s="600"/>
      <c r="FKZ232" s="599"/>
      <c r="FLA232" s="599"/>
      <c r="FLB232" s="599"/>
      <c r="FLC232" s="360"/>
      <c r="FLD232" s="600"/>
      <c r="FLE232" s="600"/>
      <c r="FLF232" s="600"/>
      <c r="FLG232" s="598"/>
      <c r="FLH232" s="598"/>
      <c r="FLI232" s="598"/>
      <c r="FLJ232" s="598"/>
      <c r="FLK232" s="598"/>
      <c r="FLL232" s="598"/>
      <c r="FLM232" s="598"/>
      <c r="FLN232" s="598"/>
      <c r="FLO232" s="600"/>
      <c r="FLP232" s="599"/>
      <c r="FLQ232" s="599"/>
      <c r="FLR232" s="599"/>
      <c r="FLS232" s="360"/>
      <c r="FLT232" s="600"/>
      <c r="FLU232" s="600"/>
      <c r="FLV232" s="600"/>
      <c r="FLW232" s="598"/>
      <c r="FLX232" s="598"/>
      <c r="FLY232" s="598"/>
      <c r="FLZ232" s="598"/>
      <c r="FMA232" s="598"/>
      <c r="FMB232" s="598"/>
      <c r="FMC232" s="598"/>
      <c r="FMD232" s="598"/>
      <c r="FME232" s="600"/>
      <c r="FMF232" s="599"/>
      <c r="FMG232" s="599"/>
      <c r="FMH232" s="599"/>
      <c r="FMI232" s="360"/>
      <c r="FMJ232" s="600"/>
      <c r="FMK232" s="600"/>
      <c r="FML232" s="600"/>
      <c r="FMM232" s="598"/>
      <c r="FMN232" s="598"/>
      <c r="FMO232" s="598"/>
      <c r="FMP232" s="598"/>
      <c r="FMQ232" s="598"/>
      <c r="FMR232" s="598"/>
      <c r="FMS232" s="598"/>
      <c r="FMT232" s="598"/>
      <c r="FMU232" s="600"/>
      <c r="FMV232" s="599"/>
      <c r="FMW232" s="599"/>
      <c r="FMX232" s="599"/>
      <c r="FMY232" s="360"/>
      <c r="FMZ232" s="600"/>
      <c r="FNA232" s="600"/>
      <c r="FNB232" s="600"/>
      <c r="FNC232" s="598"/>
      <c r="FND232" s="598"/>
      <c r="FNE232" s="598"/>
      <c r="FNF232" s="598"/>
      <c r="FNG232" s="598"/>
      <c r="FNH232" s="598"/>
      <c r="FNI232" s="598"/>
      <c r="FNJ232" s="598"/>
      <c r="FNK232" s="600"/>
      <c r="FNL232" s="599"/>
      <c r="FNM232" s="599"/>
      <c r="FNN232" s="599"/>
      <c r="FNO232" s="360"/>
      <c r="FNP232" s="600"/>
      <c r="FNQ232" s="600"/>
      <c r="FNR232" s="600"/>
      <c r="FNS232" s="598"/>
      <c r="FNT232" s="598"/>
      <c r="FNU232" s="598"/>
      <c r="FNV232" s="598"/>
      <c r="FNW232" s="598"/>
      <c r="FNX232" s="598"/>
      <c r="FNY232" s="598"/>
      <c r="FNZ232" s="598"/>
      <c r="FOA232" s="600"/>
      <c r="FOB232" s="599"/>
      <c r="FOC232" s="599"/>
      <c r="FOD232" s="599"/>
      <c r="FOE232" s="360"/>
      <c r="FOF232" s="600"/>
      <c r="FOG232" s="600"/>
      <c r="FOH232" s="600"/>
      <c r="FOI232" s="598"/>
      <c r="FOJ232" s="598"/>
      <c r="FOK232" s="598"/>
      <c r="FOL232" s="598"/>
      <c r="FOM232" s="598"/>
      <c r="FON232" s="598"/>
      <c r="FOO232" s="598"/>
      <c r="FOP232" s="598"/>
      <c r="FOQ232" s="600"/>
      <c r="FOR232" s="599"/>
      <c r="FOS232" s="599"/>
      <c r="FOT232" s="599"/>
      <c r="FOU232" s="360"/>
      <c r="FOV232" s="600"/>
      <c r="FOW232" s="600"/>
      <c r="FOX232" s="600"/>
      <c r="FOY232" s="598"/>
      <c r="FOZ232" s="598"/>
      <c r="FPA232" s="598"/>
      <c r="FPB232" s="598"/>
      <c r="FPC232" s="598"/>
      <c r="FPD232" s="598"/>
      <c r="FPE232" s="598"/>
      <c r="FPF232" s="598"/>
      <c r="FPG232" s="600"/>
      <c r="FPH232" s="599"/>
      <c r="FPI232" s="599"/>
      <c r="FPJ232" s="599"/>
      <c r="FPK232" s="360"/>
      <c r="FPL232" s="600"/>
      <c r="FPM232" s="600"/>
      <c r="FPN232" s="600"/>
      <c r="FPO232" s="598"/>
      <c r="FPP232" s="598"/>
      <c r="FPQ232" s="598"/>
      <c r="FPR232" s="598"/>
      <c r="FPS232" s="598"/>
      <c r="FPT232" s="598"/>
      <c r="FPU232" s="598"/>
      <c r="FPV232" s="598"/>
      <c r="FPW232" s="600"/>
      <c r="FPX232" s="599"/>
      <c r="FPY232" s="599"/>
      <c r="FPZ232" s="599"/>
      <c r="FQA232" s="360"/>
      <c r="FQB232" s="600"/>
      <c r="FQC232" s="600"/>
      <c r="FQD232" s="600"/>
      <c r="FQE232" s="598"/>
      <c r="FQF232" s="598"/>
      <c r="FQG232" s="598"/>
      <c r="FQH232" s="598"/>
      <c r="FQI232" s="598"/>
      <c r="FQJ232" s="598"/>
      <c r="FQK232" s="598"/>
      <c r="FQL232" s="598"/>
      <c r="FQM232" s="600"/>
      <c r="FQN232" s="599"/>
      <c r="FQO232" s="599"/>
      <c r="FQP232" s="599"/>
      <c r="FQQ232" s="360"/>
      <c r="FQR232" s="600"/>
      <c r="FQS232" s="600"/>
      <c r="FQT232" s="600"/>
      <c r="FQU232" s="598"/>
      <c r="FQV232" s="598"/>
      <c r="FQW232" s="598"/>
      <c r="FQX232" s="598"/>
      <c r="FQY232" s="598"/>
      <c r="FQZ232" s="598"/>
      <c r="FRA232" s="598"/>
      <c r="FRB232" s="598"/>
      <c r="FRC232" s="600"/>
      <c r="FRD232" s="599"/>
      <c r="FRE232" s="599"/>
      <c r="FRF232" s="599"/>
      <c r="FRG232" s="360"/>
      <c r="FRH232" s="600"/>
      <c r="FRI232" s="600"/>
      <c r="FRJ232" s="600"/>
      <c r="FRK232" s="598"/>
      <c r="FRL232" s="598"/>
      <c r="FRM232" s="598"/>
      <c r="FRN232" s="598"/>
      <c r="FRO232" s="598"/>
      <c r="FRP232" s="598"/>
      <c r="FRQ232" s="598"/>
      <c r="FRR232" s="598"/>
      <c r="FRS232" s="600"/>
      <c r="FRT232" s="599"/>
      <c r="FRU232" s="599"/>
      <c r="FRV232" s="599"/>
      <c r="FRW232" s="360"/>
      <c r="FRX232" s="600"/>
      <c r="FRY232" s="600"/>
      <c r="FRZ232" s="600"/>
      <c r="FSA232" s="598"/>
      <c r="FSB232" s="598"/>
      <c r="FSC232" s="598"/>
      <c r="FSD232" s="598"/>
      <c r="FSE232" s="598"/>
      <c r="FSF232" s="598"/>
      <c r="FSG232" s="598"/>
      <c r="FSH232" s="598"/>
      <c r="FSI232" s="600"/>
      <c r="FSJ232" s="599"/>
      <c r="FSK232" s="599"/>
      <c r="FSL232" s="599"/>
      <c r="FSM232" s="360"/>
      <c r="FSN232" s="600"/>
      <c r="FSO232" s="600"/>
      <c r="FSP232" s="600"/>
      <c r="FSQ232" s="598"/>
      <c r="FSR232" s="598"/>
      <c r="FSS232" s="598"/>
      <c r="FST232" s="598"/>
      <c r="FSU232" s="598"/>
      <c r="FSV232" s="598"/>
      <c r="FSW232" s="598"/>
      <c r="FSX232" s="598"/>
      <c r="FSY232" s="600"/>
      <c r="FSZ232" s="599"/>
      <c r="FTA232" s="599"/>
      <c r="FTB232" s="599"/>
      <c r="FTC232" s="360"/>
      <c r="FTD232" s="600"/>
      <c r="FTE232" s="600"/>
      <c r="FTF232" s="600"/>
      <c r="FTG232" s="598"/>
      <c r="FTH232" s="598"/>
      <c r="FTI232" s="598"/>
      <c r="FTJ232" s="598"/>
      <c r="FTK232" s="598"/>
      <c r="FTL232" s="598"/>
      <c r="FTM232" s="598"/>
      <c r="FTN232" s="598"/>
      <c r="FTO232" s="600"/>
      <c r="FTP232" s="599"/>
      <c r="FTQ232" s="599"/>
      <c r="FTR232" s="599"/>
      <c r="FTS232" s="360"/>
      <c r="FTT232" s="600"/>
      <c r="FTU232" s="600"/>
      <c r="FTV232" s="600"/>
      <c r="FTW232" s="598"/>
      <c r="FTX232" s="598"/>
      <c r="FTY232" s="598"/>
      <c r="FTZ232" s="598"/>
      <c r="FUA232" s="598"/>
      <c r="FUB232" s="598"/>
      <c r="FUC232" s="598"/>
      <c r="FUD232" s="598"/>
      <c r="FUE232" s="600"/>
      <c r="FUF232" s="599"/>
      <c r="FUG232" s="599"/>
      <c r="FUH232" s="599"/>
      <c r="FUI232" s="360"/>
      <c r="FUJ232" s="600"/>
      <c r="FUK232" s="600"/>
      <c r="FUL232" s="600"/>
      <c r="FUM232" s="598"/>
      <c r="FUN232" s="598"/>
      <c r="FUO232" s="598"/>
      <c r="FUP232" s="598"/>
      <c r="FUQ232" s="598"/>
      <c r="FUR232" s="598"/>
      <c r="FUS232" s="598"/>
      <c r="FUT232" s="598"/>
      <c r="FUU232" s="600"/>
      <c r="FUV232" s="599"/>
      <c r="FUW232" s="599"/>
      <c r="FUX232" s="599"/>
      <c r="FUY232" s="360"/>
      <c r="FUZ232" s="600"/>
      <c r="FVA232" s="600"/>
      <c r="FVB232" s="600"/>
      <c r="FVC232" s="598"/>
      <c r="FVD232" s="598"/>
      <c r="FVE232" s="598"/>
      <c r="FVF232" s="598"/>
      <c r="FVG232" s="598"/>
      <c r="FVH232" s="598"/>
      <c r="FVI232" s="598"/>
      <c r="FVJ232" s="598"/>
      <c r="FVK232" s="600"/>
      <c r="FVL232" s="599"/>
      <c r="FVM232" s="599"/>
      <c r="FVN232" s="599"/>
      <c r="FVO232" s="360"/>
      <c r="FVP232" s="600"/>
      <c r="FVQ232" s="600"/>
      <c r="FVR232" s="600"/>
      <c r="FVS232" s="598"/>
      <c r="FVT232" s="598"/>
      <c r="FVU232" s="598"/>
      <c r="FVV232" s="598"/>
      <c r="FVW232" s="598"/>
      <c r="FVX232" s="598"/>
      <c r="FVY232" s="598"/>
      <c r="FVZ232" s="598"/>
      <c r="FWA232" s="600"/>
      <c r="FWB232" s="599"/>
      <c r="FWC232" s="599"/>
      <c r="FWD232" s="599"/>
      <c r="FWE232" s="360"/>
      <c r="FWF232" s="600"/>
      <c r="FWG232" s="600"/>
      <c r="FWH232" s="600"/>
      <c r="FWI232" s="598"/>
      <c r="FWJ232" s="598"/>
      <c r="FWK232" s="598"/>
      <c r="FWL232" s="598"/>
      <c r="FWM232" s="598"/>
      <c r="FWN232" s="598"/>
      <c r="FWO232" s="598"/>
      <c r="FWP232" s="598"/>
      <c r="FWQ232" s="600"/>
      <c r="FWR232" s="599"/>
      <c r="FWS232" s="599"/>
      <c r="FWT232" s="599"/>
      <c r="FWU232" s="360"/>
      <c r="FWV232" s="600"/>
      <c r="FWW232" s="600"/>
      <c r="FWX232" s="600"/>
      <c r="FWY232" s="598"/>
      <c r="FWZ232" s="598"/>
      <c r="FXA232" s="598"/>
      <c r="FXB232" s="598"/>
      <c r="FXC232" s="598"/>
      <c r="FXD232" s="598"/>
      <c r="FXE232" s="598"/>
      <c r="FXF232" s="598"/>
      <c r="FXG232" s="600"/>
      <c r="FXH232" s="599"/>
      <c r="FXI232" s="599"/>
      <c r="FXJ232" s="599"/>
      <c r="FXK232" s="360"/>
      <c r="FXL232" s="600"/>
      <c r="FXM232" s="600"/>
      <c r="FXN232" s="600"/>
      <c r="FXO232" s="598"/>
      <c r="FXP232" s="598"/>
      <c r="FXQ232" s="598"/>
      <c r="FXR232" s="598"/>
      <c r="FXS232" s="598"/>
      <c r="FXT232" s="598"/>
      <c r="FXU232" s="598"/>
      <c r="FXV232" s="598"/>
      <c r="FXW232" s="600"/>
      <c r="FXX232" s="599"/>
      <c r="FXY232" s="599"/>
      <c r="FXZ232" s="599"/>
      <c r="FYA232" s="360"/>
      <c r="FYB232" s="600"/>
      <c r="FYC232" s="600"/>
      <c r="FYD232" s="600"/>
      <c r="FYE232" s="598"/>
      <c r="FYF232" s="598"/>
      <c r="FYG232" s="598"/>
      <c r="FYH232" s="598"/>
      <c r="FYI232" s="598"/>
      <c r="FYJ232" s="598"/>
      <c r="FYK232" s="598"/>
      <c r="FYL232" s="598"/>
      <c r="FYM232" s="600"/>
      <c r="FYN232" s="599"/>
      <c r="FYO232" s="599"/>
      <c r="FYP232" s="599"/>
      <c r="FYQ232" s="360"/>
      <c r="FYR232" s="600"/>
      <c r="FYS232" s="600"/>
      <c r="FYT232" s="600"/>
      <c r="FYU232" s="598"/>
      <c r="FYV232" s="598"/>
      <c r="FYW232" s="598"/>
      <c r="FYX232" s="598"/>
      <c r="FYY232" s="598"/>
      <c r="FYZ232" s="598"/>
      <c r="FZA232" s="598"/>
      <c r="FZB232" s="598"/>
      <c r="FZC232" s="600"/>
      <c r="FZD232" s="599"/>
      <c r="FZE232" s="599"/>
      <c r="FZF232" s="599"/>
      <c r="FZG232" s="360"/>
      <c r="FZH232" s="600"/>
      <c r="FZI232" s="600"/>
      <c r="FZJ232" s="600"/>
      <c r="FZK232" s="598"/>
      <c r="FZL232" s="598"/>
      <c r="FZM232" s="598"/>
      <c r="FZN232" s="598"/>
      <c r="FZO232" s="598"/>
      <c r="FZP232" s="598"/>
      <c r="FZQ232" s="598"/>
      <c r="FZR232" s="598"/>
      <c r="FZS232" s="600"/>
      <c r="FZT232" s="599"/>
      <c r="FZU232" s="599"/>
      <c r="FZV232" s="599"/>
      <c r="FZW232" s="360"/>
      <c r="FZX232" s="600"/>
      <c r="FZY232" s="600"/>
      <c r="FZZ232" s="600"/>
      <c r="GAA232" s="598"/>
      <c r="GAB232" s="598"/>
      <c r="GAC232" s="598"/>
      <c r="GAD232" s="598"/>
      <c r="GAE232" s="598"/>
      <c r="GAF232" s="598"/>
      <c r="GAG232" s="598"/>
      <c r="GAH232" s="598"/>
      <c r="GAI232" s="600"/>
      <c r="GAJ232" s="599"/>
      <c r="GAK232" s="599"/>
      <c r="GAL232" s="599"/>
      <c r="GAM232" s="360"/>
      <c r="GAN232" s="600"/>
      <c r="GAO232" s="600"/>
      <c r="GAP232" s="600"/>
      <c r="GAQ232" s="598"/>
      <c r="GAR232" s="598"/>
      <c r="GAS232" s="598"/>
      <c r="GAT232" s="598"/>
      <c r="GAU232" s="598"/>
      <c r="GAV232" s="598"/>
      <c r="GAW232" s="598"/>
      <c r="GAX232" s="598"/>
      <c r="GAY232" s="600"/>
      <c r="GAZ232" s="599"/>
      <c r="GBA232" s="599"/>
      <c r="GBB232" s="599"/>
      <c r="GBC232" s="360"/>
      <c r="GBD232" s="600"/>
      <c r="GBE232" s="600"/>
      <c r="GBF232" s="600"/>
      <c r="GBG232" s="598"/>
      <c r="GBH232" s="598"/>
      <c r="GBI232" s="598"/>
      <c r="GBJ232" s="598"/>
      <c r="GBK232" s="598"/>
      <c r="GBL232" s="598"/>
      <c r="GBM232" s="598"/>
      <c r="GBN232" s="598"/>
      <c r="GBO232" s="600"/>
      <c r="GBP232" s="599"/>
      <c r="GBQ232" s="599"/>
      <c r="GBR232" s="599"/>
      <c r="GBS232" s="360"/>
      <c r="GBT232" s="600"/>
      <c r="GBU232" s="600"/>
      <c r="GBV232" s="600"/>
      <c r="GBW232" s="598"/>
      <c r="GBX232" s="598"/>
      <c r="GBY232" s="598"/>
      <c r="GBZ232" s="598"/>
      <c r="GCA232" s="598"/>
      <c r="GCB232" s="598"/>
      <c r="GCC232" s="598"/>
      <c r="GCD232" s="598"/>
      <c r="GCE232" s="600"/>
      <c r="GCF232" s="599"/>
      <c r="GCG232" s="599"/>
      <c r="GCH232" s="599"/>
      <c r="GCI232" s="360"/>
      <c r="GCJ232" s="600"/>
      <c r="GCK232" s="600"/>
      <c r="GCL232" s="600"/>
      <c r="GCM232" s="598"/>
      <c r="GCN232" s="598"/>
      <c r="GCO232" s="598"/>
      <c r="GCP232" s="598"/>
      <c r="GCQ232" s="598"/>
      <c r="GCR232" s="598"/>
      <c r="GCS232" s="598"/>
      <c r="GCT232" s="598"/>
      <c r="GCU232" s="600"/>
      <c r="GCV232" s="599"/>
      <c r="GCW232" s="599"/>
      <c r="GCX232" s="599"/>
      <c r="GCY232" s="360"/>
      <c r="GCZ232" s="600"/>
      <c r="GDA232" s="600"/>
      <c r="GDB232" s="600"/>
      <c r="GDC232" s="598"/>
      <c r="GDD232" s="598"/>
      <c r="GDE232" s="598"/>
      <c r="GDF232" s="598"/>
      <c r="GDG232" s="598"/>
      <c r="GDH232" s="598"/>
      <c r="GDI232" s="598"/>
      <c r="GDJ232" s="598"/>
      <c r="GDK232" s="600"/>
      <c r="GDL232" s="599"/>
      <c r="GDM232" s="599"/>
      <c r="GDN232" s="599"/>
      <c r="GDO232" s="360"/>
      <c r="GDP232" s="600"/>
      <c r="GDQ232" s="600"/>
      <c r="GDR232" s="600"/>
      <c r="GDS232" s="598"/>
      <c r="GDT232" s="598"/>
      <c r="GDU232" s="598"/>
      <c r="GDV232" s="598"/>
      <c r="GDW232" s="598"/>
      <c r="GDX232" s="598"/>
      <c r="GDY232" s="598"/>
      <c r="GDZ232" s="598"/>
      <c r="GEA232" s="600"/>
      <c r="GEB232" s="599"/>
      <c r="GEC232" s="599"/>
      <c r="GED232" s="599"/>
      <c r="GEE232" s="360"/>
      <c r="GEF232" s="600"/>
      <c r="GEG232" s="600"/>
      <c r="GEH232" s="600"/>
      <c r="GEI232" s="598"/>
      <c r="GEJ232" s="598"/>
      <c r="GEK232" s="598"/>
      <c r="GEL232" s="598"/>
      <c r="GEM232" s="598"/>
      <c r="GEN232" s="598"/>
      <c r="GEO232" s="598"/>
      <c r="GEP232" s="598"/>
      <c r="GEQ232" s="600"/>
      <c r="GER232" s="599"/>
      <c r="GES232" s="599"/>
      <c r="GET232" s="599"/>
      <c r="GEU232" s="360"/>
      <c r="GEV232" s="600"/>
      <c r="GEW232" s="600"/>
      <c r="GEX232" s="600"/>
      <c r="GEY232" s="598"/>
      <c r="GEZ232" s="598"/>
      <c r="GFA232" s="598"/>
      <c r="GFB232" s="598"/>
      <c r="GFC232" s="598"/>
      <c r="GFD232" s="598"/>
      <c r="GFE232" s="598"/>
      <c r="GFF232" s="598"/>
      <c r="GFG232" s="600"/>
      <c r="GFH232" s="599"/>
      <c r="GFI232" s="599"/>
      <c r="GFJ232" s="599"/>
      <c r="GFK232" s="360"/>
      <c r="GFL232" s="600"/>
      <c r="GFM232" s="600"/>
      <c r="GFN232" s="600"/>
      <c r="GFO232" s="598"/>
      <c r="GFP232" s="598"/>
      <c r="GFQ232" s="598"/>
      <c r="GFR232" s="598"/>
      <c r="GFS232" s="598"/>
      <c r="GFT232" s="598"/>
      <c r="GFU232" s="598"/>
      <c r="GFV232" s="598"/>
      <c r="GFW232" s="600"/>
      <c r="GFX232" s="599"/>
      <c r="GFY232" s="599"/>
      <c r="GFZ232" s="599"/>
      <c r="GGA232" s="360"/>
      <c r="GGB232" s="600"/>
      <c r="GGC232" s="600"/>
      <c r="GGD232" s="600"/>
      <c r="GGE232" s="598"/>
      <c r="GGF232" s="598"/>
      <c r="GGG232" s="598"/>
      <c r="GGH232" s="598"/>
      <c r="GGI232" s="598"/>
      <c r="GGJ232" s="598"/>
      <c r="GGK232" s="598"/>
      <c r="GGL232" s="598"/>
      <c r="GGM232" s="600"/>
      <c r="GGN232" s="599"/>
      <c r="GGO232" s="599"/>
      <c r="GGP232" s="599"/>
      <c r="GGQ232" s="360"/>
      <c r="GGR232" s="600"/>
      <c r="GGS232" s="600"/>
      <c r="GGT232" s="600"/>
      <c r="GGU232" s="598"/>
      <c r="GGV232" s="598"/>
      <c r="GGW232" s="598"/>
      <c r="GGX232" s="598"/>
      <c r="GGY232" s="598"/>
      <c r="GGZ232" s="598"/>
      <c r="GHA232" s="598"/>
      <c r="GHB232" s="598"/>
      <c r="GHC232" s="600"/>
      <c r="GHD232" s="599"/>
      <c r="GHE232" s="599"/>
      <c r="GHF232" s="599"/>
      <c r="GHG232" s="360"/>
      <c r="GHH232" s="600"/>
      <c r="GHI232" s="600"/>
      <c r="GHJ232" s="600"/>
      <c r="GHK232" s="598"/>
      <c r="GHL232" s="598"/>
      <c r="GHM232" s="598"/>
      <c r="GHN232" s="598"/>
      <c r="GHO232" s="598"/>
      <c r="GHP232" s="598"/>
      <c r="GHQ232" s="598"/>
      <c r="GHR232" s="598"/>
      <c r="GHS232" s="600"/>
      <c r="GHT232" s="599"/>
      <c r="GHU232" s="599"/>
      <c r="GHV232" s="599"/>
      <c r="GHW232" s="360"/>
      <c r="GHX232" s="600"/>
      <c r="GHY232" s="600"/>
      <c r="GHZ232" s="600"/>
      <c r="GIA232" s="598"/>
      <c r="GIB232" s="598"/>
      <c r="GIC232" s="598"/>
      <c r="GID232" s="598"/>
      <c r="GIE232" s="598"/>
      <c r="GIF232" s="598"/>
      <c r="GIG232" s="598"/>
      <c r="GIH232" s="598"/>
      <c r="GII232" s="600"/>
      <c r="GIJ232" s="599"/>
      <c r="GIK232" s="599"/>
      <c r="GIL232" s="599"/>
      <c r="GIM232" s="360"/>
      <c r="GIN232" s="600"/>
      <c r="GIO232" s="600"/>
      <c r="GIP232" s="600"/>
      <c r="GIQ232" s="598"/>
      <c r="GIR232" s="598"/>
      <c r="GIS232" s="598"/>
      <c r="GIT232" s="598"/>
      <c r="GIU232" s="598"/>
      <c r="GIV232" s="598"/>
      <c r="GIW232" s="598"/>
      <c r="GIX232" s="598"/>
      <c r="GIY232" s="600"/>
      <c r="GIZ232" s="599"/>
      <c r="GJA232" s="599"/>
      <c r="GJB232" s="599"/>
      <c r="GJC232" s="360"/>
      <c r="GJD232" s="600"/>
      <c r="GJE232" s="600"/>
      <c r="GJF232" s="600"/>
      <c r="GJG232" s="598"/>
      <c r="GJH232" s="598"/>
      <c r="GJI232" s="598"/>
      <c r="GJJ232" s="598"/>
      <c r="GJK232" s="598"/>
      <c r="GJL232" s="598"/>
      <c r="GJM232" s="598"/>
      <c r="GJN232" s="598"/>
      <c r="GJO232" s="600"/>
      <c r="GJP232" s="599"/>
      <c r="GJQ232" s="599"/>
      <c r="GJR232" s="599"/>
      <c r="GJS232" s="360"/>
      <c r="GJT232" s="600"/>
      <c r="GJU232" s="600"/>
      <c r="GJV232" s="600"/>
      <c r="GJW232" s="598"/>
      <c r="GJX232" s="598"/>
      <c r="GJY232" s="598"/>
      <c r="GJZ232" s="598"/>
      <c r="GKA232" s="598"/>
      <c r="GKB232" s="598"/>
      <c r="GKC232" s="598"/>
      <c r="GKD232" s="598"/>
      <c r="GKE232" s="600"/>
      <c r="GKF232" s="599"/>
      <c r="GKG232" s="599"/>
      <c r="GKH232" s="599"/>
      <c r="GKI232" s="360"/>
      <c r="GKJ232" s="600"/>
      <c r="GKK232" s="600"/>
      <c r="GKL232" s="600"/>
      <c r="GKM232" s="598"/>
      <c r="GKN232" s="598"/>
      <c r="GKO232" s="598"/>
      <c r="GKP232" s="598"/>
      <c r="GKQ232" s="598"/>
      <c r="GKR232" s="598"/>
      <c r="GKS232" s="598"/>
      <c r="GKT232" s="598"/>
      <c r="GKU232" s="600"/>
      <c r="GKV232" s="599"/>
      <c r="GKW232" s="599"/>
      <c r="GKX232" s="599"/>
      <c r="GKY232" s="360"/>
      <c r="GKZ232" s="600"/>
      <c r="GLA232" s="600"/>
      <c r="GLB232" s="600"/>
      <c r="GLC232" s="598"/>
      <c r="GLD232" s="598"/>
      <c r="GLE232" s="598"/>
      <c r="GLF232" s="598"/>
      <c r="GLG232" s="598"/>
      <c r="GLH232" s="598"/>
      <c r="GLI232" s="598"/>
      <c r="GLJ232" s="598"/>
      <c r="GLK232" s="600"/>
      <c r="GLL232" s="599"/>
      <c r="GLM232" s="599"/>
      <c r="GLN232" s="599"/>
      <c r="GLO232" s="360"/>
      <c r="GLP232" s="600"/>
      <c r="GLQ232" s="600"/>
      <c r="GLR232" s="600"/>
      <c r="GLS232" s="598"/>
      <c r="GLT232" s="598"/>
      <c r="GLU232" s="598"/>
      <c r="GLV232" s="598"/>
      <c r="GLW232" s="598"/>
      <c r="GLX232" s="598"/>
      <c r="GLY232" s="598"/>
      <c r="GLZ232" s="598"/>
      <c r="GMA232" s="600"/>
      <c r="GMB232" s="599"/>
      <c r="GMC232" s="599"/>
      <c r="GMD232" s="599"/>
      <c r="GME232" s="360"/>
      <c r="GMF232" s="600"/>
      <c r="GMG232" s="600"/>
      <c r="GMH232" s="600"/>
      <c r="GMI232" s="598"/>
      <c r="GMJ232" s="598"/>
      <c r="GMK232" s="598"/>
      <c r="GML232" s="598"/>
      <c r="GMM232" s="598"/>
      <c r="GMN232" s="598"/>
      <c r="GMO232" s="598"/>
      <c r="GMP232" s="598"/>
      <c r="GMQ232" s="600"/>
      <c r="GMR232" s="599"/>
      <c r="GMS232" s="599"/>
      <c r="GMT232" s="599"/>
      <c r="GMU232" s="360"/>
      <c r="GMV232" s="600"/>
      <c r="GMW232" s="600"/>
      <c r="GMX232" s="600"/>
      <c r="GMY232" s="598"/>
      <c r="GMZ232" s="598"/>
      <c r="GNA232" s="598"/>
      <c r="GNB232" s="598"/>
      <c r="GNC232" s="598"/>
      <c r="GND232" s="598"/>
      <c r="GNE232" s="598"/>
      <c r="GNF232" s="598"/>
      <c r="GNG232" s="600"/>
      <c r="GNH232" s="599"/>
      <c r="GNI232" s="599"/>
      <c r="GNJ232" s="599"/>
      <c r="GNK232" s="360"/>
      <c r="GNL232" s="600"/>
      <c r="GNM232" s="600"/>
      <c r="GNN232" s="600"/>
      <c r="GNO232" s="598"/>
      <c r="GNP232" s="598"/>
      <c r="GNQ232" s="598"/>
      <c r="GNR232" s="598"/>
      <c r="GNS232" s="598"/>
      <c r="GNT232" s="598"/>
      <c r="GNU232" s="598"/>
      <c r="GNV232" s="598"/>
      <c r="GNW232" s="600"/>
      <c r="GNX232" s="599"/>
      <c r="GNY232" s="599"/>
      <c r="GNZ232" s="599"/>
      <c r="GOA232" s="360"/>
      <c r="GOB232" s="600"/>
      <c r="GOC232" s="600"/>
      <c r="GOD232" s="600"/>
      <c r="GOE232" s="598"/>
      <c r="GOF232" s="598"/>
      <c r="GOG232" s="598"/>
      <c r="GOH232" s="598"/>
      <c r="GOI232" s="598"/>
      <c r="GOJ232" s="598"/>
      <c r="GOK232" s="598"/>
      <c r="GOL232" s="598"/>
      <c r="GOM232" s="600"/>
      <c r="GON232" s="599"/>
      <c r="GOO232" s="599"/>
      <c r="GOP232" s="599"/>
      <c r="GOQ232" s="360"/>
      <c r="GOR232" s="600"/>
      <c r="GOS232" s="600"/>
      <c r="GOT232" s="600"/>
      <c r="GOU232" s="598"/>
      <c r="GOV232" s="598"/>
      <c r="GOW232" s="598"/>
      <c r="GOX232" s="598"/>
      <c r="GOY232" s="598"/>
      <c r="GOZ232" s="598"/>
      <c r="GPA232" s="598"/>
      <c r="GPB232" s="598"/>
      <c r="GPC232" s="600"/>
      <c r="GPD232" s="599"/>
      <c r="GPE232" s="599"/>
      <c r="GPF232" s="599"/>
      <c r="GPG232" s="360"/>
      <c r="GPH232" s="600"/>
      <c r="GPI232" s="600"/>
      <c r="GPJ232" s="600"/>
      <c r="GPK232" s="598"/>
      <c r="GPL232" s="598"/>
      <c r="GPM232" s="598"/>
      <c r="GPN232" s="598"/>
      <c r="GPO232" s="598"/>
      <c r="GPP232" s="598"/>
      <c r="GPQ232" s="598"/>
      <c r="GPR232" s="598"/>
      <c r="GPS232" s="600"/>
      <c r="GPT232" s="599"/>
      <c r="GPU232" s="599"/>
      <c r="GPV232" s="599"/>
      <c r="GPW232" s="360"/>
      <c r="GPX232" s="600"/>
      <c r="GPY232" s="600"/>
      <c r="GPZ232" s="600"/>
      <c r="GQA232" s="598"/>
      <c r="GQB232" s="598"/>
      <c r="GQC232" s="598"/>
      <c r="GQD232" s="598"/>
      <c r="GQE232" s="598"/>
      <c r="GQF232" s="598"/>
      <c r="GQG232" s="598"/>
      <c r="GQH232" s="598"/>
      <c r="GQI232" s="600"/>
      <c r="GQJ232" s="599"/>
      <c r="GQK232" s="599"/>
      <c r="GQL232" s="599"/>
      <c r="GQM232" s="360"/>
      <c r="GQN232" s="600"/>
      <c r="GQO232" s="600"/>
      <c r="GQP232" s="600"/>
      <c r="GQQ232" s="598"/>
      <c r="GQR232" s="598"/>
      <c r="GQS232" s="598"/>
      <c r="GQT232" s="598"/>
      <c r="GQU232" s="598"/>
      <c r="GQV232" s="598"/>
      <c r="GQW232" s="598"/>
      <c r="GQX232" s="598"/>
      <c r="GQY232" s="600"/>
      <c r="GQZ232" s="599"/>
      <c r="GRA232" s="599"/>
      <c r="GRB232" s="599"/>
      <c r="GRC232" s="360"/>
      <c r="GRD232" s="600"/>
      <c r="GRE232" s="600"/>
      <c r="GRF232" s="600"/>
      <c r="GRG232" s="598"/>
      <c r="GRH232" s="598"/>
      <c r="GRI232" s="598"/>
      <c r="GRJ232" s="598"/>
      <c r="GRK232" s="598"/>
      <c r="GRL232" s="598"/>
      <c r="GRM232" s="598"/>
      <c r="GRN232" s="598"/>
      <c r="GRO232" s="600"/>
      <c r="GRP232" s="599"/>
      <c r="GRQ232" s="599"/>
      <c r="GRR232" s="599"/>
      <c r="GRS232" s="360"/>
      <c r="GRT232" s="600"/>
      <c r="GRU232" s="600"/>
      <c r="GRV232" s="600"/>
      <c r="GRW232" s="598"/>
      <c r="GRX232" s="598"/>
      <c r="GRY232" s="598"/>
      <c r="GRZ232" s="598"/>
      <c r="GSA232" s="598"/>
      <c r="GSB232" s="598"/>
      <c r="GSC232" s="598"/>
      <c r="GSD232" s="598"/>
      <c r="GSE232" s="600"/>
      <c r="GSF232" s="599"/>
      <c r="GSG232" s="599"/>
      <c r="GSH232" s="599"/>
      <c r="GSI232" s="360"/>
      <c r="GSJ232" s="600"/>
      <c r="GSK232" s="600"/>
      <c r="GSL232" s="600"/>
      <c r="GSM232" s="598"/>
      <c r="GSN232" s="598"/>
      <c r="GSO232" s="598"/>
      <c r="GSP232" s="598"/>
      <c r="GSQ232" s="598"/>
      <c r="GSR232" s="598"/>
      <c r="GSS232" s="598"/>
      <c r="GST232" s="598"/>
      <c r="GSU232" s="600"/>
      <c r="GSV232" s="599"/>
      <c r="GSW232" s="599"/>
      <c r="GSX232" s="599"/>
      <c r="GSY232" s="360"/>
      <c r="GSZ232" s="600"/>
      <c r="GTA232" s="600"/>
      <c r="GTB232" s="600"/>
      <c r="GTC232" s="598"/>
      <c r="GTD232" s="598"/>
      <c r="GTE232" s="598"/>
      <c r="GTF232" s="598"/>
      <c r="GTG232" s="598"/>
      <c r="GTH232" s="598"/>
      <c r="GTI232" s="598"/>
      <c r="GTJ232" s="598"/>
      <c r="GTK232" s="600"/>
      <c r="GTL232" s="599"/>
      <c r="GTM232" s="599"/>
      <c r="GTN232" s="599"/>
      <c r="GTO232" s="360"/>
      <c r="GTP232" s="600"/>
      <c r="GTQ232" s="600"/>
      <c r="GTR232" s="600"/>
      <c r="GTS232" s="598"/>
      <c r="GTT232" s="598"/>
      <c r="GTU232" s="598"/>
      <c r="GTV232" s="598"/>
      <c r="GTW232" s="598"/>
      <c r="GTX232" s="598"/>
      <c r="GTY232" s="598"/>
      <c r="GTZ232" s="598"/>
      <c r="GUA232" s="600"/>
      <c r="GUB232" s="599"/>
      <c r="GUC232" s="599"/>
      <c r="GUD232" s="599"/>
      <c r="GUE232" s="360"/>
      <c r="GUF232" s="600"/>
      <c r="GUG232" s="600"/>
      <c r="GUH232" s="600"/>
      <c r="GUI232" s="598"/>
      <c r="GUJ232" s="598"/>
      <c r="GUK232" s="598"/>
      <c r="GUL232" s="598"/>
      <c r="GUM232" s="598"/>
      <c r="GUN232" s="598"/>
      <c r="GUO232" s="598"/>
      <c r="GUP232" s="598"/>
      <c r="GUQ232" s="600"/>
      <c r="GUR232" s="599"/>
      <c r="GUS232" s="599"/>
      <c r="GUT232" s="599"/>
      <c r="GUU232" s="360"/>
      <c r="GUV232" s="600"/>
      <c r="GUW232" s="600"/>
      <c r="GUX232" s="600"/>
      <c r="GUY232" s="598"/>
      <c r="GUZ232" s="598"/>
      <c r="GVA232" s="598"/>
      <c r="GVB232" s="598"/>
      <c r="GVC232" s="598"/>
      <c r="GVD232" s="598"/>
      <c r="GVE232" s="598"/>
      <c r="GVF232" s="598"/>
      <c r="GVG232" s="600"/>
      <c r="GVH232" s="599"/>
      <c r="GVI232" s="599"/>
      <c r="GVJ232" s="599"/>
      <c r="GVK232" s="360"/>
      <c r="GVL232" s="600"/>
      <c r="GVM232" s="600"/>
      <c r="GVN232" s="600"/>
      <c r="GVO232" s="598"/>
      <c r="GVP232" s="598"/>
      <c r="GVQ232" s="598"/>
      <c r="GVR232" s="598"/>
      <c r="GVS232" s="598"/>
      <c r="GVT232" s="598"/>
      <c r="GVU232" s="598"/>
      <c r="GVV232" s="598"/>
      <c r="GVW232" s="600"/>
      <c r="GVX232" s="599"/>
      <c r="GVY232" s="599"/>
      <c r="GVZ232" s="599"/>
      <c r="GWA232" s="360"/>
      <c r="GWB232" s="600"/>
      <c r="GWC232" s="600"/>
      <c r="GWD232" s="600"/>
      <c r="GWE232" s="598"/>
      <c r="GWF232" s="598"/>
      <c r="GWG232" s="598"/>
      <c r="GWH232" s="598"/>
      <c r="GWI232" s="598"/>
      <c r="GWJ232" s="598"/>
      <c r="GWK232" s="598"/>
      <c r="GWL232" s="598"/>
      <c r="GWM232" s="600"/>
      <c r="GWN232" s="599"/>
      <c r="GWO232" s="599"/>
      <c r="GWP232" s="599"/>
      <c r="GWQ232" s="360"/>
      <c r="GWR232" s="600"/>
      <c r="GWS232" s="600"/>
      <c r="GWT232" s="600"/>
      <c r="GWU232" s="598"/>
      <c r="GWV232" s="598"/>
      <c r="GWW232" s="598"/>
      <c r="GWX232" s="598"/>
      <c r="GWY232" s="598"/>
      <c r="GWZ232" s="598"/>
      <c r="GXA232" s="598"/>
      <c r="GXB232" s="598"/>
      <c r="GXC232" s="600"/>
      <c r="GXD232" s="599"/>
      <c r="GXE232" s="599"/>
      <c r="GXF232" s="599"/>
      <c r="GXG232" s="360"/>
      <c r="GXH232" s="600"/>
      <c r="GXI232" s="600"/>
      <c r="GXJ232" s="600"/>
      <c r="GXK232" s="598"/>
      <c r="GXL232" s="598"/>
      <c r="GXM232" s="598"/>
      <c r="GXN232" s="598"/>
      <c r="GXO232" s="598"/>
      <c r="GXP232" s="598"/>
      <c r="GXQ232" s="598"/>
      <c r="GXR232" s="598"/>
      <c r="GXS232" s="600"/>
      <c r="GXT232" s="599"/>
      <c r="GXU232" s="599"/>
      <c r="GXV232" s="599"/>
      <c r="GXW232" s="360"/>
      <c r="GXX232" s="600"/>
      <c r="GXY232" s="600"/>
      <c r="GXZ232" s="600"/>
      <c r="GYA232" s="598"/>
      <c r="GYB232" s="598"/>
      <c r="GYC232" s="598"/>
      <c r="GYD232" s="598"/>
      <c r="GYE232" s="598"/>
      <c r="GYF232" s="598"/>
      <c r="GYG232" s="598"/>
      <c r="GYH232" s="598"/>
      <c r="GYI232" s="600"/>
      <c r="GYJ232" s="599"/>
      <c r="GYK232" s="599"/>
      <c r="GYL232" s="599"/>
      <c r="GYM232" s="360"/>
      <c r="GYN232" s="600"/>
      <c r="GYO232" s="600"/>
      <c r="GYP232" s="600"/>
      <c r="GYQ232" s="598"/>
      <c r="GYR232" s="598"/>
      <c r="GYS232" s="598"/>
      <c r="GYT232" s="598"/>
      <c r="GYU232" s="598"/>
      <c r="GYV232" s="598"/>
      <c r="GYW232" s="598"/>
      <c r="GYX232" s="598"/>
      <c r="GYY232" s="600"/>
      <c r="GYZ232" s="599"/>
      <c r="GZA232" s="599"/>
      <c r="GZB232" s="599"/>
      <c r="GZC232" s="360"/>
      <c r="GZD232" s="600"/>
      <c r="GZE232" s="600"/>
      <c r="GZF232" s="600"/>
      <c r="GZG232" s="598"/>
      <c r="GZH232" s="598"/>
      <c r="GZI232" s="598"/>
      <c r="GZJ232" s="598"/>
      <c r="GZK232" s="598"/>
      <c r="GZL232" s="598"/>
      <c r="GZM232" s="598"/>
      <c r="GZN232" s="598"/>
      <c r="GZO232" s="600"/>
      <c r="GZP232" s="599"/>
      <c r="GZQ232" s="599"/>
      <c r="GZR232" s="599"/>
      <c r="GZS232" s="360"/>
      <c r="GZT232" s="600"/>
      <c r="GZU232" s="600"/>
      <c r="GZV232" s="600"/>
      <c r="GZW232" s="598"/>
      <c r="GZX232" s="598"/>
      <c r="GZY232" s="598"/>
      <c r="GZZ232" s="598"/>
      <c r="HAA232" s="598"/>
      <c r="HAB232" s="598"/>
      <c r="HAC232" s="598"/>
      <c r="HAD232" s="598"/>
      <c r="HAE232" s="600"/>
      <c r="HAF232" s="599"/>
      <c r="HAG232" s="599"/>
      <c r="HAH232" s="599"/>
      <c r="HAI232" s="360"/>
      <c r="HAJ232" s="600"/>
      <c r="HAK232" s="600"/>
      <c r="HAL232" s="600"/>
      <c r="HAM232" s="598"/>
      <c r="HAN232" s="598"/>
      <c r="HAO232" s="598"/>
      <c r="HAP232" s="598"/>
      <c r="HAQ232" s="598"/>
      <c r="HAR232" s="598"/>
      <c r="HAS232" s="598"/>
      <c r="HAT232" s="598"/>
      <c r="HAU232" s="600"/>
      <c r="HAV232" s="599"/>
      <c r="HAW232" s="599"/>
      <c r="HAX232" s="599"/>
      <c r="HAY232" s="360"/>
      <c r="HAZ232" s="600"/>
      <c r="HBA232" s="600"/>
      <c r="HBB232" s="600"/>
      <c r="HBC232" s="598"/>
      <c r="HBD232" s="598"/>
      <c r="HBE232" s="598"/>
      <c r="HBF232" s="598"/>
      <c r="HBG232" s="598"/>
      <c r="HBH232" s="598"/>
      <c r="HBI232" s="598"/>
      <c r="HBJ232" s="598"/>
      <c r="HBK232" s="600"/>
      <c r="HBL232" s="599"/>
      <c r="HBM232" s="599"/>
      <c r="HBN232" s="599"/>
      <c r="HBO232" s="360"/>
      <c r="HBP232" s="600"/>
      <c r="HBQ232" s="600"/>
      <c r="HBR232" s="600"/>
      <c r="HBS232" s="598"/>
      <c r="HBT232" s="598"/>
      <c r="HBU232" s="598"/>
      <c r="HBV232" s="598"/>
      <c r="HBW232" s="598"/>
      <c r="HBX232" s="598"/>
      <c r="HBY232" s="598"/>
      <c r="HBZ232" s="598"/>
      <c r="HCA232" s="600"/>
      <c r="HCB232" s="599"/>
      <c r="HCC232" s="599"/>
      <c r="HCD232" s="599"/>
      <c r="HCE232" s="360"/>
      <c r="HCF232" s="600"/>
      <c r="HCG232" s="600"/>
      <c r="HCH232" s="600"/>
      <c r="HCI232" s="598"/>
      <c r="HCJ232" s="598"/>
      <c r="HCK232" s="598"/>
      <c r="HCL232" s="598"/>
      <c r="HCM232" s="598"/>
      <c r="HCN232" s="598"/>
      <c r="HCO232" s="598"/>
      <c r="HCP232" s="598"/>
      <c r="HCQ232" s="600"/>
      <c r="HCR232" s="599"/>
      <c r="HCS232" s="599"/>
      <c r="HCT232" s="599"/>
      <c r="HCU232" s="360"/>
      <c r="HCV232" s="600"/>
      <c r="HCW232" s="600"/>
      <c r="HCX232" s="600"/>
      <c r="HCY232" s="598"/>
      <c r="HCZ232" s="598"/>
      <c r="HDA232" s="598"/>
      <c r="HDB232" s="598"/>
      <c r="HDC232" s="598"/>
      <c r="HDD232" s="598"/>
      <c r="HDE232" s="598"/>
      <c r="HDF232" s="598"/>
      <c r="HDG232" s="600"/>
      <c r="HDH232" s="599"/>
      <c r="HDI232" s="599"/>
      <c r="HDJ232" s="599"/>
      <c r="HDK232" s="360"/>
      <c r="HDL232" s="600"/>
      <c r="HDM232" s="600"/>
      <c r="HDN232" s="600"/>
      <c r="HDO232" s="598"/>
      <c r="HDP232" s="598"/>
      <c r="HDQ232" s="598"/>
      <c r="HDR232" s="598"/>
      <c r="HDS232" s="598"/>
      <c r="HDT232" s="598"/>
      <c r="HDU232" s="598"/>
      <c r="HDV232" s="598"/>
      <c r="HDW232" s="600"/>
      <c r="HDX232" s="599"/>
      <c r="HDY232" s="599"/>
      <c r="HDZ232" s="599"/>
      <c r="HEA232" s="360"/>
      <c r="HEB232" s="600"/>
      <c r="HEC232" s="600"/>
      <c r="HED232" s="600"/>
      <c r="HEE232" s="598"/>
      <c r="HEF232" s="598"/>
      <c r="HEG232" s="598"/>
      <c r="HEH232" s="598"/>
      <c r="HEI232" s="598"/>
      <c r="HEJ232" s="598"/>
      <c r="HEK232" s="598"/>
      <c r="HEL232" s="598"/>
      <c r="HEM232" s="600"/>
      <c r="HEN232" s="599"/>
      <c r="HEO232" s="599"/>
      <c r="HEP232" s="599"/>
      <c r="HEQ232" s="360"/>
      <c r="HER232" s="600"/>
      <c r="HES232" s="600"/>
      <c r="HET232" s="600"/>
      <c r="HEU232" s="598"/>
      <c r="HEV232" s="598"/>
      <c r="HEW232" s="598"/>
      <c r="HEX232" s="598"/>
      <c r="HEY232" s="598"/>
      <c r="HEZ232" s="598"/>
      <c r="HFA232" s="598"/>
      <c r="HFB232" s="598"/>
      <c r="HFC232" s="600"/>
      <c r="HFD232" s="599"/>
      <c r="HFE232" s="599"/>
      <c r="HFF232" s="599"/>
      <c r="HFG232" s="360"/>
      <c r="HFH232" s="600"/>
      <c r="HFI232" s="600"/>
      <c r="HFJ232" s="600"/>
      <c r="HFK232" s="598"/>
      <c r="HFL232" s="598"/>
      <c r="HFM232" s="598"/>
      <c r="HFN232" s="598"/>
      <c r="HFO232" s="598"/>
      <c r="HFP232" s="598"/>
      <c r="HFQ232" s="598"/>
      <c r="HFR232" s="598"/>
      <c r="HFS232" s="600"/>
      <c r="HFT232" s="599"/>
      <c r="HFU232" s="599"/>
      <c r="HFV232" s="599"/>
      <c r="HFW232" s="360"/>
      <c r="HFX232" s="600"/>
      <c r="HFY232" s="600"/>
      <c r="HFZ232" s="600"/>
      <c r="HGA232" s="598"/>
      <c r="HGB232" s="598"/>
      <c r="HGC232" s="598"/>
      <c r="HGD232" s="598"/>
      <c r="HGE232" s="598"/>
      <c r="HGF232" s="598"/>
      <c r="HGG232" s="598"/>
      <c r="HGH232" s="598"/>
      <c r="HGI232" s="600"/>
      <c r="HGJ232" s="599"/>
      <c r="HGK232" s="599"/>
      <c r="HGL232" s="599"/>
      <c r="HGM232" s="360"/>
      <c r="HGN232" s="600"/>
      <c r="HGO232" s="600"/>
      <c r="HGP232" s="600"/>
      <c r="HGQ232" s="598"/>
      <c r="HGR232" s="598"/>
      <c r="HGS232" s="598"/>
      <c r="HGT232" s="598"/>
      <c r="HGU232" s="598"/>
      <c r="HGV232" s="598"/>
      <c r="HGW232" s="598"/>
      <c r="HGX232" s="598"/>
      <c r="HGY232" s="600"/>
      <c r="HGZ232" s="599"/>
      <c r="HHA232" s="599"/>
      <c r="HHB232" s="599"/>
      <c r="HHC232" s="360"/>
      <c r="HHD232" s="600"/>
      <c r="HHE232" s="600"/>
      <c r="HHF232" s="600"/>
      <c r="HHG232" s="598"/>
      <c r="HHH232" s="598"/>
      <c r="HHI232" s="598"/>
      <c r="HHJ232" s="598"/>
      <c r="HHK232" s="598"/>
      <c r="HHL232" s="598"/>
      <c r="HHM232" s="598"/>
      <c r="HHN232" s="598"/>
      <c r="HHO232" s="600"/>
      <c r="HHP232" s="599"/>
      <c r="HHQ232" s="599"/>
      <c r="HHR232" s="599"/>
      <c r="HHS232" s="360"/>
      <c r="HHT232" s="600"/>
      <c r="HHU232" s="600"/>
      <c r="HHV232" s="600"/>
      <c r="HHW232" s="598"/>
      <c r="HHX232" s="598"/>
      <c r="HHY232" s="598"/>
      <c r="HHZ232" s="598"/>
      <c r="HIA232" s="598"/>
      <c r="HIB232" s="598"/>
      <c r="HIC232" s="598"/>
      <c r="HID232" s="598"/>
      <c r="HIE232" s="600"/>
      <c r="HIF232" s="599"/>
      <c r="HIG232" s="599"/>
      <c r="HIH232" s="599"/>
      <c r="HII232" s="360"/>
      <c r="HIJ232" s="600"/>
      <c r="HIK232" s="600"/>
      <c r="HIL232" s="600"/>
      <c r="HIM232" s="598"/>
      <c r="HIN232" s="598"/>
      <c r="HIO232" s="598"/>
      <c r="HIP232" s="598"/>
      <c r="HIQ232" s="598"/>
      <c r="HIR232" s="598"/>
      <c r="HIS232" s="598"/>
      <c r="HIT232" s="598"/>
      <c r="HIU232" s="600"/>
      <c r="HIV232" s="599"/>
      <c r="HIW232" s="599"/>
      <c r="HIX232" s="599"/>
      <c r="HIY232" s="360"/>
      <c r="HIZ232" s="600"/>
      <c r="HJA232" s="600"/>
      <c r="HJB232" s="600"/>
      <c r="HJC232" s="598"/>
      <c r="HJD232" s="598"/>
      <c r="HJE232" s="598"/>
      <c r="HJF232" s="598"/>
      <c r="HJG232" s="598"/>
      <c r="HJH232" s="598"/>
      <c r="HJI232" s="598"/>
      <c r="HJJ232" s="598"/>
      <c r="HJK232" s="600"/>
      <c r="HJL232" s="599"/>
      <c r="HJM232" s="599"/>
      <c r="HJN232" s="599"/>
      <c r="HJO232" s="360"/>
      <c r="HJP232" s="600"/>
      <c r="HJQ232" s="600"/>
      <c r="HJR232" s="600"/>
      <c r="HJS232" s="598"/>
      <c r="HJT232" s="598"/>
      <c r="HJU232" s="598"/>
      <c r="HJV232" s="598"/>
      <c r="HJW232" s="598"/>
      <c r="HJX232" s="598"/>
      <c r="HJY232" s="598"/>
      <c r="HJZ232" s="598"/>
      <c r="HKA232" s="600"/>
      <c r="HKB232" s="599"/>
      <c r="HKC232" s="599"/>
      <c r="HKD232" s="599"/>
      <c r="HKE232" s="360"/>
      <c r="HKF232" s="600"/>
      <c r="HKG232" s="600"/>
      <c r="HKH232" s="600"/>
      <c r="HKI232" s="598"/>
      <c r="HKJ232" s="598"/>
      <c r="HKK232" s="598"/>
      <c r="HKL232" s="598"/>
      <c r="HKM232" s="598"/>
      <c r="HKN232" s="598"/>
      <c r="HKO232" s="598"/>
      <c r="HKP232" s="598"/>
      <c r="HKQ232" s="600"/>
      <c r="HKR232" s="599"/>
      <c r="HKS232" s="599"/>
      <c r="HKT232" s="599"/>
      <c r="HKU232" s="360"/>
      <c r="HKV232" s="600"/>
      <c r="HKW232" s="600"/>
      <c r="HKX232" s="600"/>
      <c r="HKY232" s="598"/>
      <c r="HKZ232" s="598"/>
      <c r="HLA232" s="598"/>
      <c r="HLB232" s="598"/>
      <c r="HLC232" s="598"/>
      <c r="HLD232" s="598"/>
      <c r="HLE232" s="598"/>
      <c r="HLF232" s="598"/>
      <c r="HLG232" s="600"/>
      <c r="HLH232" s="599"/>
      <c r="HLI232" s="599"/>
      <c r="HLJ232" s="599"/>
      <c r="HLK232" s="360"/>
      <c r="HLL232" s="600"/>
      <c r="HLM232" s="600"/>
      <c r="HLN232" s="600"/>
      <c r="HLO232" s="598"/>
      <c r="HLP232" s="598"/>
      <c r="HLQ232" s="598"/>
      <c r="HLR232" s="598"/>
      <c r="HLS232" s="598"/>
      <c r="HLT232" s="598"/>
      <c r="HLU232" s="598"/>
      <c r="HLV232" s="598"/>
      <c r="HLW232" s="600"/>
      <c r="HLX232" s="599"/>
      <c r="HLY232" s="599"/>
      <c r="HLZ232" s="599"/>
      <c r="HMA232" s="360"/>
      <c r="HMB232" s="600"/>
      <c r="HMC232" s="600"/>
      <c r="HMD232" s="600"/>
      <c r="HME232" s="598"/>
      <c r="HMF232" s="598"/>
      <c r="HMG232" s="598"/>
      <c r="HMH232" s="598"/>
      <c r="HMI232" s="598"/>
      <c r="HMJ232" s="598"/>
      <c r="HMK232" s="598"/>
      <c r="HML232" s="598"/>
      <c r="HMM232" s="600"/>
      <c r="HMN232" s="599"/>
      <c r="HMO232" s="599"/>
      <c r="HMP232" s="599"/>
      <c r="HMQ232" s="360"/>
      <c r="HMR232" s="600"/>
      <c r="HMS232" s="600"/>
      <c r="HMT232" s="600"/>
      <c r="HMU232" s="598"/>
      <c r="HMV232" s="598"/>
      <c r="HMW232" s="598"/>
      <c r="HMX232" s="598"/>
      <c r="HMY232" s="598"/>
      <c r="HMZ232" s="598"/>
      <c r="HNA232" s="598"/>
      <c r="HNB232" s="598"/>
      <c r="HNC232" s="600"/>
      <c r="HND232" s="599"/>
      <c r="HNE232" s="599"/>
      <c r="HNF232" s="599"/>
      <c r="HNG232" s="360"/>
      <c r="HNH232" s="600"/>
      <c r="HNI232" s="600"/>
      <c r="HNJ232" s="600"/>
      <c r="HNK232" s="598"/>
      <c r="HNL232" s="598"/>
      <c r="HNM232" s="598"/>
      <c r="HNN232" s="598"/>
      <c r="HNO232" s="598"/>
      <c r="HNP232" s="598"/>
      <c r="HNQ232" s="598"/>
      <c r="HNR232" s="598"/>
      <c r="HNS232" s="600"/>
      <c r="HNT232" s="599"/>
      <c r="HNU232" s="599"/>
      <c r="HNV232" s="599"/>
      <c r="HNW232" s="360"/>
      <c r="HNX232" s="600"/>
      <c r="HNY232" s="600"/>
      <c r="HNZ232" s="600"/>
      <c r="HOA232" s="598"/>
      <c r="HOB232" s="598"/>
      <c r="HOC232" s="598"/>
      <c r="HOD232" s="598"/>
      <c r="HOE232" s="598"/>
      <c r="HOF232" s="598"/>
      <c r="HOG232" s="598"/>
      <c r="HOH232" s="598"/>
      <c r="HOI232" s="600"/>
      <c r="HOJ232" s="599"/>
      <c r="HOK232" s="599"/>
      <c r="HOL232" s="599"/>
      <c r="HOM232" s="360"/>
      <c r="HON232" s="600"/>
      <c r="HOO232" s="600"/>
      <c r="HOP232" s="600"/>
      <c r="HOQ232" s="598"/>
      <c r="HOR232" s="598"/>
      <c r="HOS232" s="598"/>
      <c r="HOT232" s="598"/>
      <c r="HOU232" s="598"/>
      <c r="HOV232" s="598"/>
      <c r="HOW232" s="598"/>
      <c r="HOX232" s="598"/>
      <c r="HOY232" s="600"/>
      <c r="HOZ232" s="599"/>
      <c r="HPA232" s="599"/>
      <c r="HPB232" s="599"/>
      <c r="HPC232" s="360"/>
      <c r="HPD232" s="600"/>
      <c r="HPE232" s="600"/>
      <c r="HPF232" s="600"/>
      <c r="HPG232" s="598"/>
      <c r="HPH232" s="598"/>
      <c r="HPI232" s="598"/>
      <c r="HPJ232" s="598"/>
      <c r="HPK232" s="598"/>
      <c r="HPL232" s="598"/>
      <c r="HPM232" s="598"/>
      <c r="HPN232" s="598"/>
      <c r="HPO232" s="600"/>
      <c r="HPP232" s="599"/>
      <c r="HPQ232" s="599"/>
      <c r="HPR232" s="599"/>
      <c r="HPS232" s="360"/>
      <c r="HPT232" s="600"/>
      <c r="HPU232" s="600"/>
      <c r="HPV232" s="600"/>
      <c r="HPW232" s="598"/>
      <c r="HPX232" s="598"/>
      <c r="HPY232" s="598"/>
      <c r="HPZ232" s="598"/>
      <c r="HQA232" s="598"/>
      <c r="HQB232" s="598"/>
      <c r="HQC232" s="598"/>
      <c r="HQD232" s="598"/>
      <c r="HQE232" s="600"/>
      <c r="HQF232" s="599"/>
      <c r="HQG232" s="599"/>
      <c r="HQH232" s="599"/>
      <c r="HQI232" s="360"/>
      <c r="HQJ232" s="600"/>
      <c r="HQK232" s="600"/>
      <c r="HQL232" s="600"/>
      <c r="HQM232" s="598"/>
      <c r="HQN232" s="598"/>
      <c r="HQO232" s="598"/>
      <c r="HQP232" s="598"/>
      <c r="HQQ232" s="598"/>
      <c r="HQR232" s="598"/>
      <c r="HQS232" s="598"/>
      <c r="HQT232" s="598"/>
      <c r="HQU232" s="600"/>
      <c r="HQV232" s="599"/>
      <c r="HQW232" s="599"/>
      <c r="HQX232" s="599"/>
      <c r="HQY232" s="360"/>
      <c r="HQZ232" s="600"/>
      <c r="HRA232" s="600"/>
      <c r="HRB232" s="600"/>
      <c r="HRC232" s="598"/>
      <c r="HRD232" s="598"/>
      <c r="HRE232" s="598"/>
      <c r="HRF232" s="598"/>
      <c r="HRG232" s="598"/>
      <c r="HRH232" s="598"/>
      <c r="HRI232" s="598"/>
      <c r="HRJ232" s="598"/>
      <c r="HRK232" s="600"/>
      <c r="HRL232" s="599"/>
      <c r="HRM232" s="599"/>
      <c r="HRN232" s="599"/>
      <c r="HRO232" s="360"/>
      <c r="HRP232" s="600"/>
      <c r="HRQ232" s="600"/>
      <c r="HRR232" s="600"/>
      <c r="HRS232" s="598"/>
      <c r="HRT232" s="598"/>
      <c r="HRU232" s="598"/>
      <c r="HRV232" s="598"/>
      <c r="HRW232" s="598"/>
      <c r="HRX232" s="598"/>
      <c r="HRY232" s="598"/>
      <c r="HRZ232" s="598"/>
      <c r="HSA232" s="600"/>
      <c r="HSB232" s="599"/>
      <c r="HSC232" s="599"/>
      <c r="HSD232" s="599"/>
      <c r="HSE232" s="360"/>
      <c r="HSF232" s="600"/>
      <c r="HSG232" s="600"/>
      <c r="HSH232" s="600"/>
      <c r="HSI232" s="598"/>
      <c r="HSJ232" s="598"/>
      <c r="HSK232" s="598"/>
      <c r="HSL232" s="598"/>
      <c r="HSM232" s="598"/>
      <c r="HSN232" s="598"/>
      <c r="HSO232" s="598"/>
      <c r="HSP232" s="598"/>
      <c r="HSQ232" s="600"/>
      <c r="HSR232" s="599"/>
      <c r="HSS232" s="599"/>
      <c r="HST232" s="599"/>
      <c r="HSU232" s="360"/>
      <c r="HSV232" s="600"/>
      <c r="HSW232" s="600"/>
      <c r="HSX232" s="600"/>
      <c r="HSY232" s="598"/>
      <c r="HSZ232" s="598"/>
      <c r="HTA232" s="598"/>
      <c r="HTB232" s="598"/>
      <c r="HTC232" s="598"/>
      <c r="HTD232" s="598"/>
      <c r="HTE232" s="598"/>
      <c r="HTF232" s="598"/>
      <c r="HTG232" s="600"/>
      <c r="HTH232" s="599"/>
      <c r="HTI232" s="599"/>
      <c r="HTJ232" s="599"/>
      <c r="HTK232" s="360"/>
      <c r="HTL232" s="600"/>
      <c r="HTM232" s="600"/>
      <c r="HTN232" s="600"/>
      <c r="HTO232" s="598"/>
      <c r="HTP232" s="598"/>
      <c r="HTQ232" s="598"/>
      <c r="HTR232" s="598"/>
      <c r="HTS232" s="598"/>
      <c r="HTT232" s="598"/>
      <c r="HTU232" s="598"/>
      <c r="HTV232" s="598"/>
      <c r="HTW232" s="600"/>
      <c r="HTX232" s="599"/>
      <c r="HTY232" s="599"/>
      <c r="HTZ232" s="599"/>
      <c r="HUA232" s="360"/>
      <c r="HUB232" s="600"/>
      <c r="HUC232" s="600"/>
      <c r="HUD232" s="600"/>
      <c r="HUE232" s="598"/>
      <c r="HUF232" s="598"/>
      <c r="HUG232" s="598"/>
      <c r="HUH232" s="598"/>
      <c r="HUI232" s="598"/>
      <c r="HUJ232" s="598"/>
      <c r="HUK232" s="598"/>
      <c r="HUL232" s="598"/>
      <c r="HUM232" s="600"/>
      <c r="HUN232" s="599"/>
      <c r="HUO232" s="599"/>
      <c r="HUP232" s="599"/>
      <c r="HUQ232" s="360"/>
      <c r="HUR232" s="600"/>
      <c r="HUS232" s="600"/>
      <c r="HUT232" s="600"/>
      <c r="HUU232" s="598"/>
      <c r="HUV232" s="598"/>
      <c r="HUW232" s="598"/>
      <c r="HUX232" s="598"/>
      <c r="HUY232" s="598"/>
      <c r="HUZ232" s="598"/>
      <c r="HVA232" s="598"/>
      <c r="HVB232" s="598"/>
      <c r="HVC232" s="600"/>
      <c r="HVD232" s="599"/>
      <c r="HVE232" s="599"/>
      <c r="HVF232" s="599"/>
      <c r="HVG232" s="360"/>
      <c r="HVH232" s="600"/>
      <c r="HVI232" s="600"/>
      <c r="HVJ232" s="600"/>
      <c r="HVK232" s="598"/>
      <c r="HVL232" s="598"/>
      <c r="HVM232" s="598"/>
      <c r="HVN232" s="598"/>
      <c r="HVO232" s="598"/>
      <c r="HVP232" s="598"/>
      <c r="HVQ232" s="598"/>
      <c r="HVR232" s="598"/>
      <c r="HVS232" s="600"/>
      <c r="HVT232" s="599"/>
      <c r="HVU232" s="599"/>
      <c r="HVV232" s="599"/>
      <c r="HVW232" s="360"/>
      <c r="HVX232" s="600"/>
      <c r="HVY232" s="600"/>
      <c r="HVZ232" s="600"/>
      <c r="HWA232" s="598"/>
      <c r="HWB232" s="598"/>
      <c r="HWC232" s="598"/>
      <c r="HWD232" s="598"/>
      <c r="HWE232" s="598"/>
      <c r="HWF232" s="598"/>
      <c r="HWG232" s="598"/>
      <c r="HWH232" s="598"/>
      <c r="HWI232" s="600"/>
      <c r="HWJ232" s="599"/>
      <c r="HWK232" s="599"/>
      <c r="HWL232" s="599"/>
      <c r="HWM232" s="360"/>
      <c r="HWN232" s="600"/>
      <c r="HWO232" s="600"/>
      <c r="HWP232" s="600"/>
      <c r="HWQ232" s="598"/>
      <c r="HWR232" s="598"/>
      <c r="HWS232" s="598"/>
      <c r="HWT232" s="598"/>
      <c r="HWU232" s="598"/>
      <c r="HWV232" s="598"/>
      <c r="HWW232" s="598"/>
      <c r="HWX232" s="598"/>
      <c r="HWY232" s="600"/>
      <c r="HWZ232" s="599"/>
      <c r="HXA232" s="599"/>
      <c r="HXB232" s="599"/>
      <c r="HXC232" s="360"/>
      <c r="HXD232" s="600"/>
      <c r="HXE232" s="600"/>
      <c r="HXF232" s="600"/>
      <c r="HXG232" s="598"/>
      <c r="HXH232" s="598"/>
      <c r="HXI232" s="598"/>
      <c r="HXJ232" s="598"/>
      <c r="HXK232" s="598"/>
      <c r="HXL232" s="598"/>
      <c r="HXM232" s="598"/>
      <c r="HXN232" s="598"/>
      <c r="HXO232" s="600"/>
      <c r="HXP232" s="599"/>
      <c r="HXQ232" s="599"/>
      <c r="HXR232" s="599"/>
      <c r="HXS232" s="360"/>
      <c r="HXT232" s="600"/>
      <c r="HXU232" s="600"/>
      <c r="HXV232" s="600"/>
      <c r="HXW232" s="598"/>
      <c r="HXX232" s="598"/>
      <c r="HXY232" s="598"/>
      <c r="HXZ232" s="598"/>
      <c r="HYA232" s="598"/>
      <c r="HYB232" s="598"/>
      <c r="HYC232" s="598"/>
      <c r="HYD232" s="598"/>
      <c r="HYE232" s="600"/>
      <c r="HYF232" s="599"/>
      <c r="HYG232" s="599"/>
      <c r="HYH232" s="599"/>
      <c r="HYI232" s="360"/>
      <c r="HYJ232" s="600"/>
      <c r="HYK232" s="600"/>
      <c r="HYL232" s="600"/>
      <c r="HYM232" s="598"/>
      <c r="HYN232" s="598"/>
      <c r="HYO232" s="598"/>
      <c r="HYP232" s="598"/>
      <c r="HYQ232" s="598"/>
      <c r="HYR232" s="598"/>
      <c r="HYS232" s="598"/>
      <c r="HYT232" s="598"/>
      <c r="HYU232" s="600"/>
      <c r="HYV232" s="599"/>
      <c r="HYW232" s="599"/>
      <c r="HYX232" s="599"/>
      <c r="HYY232" s="360"/>
      <c r="HYZ232" s="600"/>
      <c r="HZA232" s="600"/>
      <c r="HZB232" s="600"/>
      <c r="HZC232" s="598"/>
      <c r="HZD232" s="598"/>
      <c r="HZE232" s="598"/>
      <c r="HZF232" s="598"/>
      <c r="HZG232" s="598"/>
      <c r="HZH232" s="598"/>
      <c r="HZI232" s="598"/>
      <c r="HZJ232" s="598"/>
      <c r="HZK232" s="600"/>
      <c r="HZL232" s="599"/>
      <c r="HZM232" s="599"/>
      <c r="HZN232" s="599"/>
      <c r="HZO232" s="360"/>
      <c r="HZP232" s="600"/>
      <c r="HZQ232" s="600"/>
      <c r="HZR232" s="600"/>
      <c r="HZS232" s="598"/>
      <c r="HZT232" s="598"/>
      <c r="HZU232" s="598"/>
      <c r="HZV232" s="598"/>
      <c r="HZW232" s="598"/>
      <c r="HZX232" s="598"/>
      <c r="HZY232" s="598"/>
      <c r="HZZ232" s="598"/>
      <c r="IAA232" s="600"/>
      <c r="IAB232" s="599"/>
      <c r="IAC232" s="599"/>
      <c r="IAD232" s="599"/>
      <c r="IAE232" s="360"/>
      <c r="IAF232" s="600"/>
      <c r="IAG232" s="600"/>
      <c r="IAH232" s="600"/>
      <c r="IAI232" s="598"/>
      <c r="IAJ232" s="598"/>
      <c r="IAK232" s="598"/>
      <c r="IAL232" s="598"/>
      <c r="IAM232" s="598"/>
      <c r="IAN232" s="598"/>
      <c r="IAO232" s="598"/>
      <c r="IAP232" s="598"/>
      <c r="IAQ232" s="600"/>
      <c r="IAR232" s="599"/>
      <c r="IAS232" s="599"/>
      <c r="IAT232" s="599"/>
      <c r="IAU232" s="360"/>
      <c r="IAV232" s="600"/>
      <c r="IAW232" s="600"/>
      <c r="IAX232" s="600"/>
      <c r="IAY232" s="598"/>
      <c r="IAZ232" s="598"/>
      <c r="IBA232" s="598"/>
      <c r="IBB232" s="598"/>
      <c r="IBC232" s="598"/>
      <c r="IBD232" s="598"/>
      <c r="IBE232" s="598"/>
      <c r="IBF232" s="598"/>
      <c r="IBG232" s="600"/>
      <c r="IBH232" s="599"/>
      <c r="IBI232" s="599"/>
      <c r="IBJ232" s="599"/>
      <c r="IBK232" s="360"/>
      <c r="IBL232" s="600"/>
      <c r="IBM232" s="600"/>
      <c r="IBN232" s="600"/>
      <c r="IBO232" s="598"/>
      <c r="IBP232" s="598"/>
      <c r="IBQ232" s="598"/>
      <c r="IBR232" s="598"/>
      <c r="IBS232" s="598"/>
      <c r="IBT232" s="598"/>
      <c r="IBU232" s="598"/>
      <c r="IBV232" s="598"/>
      <c r="IBW232" s="600"/>
      <c r="IBX232" s="599"/>
      <c r="IBY232" s="599"/>
      <c r="IBZ232" s="599"/>
      <c r="ICA232" s="360"/>
      <c r="ICB232" s="600"/>
      <c r="ICC232" s="600"/>
      <c r="ICD232" s="600"/>
      <c r="ICE232" s="598"/>
      <c r="ICF232" s="598"/>
      <c r="ICG232" s="598"/>
      <c r="ICH232" s="598"/>
      <c r="ICI232" s="598"/>
      <c r="ICJ232" s="598"/>
      <c r="ICK232" s="598"/>
      <c r="ICL232" s="598"/>
      <c r="ICM232" s="600"/>
      <c r="ICN232" s="599"/>
      <c r="ICO232" s="599"/>
      <c r="ICP232" s="599"/>
      <c r="ICQ232" s="360"/>
      <c r="ICR232" s="600"/>
      <c r="ICS232" s="600"/>
      <c r="ICT232" s="600"/>
      <c r="ICU232" s="598"/>
      <c r="ICV232" s="598"/>
      <c r="ICW232" s="598"/>
      <c r="ICX232" s="598"/>
      <c r="ICY232" s="598"/>
      <c r="ICZ232" s="598"/>
      <c r="IDA232" s="598"/>
      <c r="IDB232" s="598"/>
      <c r="IDC232" s="600"/>
      <c r="IDD232" s="599"/>
      <c r="IDE232" s="599"/>
      <c r="IDF232" s="599"/>
      <c r="IDG232" s="360"/>
      <c r="IDH232" s="600"/>
      <c r="IDI232" s="600"/>
      <c r="IDJ232" s="600"/>
      <c r="IDK232" s="598"/>
      <c r="IDL232" s="598"/>
      <c r="IDM232" s="598"/>
      <c r="IDN232" s="598"/>
      <c r="IDO232" s="598"/>
      <c r="IDP232" s="598"/>
      <c r="IDQ232" s="598"/>
      <c r="IDR232" s="598"/>
      <c r="IDS232" s="600"/>
      <c r="IDT232" s="599"/>
      <c r="IDU232" s="599"/>
      <c r="IDV232" s="599"/>
      <c r="IDW232" s="360"/>
      <c r="IDX232" s="600"/>
      <c r="IDY232" s="600"/>
      <c r="IDZ232" s="600"/>
      <c r="IEA232" s="598"/>
      <c r="IEB232" s="598"/>
      <c r="IEC232" s="598"/>
      <c r="IED232" s="598"/>
      <c r="IEE232" s="598"/>
      <c r="IEF232" s="598"/>
      <c r="IEG232" s="598"/>
      <c r="IEH232" s="598"/>
      <c r="IEI232" s="600"/>
      <c r="IEJ232" s="599"/>
      <c r="IEK232" s="599"/>
      <c r="IEL232" s="599"/>
      <c r="IEM232" s="360"/>
      <c r="IEN232" s="600"/>
      <c r="IEO232" s="600"/>
      <c r="IEP232" s="600"/>
      <c r="IEQ232" s="598"/>
      <c r="IER232" s="598"/>
      <c r="IES232" s="598"/>
      <c r="IET232" s="598"/>
      <c r="IEU232" s="598"/>
      <c r="IEV232" s="598"/>
      <c r="IEW232" s="598"/>
      <c r="IEX232" s="598"/>
      <c r="IEY232" s="600"/>
      <c r="IEZ232" s="599"/>
      <c r="IFA232" s="599"/>
      <c r="IFB232" s="599"/>
      <c r="IFC232" s="360"/>
      <c r="IFD232" s="600"/>
      <c r="IFE232" s="600"/>
      <c r="IFF232" s="600"/>
      <c r="IFG232" s="598"/>
      <c r="IFH232" s="598"/>
      <c r="IFI232" s="598"/>
      <c r="IFJ232" s="598"/>
      <c r="IFK232" s="598"/>
      <c r="IFL232" s="598"/>
      <c r="IFM232" s="598"/>
      <c r="IFN232" s="598"/>
      <c r="IFO232" s="600"/>
      <c r="IFP232" s="599"/>
      <c r="IFQ232" s="599"/>
      <c r="IFR232" s="599"/>
      <c r="IFS232" s="360"/>
      <c r="IFT232" s="600"/>
      <c r="IFU232" s="600"/>
      <c r="IFV232" s="600"/>
      <c r="IFW232" s="598"/>
      <c r="IFX232" s="598"/>
      <c r="IFY232" s="598"/>
      <c r="IFZ232" s="598"/>
      <c r="IGA232" s="598"/>
      <c r="IGB232" s="598"/>
      <c r="IGC232" s="598"/>
      <c r="IGD232" s="598"/>
      <c r="IGE232" s="600"/>
      <c r="IGF232" s="599"/>
      <c r="IGG232" s="599"/>
      <c r="IGH232" s="599"/>
      <c r="IGI232" s="360"/>
      <c r="IGJ232" s="600"/>
      <c r="IGK232" s="600"/>
      <c r="IGL232" s="600"/>
      <c r="IGM232" s="598"/>
      <c r="IGN232" s="598"/>
      <c r="IGO232" s="598"/>
      <c r="IGP232" s="598"/>
      <c r="IGQ232" s="598"/>
      <c r="IGR232" s="598"/>
      <c r="IGS232" s="598"/>
      <c r="IGT232" s="598"/>
      <c r="IGU232" s="600"/>
      <c r="IGV232" s="599"/>
      <c r="IGW232" s="599"/>
      <c r="IGX232" s="599"/>
      <c r="IGY232" s="360"/>
      <c r="IGZ232" s="600"/>
      <c r="IHA232" s="600"/>
      <c r="IHB232" s="600"/>
      <c r="IHC232" s="598"/>
      <c r="IHD232" s="598"/>
      <c r="IHE232" s="598"/>
      <c r="IHF232" s="598"/>
      <c r="IHG232" s="598"/>
      <c r="IHH232" s="598"/>
      <c r="IHI232" s="598"/>
      <c r="IHJ232" s="598"/>
      <c r="IHK232" s="600"/>
      <c r="IHL232" s="599"/>
      <c r="IHM232" s="599"/>
      <c r="IHN232" s="599"/>
      <c r="IHO232" s="360"/>
      <c r="IHP232" s="600"/>
      <c r="IHQ232" s="600"/>
      <c r="IHR232" s="600"/>
      <c r="IHS232" s="598"/>
      <c r="IHT232" s="598"/>
      <c r="IHU232" s="598"/>
      <c r="IHV232" s="598"/>
      <c r="IHW232" s="598"/>
      <c r="IHX232" s="598"/>
      <c r="IHY232" s="598"/>
      <c r="IHZ232" s="598"/>
      <c r="IIA232" s="600"/>
      <c r="IIB232" s="599"/>
      <c r="IIC232" s="599"/>
      <c r="IID232" s="599"/>
      <c r="IIE232" s="360"/>
      <c r="IIF232" s="600"/>
      <c r="IIG232" s="600"/>
      <c r="IIH232" s="600"/>
      <c r="III232" s="598"/>
      <c r="IIJ232" s="598"/>
      <c r="IIK232" s="598"/>
      <c r="IIL232" s="598"/>
      <c r="IIM232" s="598"/>
      <c r="IIN232" s="598"/>
      <c r="IIO232" s="598"/>
      <c r="IIP232" s="598"/>
      <c r="IIQ232" s="600"/>
      <c r="IIR232" s="599"/>
      <c r="IIS232" s="599"/>
      <c r="IIT232" s="599"/>
      <c r="IIU232" s="360"/>
      <c r="IIV232" s="600"/>
      <c r="IIW232" s="600"/>
      <c r="IIX232" s="600"/>
      <c r="IIY232" s="598"/>
      <c r="IIZ232" s="598"/>
      <c r="IJA232" s="598"/>
      <c r="IJB232" s="598"/>
      <c r="IJC232" s="598"/>
      <c r="IJD232" s="598"/>
      <c r="IJE232" s="598"/>
      <c r="IJF232" s="598"/>
      <c r="IJG232" s="600"/>
      <c r="IJH232" s="599"/>
      <c r="IJI232" s="599"/>
      <c r="IJJ232" s="599"/>
      <c r="IJK232" s="360"/>
      <c r="IJL232" s="600"/>
      <c r="IJM232" s="600"/>
      <c r="IJN232" s="600"/>
      <c r="IJO232" s="598"/>
      <c r="IJP232" s="598"/>
      <c r="IJQ232" s="598"/>
      <c r="IJR232" s="598"/>
      <c r="IJS232" s="598"/>
      <c r="IJT232" s="598"/>
      <c r="IJU232" s="598"/>
      <c r="IJV232" s="598"/>
      <c r="IJW232" s="600"/>
      <c r="IJX232" s="599"/>
      <c r="IJY232" s="599"/>
      <c r="IJZ232" s="599"/>
      <c r="IKA232" s="360"/>
      <c r="IKB232" s="600"/>
      <c r="IKC232" s="600"/>
      <c r="IKD232" s="600"/>
      <c r="IKE232" s="598"/>
      <c r="IKF232" s="598"/>
      <c r="IKG232" s="598"/>
      <c r="IKH232" s="598"/>
      <c r="IKI232" s="598"/>
      <c r="IKJ232" s="598"/>
      <c r="IKK232" s="598"/>
      <c r="IKL232" s="598"/>
      <c r="IKM232" s="600"/>
      <c r="IKN232" s="599"/>
      <c r="IKO232" s="599"/>
      <c r="IKP232" s="599"/>
      <c r="IKQ232" s="360"/>
      <c r="IKR232" s="600"/>
      <c r="IKS232" s="600"/>
      <c r="IKT232" s="600"/>
      <c r="IKU232" s="598"/>
      <c r="IKV232" s="598"/>
      <c r="IKW232" s="598"/>
      <c r="IKX232" s="598"/>
      <c r="IKY232" s="598"/>
      <c r="IKZ232" s="598"/>
      <c r="ILA232" s="598"/>
      <c r="ILB232" s="598"/>
      <c r="ILC232" s="600"/>
      <c r="ILD232" s="599"/>
      <c r="ILE232" s="599"/>
      <c r="ILF232" s="599"/>
      <c r="ILG232" s="360"/>
      <c r="ILH232" s="600"/>
      <c r="ILI232" s="600"/>
      <c r="ILJ232" s="600"/>
      <c r="ILK232" s="598"/>
      <c r="ILL232" s="598"/>
      <c r="ILM232" s="598"/>
      <c r="ILN232" s="598"/>
      <c r="ILO232" s="598"/>
      <c r="ILP232" s="598"/>
      <c r="ILQ232" s="598"/>
      <c r="ILR232" s="598"/>
      <c r="ILS232" s="600"/>
      <c r="ILT232" s="599"/>
      <c r="ILU232" s="599"/>
      <c r="ILV232" s="599"/>
      <c r="ILW232" s="360"/>
      <c r="ILX232" s="600"/>
      <c r="ILY232" s="600"/>
      <c r="ILZ232" s="600"/>
      <c r="IMA232" s="598"/>
      <c r="IMB232" s="598"/>
      <c r="IMC232" s="598"/>
      <c r="IMD232" s="598"/>
      <c r="IME232" s="598"/>
      <c r="IMF232" s="598"/>
      <c r="IMG232" s="598"/>
      <c r="IMH232" s="598"/>
      <c r="IMI232" s="600"/>
      <c r="IMJ232" s="599"/>
      <c r="IMK232" s="599"/>
      <c r="IML232" s="599"/>
      <c r="IMM232" s="360"/>
      <c r="IMN232" s="600"/>
      <c r="IMO232" s="600"/>
      <c r="IMP232" s="600"/>
      <c r="IMQ232" s="598"/>
      <c r="IMR232" s="598"/>
      <c r="IMS232" s="598"/>
      <c r="IMT232" s="598"/>
      <c r="IMU232" s="598"/>
      <c r="IMV232" s="598"/>
      <c r="IMW232" s="598"/>
      <c r="IMX232" s="598"/>
      <c r="IMY232" s="600"/>
      <c r="IMZ232" s="599"/>
      <c r="INA232" s="599"/>
      <c r="INB232" s="599"/>
      <c r="INC232" s="360"/>
      <c r="IND232" s="600"/>
      <c r="INE232" s="600"/>
      <c r="INF232" s="600"/>
      <c r="ING232" s="598"/>
      <c r="INH232" s="598"/>
      <c r="INI232" s="598"/>
      <c r="INJ232" s="598"/>
      <c r="INK232" s="598"/>
      <c r="INL232" s="598"/>
      <c r="INM232" s="598"/>
      <c r="INN232" s="598"/>
      <c r="INO232" s="600"/>
      <c r="INP232" s="599"/>
      <c r="INQ232" s="599"/>
      <c r="INR232" s="599"/>
      <c r="INS232" s="360"/>
      <c r="INT232" s="600"/>
      <c r="INU232" s="600"/>
      <c r="INV232" s="600"/>
      <c r="INW232" s="598"/>
      <c r="INX232" s="598"/>
      <c r="INY232" s="598"/>
      <c r="INZ232" s="598"/>
      <c r="IOA232" s="598"/>
      <c r="IOB232" s="598"/>
      <c r="IOC232" s="598"/>
      <c r="IOD232" s="598"/>
      <c r="IOE232" s="600"/>
      <c r="IOF232" s="599"/>
      <c r="IOG232" s="599"/>
      <c r="IOH232" s="599"/>
      <c r="IOI232" s="360"/>
      <c r="IOJ232" s="600"/>
      <c r="IOK232" s="600"/>
      <c r="IOL232" s="600"/>
      <c r="IOM232" s="598"/>
      <c r="ION232" s="598"/>
      <c r="IOO232" s="598"/>
      <c r="IOP232" s="598"/>
      <c r="IOQ232" s="598"/>
      <c r="IOR232" s="598"/>
      <c r="IOS232" s="598"/>
      <c r="IOT232" s="598"/>
      <c r="IOU232" s="600"/>
      <c r="IOV232" s="599"/>
      <c r="IOW232" s="599"/>
      <c r="IOX232" s="599"/>
      <c r="IOY232" s="360"/>
      <c r="IOZ232" s="600"/>
      <c r="IPA232" s="600"/>
      <c r="IPB232" s="600"/>
      <c r="IPC232" s="598"/>
      <c r="IPD232" s="598"/>
      <c r="IPE232" s="598"/>
      <c r="IPF232" s="598"/>
      <c r="IPG232" s="598"/>
      <c r="IPH232" s="598"/>
      <c r="IPI232" s="598"/>
      <c r="IPJ232" s="598"/>
      <c r="IPK232" s="600"/>
      <c r="IPL232" s="599"/>
      <c r="IPM232" s="599"/>
      <c r="IPN232" s="599"/>
      <c r="IPO232" s="360"/>
      <c r="IPP232" s="600"/>
      <c r="IPQ232" s="600"/>
      <c r="IPR232" s="600"/>
      <c r="IPS232" s="598"/>
      <c r="IPT232" s="598"/>
      <c r="IPU232" s="598"/>
      <c r="IPV232" s="598"/>
      <c r="IPW232" s="598"/>
      <c r="IPX232" s="598"/>
      <c r="IPY232" s="598"/>
      <c r="IPZ232" s="598"/>
      <c r="IQA232" s="600"/>
      <c r="IQB232" s="599"/>
      <c r="IQC232" s="599"/>
      <c r="IQD232" s="599"/>
      <c r="IQE232" s="360"/>
      <c r="IQF232" s="600"/>
      <c r="IQG232" s="600"/>
      <c r="IQH232" s="600"/>
      <c r="IQI232" s="598"/>
      <c r="IQJ232" s="598"/>
      <c r="IQK232" s="598"/>
      <c r="IQL232" s="598"/>
      <c r="IQM232" s="598"/>
      <c r="IQN232" s="598"/>
      <c r="IQO232" s="598"/>
      <c r="IQP232" s="598"/>
      <c r="IQQ232" s="600"/>
      <c r="IQR232" s="599"/>
      <c r="IQS232" s="599"/>
      <c r="IQT232" s="599"/>
      <c r="IQU232" s="360"/>
      <c r="IQV232" s="600"/>
      <c r="IQW232" s="600"/>
      <c r="IQX232" s="600"/>
      <c r="IQY232" s="598"/>
      <c r="IQZ232" s="598"/>
      <c r="IRA232" s="598"/>
      <c r="IRB232" s="598"/>
      <c r="IRC232" s="598"/>
      <c r="IRD232" s="598"/>
      <c r="IRE232" s="598"/>
      <c r="IRF232" s="598"/>
      <c r="IRG232" s="600"/>
      <c r="IRH232" s="599"/>
      <c r="IRI232" s="599"/>
      <c r="IRJ232" s="599"/>
      <c r="IRK232" s="360"/>
      <c r="IRL232" s="600"/>
      <c r="IRM232" s="600"/>
      <c r="IRN232" s="600"/>
      <c r="IRO232" s="598"/>
      <c r="IRP232" s="598"/>
      <c r="IRQ232" s="598"/>
      <c r="IRR232" s="598"/>
      <c r="IRS232" s="598"/>
      <c r="IRT232" s="598"/>
      <c r="IRU232" s="598"/>
      <c r="IRV232" s="598"/>
      <c r="IRW232" s="600"/>
      <c r="IRX232" s="599"/>
      <c r="IRY232" s="599"/>
      <c r="IRZ232" s="599"/>
      <c r="ISA232" s="360"/>
      <c r="ISB232" s="600"/>
      <c r="ISC232" s="600"/>
      <c r="ISD232" s="600"/>
      <c r="ISE232" s="598"/>
      <c r="ISF232" s="598"/>
      <c r="ISG232" s="598"/>
      <c r="ISH232" s="598"/>
      <c r="ISI232" s="598"/>
      <c r="ISJ232" s="598"/>
      <c r="ISK232" s="598"/>
      <c r="ISL232" s="598"/>
      <c r="ISM232" s="600"/>
      <c r="ISN232" s="599"/>
      <c r="ISO232" s="599"/>
      <c r="ISP232" s="599"/>
      <c r="ISQ232" s="360"/>
      <c r="ISR232" s="600"/>
      <c r="ISS232" s="600"/>
      <c r="IST232" s="600"/>
      <c r="ISU232" s="598"/>
      <c r="ISV232" s="598"/>
      <c r="ISW232" s="598"/>
      <c r="ISX232" s="598"/>
      <c r="ISY232" s="598"/>
      <c r="ISZ232" s="598"/>
      <c r="ITA232" s="598"/>
      <c r="ITB232" s="598"/>
      <c r="ITC232" s="600"/>
      <c r="ITD232" s="599"/>
      <c r="ITE232" s="599"/>
      <c r="ITF232" s="599"/>
      <c r="ITG232" s="360"/>
      <c r="ITH232" s="600"/>
      <c r="ITI232" s="600"/>
      <c r="ITJ232" s="600"/>
      <c r="ITK232" s="598"/>
      <c r="ITL232" s="598"/>
      <c r="ITM232" s="598"/>
      <c r="ITN232" s="598"/>
      <c r="ITO232" s="598"/>
      <c r="ITP232" s="598"/>
      <c r="ITQ232" s="598"/>
      <c r="ITR232" s="598"/>
      <c r="ITS232" s="600"/>
      <c r="ITT232" s="599"/>
      <c r="ITU232" s="599"/>
      <c r="ITV232" s="599"/>
      <c r="ITW232" s="360"/>
      <c r="ITX232" s="600"/>
      <c r="ITY232" s="600"/>
      <c r="ITZ232" s="600"/>
      <c r="IUA232" s="598"/>
      <c r="IUB232" s="598"/>
      <c r="IUC232" s="598"/>
      <c r="IUD232" s="598"/>
      <c r="IUE232" s="598"/>
      <c r="IUF232" s="598"/>
      <c r="IUG232" s="598"/>
      <c r="IUH232" s="598"/>
      <c r="IUI232" s="600"/>
      <c r="IUJ232" s="599"/>
      <c r="IUK232" s="599"/>
      <c r="IUL232" s="599"/>
      <c r="IUM232" s="360"/>
      <c r="IUN232" s="600"/>
      <c r="IUO232" s="600"/>
      <c r="IUP232" s="600"/>
      <c r="IUQ232" s="598"/>
      <c r="IUR232" s="598"/>
      <c r="IUS232" s="598"/>
      <c r="IUT232" s="598"/>
      <c r="IUU232" s="598"/>
      <c r="IUV232" s="598"/>
      <c r="IUW232" s="598"/>
      <c r="IUX232" s="598"/>
      <c r="IUY232" s="600"/>
      <c r="IUZ232" s="599"/>
      <c r="IVA232" s="599"/>
      <c r="IVB232" s="599"/>
      <c r="IVC232" s="360"/>
      <c r="IVD232" s="600"/>
      <c r="IVE232" s="600"/>
      <c r="IVF232" s="600"/>
      <c r="IVG232" s="598"/>
      <c r="IVH232" s="598"/>
      <c r="IVI232" s="598"/>
      <c r="IVJ232" s="598"/>
      <c r="IVK232" s="598"/>
      <c r="IVL232" s="598"/>
      <c r="IVM232" s="598"/>
      <c r="IVN232" s="598"/>
      <c r="IVO232" s="600"/>
      <c r="IVP232" s="599"/>
      <c r="IVQ232" s="599"/>
      <c r="IVR232" s="599"/>
      <c r="IVS232" s="360"/>
      <c r="IVT232" s="600"/>
      <c r="IVU232" s="600"/>
      <c r="IVV232" s="600"/>
      <c r="IVW232" s="598"/>
      <c r="IVX232" s="598"/>
      <c r="IVY232" s="598"/>
      <c r="IVZ232" s="598"/>
      <c r="IWA232" s="598"/>
      <c r="IWB232" s="598"/>
      <c r="IWC232" s="598"/>
      <c r="IWD232" s="598"/>
      <c r="IWE232" s="600"/>
      <c r="IWF232" s="599"/>
      <c r="IWG232" s="599"/>
      <c r="IWH232" s="599"/>
      <c r="IWI232" s="360"/>
      <c r="IWJ232" s="600"/>
      <c r="IWK232" s="600"/>
      <c r="IWL232" s="600"/>
      <c r="IWM232" s="598"/>
      <c r="IWN232" s="598"/>
      <c r="IWO232" s="598"/>
      <c r="IWP232" s="598"/>
      <c r="IWQ232" s="598"/>
      <c r="IWR232" s="598"/>
      <c r="IWS232" s="598"/>
      <c r="IWT232" s="598"/>
      <c r="IWU232" s="600"/>
      <c r="IWV232" s="599"/>
      <c r="IWW232" s="599"/>
      <c r="IWX232" s="599"/>
      <c r="IWY232" s="360"/>
      <c r="IWZ232" s="600"/>
      <c r="IXA232" s="600"/>
      <c r="IXB232" s="600"/>
      <c r="IXC232" s="598"/>
      <c r="IXD232" s="598"/>
      <c r="IXE232" s="598"/>
      <c r="IXF232" s="598"/>
      <c r="IXG232" s="598"/>
      <c r="IXH232" s="598"/>
      <c r="IXI232" s="598"/>
      <c r="IXJ232" s="598"/>
      <c r="IXK232" s="600"/>
      <c r="IXL232" s="599"/>
      <c r="IXM232" s="599"/>
      <c r="IXN232" s="599"/>
      <c r="IXO232" s="360"/>
      <c r="IXP232" s="600"/>
      <c r="IXQ232" s="600"/>
      <c r="IXR232" s="600"/>
      <c r="IXS232" s="598"/>
      <c r="IXT232" s="598"/>
      <c r="IXU232" s="598"/>
      <c r="IXV232" s="598"/>
      <c r="IXW232" s="598"/>
      <c r="IXX232" s="598"/>
      <c r="IXY232" s="598"/>
      <c r="IXZ232" s="598"/>
      <c r="IYA232" s="600"/>
      <c r="IYB232" s="599"/>
      <c r="IYC232" s="599"/>
      <c r="IYD232" s="599"/>
      <c r="IYE232" s="360"/>
      <c r="IYF232" s="600"/>
      <c r="IYG232" s="600"/>
      <c r="IYH232" s="600"/>
      <c r="IYI232" s="598"/>
      <c r="IYJ232" s="598"/>
      <c r="IYK232" s="598"/>
      <c r="IYL232" s="598"/>
      <c r="IYM232" s="598"/>
      <c r="IYN232" s="598"/>
      <c r="IYO232" s="598"/>
      <c r="IYP232" s="598"/>
      <c r="IYQ232" s="600"/>
      <c r="IYR232" s="599"/>
      <c r="IYS232" s="599"/>
      <c r="IYT232" s="599"/>
      <c r="IYU232" s="360"/>
      <c r="IYV232" s="600"/>
      <c r="IYW232" s="600"/>
      <c r="IYX232" s="600"/>
      <c r="IYY232" s="598"/>
      <c r="IYZ232" s="598"/>
      <c r="IZA232" s="598"/>
      <c r="IZB232" s="598"/>
      <c r="IZC232" s="598"/>
      <c r="IZD232" s="598"/>
      <c r="IZE232" s="598"/>
      <c r="IZF232" s="598"/>
      <c r="IZG232" s="600"/>
      <c r="IZH232" s="599"/>
      <c r="IZI232" s="599"/>
      <c r="IZJ232" s="599"/>
      <c r="IZK232" s="360"/>
      <c r="IZL232" s="600"/>
      <c r="IZM232" s="600"/>
      <c r="IZN232" s="600"/>
      <c r="IZO232" s="598"/>
      <c r="IZP232" s="598"/>
      <c r="IZQ232" s="598"/>
      <c r="IZR232" s="598"/>
      <c r="IZS232" s="598"/>
      <c r="IZT232" s="598"/>
      <c r="IZU232" s="598"/>
      <c r="IZV232" s="598"/>
      <c r="IZW232" s="600"/>
      <c r="IZX232" s="599"/>
      <c r="IZY232" s="599"/>
      <c r="IZZ232" s="599"/>
      <c r="JAA232" s="360"/>
      <c r="JAB232" s="600"/>
      <c r="JAC232" s="600"/>
      <c r="JAD232" s="600"/>
      <c r="JAE232" s="598"/>
      <c r="JAF232" s="598"/>
      <c r="JAG232" s="598"/>
      <c r="JAH232" s="598"/>
      <c r="JAI232" s="598"/>
      <c r="JAJ232" s="598"/>
      <c r="JAK232" s="598"/>
      <c r="JAL232" s="598"/>
      <c r="JAM232" s="600"/>
      <c r="JAN232" s="599"/>
      <c r="JAO232" s="599"/>
      <c r="JAP232" s="599"/>
      <c r="JAQ232" s="360"/>
      <c r="JAR232" s="600"/>
      <c r="JAS232" s="600"/>
      <c r="JAT232" s="600"/>
      <c r="JAU232" s="598"/>
      <c r="JAV232" s="598"/>
      <c r="JAW232" s="598"/>
      <c r="JAX232" s="598"/>
      <c r="JAY232" s="598"/>
      <c r="JAZ232" s="598"/>
      <c r="JBA232" s="598"/>
      <c r="JBB232" s="598"/>
      <c r="JBC232" s="600"/>
      <c r="JBD232" s="599"/>
      <c r="JBE232" s="599"/>
      <c r="JBF232" s="599"/>
      <c r="JBG232" s="360"/>
      <c r="JBH232" s="600"/>
      <c r="JBI232" s="600"/>
      <c r="JBJ232" s="600"/>
      <c r="JBK232" s="598"/>
      <c r="JBL232" s="598"/>
      <c r="JBM232" s="598"/>
      <c r="JBN232" s="598"/>
      <c r="JBO232" s="598"/>
      <c r="JBP232" s="598"/>
      <c r="JBQ232" s="598"/>
      <c r="JBR232" s="598"/>
      <c r="JBS232" s="600"/>
      <c r="JBT232" s="599"/>
      <c r="JBU232" s="599"/>
      <c r="JBV232" s="599"/>
      <c r="JBW232" s="360"/>
      <c r="JBX232" s="600"/>
      <c r="JBY232" s="600"/>
      <c r="JBZ232" s="600"/>
      <c r="JCA232" s="598"/>
      <c r="JCB232" s="598"/>
      <c r="JCC232" s="598"/>
      <c r="JCD232" s="598"/>
      <c r="JCE232" s="598"/>
      <c r="JCF232" s="598"/>
      <c r="JCG232" s="598"/>
      <c r="JCH232" s="598"/>
      <c r="JCI232" s="600"/>
      <c r="JCJ232" s="599"/>
      <c r="JCK232" s="599"/>
      <c r="JCL232" s="599"/>
      <c r="JCM232" s="360"/>
      <c r="JCN232" s="600"/>
      <c r="JCO232" s="600"/>
      <c r="JCP232" s="600"/>
      <c r="JCQ232" s="598"/>
      <c r="JCR232" s="598"/>
      <c r="JCS232" s="598"/>
      <c r="JCT232" s="598"/>
      <c r="JCU232" s="598"/>
      <c r="JCV232" s="598"/>
      <c r="JCW232" s="598"/>
      <c r="JCX232" s="598"/>
      <c r="JCY232" s="600"/>
      <c r="JCZ232" s="599"/>
      <c r="JDA232" s="599"/>
      <c r="JDB232" s="599"/>
      <c r="JDC232" s="360"/>
      <c r="JDD232" s="600"/>
      <c r="JDE232" s="600"/>
      <c r="JDF232" s="600"/>
      <c r="JDG232" s="598"/>
      <c r="JDH232" s="598"/>
      <c r="JDI232" s="598"/>
      <c r="JDJ232" s="598"/>
      <c r="JDK232" s="598"/>
      <c r="JDL232" s="598"/>
      <c r="JDM232" s="598"/>
      <c r="JDN232" s="598"/>
      <c r="JDO232" s="600"/>
      <c r="JDP232" s="599"/>
      <c r="JDQ232" s="599"/>
      <c r="JDR232" s="599"/>
      <c r="JDS232" s="360"/>
      <c r="JDT232" s="600"/>
      <c r="JDU232" s="600"/>
      <c r="JDV232" s="600"/>
      <c r="JDW232" s="598"/>
      <c r="JDX232" s="598"/>
      <c r="JDY232" s="598"/>
      <c r="JDZ232" s="598"/>
      <c r="JEA232" s="598"/>
      <c r="JEB232" s="598"/>
      <c r="JEC232" s="598"/>
      <c r="JED232" s="598"/>
      <c r="JEE232" s="600"/>
      <c r="JEF232" s="599"/>
      <c r="JEG232" s="599"/>
      <c r="JEH232" s="599"/>
      <c r="JEI232" s="360"/>
      <c r="JEJ232" s="600"/>
      <c r="JEK232" s="600"/>
      <c r="JEL232" s="600"/>
      <c r="JEM232" s="598"/>
      <c r="JEN232" s="598"/>
      <c r="JEO232" s="598"/>
      <c r="JEP232" s="598"/>
      <c r="JEQ232" s="598"/>
      <c r="JER232" s="598"/>
      <c r="JES232" s="598"/>
      <c r="JET232" s="598"/>
      <c r="JEU232" s="600"/>
      <c r="JEV232" s="599"/>
      <c r="JEW232" s="599"/>
      <c r="JEX232" s="599"/>
      <c r="JEY232" s="360"/>
      <c r="JEZ232" s="600"/>
      <c r="JFA232" s="600"/>
      <c r="JFB232" s="600"/>
      <c r="JFC232" s="598"/>
      <c r="JFD232" s="598"/>
      <c r="JFE232" s="598"/>
      <c r="JFF232" s="598"/>
      <c r="JFG232" s="598"/>
      <c r="JFH232" s="598"/>
      <c r="JFI232" s="598"/>
      <c r="JFJ232" s="598"/>
      <c r="JFK232" s="600"/>
      <c r="JFL232" s="599"/>
      <c r="JFM232" s="599"/>
      <c r="JFN232" s="599"/>
      <c r="JFO232" s="360"/>
      <c r="JFP232" s="600"/>
      <c r="JFQ232" s="600"/>
      <c r="JFR232" s="600"/>
      <c r="JFS232" s="598"/>
      <c r="JFT232" s="598"/>
      <c r="JFU232" s="598"/>
      <c r="JFV232" s="598"/>
      <c r="JFW232" s="598"/>
      <c r="JFX232" s="598"/>
      <c r="JFY232" s="598"/>
      <c r="JFZ232" s="598"/>
      <c r="JGA232" s="600"/>
      <c r="JGB232" s="599"/>
      <c r="JGC232" s="599"/>
      <c r="JGD232" s="599"/>
      <c r="JGE232" s="360"/>
      <c r="JGF232" s="600"/>
      <c r="JGG232" s="600"/>
      <c r="JGH232" s="600"/>
      <c r="JGI232" s="598"/>
      <c r="JGJ232" s="598"/>
      <c r="JGK232" s="598"/>
      <c r="JGL232" s="598"/>
      <c r="JGM232" s="598"/>
      <c r="JGN232" s="598"/>
      <c r="JGO232" s="598"/>
      <c r="JGP232" s="598"/>
      <c r="JGQ232" s="600"/>
      <c r="JGR232" s="599"/>
      <c r="JGS232" s="599"/>
      <c r="JGT232" s="599"/>
      <c r="JGU232" s="360"/>
      <c r="JGV232" s="600"/>
      <c r="JGW232" s="600"/>
      <c r="JGX232" s="600"/>
      <c r="JGY232" s="598"/>
      <c r="JGZ232" s="598"/>
      <c r="JHA232" s="598"/>
      <c r="JHB232" s="598"/>
      <c r="JHC232" s="598"/>
      <c r="JHD232" s="598"/>
      <c r="JHE232" s="598"/>
      <c r="JHF232" s="598"/>
      <c r="JHG232" s="600"/>
      <c r="JHH232" s="599"/>
      <c r="JHI232" s="599"/>
      <c r="JHJ232" s="599"/>
      <c r="JHK232" s="360"/>
      <c r="JHL232" s="600"/>
      <c r="JHM232" s="600"/>
      <c r="JHN232" s="600"/>
      <c r="JHO232" s="598"/>
      <c r="JHP232" s="598"/>
      <c r="JHQ232" s="598"/>
      <c r="JHR232" s="598"/>
      <c r="JHS232" s="598"/>
      <c r="JHT232" s="598"/>
      <c r="JHU232" s="598"/>
      <c r="JHV232" s="598"/>
      <c r="JHW232" s="600"/>
      <c r="JHX232" s="599"/>
      <c r="JHY232" s="599"/>
      <c r="JHZ232" s="599"/>
      <c r="JIA232" s="360"/>
      <c r="JIB232" s="600"/>
      <c r="JIC232" s="600"/>
      <c r="JID232" s="600"/>
      <c r="JIE232" s="598"/>
      <c r="JIF232" s="598"/>
      <c r="JIG232" s="598"/>
      <c r="JIH232" s="598"/>
      <c r="JII232" s="598"/>
      <c r="JIJ232" s="598"/>
      <c r="JIK232" s="598"/>
      <c r="JIL232" s="598"/>
      <c r="JIM232" s="600"/>
      <c r="JIN232" s="599"/>
      <c r="JIO232" s="599"/>
      <c r="JIP232" s="599"/>
      <c r="JIQ232" s="360"/>
      <c r="JIR232" s="600"/>
      <c r="JIS232" s="600"/>
      <c r="JIT232" s="600"/>
      <c r="JIU232" s="598"/>
      <c r="JIV232" s="598"/>
      <c r="JIW232" s="598"/>
      <c r="JIX232" s="598"/>
      <c r="JIY232" s="598"/>
      <c r="JIZ232" s="598"/>
      <c r="JJA232" s="598"/>
      <c r="JJB232" s="598"/>
      <c r="JJC232" s="600"/>
      <c r="JJD232" s="599"/>
      <c r="JJE232" s="599"/>
      <c r="JJF232" s="599"/>
      <c r="JJG232" s="360"/>
      <c r="JJH232" s="600"/>
      <c r="JJI232" s="600"/>
      <c r="JJJ232" s="600"/>
      <c r="JJK232" s="598"/>
      <c r="JJL232" s="598"/>
      <c r="JJM232" s="598"/>
      <c r="JJN232" s="598"/>
      <c r="JJO232" s="598"/>
      <c r="JJP232" s="598"/>
      <c r="JJQ232" s="598"/>
      <c r="JJR232" s="598"/>
      <c r="JJS232" s="600"/>
      <c r="JJT232" s="599"/>
      <c r="JJU232" s="599"/>
      <c r="JJV232" s="599"/>
      <c r="JJW232" s="360"/>
      <c r="JJX232" s="600"/>
      <c r="JJY232" s="600"/>
      <c r="JJZ232" s="600"/>
      <c r="JKA232" s="598"/>
      <c r="JKB232" s="598"/>
      <c r="JKC232" s="598"/>
      <c r="JKD232" s="598"/>
      <c r="JKE232" s="598"/>
      <c r="JKF232" s="598"/>
      <c r="JKG232" s="598"/>
      <c r="JKH232" s="598"/>
      <c r="JKI232" s="600"/>
      <c r="JKJ232" s="599"/>
      <c r="JKK232" s="599"/>
      <c r="JKL232" s="599"/>
      <c r="JKM232" s="360"/>
      <c r="JKN232" s="600"/>
      <c r="JKO232" s="600"/>
      <c r="JKP232" s="600"/>
      <c r="JKQ232" s="598"/>
      <c r="JKR232" s="598"/>
      <c r="JKS232" s="598"/>
      <c r="JKT232" s="598"/>
      <c r="JKU232" s="598"/>
      <c r="JKV232" s="598"/>
      <c r="JKW232" s="598"/>
      <c r="JKX232" s="598"/>
      <c r="JKY232" s="600"/>
      <c r="JKZ232" s="599"/>
      <c r="JLA232" s="599"/>
      <c r="JLB232" s="599"/>
      <c r="JLC232" s="360"/>
      <c r="JLD232" s="600"/>
      <c r="JLE232" s="600"/>
      <c r="JLF232" s="600"/>
      <c r="JLG232" s="598"/>
      <c r="JLH232" s="598"/>
      <c r="JLI232" s="598"/>
      <c r="JLJ232" s="598"/>
      <c r="JLK232" s="598"/>
      <c r="JLL232" s="598"/>
      <c r="JLM232" s="598"/>
      <c r="JLN232" s="598"/>
      <c r="JLO232" s="600"/>
      <c r="JLP232" s="599"/>
      <c r="JLQ232" s="599"/>
      <c r="JLR232" s="599"/>
      <c r="JLS232" s="360"/>
      <c r="JLT232" s="600"/>
      <c r="JLU232" s="600"/>
      <c r="JLV232" s="600"/>
      <c r="JLW232" s="598"/>
      <c r="JLX232" s="598"/>
      <c r="JLY232" s="598"/>
      <c r="JLZ232" s="598"/>
      <c r="JMA232" s="598"/>
      <c r="JMB232" s="598"/>
      <c r="JMC232" s="598"/>
      <c r="JMD232" s="598"/>
      <c r="JME232" s="600"/>
      <c r="JMF232" s="599"/>
      <c r="JMG232" s="599"/>
      <c r="JMH232" s="599"/>
      <c r="JMI232" s="360"/>
      <c r="JMJ232" s="600"/>
      <c r="JMK232" s="600"/>
      <c r="JML232" s="600"/>
      <c r="JMM232" s="598"/>
      <c r="JMN232" s="598"/>
      <c r="JMO232" s="598"/>
      <c r="JMP232" s="598"/>
      <c r="JMQ232" s="598"/>
      <c r="JMR232" s="598"/>
      <c r="JMS232" s="598"/>
      <c r="JMT232" s="598"/>
      <c r="JMU232" s="600"/>
      <c r="JMV232" s="599"/>
      <c r="JMW232" s="599"/>
      <c r="JMX232" s="599"/>
      <c r="JMY232" s="360"/>
      <c r="JMZ232" s="600"/>
      <c r="JNA232" s="600"/>
      <c r="JNB232" s="600"/>
      <c r="JNC232" s="598"/>
      <c r="JND232" s="598"/>
      <c r="JNE232" s="598"/>
      <c r="JNF232" s="598"/>
      <c r="JNG232" s="598"/>
      <c r="JNH232" s="598"/>
      <c r="JNI232" s="598"/>
      <c r="JNJ232" s="598"/>
      <c r="JNK232" s="600"/>
      <c r="JNL232" s="599"/>
      <c r="JNM232" s="599"/>
      <c r="JNN232" s="599"/>
      <c r="JNO232" s="360"/>
      <c r="JNP232" s="600"/>
      <c r="JNQ232" s="600"/>
      <c r="JNR232" s="600"/>
      <c r="JNS232" s="598"/>
      <c r="JNT232" s="598"/>
      <c r="JNU232" s="598"/>
      <c r="JNV232" s="598"/>
      <c r="JNW232" s="598"/>
      <c r="JNX232" s="598"/>
      <c r="JNY232" s="598"/>
      <c r="JNZ232" s="598"/>
      <c r="JOA232" s="600"/>
      <c r="JOB232" s="599"/>
      <c r="JOC232" s="599"/>
      <c r="JOD232" s="599"/>
      <c r="JOE232" s="360"/>
      <c r="JOF232" s="600"/>
      <c r="JOG232" s="600"/>
      <c r="JOH232" s="600"/>
      <c r="JOI232" s="598"/>
      <c r="JOJ232" s="598"/>
      <c r="JOK232" s="598"/>
      <c r="JOL232" s="598"/>
      <c r="JOM232" s="598"/>
      <c r="JON232" s="598"/>
      <c r="JOO232" s="598"/>
      <c r="JOP232" s="598"/>
      <c r="JOQ232" s="600"/>
      <c r="JOR232" s="599"/>
      <c r="JOS232" s="599"/>
      <c r="JOT232" s="599"/>
      <c r="JOU232" s="360"/>
      <c r="JOV232" s="600"/>
      <c r="JOW232" s="600"/>
      <c r="JOX232" s="600"/>
      <c r="JOY232" s="598"/>
      <c r="JOZ232" s="598"/>
      <c r="JPA232" s="598"/>
      <c r="JPB232" s="598"/>
      <c r="JPC232" s="598"/>
      <c r="JPD232" s="598"/>
      <c r="JPE232" s="598"/>
      <c r="JPF232" s="598"/>
      <c r="JPG232" s="600"/>
      <c r="JPH232" s="599"/>
      <c r="JPI232" s="599"/>
      <c r="JPJ232" s="599"/>
      <c r="JPK232" s="360"/>
      <c r="JPL232" s="600"/>
      <c r="JPM232" s="600"/>
      <c r="JPN232" s="600"/>
      <c r="JPO232" s="598"/>
      <c r="JPP232" s="598"/>
      <c r="JPQ232" s="598"/>
      <c r="JPR232" s="598"/>
      <c r="JPS232" s="598"/>
      <c r="JPT232" s="598"/>
      <c r="JPU232" s="598"/>
      <c r="JPV232" s="598"/>
      <c r="JPW232" s="600"/>
      <c r="JPX232" s="599"/>
      <c r="JPY232" s="599"/>
      <c r="JPZ232" s="599"/>
      <c r="JQA232" s="360"/>
      <c r="JQB232" s="600"/>
      <c r="JQC232" s="600"/>
      <c r="JQD232" s="600"/>
      <c r="JQE232" s="598"/>
      <c r="JQF232" s="598"/>
      <c r="JQG232" s="598"/>
      <c r="JQH232" s="598"/>
      <c r="JQI232" s="598"/>
      <c r="JQJ232" s="598"/>
      <c r="JQK232" s="598"/>
      <c r="JQL232" s="598"/>
      <c r="JQM232" s="600"/>
      <c r="JQN232" s="599"/>
      <c r="JQO232" s="599"/>
      <c r="JQP232" s="599"/>
      <c r="JQQ232" s="360"/>
      <c r="JQR232" s="600"/>
      <c r="JQS232" s="600"/>
      <c r="JQT232" s="600"/>
      <c r="JQU232" s="598"/>
      <c r="JQV232" s="598"/>
      <c r="JQW232" s="598"/>
      <c r="JQX232" s="598"/>
      <c r="JQY232" s="598"/>
      <c r="JQZ232" s="598"/>
      <c r="JRA232" s="598"/>
      <c r="JRB232" s="598"/>
      <c r="JRC232" s="600"/>
      <c r="JRD232" s="599"/>
      <c r="JRE232" s="599"/>
      <c r="JRF232" s="599"/>
      <c r="JRG232" s="360"/>
      <c r="JRH232" s="600"/>
      <c r="JRI232" s="600"/>
      <c r="JRJ232" s="600"/>
      <c r="JRK232" s="598"/>
      <c r="JRL232" s="598"/>
      <c r="JRM232" s="598"/>
      <c r="JRN232" s="598"/>
      <c r="JRO232" s="598"/>
      <c r="JRP232" s="598"/>
      <c r="JRQ232" s="598"/>
      <c r="JRR232" s="598"/>
      <c r="JRS232" s="600"/>
      <c r="JRT232" s="599"/>
      <c r="JRU232" s="599"/>
      <c r="JRV232" s="599"/>
      <c r="JRW232" s="360"/>
      <c r="JRX232" s="600"/>
      <c r="JRY232" s="600"/>
      <c r="JRZ232" s="600"/>
      <c r="JSA232" s="598"/>
      <c r="JSB232" s="598"/>
      <c r="JSC232" s="598"/>
      <c r="JSD232" s="598"/>
      <c r="JSE232" s="598"/>
      <c r="JSF232" s="598"/>
      <c r="JSG232" s="598"/>
      <c r="JSH232" s="598"/>
      <c r="JSI232" s="600"/>
      <c r="JSJ232" s="599"/>
      <c r="JSK232" s="599"/>
      <c r="JSL232" s="599"/>
      <c r="JSM232" s="360"/>
      <c r="JSN232" s="600"/>
      <c r="JSO232" s="600"/>
      <c r="JSP232" s="600"/>
      <c r="JSQ232" s="598"/>
      <c r="JSR232" s="598"/>
      <c r="JSS232" s="598"/>
      <c r="JST232" s="598"/>
      <c r="JSU232" s="598"/>
      <c r="JSV232" s="598"/>
      <c r="JSW232" s="598"/>
      <c r="JSX232" s="598"/>
      <c r="JSY232" s="600"/>
      <c r="JSZ232" s="599"/>
      <c r="JTA232" s="599"/>
      <c r="JTB232" s="599"/>
      <c r="JTC232" s="360"/>
      <c r="JTD232" s="600"/>
      <c r="JTE232" s="600"/>
      <c r="JTF232" s="600"/>
      <c r="JTG232" s="598"/>
      <c r="JTH232" s="598"/>
      <c r="JTI232" s="598"/>
      <c r="JTJ232" s="598"/>
      <c r="JTK232" s="598"/>
      <c r="JTL232" s="598"/>
      <c r="JTM232" s="598"/>
      <c r="JTN232" s="598"/>
      <c r="JTO232" s="600"/>
      <c r="JTP232" s="599"/>
      <c r="JTQ232" s="599"/>
      <c r="JTR232" s="599"/>
      <c r="JTS232" s="360"/>
      <c r="JTT232" s="600"/>
      <c r="JTU232" s="600"/>
      <c r="JTV232" s="600"/>
      <c r="JTW232" s="598"/>
      <c r="JTX232" s="598"/>
      <c r="JTY232" s="598"/>
      <c r="JTZ232" s="598"/>
      <c r="JUA232" s="598"/>
      <c r="JUB232" s="598"/>
      <c r="JUC232" s="598"/>
      <c r="JUD232" s="598"/>
      <c r="JUE232" s="600"/>
      <c r="JUF232" s="599"/>
      <c r="JUG232" s="599"/>
      <c r="JUH232" s="599"/>
      <c r="JUI232" s="360"/>
      <c r="JUJ232" s="600"/>
      <c r="JUK232" s="600"/>
      <c r="JUL232" s="600"/>
      <c r="JUM232" s="598"/>
      <c r="JUN232" s="598"/>
      <c r="JUO232" s="598"/>
      <c r="JUP232" s="598"/>
      <c r="JUQ232" s="598"/>
      <c r="JUR232" s="598"/>
      <c r="JUS232" s="598"/>
      <c r="JUT232" s="598"/>
      <c r="JUU232" s="600"/>
      <c r="JUV232" s="599"/>
      <c r="JUW232" s="599"/>
      <c r="JUX232" s="599"/>
      <c r="JUY232" s="360"/>
      <c r="JUZ232" s="600"/>
      <c r="JVA232" s="600"/>
      <c r="JVB232" s="600"/>
      <c r="JVC232" s="598"/>
      <c r="JVD232" s="598"/>
      <c r="JVE232" s="598"/>
      <c r="JVF232" s="598"/>
      <c r="JVG232" s="598"/>
      <c r="JVH232" s="598"/>
      <c r="JVI232" s="598"/>
      <c r="JVJ232" s="598"/>
      <c r="JVK232" s="600"/>
      <c r="JVL232" s="599"/>
      <c r="JVM232" s="599"/>
      <c r="JVN232" s="599"/>
      <c r="JVO232" s="360"/>
      <c r="JVP232" s="600"/>
      <c r="JVQ232" s="600"/>
      <c r="JVR232" s="600"/>
      <c r="JVS232" s="598"/>
      <c r="JVT232" s="598"/>
      <c r="JVU232" s="598"/>
      <c r="JVV232" s="598"/>
      <c r="JVW232" s="598"/>
      <c r="JVX232" s="598"/>
      <c r="JVY232" s="598"/>
      <c r="JVZ232" s="598"/>
      <c r="JWA232" s="600"/>
      <c r="JWB232" s="599"/>
      <c r="JWC232" s="599"/>
      <c r="JWD232" s="599"/>
      <c r="JWE232" s="360"/>
      <c r="JWF232" s="600"/>
      <c r="JWG232" s="600"/>
      <c r="JWH232" s="600"/>
      <c r="JWI232" s="598"/>
      <c r="JWJ232" s="598"/>
      <c r="JWK232" s="598"/>
      <c r="JWL232" s="598"/>
      <c r="JWM232" s="598"/>
      <c r="JWN232" s="598"/>
      <c r="JWO232" s="598"/>
      <c r="JWP232" s="598"/>
      <c r="JWQ232" s="600"/>
      <c r="JWR232" s="599"/>
      <c r="JWS232" s="599"/>
      <c r="JWT232" s="599"/>
      <c r="JWU232" s="360"/>
      <c r="JWV232" s="600"/>
      <c r="JWW232" s="600"/>
      <c r="JWX232" s="600"/>
      <c r="JWY232" s="598"/>
      <c r="JWZ232" s="598"/>
      <c r="JXA232" s="598"/>
      <c r="JXB232" s="598"/>
      <c r="JXC232" s="598"/>
      <c r="JXD232" s="598"/>
      <c r="JXE232" s="598"/>
      <c r="JXF232" s="598"/>
      <c r="JXG232" s="600"/>
      <c r="JXH232" s="599"/>
      <c r="JXI232" s="599"/>
      <c r="JXJ232" s="599"/>
      <c r="JXK232" s="360"/>
      <c r="JXL232" s="600"/>
      <c r="JXM232" s="600"/>
      <c r="JXN232" s="600"/>
      <c r="JXO232" s="598"/>
      <c r="JXP232" s="598"/>
      <c r="JXQ232" s="598"/>
      <c r="JXR232" s="598"/>
      <c r="JXS232" s="598"/>
      <c r="JXT232" s="598"/>
      <c r="JXU232" s="598"/>
      <c r="JXV232" s="598"/>
      <c r="JXW232" s="600"/>
      <c r="JXX232" s="599"/>
      <c r="JXY232" s="599"/>
      <c r="JXZ232" s="599"/>
      <c r="JYA232" s="360"/>
      <c r="JYB232" s="600"/>
      <c r="JYC232" s="600"/>
      <c r="JYD232" s="600"/>
      <c r="JYE232" s="598"/>
      <c r="JYF232" s="598"/>
      <c r="JYG232" s="598"/>
      <c r="JYH232" s="598"/>
      <c r="JYI232" s="598"/>
      <c r="JYJ232" s="598"/>
      <c r="JYK232" s="598"/>
      <c r="JYL232" s="598"/>
      <c r="JYM232" s="600"/>
      <c r="JYN232" s="599"/>
      <c r="JYO232" s="599"/>
      <c r="JYP232" s="599"/>
      <c r="JYQ232" s="360"/>
      <c r="JYR232" s="600"/>
      <c r="JYS232" s="600"/>
      <c r="JYT232" s="600"/>
      <c r="JYU232" s="598"/>
      <c r="JYV232" s="598"/>
      <c r="JYW232" s="598"/>
      <c r="JYX232" s="598"/>
      <c r="JYY232" s="598"/>
      <c r="JYZ232" s="598"/>
      <c r="JZA232" s="598"/>
      <c r="JZB232" s="598"/>
      <c r="JZC232" s="600"/>
      <c r="JZD232" s="599"/>
      <c r="JZE232" s="599"/>
      <c r="JZF232" s="599"/>
      <c r="JZG232" s="360"/>
      <c r="JZH232" s="600"/>
      <c r="JZI232" s="600"/>
      <c r="JZJ232" s="600"/>
      <c r="JZK232" s="598"/>
      <c r="JZL232" s="598"/>
      <c r="JZM232" s="598"/>
      <c r="JZN232" s="598"/>
      <c r="JZO232" s="598"/>
      <c r="JZP232" s="598"/>
      <c r="JZQ232" s="598"/>
      <c r="JZR232" s="598"/>
      <c r="JZS232" s="600"/>
      <c r="JZT232" s="599"/>
      <c r="JZU232" s="599"/>
      <c r="JZV232" s="599"/>
      <c r="JZW232" s="360"/>
      <c r="JZX232" s="600"/>
      <c r="JZY232" s="600"/>
      <c r="JZZ232" s="600"/>
      <c r="KAA232" s="598"/>
      <c r="KAB232" s="598"/>
      <c r="KAC232" s="598"/>
      <c r="KAD232" s="598"/>
      <c r="KAE232" s="598"/>
      <c r="KAF232" s="598"/>
      <c r="KAG232" s="598"/>
      <c r="KAH232" s="598"/>
      <c r="KAI232" s="600"/>
      <c r="KAJ232" s="599"/>
      <c r="KAK232" s="599"/>
      <c r="KAL232" s="599"/>
      <c r="KAM232" s="360"/>
      <c r="KAN232" s="600"/>
      <c r="KAO232" s="600"/>
      <c r="KAP232" s="600"/>
      <c r="KAQ232" s="598"/>
      <c r="KAR232" s="598"/>
      <c r="KAS232" s="598"/>
      <c r="KAT232" s="598"/>
      <c r="KAU232" s="598"/>
      <c r="KAV232" s="598"/>
      <c r="KAW232" s="598"/>
      <c r="KAX232" s="598"/>
      <c r="KAY232" s="600"/>
      <c r="KAZ232" s="599"/>
      <c r="KBA232" s="599"/>
      <c r="KBB232" s="599"/>
      <c r="KBC232" s="360"/>
      <c r="KBD232" s="600"/>
      <c r="KBE232" s="600"/>
      <c r="KBF232" s="600"/>
      <c r="KBG232" s="598"/>
      <c r="KBH232" s="598"/>
      <c r="KBI232" s="598"/>
      <c r="KBJ232" s="598"/>
      <c r="KBK232" s="598"/>
      <c r="KBL232" s="598"/>
      <c r="KBM232" s="598"/>
      <c r="KBN232" s="598"/>
      <c r="KBO232" s="600"/>
      <c r="KBP232" s="599"/>
      <c r="KBQ232" s="599"/>
      <c r="KBR232" s="599"/>
      <c r="KBS232" s="360"/>
      <c r="KBT232" s="600"/>
      <c r="KBU232" s="600"/>
      <c r="KBV232" s="600"/>
      <c r="KBW232" s="598"/>
      <c r="KBX232" s="598"/>
      <c r="KBY232" s="598"/>
      <c r="KBZ232" s="598"/>
      <c r="KCA232" s="598"/>
      <c r="KCB232" s="598"/>
      <c r="KCC232" s="598"/>
      <c r="KCD232" s="598"/>
      <c r="KCE232" s="600"/>
      <c r="KCF232" s="599"/>
      <c r="KCG232" s="599"/>
      <c r="KCH232" s="599"/>
      <c r="KCI232" s="360"/>
      <c r="KCJ232" s="600"/>
      <c r="KCK232" s="600"/>
      <c r="KCL232" s="600"/>
      <c r="KCM232" s="598"/>
      <c r="KCN232" s="598"/>
      <c r="KCO232" s="598"/>
      <c r="KCP232" s="598"/>
      <c r="KCQ232" s="598"/>
      <c r="KCR232" s="598"/>
      <c r="KCS232" s="598"/>
      <c r="KCT232" s="598"/>
      <c r="KCU232" s="600"/>
      <c r="KCV232" s="599"/>
      <c r="KCW232" s="599"/>
      <c r="KCX232" s="599"/>
      <c r="KCY232" s="360"/>
      <c r="KCZ232" s="600"/>
      <c r="KDA232" s="600"/>
      <c r="KDB232" s="600"/>
      <c r="KDC232" s="598"/>
      <c r="KDD232" s="598"/>
      <c r="KDE232" s="598"/>
      <c r="KDF232" s="598"/>
      <c r="KDG232" s="598"/>
      <c r="KDH232" s="598"/>
      <c r="KDI232" s="598"/>
      <c r="KDJ232" s="598"/>
      <c r="KDK232" s="600"/>
      <c r="KDL232" s="599"/>
      <c r="KDM232" s="599"/>
      <c r="KDN232" s="599"/>
      <c r="KDO232" s="360"/>
      <c r="KDP232" s="600"/>
      <c r="KDQ232" s="600"/>
      <c r="KDR232" s="600"/>
      <c r="KDS232" s="598"/>
      <c r="KDT232" s="598"/>
      <c r="KDU232" s="598"/>
      <c r="KDV232" s="598"/>
      <c r="KDW232" s="598"/>
      <c r="KDX232" s="598"/>
      <c r="KDY232" s="598"/>
      <c r="KDZ232" s="598"/>
      <c r="KEA232" s="600"/>
      <c r="KEB232" s="599"/>
      <c r="KEC232" s="599"/>
      <c r="KED232" s="599"/>
      <c r="KEE232" s="360"/>
      <c r="KEF232" s="600"/>
      <c r="KEG232" s="600"/>
      <c r="KEH232" s="600"/>
      <c r="KEI232" s="598"/>
      <c r="KEJ232" s="598"/>
      <c r="KEK232" s="598"/>
      <c r="KEL232" s="598"/>
      <c r="KEM232" s="598"/>
      <c r="KEN232" s="598"/>
      <c r="KEO232" s="598"/>
      <c r="KEP232" s="598"/>
      <c r="KEQ232" s="600"/>
      <c r="KER232" s="599"/>
      <c r="KES232" s="599"/>
      <c r="KET232" s="599"/>
      <c r="KEU232" s="360"/>
      <c r="KEV232" s="600"/>
      <c r="KEW232" s="600"/>
      <c r="KEX232" s="600"/>
      <c r="KEY232" s="598"/>
      <c r="KEZ232" s="598"/>
      <c r="KFA232" s="598"/>
      <c r="KFB232" s="598"/>
      <c r="KFC232" s="598"/>
      <c r="KFD232" s="598"/>
      <c r="KFE232" s="598"/>
      <c r="KFF232" s="598"/>
      <c r="KFG232" s="600"/>
      <c r="KFH232" s="599"/>
      <c r="KFI232" s="599"/>
      <c r="KFJ232" s="599"/>
      <c r="KFK232" s="360"/>
      <c r="KFL232" s="600"/>
      <c r="KFM232" s="600"/>
      <c r="KFN232" s="600"/>
      <c r="KFO232" s="598"/>
      <c r="KFP232" s="598"/>
      <c r="KFQ232" s="598"/>
      <c r="KFR232" s="598"/>
      <c r="KFS232" s="598"/>
      <c r="KFT232" s="598"/>
      <c r="KFU232" s="598"/>
      <c r="KFV232" s="598"/>
      <c r="KFW232" s="600"/>
      <c r="KFX232" s="599"/>
      <c r="KFY232" s="599"/>
      <c r="KFZ232" s="599"/>
      <c r="KGA232" s="360"/>
      <c r="KGB232" s="600"/>
      <c r="KGC232" s="600"/>
      <c r="KGD232" s="600"/>
      <c r="KGE232" s="598"/>
      <c r="KGF232" s="598"/>
      <c r="KGG232" s="598"/>
      <c r="KGH232" s="598"/>
      <c r="KGI232" s="598"/>
      <c r="KGJ232" s="598"/>
      <c r="KGK232" s="598"/>
      <c r="KGL232" s="598"/>
      <c r="KGM232" s="600"/>
      <c r="KGN232" s="599"/>
      <c r="KGO232" s="599"/>
      <c r="KGP232" s="599"/>
      <c r="KGQ232" s="360"/>
      <c r="KGR232" s="600"/>
      <c r="KGS232" s="600"/>
      <c r="KGT232" s="600"/>
      <c r="KGU232" s="598"/>
      <c r="KGV232" s="598"/>
      <c r="KGW232" s="598"/>
      <c r="KGX232" s="598"/>
      <c r="KGY232" s="598"/>
      <c r="KGZ232" s="598"/>
      <c r="KHA232" s="598"/>
      <c r="KHB232" s="598"/>
      <c r="KHC232" s="600"/>
      <c r="KHD232" s="599"/>
      <c r="KHE232" s="599"/>
      <c r="KHF232" s="599"/>
      <c r="KHG232" s="360"/>
      <c r="KHH232" s="600"/>
      <c r="KHI232" s="600"/>
      <c r="KHJ232" s="600"/>
      <c r="KHK232" s="598"/>
      <c r="KHL232" s="598"/>
      <c r="KHM232" s="598"/>
      <c r="KHN232" s="598"/>
      <c r="KHO232" s="598"/>
      <c r="KHP232" s="598"/>
      <c r="KHQ232" s="598"/>
      <c r="KHR232" s="598"/>
      <c r="KHS232" s="600"/>
      <c r="KHT232" s="599"/>
      <c r="KHU232" s="599"/>
      <c r="KHV232" s="599"/>
      <c r="KHW232" s="360"/>
      <c r="KHX232" s="600"/>
      <c r="KHY232" s="600"/>
      <c r="KHZ232" s="600"/>
      <c r="KIA232" s="598"/>
      <c r="KIB232" s="598"/>
      <c r="KIC232" s="598"/>
      <c r="KID232" s="598"/>
      <c r="KIE232" s="598"/>
      <c r="KIF232" s="598"/>
      <c r="KIG232" s="598"/>
      <c r="KIH232" s="598"/>
      <c r="KII232" s="600"/>
      <c r="KIJ232" s="599"/>
      <c r="KIK232" s="599"/>
      <c r="KIL232" s="599"/>
      <c r="KIM232" s="360"/>
      <c r="KIN232" s="600"/>
      <c r="KIO232" s="600"/>
      <c r="KIP232" s="600"/>
      <c r="KIQ232" s="598"/>
      <c r="KIR232" s="598"/>
      <c r="KIS232" s="598"/>
      <c r="KIT232" s="598"/>
      <c r="KIU232" s="598"/>
      <c r="KIV232" s="598"/>
      <c r="KIW232" s="598"/>
      <c r="KIX232" s="598"/>
      <c r="KIY232" s="600"/>
      <c r="KIZ232" s="599"/>
      <c r="KJA232" s="599"/>
      <c r="KJB232" s="599"/>
      <c r="KJC232" s="360"/>
      <c r="KJD232" s="600"/>
      <c r="KJE232" s="600"/>
      <c r="KJF232" s="600"/>
      <c r="KJG232" s="598"/>
      <c r="KJH232" s="598"/>
      <c r="KJI232" s="598"/>
      <c r="KJJ232" s="598"/>
      <c r="KJK232" s="598"/>
      <c r="KJL232" s="598"/>
      <c r="KJM232" s="598"/>
      <c r="KJN232" s="598"/>
      <c r="KJO232" s="600"/>
      <c r="KJP232" s="599"/>
      <c r="KJQ232" s="599"/>
      <c r="KJR232" s="599"/>
      <c r="KJS232" s="360"/>
      <c r="KJT232" s="600"/>
      <c r="KJU232" s="600"/>
      <c r="KJV232" s="600"/>
      <c r="KJW232" s="598"/>
      <c r="KJX232" s="598"/>
      <c r="KJY232" s="598"/>
      <c r="KJZ232" s="598"/>
      <c r="KKA232" s="598"/>
      <c r="KKB232" s="598"/>
      <c r="KKC232" s="598"/>
      <c r="KKD232" s="598"/>
      <c r="KKE232" s="600"/>
      <c r="KKF232" s="599"/>
      <c r="KKG232" s="599"/>
      <c r="KKH232" s="599"/>
      <c r="KKI232" s="360"/>
      <c r="KKJ232" s="600"/>
      <c r="KKK232" s="600"/>
      <c r="KKL232" s="600"/>
      <c r="KKM232" s="598"/>
      <c r="KKN232" s="598"/>
      <c r="KKO232" s="598"/>
      <c r="KKP232" s="598"/>
      <c r="KKQ232" s="598"/>
      <c r="KKR232" s="598"/>
      <c r="KKS232" s="598"/>
      <c r="KKT232" s="598"/>
      <c r="KKU232" s="600"/>
      <c r="KKV232" s="599"/>
      <c r="KKW232" s="599"/>
      <c r="KKX232" s="599"/>
      <c r="KKY232" s="360"/>
      <c r="KKZ232" s="600"/>
      <c r="KLA232" s="600"/>
      <c r="KLB232" s="600"/>
      <c r="KLC232" s="598"/>
      <c r="KLD232" s="598"/>
      <c r="KLE232" s="598"/>
      <c r="KLF232" s="598"/>
      <c r="KLG232" s="598"/>
      <c r="KLH232" s="598"/>
      <c r="KLI232" s="598"/>
      <c r="KLJ232" s="598"/>
      <c r="KLK232" s="600"/>
      <c r="KLL232" s="599"/>
      <c r="KLM232" s="599"/>
      <c r="KLN232" s="599"/>
      <c r="KLO232" s="360"/>
      <c r="KLP232" s="600"/>
      <c r="KLQ232" s="600"/>
      <c r="KLR232" s="600"/>
      <c r="KLS232" s="598"/>
      <c r="KLT232" s="598"/>
      <c r="KLU232" s="598"/>
      <c r="KLV232" s="598"/>
      <c r="KLW232" s="598"/>
      <c r="KLX232" s="598"/>
      <c r="KLY232" s="598"/>
      <c r="KLZ232" s="598"/>
      <c r="KMA232" s="600"/>
      <c r="KMB232" s="599"/>
      <c r="KMC232" s="599"/>
      <c r="KMD232" s="599"/>
      <c r="KME232" s="360"/>
      <c r="KMF232" s="600"/>
      <c r="KMG232" s="600"/>
      <c r="KMH232" s="600"/>
      <c r="KMI232" s="598"/>
      <c r="KMJ232" s="598"/>
      <c r="KMK232" s="598"/>
      <c r="KML232" s="598"/>
      <c r="KMM232" s="598"/>
      <c r="KMN232" s="598"/>
      <c r="KMO232" s="598"/>
      <c r="KMP232" s="598"/>
      <c r="KMQ232" s="600"/>
      <c r="KMR232" s="599"/>
      <c r="KMS232" s="599"/>
      <c r="KMT232" s="599"/>
      <c r="KMU232" s="360"/>
      <c r="KMV232" s="600"/>
      <c r="KMW232" s="600"/>
      <c r="KMX232" s="600"/>
      <c r="KMY232" s="598"/>
      <c r="KMZ232" s="598"/>
      <c r="KNA232" s="598"/>
      <c r="KNB232" s="598"/>
      <c r="KNC232" s="598"/>
      <c r="KND232" s="598"/>
      <c r="KNE232" s="598"/>
      <c r="KNF232" s="598"/>
      <c r="KNG232" s="600"/>
      <c r="KNH232" s="599"/>
      <c r="KNI232" s="599"/>
      <c r="KNJ232" s="599"/>
      <c r="KNK232" s="360"/>
      <c r="KNL232" s="600"/>
      <c r="KNM232" s="600"/>
      <c r="KNN232" s="600"/>
      <c r="KNO232" s="598"/>
      <c r="KNP232" s="598"/>
      <c r="KNQ232" s="598"/>
      <c r="KNR232" s="598"/>
      <c r="KNS232" s="598"/>
      <c r="KNT232" s="598"/>
      <c r="KNU232" s="598"/>
      <c r="KNV232" s="598"/>
      <c r="KNW232" s="600"/>
      <c r="KNX232" s="599"/>
      <c r="KNY232" s="599"/>
      <c r="KNZ232" s="599"/>
      <c r="KOA232" s="360"/>
      <c r="KOB232" s="600"/>
      <c r="KOC232" s="600"/>
      <c r="KOD232" s="600"/>
      <c r="KOE232" s="598"/>
      <c r="KOF232" s="598"/>
      <c r="KOG232" s="598"/>
      <c r="KOH232" s="598"/>
      <c r="KOI232" s="598"/>
      <c r="KOJ232" s="598"/>
      <c r="KOK232" s="598"/>
      <c r="KOL232" s="598"/>
      <c r="KOM232" s="600"/>
      <c r="KON232" s="599"/>
      <c r="KOO232" s="599"/>
      <c r="KOP232" s="599"/>
      <c r="KOQ232" s="360"/>
      <c r="KOR232" s="600"/>
      <c r="KOS232" s="600"/>
      <c r="KOT232" s="600"/>
      <c r="KOU232" s="598"/>
      <c r="KOV232" s="598"/>
      <c r="KOW232" s="598"/>
      <c r="KOX232" s="598"/>
      <c r="KOY232" s="598"/>
      <c r="KOZ232" s="598"/>
      <c r="KPA232" s="598"/>
      <c r="KPB232" s="598"/>
      <c r="KPC232" s="600"/>
      <c r="KPD232" s="599"/>
      <c r="KPE232" s="599"/>
      <c r="KPF232" s="599"/>
      <c r="KPG232" s="360"/>
      <c r="KPH232" s="600"/>
      <c r="KPI232" s="600"/>
      <c r="KPJ232" s="600"/>
      <c r="KPK232" s="598"/>
      <c r="KPL232" s="598"/>
      <c r="KPM232" s="598"/>
      <c r="KPN232" s="598"/>
      <c r="KPO232" s="598"/>
      <c r="KPP232" s="598"/>
      <c r="KPQ232" s="598"/>
      <c r="KPR232" s="598"/>
      <c r="KPS232" s="600"/>
      <c r="KPT232" s="599"/>
      <c r="KPU232" s="599"/>
      <c r="KPV232" s="599"/>
      <c r="KPW232" s="360"/>
      <c r="KPX232" s="600"/>
      <c r="KPY232" s="600"/>
      <c r="KPZ232" s="600"/>
      <c r="KQA232" s="598"/>
      <c r="KQB232" s="598"/>
      <c r="KQC232" s="598"/>
      <c r="KQD232" s="598"/>
      <c r="KQE232" s="598"/>
      <c r="KQF232" s="598"/>
      <c r="KQG232" s="598"/>
      <c r="KQH232" s="598"/>
      <c r="KQI232" s="600"/>
      <c r="KQJ232" s="599"/>
      <c r="KQK232" s="599"/>
      <c r="KQL232" s="599"/>
      <c r="KQM232" s="360"/>
      <c r="KQN232" s="600"/>
      <c r="KQO232" s="600"/>
      <c r="KQP232" s="600"/>
      <c r="KQQ232" s="598"/>
      <c r="KQR232" s="598"/>
      <c r="KQS232" s="598"/>
      <c r="KQT232" s="598"/>
      <c r="KQU232" s="598"/>
      <c r="KQV232" s="598"/>
      <c r="KQW232" s="598"/>
      <c r="KQX232" s="598"/>
      <c r="KQY232" s="600"/>
      <c r="KQZ232" s="599"/>
      <c r="KRA232" s="599"/>
      <c r="KRB232" s="599"/>
      <c r="KRC232" s="360"/>
      <c r="KRD232" s="600"/>
      <c r="KRE232" s="600"/>
      <c r="KRF232" s="600"/>
      <c r="KRG232" s="598"/>
      <c r="KRH232" s="598"/>
      <c r="KRI232" s="598"/>
      <c r="KRJ232" s="598"/>
      <c r="KRK232" s="598"/>
      <c r="KRL232" s="598"/>
      <c r="KRM232" s="598"/>
      <c r="KRN232" s="598"/>
      <c r="KRO232" s="600"/>
      <c r="KRP232" s="599"/>
      <c r="KRQ232" s="599"/>
      <c r="KRR232" s="599"/>
      <c r="KRS232" s="360"/>
      <c r="KRT232" s="600"/>
      <c r="KRU232" s="600"/>
      <c r="KRV232" s="600"/>
      <c r="KRW232" s="598"/>
      <c r="KRX232" s="598"/>
      <c r="KRY232" s="598"/>
      <c r="KRZ232" s="598"/>
      <c r="KSA232" s="598"/>
      <c r="KSB232" s="598"/>
      <c r="KSC232" s="598"/>
      <c r="KSD232" s="598"/>
      <c r="KSE232" s="600"/>
      <c r="KSF232" s="599"/>
      <c r="KSG232" s="599"/>
      <c r="KSH232" s="599"/>
      <c r="KSI232" s="360"/>
      <c r="KSJ232" s="600"/>
      <c r="KSK232" s="600"/>
      <c r="KSL232" s="600"/>
      <c r="KSM232" s="598"/>
      <c r="KSN232" s="598"/>
      <c r="KSO232" s="598"/>
      <c r="KSP232" s="598"/>
      <c r="KSQ232" s="598"/>
      <c r="KSR232" s="598"/>
      <c r="KSS232" s="598"/>
      <c r="KST232" s="598"/>
      <c r="KSU232" s="600"/>
      <c r="KSV232" s="599"/>
      <c r="KSW232" s="599"/>
      <c r="KSX232" s="599"/>
      <c r="KSY232" s="360"/>
      <c r="KSZ232" s="600"/>
      <c r="KTA232" s="600"/>
      <c r="KTB232" s="600"/>
      <c r="KTC232" s="598"/>
      <c r="KTD232" s="598"/>
      <c r="KTE232" s="598"/>
      <c r="KTF232" s="598"/>
      <c r="KTG232" s="598"/>
      <c r="KTH232" s="598"/>
      <c r="KTI232" s="598"/>
      <c r="KTJ232" s="598"/>
      <c r="KTK232" s="600"/>
      <c r="KTL232" s="599"/>
      <c r="KTM232" s="599"/>
      <c r="KTN232" s="599"/>
      <c r="KTO232" s="360"/>
      <c r="KTP232" s="600"/>
      <c r="KTQ232" s="600"/>
      <c r="KTR232" s="600"/>
      <c r="KTS232" s="598"/>
      <c r="KTT232" s="598"/>
      <c r="KTU232" s="598"/>
      <c r="KTV232" s="598"/>
      <c r="KTW232" s="598"/>
      <c r="KTX232" s="598"/>
      <c r="KTY232" s="598"/>
      <c r="KTZ232" s="598"/>
      <c r="KUA232" s="600"/>
      <c r="KUB232" s="599"/>
      <c r="KUC232" s="599"/>
      <c r="KUD232" s="599"/>
      <c r="KUE232" s="360"/>
      <c r="KUF232" s="600"/>
      <c r="KUG232" s="600"/>
      <c r="KUH232" s="600"/>
      <c r="KUI232" s="598"/>
      <c r="KUJ232" s="598"/>
      <c r="KUK232" s="598"/>
      <c r="KUL232" s="598"/>
      <c r="KUM232" s="598"/>
      <c r="KUN232" s="598"/>
      <c r="KUO232" s="598"/>
      <c r="KUP232" s="598"/>
      <c r="KUQ232" s="600"/>
      <c r="KUR232" s="599"/>
      <c r="KUS232" s="599"/>
      <c r="KUT232" s="599"/>
      <c r="KUU232" s="360"/>
      <c r="KUV232" s="600"/>
      <c r="KUW232" s="600"/>
      <c r="KUX232" s="600"/>
      <c r="KUY232" s="598"/>
      <c r="KUZ232" s="598"/>
      <c r="KVA232" s="598"/>
      <c r="KVB232" s="598"/>
      <c r="KVC232" s="598"/>
      <c r="KVD232" s="598"/>
      <c r="KVE232" s="598"/>
      <c r="KVF232" s="598"/>
      <c r="KVG232" s="600"/>
      <c r="KVH232" s="599"/>
      <c r="KVI232" s="599"/>
      <c r="KVJ232" s="599"/>
      <c r="KVK232" s="360"/>
      <c r="KVL232" s="600"/>
      <c r="KVM232" s="600"/>
      <c r="KVN232" s="600"/>
      <c r="KVO232" s="598"/>
      <c r="KVP232" s="598"/>
      <c r="KVQ232" s="598"/>
      <c r="KVR232" s="598"/>
      <c r="KVS232" s="598"/>
      <c r="KVT232" s="598"/>
      <c r="KVU232" s="598"/>
      <c r="KVV232" s="598"/>
      <c r="KVW232" s="600"/>
      <c r="KVX232" s="599"/>
      <c r="KVY232" s="599"/>
      <c r="KVZ232" s="599"/>
      <c r="KWA232" s="360"/>
      <c r="KWB232" s="600"/>
      <c r="KWC232" s="600"/>
      <c r="KWD232" s="600"/>
      <c r="KWE232" s="598"/>
      <c r="KWF232" s="598"/>
      <c r="KWG232" s="598"/>
      <c r="KWH232" s="598"/>
      <c r="KWI232" s="598"/>
      <c r="KWJ232" s="598"/>
      <c r="KWK232" s="598"/>
      <c r="KWL232" s="598"/>
      <c r="KWM232" s="600"/>
      <c r="KWN232" s="599"/>
      <c r="KWO232" s="599"/>
      <c r="KWP232" s="599"/>
      <c r="KWQ232" s="360"/>
      <c r="KWR232" s="600"/>
      <c r="KWS232" s="600"/>
      <c r="KWT232" s="600"/>
      <c r="KWU232" s="598"/>
      <c r="KWV232" s="598"/>
      <c r="KWW232" s="598"/>
      <c r="KWX232" s="598"/>
      <c r="KWY232" s="598"/>
      <c r="KWZ232" s="598"/>
      <c r="KXA232" s="598"/>
      <c r="KXB232" s="598"/>
      <c r="KXC232" s="600"/>
      <c r="KXD232" s="599"/>
      <c r="KXE232" s="599"/>
      <c r="KXF232" s="599"/>
      <c r="KXG232" s="360"/>
      <c r="KXH232" s="600"/>
      <c r="KXI232" s="600"/>
      <c r="KXJ232" s="600"/>
      <c r="KXK232" s="598"/>
      <c r="KXL232" s="598"/>
      <c r="KXM232" s="598"/>
      <c r="KXN232" s="598"/>
      <c r="KXO232" s="598"/>
      <c r="KXP232" s="598"/>
      <c r="KXQ232" s="598"/>
      <c r="KXR232" s="598"/>
      <c r="KXS232" s="600"/>
      <c r="KXT232" s="599"/>
      <c r="KXU232" s="599"/>
      <c r="KXV232" s="599"/>
      <c r="KXW232" s="360"/>
      <c r="KXX232" s="600"/>
      <c r="KXY232" s="600"/>
      <c r="KXZ232" s="600"/>
      <c r="KYA232" s="598"/>
      <c r="KYB232" s="598"/>
      <c r="KYC232" s="598"/>
      <c r="KYD232" s="598"/>
      <c r="KYE232" s="598"/>
      <c r="KYF232" s="598"/>
      <c r="KYG232" s="598"/>
      <c r="KYH232" s="598"/>
      <c r="KYI232" s="600"/>
      <c r="KYJ232" s="599"/>
      <c r="KYK232" s="599"/>
      <c r="KYL232" s="599"/>
      <c r="KYM232" s="360"/>
      <c r="KYN232" s="600"/>
      <c r="KYO232" s="600"/>
      <c r="KYP232" s="600"/>
      <c r="KYQ232" s="598"/>
      <c r="KYR232" s="598"/>
      <c r="KYS232" s="598"/>
      <c r="KYT232" s="598"/>
      <c r="KYU232" s="598"/>
      <c r="KYV232" s="598"/>
      <c r="KYW232" s="598"/>
      <c r="KYX232" s="598"/>
      <c r="KYY232" s="600"/>
      <c r="KYZ232" s="599"/>
      <c r="KZA232" s="599"/>
      <c r="KZB232" s="599"/>
      <c r="KZC232" s="360"/>
      <c r="KZD232" s="600"/>
      <c r="KZE232" s="600"/>
      <c r="KZF232" s="600"/>
      <c r="KZG232" s="598"/>
      <c r="KZH232" s="598"/>
      <c r="KZI232" s="598"/>
      <c r="KZJ232" s="598"/>
      <c r="KZK232" s="598"/>
      <c r="KZL232" s="598"/>
      <c r="KZM232" s="598"/>
      <c r="KZN232" s="598"/>
      <c r="KZO232" s="600"/>
      <c r="KZP232" s="599"/>
      <c r="KZQ232" s="599"/>
      <c r="KZR232" s="599"/>
      <c r="KZS232" s="360"/>
      <c r="KZT232" s="600"/>
      <c r="KZU232" s="600"/>
      <c r="KZV232" s="600"/>
      <c r="KZW232" s="598"/>
      <c r="KZX232" s="598"/>
      <c r="KZY232" s="598"/>
      <c r="KZZ232" s="598"/>
      <c r="LAA232" s="598"/>
      <c r="LAB232" s="598"/>
      <c r="LAC232" s="598"/>
      <c r="LAD232" s="598"/>
      <c r="LAE232" s="600"/>
      <c r="LAF232" s="599"/>
      <c r="LAG232" s="599"/>
      <c r="LAH232" s="599"/>
      <c r="LAI232" s="360"/>
      <c r="LAJ232" s="600"/>
      <c r="LAK232" s="600"/>
      <c r="LAL232" s="600"/>
      <c r="LAM232" s="598"/>
      <c r="LAN232" s="598"/>
      <c r="LAO232" s="598"/>
      <c r="LAP232" s="598"/>
      <c r="LAQ232" s="598"/>
      <c r="LAR232" s="598"/>
      <c r="LAS232" s="598"/>
      <c r="LAT232" s="598"/>
      <c r="LAU232" s="600"/>
      <c r="LAV232" s="599"/>
      <c r="LAW232" s="599"/>
      <c r="LAX232" s="599"/>
      <c r="LAY232" s="360"/>
      <c r="LAZ232" s="600"/>
      <c r="LBA232" s="600"/>
      <c r="LBB232" s="600"/>
      <c r="LBC232" s="598"/>
      <c r="LBD232" s="598"/>
      <c r="LBE232" s="598"/>
      <c r="LBF232" s="598"/>
      <c r="LBG232" s="598"/>
      <c r="LBH232" s="598"/>
      <c r="LBI232" s="598"/>
      <c r="LBJ232" s="598"/>
      <c r="LBK232" s="600"/>
      <c r="LBL232" s="599"/>
      <c r="LBM232" s="599"/>
      <c r="LBN232" s="599"/>
      <c r="LBO232" s="360"/>
      <c r="LBP232" s="600"/>
      <c r="LBQ232" s="600"/>
      <c r="LBR232" s="600"/>
      <c r="LBS232" s="598"/>
      <c r="LBT232" s="598"/>
      <c r="LBU232" s="598"/>
      <c r="LBV232" s="598"/>
      <c r="LBW232" s="598"/>
      <c r="LBX232" s="598"/>
      <c r="LBY232" s="598"/>
      <c r="LBZ232" s="598"/>
      <c r="LCA232" s="600"/>
      <c r="LCB232" s="599"/>
      <c r="LCC232" s="599"/>
      <c r="LCD232" s="599"/>
      <c r="LCE232" s="360"/>
      <c r="LCF232" s="600"/>
      <c r="LCG232" s="600"/>
      <c r="LCH232" s="600"/>
      <c r="LCI232" s="598"/>
      <c r="LCJ232" s="598"/>
      <c r="LCK232" s="598"/>
      <c r="LCL232" s="598"/>
      <c r="LCM232" s="598"/>
      <c r="LCN232" s="598"/>
      <c r="LCO232" s="598"/>
      <c r="LCP232" s="598"/>
      <c r="LCQ232" s="600"/>
      <c r="LCR232" s="599"/>
      <c r="LCS232" s="599"/>
      <c r="LCT232" s="599"/>
      <c r="LCU232" s="360"/>
      <c r="LCV232" s="600"/>
      <c r="LCW232" s="600"/>
      <c r="LCX232" s="600"/>
      <c r="LCY232" s="598"/>
      <c r="LCZ232" s="598"/>
      <c r="LDA232" s="598"/>
      <c r="LDB232" s="598"/>
      <c r="LDC232" s="598"/>
      <c r="LDD232" s="598"/>
      <c r="LDE232" s="598"/>
      <c r="LDF232" s="598"/>
      <c r="LDG232" s="600"/>
      <c r="LDH232" s="599"/>
      <c r="LDI232" s="599"/>
      <c r="LDJ232" s="599"/>
      <c r="LDK232" s="360"/>
      <c r="LDL232" s="600"/>
      <c r="LDM232" s="600"/>
      <c r="LDN232" s="600"/>
      <c r="LDO232" s="598"/>
      <c r="LDP232" s="598"/>
      <c r="LDQ232" s="598"/>
      <c r="LDR232" s="598"/>
      <c r="LDS232" s="598"/>
      <c r="LDT232" s="598"/>
      <c r="LDU232" s="598"/>
      <c r="LDV232" s="598"/>
      <c r="LDW232" s="600"/>
      <c r="LDX232" s="599"/>
      <c r="LDY232" s="599"/>
      <c r="LDZ232" s="599"/>
      <c r="LEA232" s="360"/>
      <c r="LEB232" s="600"/>
      <c r="LEC232" s="600"/>
      <c r="LED232" s="600"/>
      <c r="LEE232" s="598"/>
      <c r="LEF232" s="598"/>
      <c r="LEG232" s="598"/>
      <c r="LEH232" s="598"/>
      <c r="LEI232" s="598"/>
      <c r="LEJ232" s="598"/>
      <c r="LEK232" s="598"/>
      <c r="LEL232" s="598"/>
      <c r="LEM232" s="600"/>
      <c r="LEN232" s="599"/>
      <c r="LEO232" s="599"/>
      <c r="LEP232" s="599"/>
      <c r="LEQ232" s="360"/>
      <c r="LER232" s="600"/>
      <c r="LES232" s="600"/>
      <c r="LET232" s="600"/>
      <c r="LEU232" s="598"/>
      <c r="LEV232" s="598"/>
      <c r="LEW232" s="598"/>
      <c r="LEX232" s="598"/>
      <c r="LEY232" s="598"/>
      <c r="LEZ232" s="598"/>
      <c r="LFA232" s="598"/>
      <c r="LFB232" s="598"/>
      <c r="LFC232" s="600"/>
      <c r="LFD232" s="599"/>
      <c r="LFE232" s="599"/>
      <c r="LFF232" s="599"/>
      <c r="LFG232" s="360"/>
      <c r="LFH232" s="600"/>
      <c r="LFI232" s="600"/>
      <c r="LFJ232" s="600"/>
      <c r="LFK232" s="598"/>
      <c r="LFL232" s="598"/>
      <c r="LFM232" s="598"/>
      <c r="LFN232" s="598"/>
      <c r="LFO232" s="598"/>
      <c r="LFP232" s="598"/>
      <c r="LFQ232" s="598"/>
      <c r="LFR232" s="598"/>
      <c r="LFS232" s="600"/>
      <c r="LFT232" s="599"/>
      <c r="LFU232" s="599"/>
      <c r="LFV232" s="599"/>
      <c r="LFW232" s="360"/>
      <c r="LFX232" s="600"/>
      <c r="LFY232" s="600"/>
      <c r="LFZ232" s="600"/>
      <c r="LGA232" s="598"/>
      <c r="LGB232" s="598"/>
      <c r="LGC232" s="598"/>
      <c r="LGD232" s="598"/>
      <c r="LGE232" s="598"/>
      <c r="LGF232" s="598"/>
      <c r="LGG232" s="598"/>
      <c r="LGH232" s="598"/>
      <c r="LGI232" s="600"/>
      <c r="LGJ232" s="599"/>
      <c r="LGK232" s="599"/>
      <c r="LGL232" s="599"/>
      <c r="LGM232" s="360"/>
      <c r="LGN232" s="600"/>
      <c r="LGO232" s="600"/>
      <c r="LGP232" s="600"/>
      <c r="LGQ232" s="598"/>
      <c r="LGR232" s="598"/>
      <c r="LGS232" s="598"/>
      <c r="LGT232" s="598"/>
      <c r="LGU232" s="598"/>
      <c r="LGV232" s="598"/>
      <c r="LGW232" s="598"/>
      <c r="LGX232" s="598"/>
      <c r="LGY232" s="600"/>
      <c r="LGZ232" s="599"/>
      <c r="LHA232" s="599"/>
      <c r="LHB232" s="599"/>
      <c r="LHC232" s="360"/>
      <c r="LHD232" s="600"/>
      <c r="LHE232" s="600"/>
      <c r="LHF232" s="600"/>
      <c r="LHG232" s="598"/>
      <c r="LHH232" s="598"/>
      <c r="LHI232" s="598"/>
      <c r="LHJ232" s="598"/>
      <c r="LHK232" s="598"/>
      <c r="LHL232" s="598"/>
      <c r="LHM232" s="598"/>
      <c r="LHN232" s="598"/>
      <c r="LHO232" s="600"/>
      <c r="LHP232" s="599"/>
      <c r="LHQ232" s="599"/>
      <c r="LHR232" s="599"/>
      <c r="LHS232" s="360"/>
      <c r="LHT232" s="600"/>
      <c r="LHU232" s="600"/>
      <c r="LHV232" s="600"/>
      <c r="LHW232" s="598"/>
      <c r="LHX232" s="598"/>
      <c r="LHY232" s="598"/>
      <c r="LHZ232" s="598"/>
      <c r="LIA232" s="598"/>
      <c r="LIB232" s="598"/>
      <c r="LIC232" s="598"/>
      <c r="LID232" s="598"/>
      <c r="LIE232" s="600"/>
      <c r="LIF232" s="599"/>
      <c r="LIG232" s="599"/>
      <c r="LIH232" s="599"/>
      <c r="LII232" s="360"/>
      <c r="LIJ232" s="600"/>
      <c r="LIK232" s="600"/>
      <c r="LIL232" s="600"/>
      <c r="LIM232" s="598"/>
      <c r="LIN232" s="598"/>
      <c r="LIO232" s="598"/>
      <c r="LIP232" s="598"/>
      <c r="LIQ232" s="598"/>
      <c r="LIR232" s="598"/>
      <c r="LIS232" s="598"/>
      <c r="LIT232" s="598"/>
      <c r="LIU232" s="600"/>
      <c r="LIV232" s="599"/>
      <c r="LIW232" s="599"/>
      <c r="LIX232" s="599"/>
      <c r="LIY232" s="360"/>
      <c r="LIZ232" s="600"/>
      <c r="LJA232" s="600"/>
      <c r="LJB232" s="600"/>
      <c r="LJC232" s="598"/>
      <c r="LJD232" s="598"/>
      <c r="LJE232" s="598"/>
      <c r="LJF232" s="598"/>
      <c r="LJG232" s="598"/>
      <c r="LJH232" s="598"/>
      <c r="LJI232" s="598"/>
      <c r="LJJ232" s="598"/>
      <c r="LJK232" s="600"/>
      <c r="LJL232" s="599"/>
      <c r="LJM232" s="599"/>
      <c r="LJN232" s="599"/>
      <c r="LJO232" s="360"/>
      <c r="LJP232" s="600"/>
      <c r="LJQ232" s="600"/>
      <c r="LJR232" s="600"/>
      <c r="LJS232" s="598"/>
      <c r="LJT232" s="598"/>
      <c r="LJU232" s="598"/>
      <c r="LJV232" s="598"/>
      <c r="LJW232" s="598"/>
      <c r="LJX232" s="598"/>
      <c r="LJY232" s="598"/>
      <c r="LJZ232" s="598"/>
      <c r="LKA232" s="600"/>
      <c r="LKB232" s="599"/>
      <c r="LKC232" s="599"/>
      <c r="LKD232" s="599"/>
      <c r="LKE232" s="360"/>
      <c r="LKF232" s="600"/>
      <c r="LKG232" s="600"/>
      <c r="LKH232" s="600"/>
      <c r="LKI232" s="598"/>
      <c r="LKJ232" s="598"/>
      <c r="LKK232" s="598"/>
      <c r="LKL232" s="598"/>
      <c r="LKM232" s="598"/>
      <c r="LKN232" s="598"/>
      <c r="LKO232" s="598"/>
      <c r="LKP232" s="598"/>
      <c r="LKQ232" s="600"/>
      <c r="LKR232" s="599"/>
      <c r="LKS232" s="599"/>
      <c r="LKT232" s="599"/>
      <c r="LKU232" s="360"/>
      <c r="LKV232" s="600"/>
      <c r="LKW232" s="600"/>
      <c r="LKX232" s="600"/>
      <c r="LKY232" s="598"/>
      <c r="LKZ232" s="598"/>
      <c r="LLA232" s="598"/>
      <c r="LLB232" s="598"/>
      <c r="LLC232" s="598"/>
      <c r="LLD232" s="598"/>
      <c r="LLE232" s="598"/>
      <c r="LLF232" s="598"/>
      <c r="LLG232" s="600"/>
      <c r="LLH232" s="599"/>
      <c r="LLI232" s="599"/>
      <c r="LLJ232" s="599"/>
      <c r="LLK232" s="360"/>
      <c r="LLL232" s="600"/>
      <c r="LLM232" s="600"/>
      <c r="LLN232" s="600"/>
      <c r="LLO232" s="598"/>
      <c r="LLP232" s="598"/>
      <c r="LLQ232" s="598"/>
      <c r="LLR232" s="598"/>
      <c r="LLS232" s="598"/>
      <c r="LLT232" s="598"/>
      <c r="LLU232" s="598"/>
      <c r="LLV232" s="598"/>
      <c r="LLW232" s="600"/>
      <c r="LLX232" s="599"/>
      <c r="LLY232" s="599"/>
      <c r="LLZ232" s="599"/>
      <c r="LMA232" s="360"/>
      <c r="LMB232" s="600"/>
      <c r="LMC232" s="600"/>
      <c r="LMD232" s="600"/>
      <c r="LME232" s="598"/>
      <c r="LMF232" s="598"/>
      <c r="LMG232" s="598"/>
      <c r="LMH232" s="598"/>
      <c r="LMI232" s="598"/>
      <c r="LMJ232" s="598"/>
      <c r="LMK232" s="598"/>
      <c r="LML232" s="598"/>
      <c r="LMM232" s="600"/>
      <c r="LMN232" s="599"/>
      <c r="LMO232" s="599"/>
      <c r="LMP232" s="599"/>
      <c r="LMQ232" s="360"/>
      <c r="LMR232" s="600"/>
      <c r="LMS232" s="600"/>
      <c r="LMT232" s="600"/>
      <c r="LMU232" s="598"/>
      <c r="LMV232" s="598"/>
      <c r="LMW232" s="598"/>
      <c r="LMX232" s="598"/>
      <c r="LMY232" s="598"/>
      <c r="LMZ232" s="598"/>
      <c r="LNA232" s="598"/>
      <c r="LNB232" s="598"/>
      <c r="LNC232" s="600"/>
      <c r="LND232" s="599"/>
      <c r="LNE232" s="599"/>
      <c r="LNF232" s="599"/>
      <c r="LNG232" s="360"/>
      <c r="LNH232" s="600"/>
      <c r="LNI232" s="600"/>
      <c r="LNJ232" s="600"/>
      <c r="LNK232" s="598"/>
      <c r="LNL232" s="598"/>
      <c r="LNM232" s="598"/>
      <c r="LNN232" s="598"/>
      <c r="LNO232" s="598"/>
      <c r="LNP232" s="598"/>
      <c r="LNQ232" s="598"/>
      <c r="LNR232" s="598"/>
      <c r="LNS232" s="600"/>
      <c r="LNT232" s="599"/>
      <c r="LNU232" s="599"/>
      <c r="LNV232" s="599"/>
      <c r="LNW232" s="360"/>
      <c r="LNX232" s="600"/>
      <c r="LNY232" s="600"/>
      <c r="LNZ232" s="600"/>
      <c r="LOA232" s="598"/>
      <c r="LOB232" s="598"/>
      <c r="LOC232" s="598"/>
      <c r="LOD232" s="598"/>
      <c r="LOE232" s="598"/>
      <c r="LOF232" s="598"/>
      <c r="LOG232" s="598"/>
      <c r="LOH232" s="598"/>
      <c r="LOI232" s="600"/>
      <c r="LOJ232" s="599"/>
      <c r="LOK232" s="599"/>
      <c r="LOL232" s="599"/>
      <c r="LOM232" s="360"/>
      <c r="LON232" s="600"/>
      <c r="LOO232" s="600"/>
      <c r="LOP232" s="600"/>
      <c r="LOQ232" s="598"/>
      <c r="LOR232" s="598"/>
      <c r="LOS232" s="598"/>
      <c r="LOT232" s="598"/>
      <c r="LOU232" s="598"/>
      <c r="LOV232" s="598"/>
      <c r="LOW232" s="598"/>
      <c r="LOX232" s="598"/>
      <c r="LOY232" s="600"/>
      <c r="LOZ232" s="599"/>
      <c r="LPA232" s="599"/>
      <c r="LPB232" s="599"/>
      <c r="LPC232" s="360"/>
      <c r="LPD232" s="600"/>
      <c r="LPE232" s="600"/>
      <c r="LPF232" s="600"/>
      <c r="LPG232" s="598"/>
      <c r="LPH232" s="598"/>
      <c r="LPI232" s="598"/>
      <c r="LPJ232" s="598"/>
      <c r="LPK232" s="598"/>
      <c r="LPL232" s="598"/>
      <c r="LPM232" s="598"/>
      <c r="LPN232" s="598"/>
      <c r="LPO232" s="600"/>
      <c r="LPP232" s="599"/>
      <c r="LPQ232" s="599"/>
      <c r="LPR232" s="599"/>
      <c r="LPS232" s="360"/>
      <c r="LPT232" s="600"/>
      <c r="LPU232" s="600"/>
      <c r="LPV232" s="600"/>
      <c r="LPW232" s="598"/>
      <c r="LPX232" s="598"/>
      <c r="LPY232" s="598"/>
      <c r="LPZ232" s="598"/>
      <c r="LQA232" s="598"/>
      <c r="LQB232" s="598"/>
      <c r="LQC232" s="598"/>
      <c r="LQD232" s="598"/>
      <c r="LQE232" s="600"/>
      <c r="LQF232" s="599"/>
      <c r="LQG232" s="599"/>
      <c r="LQH232" s="599"/>
      <c r="LQI232" s="360"/>
      <c r="LQJ232" s="600"/>
      <c r="LQK232" s="600"/>
      <c r="LQL232" s="600"/>
      <c r="LQM232" s="598"/>
      <c r="LQN232" s="598"/>
      <c r="LQO232" s="598"/>
      <c r="LQP232" s="598"/>
      <c r="LQQ232" s="598"/>
      <c r="LQR232" s="598"/>
      <c r="LQS232" s="598"/>
      <c r="LQT232" s="598"/>
      <c r="LQU232" s="600"/>
      <c r="LQV232" s="599"/>
      <c r="LQW232" s="599"/>
      <c r="LQX232" s="599"/>
      <c r="LQY232" s="360"/>
      <c r="LQZ232" s="600"/>
      <c r="LRA232" s="600"/>
      <c r="LRB232" s="600"/>
      <c r="LRC232" s="598"/>
      <c r="LRD232" s="598"/>
      <c r="LRE232" s="598"/>
      <c r="LRF232" s="598"/>
      <c r="LRG232" s="598"/>
      <c r="LRH232" s="598"/>
      <c r="LRI232" s="598"/>
      <c r="LRJ232" s="598"/>
      <c r="LRK232" s="600"/>
      <c r="LRL232" s="599"/>
      <c r="LRM232" s="599"/>
      <c r="LRN232" s="599"/>
      <c r="LRO232" s="360"/>
      <c r="LRP232" s="600"/>
      <c r="LRQ232" s="600"/>
      <c r="LRR232" s="600"/>
      <c r="LRS232" s="598"/>
      <c r="LRT232" s="598"/>
      <c r="LRU232" s="598"/>
      <c r="LRV232" s="598"/>
      <c r="LRW232" s="598"/>
      <c r="LRX232" s="598"/>
      <c r="LRY232" s="598"/>
      <c r="LRZ232" s="598"/>
      <c r="LSA232" s="600"/>
      <c r="LSB232" s="599"/>
      <c r="LSC232" s="599"/>
      <c r="LSD232" s="599"/>
      <c r="LSE232" s="360"/>
      <c r="LSF232" s="600"/>
      <c r="LSG232" s="600"/>
      <c r="LSH232" s="600"/>
      <c r="LSI232" s="598"/>
      <c r="LSJ232" s="598"/>
      <c r="LSK232" s="598"/>
      <c r="LSL232" s="598"/>
      <c r="LSM232" s="598"/>
      <c r="LSN232" s="598"/>
      <c r="LSO232" s="598"/>
      <c r="LSP232" s="598"/>
      <c r="LSQ232" s="600"/>
      <c r="LSR232" s="599"/>
      <c r="LSS232" s="599"/>
      <c r="LST232" s="599"/>
      <c r="LSU232" s="360"/>
      <c r="LSV232" s="600"/>
      <c r="LSW232" s="600"/>
      <c r="LSX232" s="600"/>
      <c r="LSY232" s="598"/>
      <c r="LSZ232" s="598"/>
      <c r="LTA232" s="598"/>
      <c r="LTB232" s="598"/>
      <c r="LTC232" s="598"/>
      <c r="LTD232" s="598"/>
      <c r="LTE232" s="598"/>
      <c r="LTF232" s="598"/>
      <c r="LTG232" s="600"/>
      <c r="LTH232" s="599"/>
      <c r="LTI232" s="599"/>
      <c r="LTJ232" s="599"/>
      <c r="LTK232" s="360"/>
      <c r="LTL232" s="600"/>
      <c r="LTM232" s="600"/>
      <c r="LTN232" s="600"/>
      <c r="LTO232" s="598"/>
      <c r="LTP232" s="598"/>
      <c r="LTQ232" s="598"/>
      <c r="LTR232" s="598"/>
      <c r="LTS232" s="598"/>
      <c r="LTT232" s="598"/>
      <c r="LTU232" s="598"/>
      <c r="LTV232" s="598"/>
      <c r="LTW232" s="600"/>
      <c r="LTX232" s="599"/>
      <c r="LTY232" s="599"/>
      <c r="LTZ232" s="599"/>
      <c r="LUA232" s="360"/>
      <c r="LUB232" s="600"/>
      <c r="LUC232" s="600"/>
      <c r="LUD232" s="600"/>
      <c r="LUE232" s="598"/>
      <c r="LUF232" s="598"/>
      <c r="LUG232" s="598"/>
      <c r="LUH232" s="598"/>
      <c r="LUI232" s="598"/>
      <c r="LUJ232" s="598"/>
      <c r="LUK232" s="598"/>
      <c r="LUL232" s="598"/>
      <c r="LUM232" s="600"/>
      <c r="LUN232" s="599"/>
      <c r="LUO232" s="599"/>
      <c r="LUP232" s="599"/>
      <c r="LUQ232" s="360"/>
      <c r="LUR232" s="600"/>
      <c r="LUS232" s="600"/>
      <c r="LUT232" s="600"/>
      <c r="LUU232" s="598"/>
      <c r="LUV232" s="598"/>
      <c r="LUW232" s="598"/>
      <c r="LUX232" s="598"/>
      <c r="LUY232" s="598"/>
      <c r="LUZ232" s="598"/>
      <c r="LVA232" s="598"/>
      <c r="LVB232" s="598"/>
      <c r="LVC232" s="600"/>
      <c r="LVD232" s="599"/>
      <c r="LVE232" s="599"/>
      <c r="LVF232" s="599"/>
      <c r="LVG232" s="360"/>
      <c r="LVH232" s="600"/>
      <c r="LVI232" s="600"/>
      <c r="LVJ232" s="600"/>
      <c r="LVK232" s="598"/>
      <c r="LVL232" s="598"/>
      <c r="LVM232" s="598"/>
      <c r="LVN232" s="598"/>
      <c r="LVO232" s="598"/>
      <c r="LVP232" s="598"/>
      <c r="LVQ232" s="598"/>
      <c r="LVR232" s="598"/>
      <c r="LVS232" s="600"/>
      <c r="LVT232" s="599"/>
      <c r="LVU232" s="599"/>
      <c r="LVV232" s="599"/>
      <c r="LVW232" s="360"/>
      <c r="LVX232" s="600"/>
      <c r="LVY232" s="600"/>
      <c r="LVZ232" s="600"/>
      <c r="LWA232" s="598"/>
      <c r="LWB232" s="598"/>
      <c r="LWC232" s="598"/>
      <c r="LWD232" s="598"/>
      <c r="LWE232" s="598"/>
      <c r="LWF232" s="598"/>
      <c r="LWG232" s="598"/>
      <c r="LWH232" s="598"/>
      <c r="LWI232" s="600"/>
      <c r="LWJ232" s="599"/>
      <c r="LWK232" s="599"/>
      <c r="LWL232" s="599"/>
      <c r="LWM232" s="360"/>
      <c r="LWN232" s="600"/>
      <c r="LWO232" s="600"/>
      <c r="LWP232" s="600"/>
      <c r="LWQ232" s="598"/>
      <c r="LWR232" s="598"/>
      <c r="LWS232" s="598"/>
      <c r="LWT232" s="598"/>
      <c r="LWU232" s="598"/>
      <c r="LWV232" s="598"/>
      <c r="LWW232" s="598"/>
      <c r="LWX232" s="598"/>
      <c r="LWY232" s="600"/>
      <c r="LWZ232" s="599"/>
      <c r="LXA232" s="599"/>
      <c r="LXB232" s="599"/>
      <c r="LXC232" s="360"/>
      <c r="LXD232" s="600"/>
      <c r="LXE232" s="600"/>
      <c r="LXF232" s="600"/>
      <c r="LXG232" s="598"/>
      <c r="LXH232" s="598"/>
      <c r="LXI232" s="598"/>
      <c r="LXJ232" s="598"/>
      <c r="LXK232" s="598"/>
      <c r="LXL232" s="598"/>
      <c r="LXM232" s="598"/>
      <c r="LXN232" s="598"/>
      <c r="LXO232" s="600"/>
      <c r="LXP232" s="599"/>
      <c r="LXQ232" s="599"/>
      <c r="LXR232" s="599"/>
      <c r="LXS232" s="360"/>
      <c r="LXT232" s="600"/>
      <c r="LXU232" s="600"/>
      <c r="LXV232" s="600"/>
      <c r="LXW232" s="598"/>
      <c r="LXX232" s="598"/>
      <c r="LXY232" s="598"/>
      <c r="LXZ232" s="598"/>
      <c r="LYA232" s="598"/>
      <c r="LYB232" s="598"/>
      <c r="LYC232" s="598"/>
      <c r="LYD232" s="598"/>
      <c r="LYE232" s="600"/>
      <c r="LYF232" s="599"/>
      <c r="LYG232" s="599"/>
      <c r="LYH232" s="599"/>
      <c r="LYI232" s="360"/>
      <c r="LYJ232" s="600"/>
      <c r="LYK232" s="600"/>
      <c r="LYL232" s="600"/>
      <c r="LYM232" s="598"/>
      <c r="LYN232" s="598"/>
      <c r="LYO232" s="598"/>
      <c r="LYP232" s="598"/>
      <c r="LYQ232" s="598"/>
      <c r="LYR232" s="598"/>
      <c r="LYS232" s="598"/>
      <c r="LYT232" s="598"/>
      <c r="LYU232" s="600"/>
      <c r="LYV232" s="599"/>
      <c r="LYW232" s="599"/>
      <c r="LYX232" s="599"/>
      <c r="LYY232" s="360"/>
      <c r="LYZ232" s="600"/>
      <c r="LZA232" s="600"/>
      <c r="LZB232" s="600"/>
      <c r="LZC232" s="598"/>
      <c r="LZD232" s="598"/>
      <c r="LZE232" s="598"/>
      <c r="LZF232" s="598"/>
      <c r="LZG232" s="598"/>
      <c r="LZH232" s="598"/>
      <c r="LZI232" s="598"/>
      <c r="LZJ232" s="598"/>
      <c r="LZK232" s="600"/>
      <c r="LZL232" s="599"/>
      <c r="LZM232" s="599"/>
      <c r="LZN232" s="599"/>
      <c r="LZO232" s="360"/>
      <c r="LZP232" s="600"/>
      <c r="LZQ232" s="600"/>
      <c r="LZR232" s="600"/>
      <c r="LZS232" s="598"/>
      <c r="LZT232" s="598"/>
      <c r="LZU232" s="598"/>
      <c r="LZV232" s="598"/>
      <c r="LZW232" s="598"/>
      <c r="LZX232" s="598"/>
      <c r="LZY232" s="598"/>
      <c r="LZZ232" s="598"/>
      <c r="MAA232" s="600"/>
      <c r="MAB232" s="599"/>
      <c r="MAC232" s="599"/>
      <c r="MAD232" s="599"/>
      <c r="MAE232" s="360"/>
      <c r="MAF232" s="600"/>
      <c r="MAG232" s="600"/>
      <c r="MAH232" s="600"/>
      <c r="MAI232" s="598"/>
      <c r="MAJ232" s="598"/>
      <c r="MAK232" s="598"/>
      <c r="MAL232" s="598"/>
      <c r="MAM232" s="598"/>
      <c r="MAN232" s="598"/>
      <c r="MAO232" s="598"/>
      <c r="MAP232" s="598"/>
      <c r="MAQ232" s="600"/>
      <c r="MAR232" s="599"/>
      <c r="MAS232" s="599"/>
      <c r="MAT232" s="599"/>
      <c r="MAU232" s="360"/>
      <c r="MAV232" s="600"/>
      <c r="MAW232" s="600"/>
      <c r="MAX232" s="600"/>
      <c r="MAY232" s="598"/>
      <c r="MAZ232" s="598"/>
      <c r="MBA232" s="598"/>
      <c r="MBB232" s="598"/>
      <c r="MBC232" s="598"/>
      <c r="MBD232" s="598"/>
      <c r="MBE232" s="598"/>
      <c r="MBF232" s="598"/>
      <c r="MBG232" s="600"/>
      <c r="MBH232" s="599"/>
      <c r="MBI232" s="599"/>
      <c r="MBJ232" s="599"/>
      <c r="MBK232" s="360"/>
      <c r="MBL232" s="600"/>
      <c r="MBM232" s="600"/>
      <c r="MBN232" s="600"/>
      <c r="MBO232" s="598"/>
      <c r="MBP232" s="598"/>
      <c r="MBQ232" s="598"/>
      <c r="MBR232" s="598"/>
      <c r="MBS232" s="598"/>
      <c r="MBT232" s="598"/>
      <c r="MBU232" s="598"/>
      <c r="MBV232" s="598"/>
      <c r="MBW232" s="600"/>
      <c r="MBX232" s="599"/>
      <c r="MBY232" s="599"/>
      <c r="MBZ232" s="599"/>
      <c r="MCA232" s="360"/>
      <c r="MCB232" s="600"/>
      <c r="MCC232" s="600"/>
      <c r="MCD232" s="600"/>
      <c r="MCE232" s="598"/>
      <c r="MCF232" s="598"/>
      <c r="MCG232" s="598"/>
      <c r="MCH232" s="598"/>
      <c r="MCI232" s="598"/>
      <c r="MCJ232" s="598"/>
      <c r="MCK232" s="598"/>
      <c r="MCL232" s="598"/>
      <c r="MCM232" s="600"/>
      <c r="MCN232" s="599"/>
      <c r="MCO232" s="599"/>
      <c r="MCP232" s="599"/>
      <c r="MCQ232" s="360"/>
      <c r="MCR232" s="600"/>
      <c r="MCS232" s="600"/>
      <c r="MCT232" s="600"/>
      <c r="MCU232" s="598"/>
      <c r="MCV232" s="598"/>
      <c r="MCW232" s="598"/>
      <c r="MCX232" s="598"/>
      <c r="MCY232" s="598"/>
      <c r="MCZ232" s="598"/>
      <c r="MDA232" s="598"/>
      <c r="MDB232" s="598"/>
      <c r="MDC232" s="600"/>
      <c r="MDD232" s="599"/>
      <c r="MDE232" s="599"/>
      <c r="MDF232" s="599"/>
      <c r="MDG232" s="360"/>
      <c r="MDH232" s="600"/>
      <c r="MDI232" s="600"/>
      <c r="MDJ232" s="600"/>
      <c r="MDK232" s="598"/>
      <c r="MDL232" s="598"/>
      <c r="MDM232" s="598"/>
      <c r="MDN232" s="598"/>
      <c r="MDO232" s="598"/>
      <c r="MDP232" s="598"/>
      <c r="MDQ232" s="598"/>
      <c r="MDR232" s="598"/>
      <c r="MDS232" s="600"/>
      <c r="MDT232" s="599"/>
      <c r="MDU232" s="599"/>
      <c r="MDV232" s="599"/>
      <c r="MDW232" s="360"/>
      <c r="MDX232" s="600"/>
      <c r="MDY232" s="600"/>
      <c r="MDZ232" s="600"/>
      <c r="MEA232" s="598"/>
      <c r="MEB232" s="598"/>
      <c r="MEC232" s="598"/>
      <c r="MED232" s="598"/>
      <c r="MEE232" s="598"/>
      <c r="MEF232" s="598"/>
      <c r="MEG232" s="598"/>
      <c r="MEH232" s="598"/>
      <c r="MEI232" s="600"/>
      <c r="MEJ232" s="599"/>
      <c r="MEK232" s="599"/>
      <c r="MEL232" s="599"/>
      <c r="MEM232" s="360"/>
      <c r="MEN232" s="600"/>
      <c r="MEO232" s="600"/>
      <c r="MEP232" s="600"/>
      <c r="MEQ232" s="598"/>
      <c r="MER232" s="598"/>
      <c r="MES232" s="598"/>
      <c r="MET232" s="598"/>
      <c r="MEU232" s="598"/>
      <c r="MEV232" s="598"/>
      <c r="MEW232" s="598"/>
      <c r="MEX232" s="598"/>
      <c r="MEY232" s="600"/>
      <c r="MEZ232" s="599"/>
      <c r="MFA232" s="599"/>
      <c r="MFB232" s="599"/>
      <c r="MFC232" s="360"/>
      <c r="MFD232" s="600"/>
      <c r="MFE232" s="600"/>
      <c r="MFF232" s="600"/>
      <c r="MFG232" s="598"/>
      <c r="MFH232" s="598"/>
      <c r="MFI232" s="598"/>
      <c r="MFJ232" s="598"/>
      <c r="MFK232" s="598"/>
      <c r="MFL232" s="598"/>
      <c r="MFM232" s="598"/>
      <c r="MFN232" s="598"/>
      <c r="MFO232" s="600"/>
      <c r="MFP232" s="599"/>
      <c r="MFQ232" s="599"/>
      <c r="MFR232" s="599"/>
      <c r="MFS232" s="360"/>
      <c r="MFT232" s="600"/>
      <c r="MFU232" s="600"/>
      <c r="MFV232" s="600"/>
      <c r="MFW232" s="598"/>
      <c r="MFX232" s="598"/>
      <c r="MFY232" s="598"/>
      <c r="MFZ232" s="598"/>
      <c r="MGA232" s="598"/>
      <c r="MGB232" s="598"/>
      <c r="MGC232" s="598"/>
      <c r="MGD232" s="598"/>
      <c r="MGE232" s="600"/>
      <c r="MGF232" s="599"/>
      <c r="MGG232" s="599"/>
      <c r="MGH232" s="599"/>
      <c r="MGI232" s="360"/>
      <c r="MGJ232" s="600"/>
      <c r="MGK232" s="600"/>
      <c r="MGL232" s="600"/>
      <c r="MGM232" s="598"/>
      <c r="MGN232" s="598"/>
      <c r="MGO232" s="598"/>
      <c r="MGP232" s="598"/>
      <c r="MGQ232" s="598"/>
      <c r="MGR232" s="598"/>
      <c r="MGS232" s="598"/>
      <c r="MGT232" s="598"/>
      <c r="MGU232" s="600"/>
      <c r="MGV232" s="599"/>
      <c r="MGW232" s="599"/>
      <c r="MGX232" s="599"/>
      <c r="MGY232" s="360"/>
      <c r="MGZ232" s="600"/>
      <c r="MHA232" s="600"/>
      <c r="MHB232" s="600"/>
      <c r="MHC232" s="598"/>
      <c r="MHD232" s="598"/>
      <c r="MHE232" s="598"/>
      <c r="MHF232" s="598"/>
      <c r="MHG232" s="598"/>
      <c r="MHH232" s="598"/>
      <c r="MHI232" s="598"/>
      <c r="MHJ232" s="598"/>
      <c r="MHK232" s="600"/>
      <c r="MHL232" s="599"/>
      <c r="MHM232" s="599"/>
      <c r="MHN232" s="599"/>
      <c r="MHO232" s="360"/>
      <c r="MHP232" s="600"/>
      <c r="MHQ232" s="600"/>
      <c r="MHR232" s="600"/>
      <c r="MHS232" s="598"/>
      <c r="MHT232" s="598"/>
      <c r="MHU232" s="598"/>
      <c r="MHV232" s="598"/>
      <c r="MHW232" s="598"/>
      <c r="MHX232" s="598"/>
      <c r="MHY232" s="598"/>
      <c r="MHZ232" s="598"/>
      <c r="MIA232" s="600"/>
      <c r="MIB232" s="599"/>
      <c r="MIC232" s="599"/>
      <c r="MID232" s="599"/>
      <c r="MIE232" s="360"/>
      <c r="MIF232" s="600"/>
      <c r="MIG232" s="600"/>
      <c r="MIH232" s="600"/>
      <c r="MII232" s="598"/>
      <c r="MIJ232" s="598"/>
      <c r="MIK232" s="598"/>
      <c r="MIL232" s="598"/>
      <c r="MIM232" s="598"/>
      <c r="MIN232" s="598"/>
      <c r="MIO232" s="598"/>
      <c r="MIP232" s="598"/>
      <c r="MIQ232" s="600"/>
      <c r="MIR232" s="599"/>
      <c r="MIS232" s="599"/>
      <c r="MIT232" s="599"/>
      <c r="MIU232" s="360"/>
      <c r="MIV232" s="600"/>
      <c r="MIW232" s="600"/>
      <c r="MIX232" s="600"/>
      <c r="MIY232" s="598"/>
      <c r="MIZ232" s="598"/>
      <c r="MJA232" s="598"/>
      <c r="MJB232" s="598"/>
      <c r="MJC232" s="598"/>
      <c r="MJD232" s="598"/>
      <c r="MJE232" s="598"/>
      <c r="MJF232" s="598"/>
      <c r="MJG232" s="600"/>
      <c r="MJH232" s="599"/>
      <c r="MJI232" s="599"/>
      <c r="MJJ232" s="599"/>
      <c r="MJK232" s="360"/>
      <c r="MJL232" s="600"/>
      <c r="MJM232" s="600"/>
      <c r="MJN232" s="600"/>
      <c r="MJO232" s="598"/>
      <c r="MJP232" s="598"/>
      <c r="MJQ232" s="598"/>
      <c r="MJR232" s="598"/>
      <c r="MJS232" s="598"/>
      <c r="MJT232" s="598"/>
      <c r="MJU232" s="598"/>
      <c r="MJV232" s="598"/>
      <c r="MJW232" s="600"/>
      <c r="MJX232" s="599"/>
      <c r="MJY232" s="599"/>
      <c r="MJZ232" s="599"/>
      <c r="MKA232" s="360"/>
      <c r="MKB232" s="600"/>
      <c r="MKC232" s="600"/>
      <c r="MKD232" s="600"/>
      <c r="MKE232" s="598"/>
      <c r="MKF232" s="598"/>
      <c r="MKG232" s="598"/>
      <c r="MKH232" s="598"/>
      <c r="MKI232" s="598"/>
      <c r="MKJ232" s="598"/>
      <c r="MKK232" s="598"/>
      <c r="MKL232" s="598"/>
      <c r="MKM232" s="600"/>
      <c r="MKN232" s="599"/>
      <c r="MKO232" s="599"/>
      <c r="MKP232" s="599"/>
      <c r="MKQ232" s="360"/>
      <c r="MKR232" s="600"/>
      <c r="MKS232" s="600"/>
      <c r="MKT232" s="600"/>
      <c r="MKU232" s="598"/>
      <c r="MKV232" s="598"/>
      <c r="MKW232" s="598"/>
      <c r="MKX232" s="598"/>
      <c r="MKY232" s="598"/>
      <c r="MKZ232" s="598"/>
      <c r="MLA232" s="598"/>
      <c r="MLB232" s="598"/>
      <c r="MLC232" s="600"/>
      <c r="MLD232" s="599"/>
      <c r="MLE232" s="599"/>
      <c r="MLF232" s="599"/>
      <c r="MLG232" s="360"/>
      <c r="MLH232" s="600"/>
      <c r="MLI232" s="600"/>
      <c r="MLJ232" s="600"/>
      <c r="MLK232" s="598"/>
      <c r="MLL232" s="598"/>
      <c r="MLM232" s="598"/>
      <c r="MLN232" s="598"/>
      <c r="MLO232" s="598"/>
      <c r="MLP232" s="598"/>
      <c r="MLQ232" s="598"/>
      <c r="MLR232" s="598"/>
      <c r="MLS232" s="600"/>
      <c r="MLT232" s="599"/>
      <c r="MLU232" s="599"/>
      <c r="MLV232" s="599"/>
      <c r="MLW232" s="360"/>
      <c r="MLX232" s="600"/>
      <c r="MLY232" s="600"/>
      <c r="MLZ232" s="600"/>
      <c r="MMA232" s="598"/>
      <c r="MMB232" s="598"/>
      <c r="MMC232" s="598"/>
      <c r="MMD232" s="598"/>
      <c r="MME232" s="598"/>
      <c r="MMF232" s="598"/>
      <c r="MMG232" s="598"/>
      <c r="MMH232" s="598"/>
      <c r="MMI232" s="600"/>
      <c r="MMJ232" s="599"/>
      <c r="MMK232" s="599"/>
      <c r="MML232" s="599"/>
      <c r="MMM232" s="360"/>
      <c r="MMN232" s="600"/>
      <c r="MMO232" s="600"/>
      <c r="MMP232" s="600"/>
      <c r="MMQ232" s="598"/>
      <c r="MMR232" s="598"/>
      <c r="MMS232" s="598"/>
      <c r="MMT232" s="598"/>
      <c r="MMU232" s="598"/>
      <c r="MMV232" s="598"/>
      <c r="MMW232" s="598"/>
      <c r="MMX232" s="598"/>
      <c r="MMY232" s="600"/>
      <c r="MMZ232" s="599"/>
      <c r="MNA232" s="599"/>
      <c r="MNB232" s="599"/>
      <c r="MNC232" s="360"/>
      <c r="MND232" s="600"/>
      <c r="MNE232" s="600"/>
      <c r="MNF232" s="600"/>
      <c r="MNG232" s="598"/>
      <c r="MNH232" s="598"/>
      <c r="MNI232" s="598"/>
      <c r="MNJ232" s="598"/>
      <c r="MNK232" s="598"/>
      <c r="MNL232" s="598"/>
      <c r="MNM232" s="598"/>
      <c r="MNN232" s="598"/>
      <c r="MNO232" s="600"/>
      <c r="MNP232" s="599"/>
      <c r="MNQ232" s="599"/>
      <c r="MNR232" s="599"/>
      <c r="MNS232" s="360"/>
      <c r="MNT232" s="600"/>
      <c r="MNU232" s="600"/>
      <c r="MNV232" s="600"/>
      <c r="MNW232" s="598"/>
      <c r="MNX232" s="598"/>
      <c r="MNY232" s="598"/>
      <c r="MNZ232" s="598"/>
      <c r="MOA232" s="598"/>
      <c r="MOB232" s="598"/>
      <c r="MOC232" s="598"/>
      <c r="MOD232" s="598"/>
      <c r="MOE232" s="600"/>
      <c r="MOF232" s="599"/>
      <c r="MOG232" s="599"/>
      <c r="MOH232" s="599"/>
      <c r="MOI232" s="360"/>
      <c r="MOJ232" s="600"/>
      <c r="MOK232" s="600"/>
      <c r="MOL232" s="600"/>
      <c r="MOM232" s="598"/>
      <c r="MON232" s="598"/>
      <c r="MOO232" s="598"/>
      <c r="MOP232" s="598"/>
      <c r="MOQ232" s="598"/>
      <c r="MOR232" s="598"/>
      <c r="MOS232" s="598"/>
      <c r="MOT232" s="598"/>
      <c r="MOU232" s="600"/>
      <c r="MOV232" s="599"/>
      <c r="MOW232" s="599"/>
      <c r="MOX232" s="599"/>
      <c r="MOY232" s="360"/>
      <c r="MOZ232" s="600"/>
      <c r="MPA232" s="600"/>
      <c r="MPB232" s="600"/>
      <c r="MPC232" s="598"/>
      <c r="MPD232" s="598"/>
      <c r="MPE232" s="598"/>
      <c r="MPF232" s="598"/>
      <c r="MPG232" s="598"/>
      <c r="MPH232" s="598"/>
      <c r="MPI232" s="598"/>
      <c r="MPJ232" s="598"/>
      <c r="MPK232" s="600"/>
      <c r="MPL232" s="599"/>
      <c r="MPM232" s="599"/>
      <c r="MPN232" s="599"/>
      <c r="MPO232" s="360"/>
      <c r="MPP232" s="600"/>
      <c r="MPQ232" s="600"/>
      <c r="MPR232" s="600"/>
      <c r="MPS232" s="598"/>
      <c r="MPT232" s="598"/>
      <c r="MPU232" s="598"/>
      <c r="MPV232" s="598"/>
      <c r="MPW232" s="598"/>
      <c r="MPX232" s="598"/>
      <c r="MPY232" s="598"/>
      <c r="MPZ232" s="598"/>
      <c r="MQA232" s="600"/>
      <c r="MQB232" s="599"/>
      <c r="MQC232" s="599"/>
      <c r="MQD232" s="599"/>
      <c r="MQE232" s="360"/>
      <c r="MQF232" s="600"/>
      <c r="MQG232" s="600"/>
      <c r="MQH232" s="600"/>
      <c r="MQI232" s="598"/>
      <c r="MQJ232" s="598"/>
      <c r="MQK232" s="598"/>
      <c r="MQL232" s="598"/>
      <c r="MQM232" s="598"/>
      <c r="MQN232" s="598"/>
      <c r="MQO232" s="598"/>
      <c r="MQP232" s="598"/>
      <c r="MQQ232" s="600"/>
      <c r="MQR232" s="599"/>
      <c r="MQS232" s="599"/>
      <c r="MQT232" s="599"/>
      <c r="MQU232" s="360"/>
      <c r="MQV232" s="600"/>
      <c r="MQW232" s="600"/>
      <c r="MQX232" s="600"/>
      <c r="MQY232" s="598"/>
      <c r="MQZ232" s="598"/>
      <c r="MRA232" s="598"/>
      <c r="MRB232" s="598"/>
      <c r="MRC232" s="598"/>
      <c r="MRD232" s="598"/>
      <c r="MRE232" s="598"/>
      <c r="MRF232" s="598"/>
      <c r="MRG232" s="600"/>
      <c r="MRH232" s="599"/>
      <c r="MRI232" s="599"/>
      <c r="MRJ232" s="599"/>
      <c r="MRK232" s="360"/>
      <c r="MRL232" s="600"/>
      <c r="MRM232" s="600"/>
      <c r="MRN232" s="600"/>
      <c r="MRO232" s="598"/>
      <c r="MRP232" s="598"/>
      <c r="MRQ232" s="598"/>
      <c r="MRR232" s="598"/>
      <c r="MRS232" s="598"/>
      <c r="MRT232" s="598"/>
      <c r="MRU232" s="598"/>
      <c r="MRV232" s="598"/>
      <c r="MRW232" s="600"/>
      <c r="MRX232" s="599"/>
      <c r="MRY232" s="599"/>
      <c r="MRZ232" s="599"/>
      <c r="MSA232" s="360"/>
      <c r="MSB232" s="600"/>
      <c r="MSC232" s="600"/>
      <c r="MSD232" s="600"/>
      <c r="MSE232" s="598"/>
      <c r="MSF232" s="598"/>
      <c r="MSG232" s="598"/>
      <c r="MSH232" s="598"/>
      <c r="MSI232" s="598"/>
      <c r="MSJ232" s="598"/>
      <c r="MSK232" s="598"/>
      <c r="MSL232" s="598"/>
      <c r="MSM232" s="600"/>
      <c r="MSN232" s="599"/>
      <c r="MSO232" s="599"/>
      <c r="MSP232" s="599"/>
      <c r="MSQ232" s="360"/>
      <c r="MSR232" s="600"/>
      <c r="MSS232" s="600"/>
      <c r="MST232" s="600"/>
      <c r="MSU232" s="598"/>
      <c r="MSV232" s="598"/>
      <c r="MSW232" s="598"/>
      <c r="MSX232" s="598"/>
      <c r="MSY232" s="598"/>
      <c r="MSZ232" s="598"/>
      <c r="MTA232" s="598"/>
      <c r="MTB232" s="598"/>
      <c r="MTC232" s="600"/>
      <c r="MTD232" s="599"/>
      <c r="MTE232" s="599"/>
      <c r="MTF232" s="599"/>
      <c r="MTG232" s="360"/>
      <c r="MTH232" s="600"/>
      <c r="MTI232" s="600"/>
      <c r="MTJ232" s="600"/>
      <c r="MTK232" s="598"/>
      <c r="MTL232" s="598"/>
      <c r="MTM232" s="598"/>
      <c r="MTN232" s="598"/>
      <c r="MTO232" s="598"/>
      <c r="MTP232" s="598"/>
      <c r="MTQ232" s="598"/>
      <c r="MTR232" s="598"/>
      <c r="MTS232" s="600"/>
      <c r="MTT232" s="599"/>
      <c r="MTU232" s="599"/>
      <c r="MTV232" s="599"/>
      <c r="MTW232" s="360"/>
      <c r="MTX232" s="600"/>
      <c r="MTY232" s="600"/>
      <c r="MTZ232" s="600"/>
      <c r="MUA232" s="598"/>
      <c r="MUB232" s="598"/>
      <c r="MUC232" s="598"/>
      <c r="MUD232" s="598"/>
      <c r="MUE232" s="598"/>
      <c r="MUF232" s="598"/>
      <c r="MUG232" s="598"/>
      <c r="MUH232" s="598"/>
      <c r="MUI232" s="600"/>
      <c r="MUJ232" s="599"/>
      <c r="MUK232" s="599"/>
      <c r="MUL232" s="599"/>
      <c r="MUM232" s="360"/>
      <c r="MUN232" s="600"/>
      <c r="MUO232" s="600"/>
      <c r="MUP232" s="600"/>
      <c r="MUQ232" s="598"/>
      <c r="MUR232" s="598"/>
      <c r="MUS232" s="598"/>
      <c r="MUT232" s="598"/>
      <c r="MUU232" s="598"/>
      <c r="MUV232" s="598"/>
      <c r="MUW232" s="598"/>
      <c r="MUX232" s="598"/>
      <c r="MUY232" s="600"/>
      <c r="MUZ232" s="599"/>
      <c r="MVA232" s="599"/>
      <c r="MVB232" s="599"/>
      <c r="MVC232" s="360"/>
      <c r="MVD232" s="600"/>
      <c r="MVE232" s="600"/>
      <c r="MVF232" s="600"/>
      <c r="MVG232" s="598"/>
      <c r="MVH232" s="598"/>
      <c r="MVI232" s="598"/>
      <c r="MVJ232" s="598"/>
      <c r="MVK232" s="598"/>
      <c r="MVL232" s="598"/>
      <c r="MVM232" s="598"/>
      <c r="MVN232" s="598"/>
      <c r="MVO232" s="600"/>
      <c r="MVP232" s="599"/>
      <c r="MVQ232" s="599"/>
      <c r="MVR232" s="599"/>
      <c r="MVS232" s="360"/>
      <c r="MVT232" s="600"/>
      <c r="MVU232" s="600"/>
      <c r="MVV232" s="600"/>
      <c r="MVW232" s="598"/>
      <c r="MVX232" s="598"/>
      <c r="MVY232" s="598"/>
      <c r="MVZ232" s="598"/>
      <c r="MWA232" s="598"/>
      <c r="MWB232" s="598"/>
      <c r="MWC232" s="598"/>
      <c r="MWD232" s="598"/>
      <c r="MWE232" s="600"/>
      <c r="MWF232" s="599"/>
      <c r="MWG232" s="599"/>
      <c r="MWH232" s="599"/>
      <c r="MWI232" s="360"/>
      <c r="MWJ232" s="600"/>
      <c r="MWK232" s="600"/>
      <c r="MWL232" s="600"/>
      <c r="MWM232" s="598"/>
      <c r="MWN232" s="598"/>
      <c r="MWO232" s="598"/>
      <c r="MWP232" s="598"/>
      <c r="MWQ232" s="598"/>
      <c r="MWR232" s="598"/>
      <c r="MWS232" s="598"/>
      <c r="MWT232" s="598"/>
      <c r="MWU232" s="600"/>
      <c r="MWV232" s="599"/>
      <c r="MWW232" s="599"/>
      <c r="MWX232" s="599"/>
      <c r="MWY232" s="360"/>
      <c r="MWZ232" s="600"/>
      <c r="MXA232" s="600"/>
      <c r="MXB232" s="600"/>
      <c r="MXC232" s="598"/>
      <c r="MXD232" s="598"/>
      <c r="MXE232" s="598"/>
      <c r="MXF232" s="598"/>
      <c r="MXG232" s="598"/>
      <c r="MXH232" s="598"/>
      <c r="MXI232" s="598"/>
      <c r="MXJ232" s="598"/>
      <c r="MXK232" s="600"/>
      <c r="MXL232" s="599"/>
      <c r="MXM232" s="599"/>
      <c r="MXN232" s="599"/>
      <c r="MXO232" s="360"/>
      <c r="MXP232" s="600"/>
      <c r="MXQ232" s="600"/>
      <c r="MXR232" s="600"/>
      <c r="MXS232" s="598"/>
      <c r="MXT232" s="598"/>
      <c r="MXU232" s="598"/>
      <c r="MXV232" s="598"/>
      <c r="MXW232" s="598"/>
      <c r="MXX232" s="598"/>
      <c r="MXY232" s="598"/>
      <c r="MXZ232" s="598"/>
      <c r="MYA232" s="600"/>
      <c r="MYB232" s="599"/>
      <c r="MYC232" s="599"/>
      <c r="MYD232" s="599"/>
      <c r="MYE232" s="360"/>
      <c r="MYF232" s="600"/>
      <c r="MYG232" s="600"/>
      <c r="MYH232" s="600"/>
      <c r="MYI232" s="598"/>
      <c r="MYJ232" s="598"/>
      <c r="MYK232" s="598"/>
      <c r="MYL232" s="598"/>
      <c r="MYM232" s="598"/>
      <c r="MYN232" s="598"/>
      <c r="MYO232" s="598"/>
      <c r="MYP232" s="598"/>
      <c r="MYQ232" s="600"/>
      <c r="MYR232" s="599"/>
      <c r="MYS232" s="599"/>
      <c r="MYT232" s="599"/>
      <c r="MYU232" s="360"/>
      <c r="MYV232" s="600"/>
      <c r="MYW232" s="600"/>
      <c r="MYX232" s="600"/>
      <c r="MYY232" s="598"/>
      <c r="MYZ232" s="598"/>
      <c r="MZA232" s="598"/>
      <c r="MZB232" s="598"/>
      <c r="MZC232" s="598"/>
      <c r="MZD232" s="598"/>
      <c r="MZE232" s="598"/>
      <c r="MZF232" s="598"/>
      <c r="MZG232" s="600"/>
      <c r="MZH232" s="599"/>
      <c r="MZI232" s="599"/>
      <c r="MZJ232" s="599"/>
      <c r="MZK232" s="360"/>
      <c r="MZL232" s="600"/>
      <c r="MZM232" s="600"/>
      <c r="MZN232" s="600"/>
      <c r="MZO232" s="598"/>
      <c r="MZP232" s="598"/>
      <c r="MZQ232" s="598"/>
      <c r="MZR232" s="598"/>
      <c r="MZS232" s="598"/>
      <c r="MZT232" s="598"/>
      <c r="MZU232" s="598"/>
      <c r="MZV232" s="598"/>
      <c r="MZW232" s="600"/>
      <c r="MZX232" s="599"/>
      <c r="MZY232" s="599"/>
      <c r="MZZ232" s="599"/>
      <c r="NAA232" s="360"/>
      <c r="NAB232" s="600"/>
      <c r="NAC232" s="600"/>
      <c r="NAD232" s="600"/>
      <c r="NAE232" s="598"/>
      <c r="NAF232" s="598"/>
      <c r="NAG232" s="598"/>
      <c r="NAH232" s="598"/>
      <c r="NAI232" s="598"/>
      <c r="NAJ232" s="598"/>
      <c r="NAK232" s="598"/>
      <c r="NAL232" s="598"/>
      <c r="NAM232" s="600"/>
      <c r="NAN232" s="599"/>
      <c r="NAO232" s="599"/>
      <c r="NAP232" s="599"/>
      <c r="NAQ232" s="360"/>
      <c r="NAR232" s="600"/>
      <c r="NAS232" s="600"/>
      <c r="NAT232" s="600"/>
      <c r="NAU232" s="598"/>
      <c r="NAV232" s="598"/>
      <c r="NAW232" s="598"/>
      <c r="NAX232" s="598"/>
      <c r="NAY232" s="598"/>
      <c r="NAZ232" s="598"/>
      <c r="NBA232" s="598"/>
      <c r="NBB232" s="598"/>
      <c r="NBC232" s="600"/>
      <c r="NBD232" s="599"/>
      <c r="NBE232" s="599"/>
      <c r="NBF232" s="599"/>
      <c r="NBG232" s="360"/>
      <c r="NBH232" s="600"/>
      <c r="NBI232" s="600"/>
      <c r="NBJ232" s="600"/>
      <c r="NBK232" s="598"/>
      <c r="NBL232" s="598"/>
      <c r="NBM232" s="598"/>
      <c r="NBN232" s="598"/>
      <c r="NBO232" s="598"/>
      <c r="NBP232" s="598"/>
      <c r="NBQ232" s="598"/>
      <c r="NBR232" s="598"/>
      <c r="NBS232" s="600"/>
      <c r="NBT232" s="599"/>
      <c r="NBU232" s="599"/>
      <c r="NBV232" s="599"/>
      <c r="NBW232" s="360"/>
      <c r="NBX232" s="600"/>
      <c r="NBY232" s="600"/>
      <c r="NBZ232" s="600"/>
      <c r="NCA232" s="598"/>
      <c r="NCB232" s="598"/>
      <c r="NCC232" s="598"/>
      <c r="NCD232" s="598"/>
      <c r="NCE232" s="598"/>
      <c r="NCF232" s="598"/>
      <c r="NCG232" s="598"/>
      <c r="NCH232" s="598"/>
      <c r="NCI232" s="600"/>
      <c r="NCJ232" s="599"/>
      <c r="NCK232" s="599"/>
      <c r="NCL232" s="599"/>
      <c r="NCM232" s="360"/>
      <c r="NCN232" s="600"/>
      <c r="NCO232" s="600"/>
      <c r="NCP232" s="600"/>
      <c r="NCQ232" s="598"/>
      <c r="NCR232" s="598"/>
      <c r="NCS232" s="598"/>
      <c r="NCT232" s="598"/>
      <c r="NCU232" s="598"/>
      <c r="NCV232" s="598"/>
      <c r="NCW232" s="598"/>
      <c r="NCX232" s="598"/>
      <c r="NCY232" s="600"/>
      <c r="NCZ232" s="599"/>
      <c r="NDA232" s="599"/>
      <c r="NDB232" s="599"/>
      <c r="NDC232" s="360"/>
      <c r="NDD232" s="600"/>
      <c r="NDE232" s="600"/>
      <c r="NDF232" s="600"/>
      <c r="NDG232" s="598"/>
      <c r="NDH232" s="598"/>
      <c r="NDI232" s="598"/>
      <c r="NDJ232" s="598"/>
      <c r="NDK232" s="598"/>
      <c r="NDL232" s="598"/>
      <c r="NDM232" s="598"/>
      <c r="NDN232" s="598"/>
      <c r="NDO232" s="600"/>
      <c r="NDP232" s="599"/>
      <c r="NDQ232" s="599"/>
      <c r="NDR232" s="599"/>
      <c r="NDS232" s="360"/>
      <c r="NDT232" s="600"/>
      <c r="NDU232" s="600"/>
      <c r="NDV232" s="600"/>
      <c r="NDW232" s="598"/>
      <c r="NDX232" s="598"/>
      <c r="NDY232" s="598"/>
      <c r="NDZ232" s="598"/>
      <c r="NEA232" s="598"/>
      <c r="NEB232" s="598"/>
      <c r="NEC232" s="598"/>
      <c r="NED232" s="598"/>
      <c r="NEE232" s="600"/>
      <c r="NEF232" s="599"/>
      <c r="NEG232" s="599"/>
      <c r="NEH232" s="599"/>
      <c r="NEI232" s="360"/>
      <c r="NEJ232" s="600"/>
      <c r="NEK232" s="600"/>
      <c r="NEL232" s="600"/>
      <c r="NEM232" s="598"/>
      <c r="NEN232" s="598"/>
      <c r="NEO232" s="598"/>
      <c r="NEP232" s="598"/>
      <c r="NEQ232" s="598"/>
      <c r="NER232" s="598"/>
      <c r="NES232" s="598"/>
      <c r="NET232" s="598"/>
      <c r="NEU232" s="600"/>
      <c r="NEV232" s="599"/>
      <c r="NEW232" s="599"/>
      <c r="NEX232" s="599"/>
      <c r="NEY232" s="360"/>
      <c r="NEZ232" s="600"/>
      <c r="NFA232" s="600"/>
      <c r="NFB232" s="600"/>
      <c r="NFC232" s="598"/>
      <c r="NFD232" s="598"/>
      <c r="NFE232" s="598"/>
      <c r="NFF232" s="598"/>
      <c r="NFG232" s="598"/>
      <c r="NFH232" s="598"/>
      <c r="NFI232" s="598"/>
      <c r="NFJ232" s="598"/>
      <c r="NFK232" s="600"/>
      <c r="NFL232" s="599"/>
      <c r="NFM232" s="599"/>
      <c r="NFN232" s="599"/>
      <c r="NFO232" s="360"/>
      <c r="NFP232" s="600"/>
      <c r="NFQ232" s="600"/>
      <c r="NFR232" s="600"/>
      <c r="NFS232" s="598"/>
      <c r="NFT232" s="598"/>
      <c r="NFU232" s="598"/>
      <c r="NFV232" s="598"/>
      <c r="NFW232" s="598"/>
      <c r="NFX232" s="598"/>
      <c r="NFY232" s="598"/>
      <c r="NFZ232" s="598"/>
      <c r="NGA232" s="600"/>
      <c r="NGB232" s="599"/>
      <c r="NGC232" s="599"/>
      <c r="NGD232" s="599"/>
      <c r="NGE232" s="360"/>
      <c r="NGF232" s="600"/>
      <c r="NGG232" s="600"/>
      <c r="NGH232" s="600"/>
      <c r="NGI232" s="598"/>
      <c r="NGJ232" s="598"/>
      <c r="NGK232" s="598"/>
      <c r="NGL232" s="598"/>
      <c r="NGM232" s="598"/>
      <c r="NGN232" s="598"/>
      <c r="NGO232" s="598"/>
      <c r="NGP232" s="598"/>
      <c r="NGQ232" s="600"/>
      <c r="NGR232" s="599"/>
      <c r="NGS232" s="599"/>
      <c r="NGT232" s="599"/>
      <c r="NGU232" s="360"/>
      <c r="NGV232" s="600"/>
      <c r="NGW232" s="600"/>
      <c r="NGX232" s="600"/>
      <c r="NGY232" s="598"/>
      <c r="NGZ232" s="598"/>
      <c r="NHA232" s="598"/>
      <c r="NHB232" s="598"/>
      <c r="NHC232" s="598"/>
      <c r="NHD232" s="598"/>
      <c r="NHE232" s="598"/>
      <c r="NHF232" s="598"/>
      <c r="NHG232" s="600"/>
      <c r="NHH232" s="599"/>
      <c r="NHI232" s="599"/>
      <c r="NHJ232" s="599"/>
      <c r="NHK232" s="360"/>
      <c r="NHL232" s="600"/>
      <c r="NHM232" s="600"/>
      <c r="NHN232" s="600"/>
      <c r="NHO232" s="598"/>
      <c r="NHP232" s="598"/>
      <c r="NHQ232" s="598"/>
      <c r="NHR232" s="598"/>
      <c r="NHS232" s="598"/>
      <c r="NHT232" s="598"/>
      <c r="NHU232" s="598"/>
      <c r="NHV232" s="598"/>
      <c r="NHW232" s="600"/>
      <c r="NHX232" s="599"/>
      <c r="NHY232" s="599"/>
      <c r="NHZ232" s="599"/>
      <c r="NIA232" s="360"/>
      <c r="NIB232" s="600"/>
      <c r="NIC232" s="600"/>
      <c r="NID232" s="600"/>
      <c r="NIE232" s="598"/>
      <c r="NIF232" s="598"/>
      <c r="NIG232" s="598"/>
      <c r="NIH232" s="598"/>
      <c r="NII232" s="598"/>
      <c r="NIJ232" s="598"/>
      <c r="NIK232" s="598"/>
      <c r="NIL232" s="598"/>
      <c r="NIM232" s="600"/>
      <c r="NIN232" s="599"/>
      <c r="NIO232" s="599"/>
      <c r="NIP232" s="599"/>
      <c r="NIQ232" s="360"/>
      <c r="NIR232" s="600"/>
      <c r="NIS232" s="600"/>
      <c r="NIT232" s="600"/>
      <c r="NIU232" s="598"/>
      <c r="NIV232" s="598"/>
      <c r="NIW232" s="598"/>
      <c r="NIX232" s="598"/>
      <c r="NIY232" s="598"/>
      <c r="NIZ232" s="598"/>
      <c r="NJA232" s="598"/>
      <c r="NJB232" s="598"/>
      <c r="NJC232" s="600"/>
      <c r="NJD232" s="599"/>
      <c r="NJE232" s="599"/>
      <c r="NJF232" s="599"/>
      <c r="NJG232" s="360"/>
      <c r="NJH232" s="600"/>
      <c r="NJI232" s="600"/>
      <c r="NJJ232" s="600"/>
      <c r="NJK232" s="598"/>
      <c r="NJL232" s="598"/>
      <c r="NJM232" s="598"/>
      <c r="NJN232" s="598"/>
      <c r="NJO232" s="598"/>
      <c r="NJP232" s="598"/>
      <c r="NJQ232" s="598"/>
      <c r="NJR232" s="598"/>
      <c r="NJS232" s="600"/>
      <c r="NJT232" s="599"/>
      <c r="NJU232" s="599"/>
      <c r="NJV232" s="599"/>
      <c r="NJW232" s="360"/>
      <c r="NJX232" s="600"/>
      <c r="NJY232" s="600"/>
      <c r="NJZ232" s="600"/>
      <c r="NKA232" s="598"/>
      <c r="NKB232" s="598"/>
      <c r="NKC232" s="598"/>
      <c r="NKD232" s="598"/>
      <c r="NKE232" s="598"/>
      <c r="NKF232" s="598"/>
      <c r="NKG232" s="598"/>
      <c r="NKH232" s="598"/>
      <c r="NKI232" s="600"/>
      <c r="NKJ232" s="599"/>
      <c r="NKK232" s="599"/>
      <c r="NKL232" s="599"/>
      <c r="NKM232" s="360"/>
      <c r="NKN232" s="600"/>
      <c r="NKO232" s="600"/>
      <c r="NKP232" s="600"/>
      <c r="NKQ232" s="598"/>
      <c r="NKR232" s="598"/>
      <c r="NKS232" s="598"/>
      <c r="NKT232" s="598"/>
      <c r="NKU232" s="598"/>
      <c r="NKV232" s="598"/>
      <c r="NKW232" s="598"/>
      <c r="NKX232" s="598"/>
      <c r="NKY232" s="600"/>
      <c r="NKZ232" s="599"/>
      <c r="NLA232" s="599"/>
      <c r="NLB232" s="599"/>
      <c r="NLC232" s="360"/>
      <c r="NLD232" s="600"/>
      <c r="NLE232" s="600"/>
      <c r="NLF232" s="600"/>
      <c r="NLG232" s="598"/>
      <c r="NLH232" s="598"/>
      <c r="NLI232" s="598"/>
      <c r="NLJ232" s="598"/>
      <c r="NLK232" s="598"/>
      <c r="NLL232" s="598"/>
      <c r="NLM232" s="598"/>
      <c r="NLN232" s="598"/>
      <c r="NLO232" s="600"/>
      <c r="NLP232" s="599"/>
      <c r="NLQ232" s="599"/>
      <c r="NLR232" s="599"/>
      <c r="NLS232" s="360"/>
      <c r="NLT232" s="600"/>
      <c r="NLU232" s="600"/>
      <c r="NLV232" s="600"/>
      <c r="NLW232" s="598"/>
      <c r="NLX232" s="598"/>
      <c r="NLY232" s="598"/>
      <c r="NLZ232" s="598"/>
      <c r="NMA232" s="598"/>
      <c r="NMB232" s="598"/>
      <c r="NMC232" s="598"/>
      <c r="NMD232" s="598"/>
      <c r="NME232" s="600"/>
      <c r="NMF232" s="599"/>
      <c r="NMG232" s="599"/>
      <c r="NMH232" s="599"/>
      <c r="NMI232" s="360"/>
      <c r="NMJ232" s="600"/>
      <c r="NMK232" s="600"/>
      <c r="NML232" s="600"/>
      <c r="NMM232" s="598"/>
      <c r="NMN232" s="598"/>
      <c r="NMO232" s="598"/>
      <c r="NMP232" s="598"/>
      <c r="NMQ232" s="598"/>
      <c r="NMR232" s="598"/>
      <c r="NMS232" s="598"/>
      <c r="NMT232" s="598"/>
      <c r="NMU232" s="600"/>
      <c r="NMV232" s="599"/>
      <c r="NMW232" s="599"/>
      <c r="NMX232" s="599"/>
      <c r="NMY232" s="360"/>
      <c r="NMZ232" s="600"/>
      <c r="NNA232" s="600"/>
      <c r="NNB232" s="600"/>
      <c r="NNC232" s="598"/>
      <c r="NND232" s="598"/>
      <c r="NNE232" s="598"/>
      <c r="NNF232" s="598"/>
      <c r="NNG232" s="598"/>
      <c r="NNH232" s="598"/>
      <c r="NNI232" s="598"/>
      <c r="NNJ232" s="598"/>
      <c r="NNK232" s="600"/>
      <c r="NNL232" s="599"/>
      <c r="NNM232" s="599"/>
      <c r="NNN232" s="599"/>
      <c r="NNO232" s="360"/>
      <c r="NNP232" s="600"/>
      <c r="NNQ232" s="600"/>
      <c r="NNR232" s="600"/>
      <c r="NNS232" s="598"/>
      <c r="NNT232" s="598"/>
      <c r="NNU232" s="598"/>
      <c r="NNV232" s="598"/>
      <c r="NNW232" s="598"/>
      <c r="NNX232" s="598"/>
      <c r="NNY232" s="598"/>
      <c r="NNZ232" s="598"/>
      <c r="NOA232" s="600"/>
      <c r="NOB232" s="599"/>
      <c r="NOC232" s="599"/>
      <c r="NOD232" s="599"/>
      <c r="NOE232" s="360"/>
      <c r="NOF232" s="600"/>
      <c r="NOG232" s="600"/>
      <c r="NOH232" s="600"/>
      <c r="NOI232" s="598"/>
      <c r="NOJ232" s="598"/>
      <c r="NOK232" s="598"/>
      <c r="NOL232" s="598"/>
      <c r="NOM232" s="598"/>
      <c r="NON232" s="598"/>
      <c r="NOO232" s="598"/>
      <c r="NOP232" s="598"/>
      <c r="NOQ232" s="600"/>
      <c r="NOR232" s="599"/>
      <c r="NOS232" s="599"/>
      <c r="NOT232" s="599"/>
      <c r="NOU232" s="360"/>
      <c r="NOV232" s="600"/>
      <c r="NOW232" s="600"/>
      <c r="NOX232" s="600"/>
      <c r="NOY232" s="598"/>
      <c r="NOZ232" s="598"/>
      <c r="NPA232" s="598"/>
      <c r="NPB232" s="598"/>
      <c r="NPC232" s="598"/>
      <c r="NPD232" s="598"/>
      <c r="NPE232" s="598"/>
      <c r="NPF232" s="598"/>
      <c r="NPG232" s="600"/>
      <c r="NPH232" s="599"/>
      <c r="NPI232" s="599"/>
      <c r="NPJ232" s="599"/>
      <c r="NPK232" s="360"/>
      <c r="NPL232" s="600"/>
      <c r="NPM232" s="600"/>
      <c r="NPN232" s="600"/>
      <c r="NPO232" s="598"/>
      <c r="NPP232" s="598"/>
      <c r="NPQ232" s="598"/>
      <c r="NPR232" s="598"/>
      <c r="NPS232" s="598"/>
      <c r="NPT232" s="598"/>
      <c r="NPU232" s="598"/>
      <c r="NPV232" s="598"/>
      <c r="NPW232" s="600"/>
      <c r="NPX232" s="599"/>
      <c r="NPY232" s="599"/>
      <c r="NPZ232" s="599"/>
      <c r="NQA232" s="360"/>
      <c r="NQB232" s="600"/>
      <c r="NQC232" s="600"/>
      <c r="NQD232" s="600"/>
      <c r="NQE232" s="598"/>
      <c r="NQF232" s="598"/>
      <c r="NQG232" s="598"/>
      <c r="NQH232" s="598"/>
      <c r="NQI232" s="598"/>
      <c r="NQJ232" s="598"/>
      <c r="NQK232" s="598"/>
      <c r="NQL232" s="598"/>
      <c r="NQM232" s="600"/>
      <c r="NQN232" s="599"/>
      <c r="NQO232" s="599"/>
      <c r="NQP232" s="599"/>
      <c r="NQQ232" s="360"/>
      <c r="NQR232" s="600"/>
      <c r="NQS232" s="600"/>
      <c r="NQT232" s="600"/>
      <c r="NQU232" s="598"/>
      <c r="NQV232" s="598"/>
      <c r="NQW232" s="598"/>
      <c r="NQX232" s="598"/>
      <c r="NQY232" s="598"/>
      <c r="NQZ232" s="598"/>
      <c r="NRA232" s="598"/>
      <c r="NRB232" s="598"/>
      <c r="NRC232" s="600"/>
      <c r="NRD232" s="599"/>
      <c r="NRE232" s="599"/>
      <c r="NRF232" s="599"/>
      <c r="NRG232" s="360"/>
      <c r="NRH232" s="600"/>
      <c r="NRI232" s="600"/>
      <c r="NRJ232" s="600"/>
      <c r="NRK232" s="598"/>
      <c r="NRL232" s="598"/>
      <c r="NRM232" s="598"/>
      <c r="NRN232" s="598"/>
      <c r="NRO232" s="598"/>
      <c r="NRP232" s="598"/>
      <c r="NRQ232" s="598"/>
      <c r="NRR232" s="598"/>
      <c r="NRS232" s="600"/>
      <c r="NRT232" s="599"/>
      <c r="NRU232" s="599"/>
      <c r="NRV232" s="599"/>
      <c r="NRW232" s="360"/>
      <c r="NRX232" s="600"/>
      <c r="NRY232" s="600"/>
      <c r="NRZ232" s="600"/>
      <c r="NSA232" s="598"/>
      <c r="NSB232" s="598"/>
      <c r="NSC232" s="598"/>
      <c r="NSD232" s="598"/>
      <c r="NSE232" s="598"/>
      <c r="NSF232" s="598"/>
      <c r="NSG232" s="598"/>
      <c r="NSH232" s="598"/>
      <c r="NSI232" s="600"/>
      <c r="NSJ232" s="599"/>
      <c r="NSK232" s="599"/>
      <c r="NSL232" s="599"/>
      <c r="NSM232" s="360"/>
      <c r="NSN232" s="600"/>
      <c r="NSO232" s="600"/>
      <c r="NSP232" s="600"/>
      <c r="NSQ232" s="598"/>
      <c r="NSR232" s="598"/>
      <c r="NSS232" s="598"/>
      <c r="NST232" s="598"/>
      <c r="NSU232" s="598"/>
      <c r="NSV232" s="598"/>
      <c r="NSW232" s="598"/>
      <c r="NSX232" s="598"/>
      <c r="NSY232" s="600"/>
      <c r="NSZ232" s="599"/>
      <c r="NTA232" s="599"/>
      <c r="NTB232" s="599"/>
      <c r="NTC232" s="360"/>
      <c r="NTD232" s="600"/>
      <c r="NTE232" s="600"/>
      <c r="NTF232" s="600"/>
      <c r="NTG232" s="598"/>
      <c r="NTH232" s="598"/>
      <c r="NTI232" s="598"/>
      <c r="NTJ232" s="598"/>
      <c r="NTK232" s="598"/>
      <c r="NTL232" s="598"/>
      <c r="NTM232" s="598"/>
      <c r="NTN232" s="598"/>
      <c r="NTO232" s="600"/>
      <c r="NTP232" s="599"/>
      <c r="NTQ232" s="599"/>
      <c r="NTR232" s="599"/>
      <c r="NTS232" s="360"/>
      <c r="NTT232" s="600"/>
      <c r="NTU232" s="600"/>
      <c r="NTV232" s="600"/>
      <c r="NTW232" s="598"/>
      <c r="NTX232" s="598"/>
      <c r="NTY232" s="598"/>
      <c r="NTZ232" s="598"/>
      <c r="NUA232" s="598"/>
      <c r="NUB232" s="598"/>
      <c r="NUC232" s="598"/>
      <c r="NUD232" s="598"/>
      <c r="NUE232" s="600"/>
      <c r="NUF232" s="599"/>
      <c r="NUG232" s="599"/>
      <c r="NUH232" s="599"/>
      <c r="NUI232" s="360"/>
      <c r="NUJ232" s="600"/>
      <c r="NUK232" s="600"/>
      <c r="NUL232" s="600"/>
      <c r="NUM232" s="598"/>
      <c r="NUN232" s="598"/>
      <c r="NUO232" s="598"/>
      <c r="NUP232" s="598"/>
      <c r="NUQ232" s="598"/>
      <c r="NUR232" s="598"/>
      <c r="NUS232" s="598"/>
      <c r="NUT232" s="598"/>
      <c r="NUU232" s="600"/>
      <c r="NUV232" s="599"/>
      <c r="NUW232" s="599"/>
      <c r="NUX232" s="599"/>
      <c r="NUY232" s="360"/>
      <c r="NUZ232" s="600"/>
      <c r="NVA232" s="600"/>
      <c r="NVB232" s="600"/>
      <c r="NVC232" s="598"/>
      <c r="NVD232" s="598"/>
      <c r="NVE232" s="598"/>
      <c r="NVF232" s="598"/>
      <c r="NVG232" s="598"/>
      <c r="NVH232" s="598"/>
      <c r="NVI232" s="598"/>
      <c r="NVJ232" s="598"/>
      <c r="NVK232" s="600"/>
      <c r="NVL232" s="599"/>
      <c r="NVM232" s="599"/>
      <c r="NVN232" s="599"/>
      <c r="NVO232" s="360"/>
      <c r="NVP232" s="600"/>
      <c r="NVQ232" s="600"/>
      <c r="NVR232" s="600"/>
      <c r="NVS232" s="598"/>
      <c r="NVT232" s="598"/>
      <c r="NVU232" s="598"/>
      <c r="NVV232" s="598"/>
      <c r="NVW232" s="598"/>
      <c r="NVX232" s="598"/>
      <c r="NVY232" s="598"/>
      <c r="NVZ232" s="598"/>
      <c r="NWA232" s="600"/>
      <c r="NWB232" s="599"/>
      <c r="NWC232" s="599"/>
      <c r="NWD232" s="599"/>
      <c r="NWE232" s="360"/>
      <c r="NWF232" s="600"/>
      <c r="NWG232" s="600"/>
      <c r="NWH232" s="600"/>
      <c r="NWI232" s="598"/>
      <c r="NWJ232" s="598"/>
      <c r="NWK232" s="598"/>
      <c r="NWL232" s="598"/>
      <c r="NWM232" s="598"/>
      <c r="NWN232" s="598"/>
      <c r="NWO232" s="598"/>
      <c r="NWP232" s="598"/>
      <c r="NWQ232" s="600"/>
      <c r="NWR232" s="599"/>
      <c r="NWS232" s="599"/>
      <c r="NWT232" s="599"/>
      <c r="NWU232" s="360"/>
      <c r="NWV232" s="600"/>
      <c r="NWW232" s="600"/>
      <c r="NWX232" s="600"/>
      <c r="NWY232" s="598"/>
      <c r="NWZ232" s="598"/>
      <c r="NXA232" s="598"/>
      <c r="NXB232" s="598"/>
      <c r="NXC232" s="598"/>
      <c r="NXD232" s="598"/>
      <c r="NXE232" s="598"/>
      <c r="NXF232" s="598"/>
      <c r="NXG232" s="600"/>
      <c r="NXH232" s="599"/>
      <c r="NXI232" s="599"/>
      <c r="NXJ232" s="599"/>
      <c r="NXK232" s="360"/>
      <c r="NXL232" s="600"/>
      <c r="NXM232" s="600"/>
      <c r="NXN232" s="600"/>
      <c r="NXO232" s="598"/>
      <c r="NXP232" s="598"/>
      <c r="NXQ232" s="598"/>
      <c r="NXR232" s="598"/>
      <c r="NXS232" s="598"/>
      <c r="NXT232" s="598"/>
      <c r="NXU232" s="598"/>
      <c r="NXV232" s="598"/>
      <c r="NXW232" s="600"/>
      <c r="NXX232" s="599"/>
      <c r="NXY232" s="599"/>
      <c r="NXZ232" s="599"/>
      <c r="NYA232" s="360"/>
      <c r="NYB232" s="600"/>
      <c r="NYC232" s="600"/>
      <c r="NYD232" s="600"/>
      <c r="NYE232" s="598"/>
      <c r="NYF232" s="598"/>
      <c r="NYG232" s="598"/>
      <c r="NYH232" s="598"/>
      <c r="NYI232" s="598"/>
      <c r="NYJ232" s="598"/>
      <c r="NYK232" s="598"/>
      <c r="NYL232" s="598"/>
      <c r="NYM232" s="600"/>
      <c r="NYN232" s="599"/>
      <c r="NYO232" s="599"/>
      <c r="NYP232" s="599"/>
      <c r="NYQ232" s="360"/>
      <c r="NYR232" s="600"/>
      <c r="NYS232" s="600"/>
      <c r="NYT232" s="600"/>
      <c r="NYU232" s="598"/>
      <c r="NYV232" s="598"/>
      <c r="NYW232" s="598"/>
      <c r="NYX232" s="598"/>
      <c r="NYY232" s="598"/>
      <c r="NYZ232" s="598"/>
      <c r="NZA232" s="598"/>
      <c r="NZB232" s="598"/>
      <c r="NZC232" s="600"/>
      <c r="NZD232" s="599"/>
      <c r="NZE232" s="599"/>
      <c r="NZF232" s="599"/>
      <c r="NZG232" s="360"/>
      <c r="NZH232" s="600"/>
      <c r="NZI232" s="600"/>
      <c r="NZJ232" s="600"/>
      <c r="NZK232" s="598"/>
      <c r="NZL232" s="598"/>
      <c r="NZM232" s="598"/>
      <c r="NZN232" s="598"/>
      <c r="NZO232" s="598"/>
      <c r="NZP232" s="598"/>
      <c r="NZQ232" s="598"/>
      <c r="NZR232" s="598"/>
      <c r="NZS232" s="600"/>
      <c r="NZT232" s="599"/>
      <c r="NZU232" s="599"/>
      <c r="NZV232" s="599"/>
      <c r="NZW232" s="360"/>
      <c r="NZX232" s="600"/>
      <c r="NZY232" s="600"/>
      <c r="NZZ232" s="600"/>
      <c r="OAA232" s="598"/>
      <c r="OAB232" s="598"/>
      <c r="OAC232" s="598"/>
      <c r="OAD232" s="598"/>
      <c r="OAE232" s="598"/>
      <c r="OAF232" s="598"/>
      <c r="OAG232" s="598"/>
      <c r="OAH232" s="598"/>
      <c r="OAI232" s="600"/>
      <c r="OAJ232" s="599"/>
      <c r="OAK232" s="599"/>
      <c r="OAL232" s="599"/>
      <c r="OAM232" s="360"/>
      <c r="OAN232" s="600"/>
      <c r="OAO232" s="600"/>
      <c r="OAP232" s="600"/>
      <c r="OAQ232" s="598"/>
      <c r="OAR232" s="598"/>
      <c r="OAS232" s="598"/>
      <c r="OAT232" s="598"/>
      <c r="OAU232" s="598"/>
      <c r="OAV232" s="598"/>
      <c r="OAW232" s="598"/>
      <c r="OAX232" s="598"/>
      <c r="OAY232" s="600"/>
      <c r="OAZ232" s="599"/>
      <c r="OBA232" s="599"/>
      <c r="OBB232" s="599"/>
      <c r="OBC232" s="360"/>
      <c r="OBD232" s="600"/>
      <c r="OBE232" s="600"/>
      <c r="OBF232" s="600"/>
      <c r="OBG232" s="598"/>
      <c r="OBH232" s="598"/>
      <c r="OBI232" s="598"/>
      <c r="OBJ232" s="598"/>
      <c r="OBK232" s="598"/>
      <c r="OBL232" s="598"/>
      <c r="OBM232" s="598"/>
      <c r="OBN232" s="598"/>
      <c r="OBO232" s="600"/>
      <c r="OBP232" s="599"/>
      <c r="OBQ232" s="599"/>
      <c r="OBR232" s="599"/>
      <c r="OBS232" s="360"/>
      <c r="OBT232" s="600"/>
      <c r="OBU232" s="600"/>
      <c r="OBV232" s="600"/>
      <c r="OBW232" s="598"/>
      <c r="OBX232" s="598"/>
      <c r="OBY232" s="598"/>
      <c r="OBZ232" s="598"/>
      <c r="OCA232" s="598"/>
      <c r="OCB232" s="598"/>
      <c r="OCC232" s="598"/>
      <c r="OCD232" s="598"/>
      <c r="OCE232" s="600"/>
      <c r="OCF232" s="599"/>
      <c r="OCG232" s="599"/>
      <c r="OCH232" s="599"/>
      <c r="OCI232" s="360"/>
      <c r="OCJ232" s="600"/>
      <c r="OCK232" s="600"/>
      <c r="OCL232" s="600"/>
      <c r="OCM232" s="598"/>
      <c r="OCN232" s="598"/>
      <c r="OCO232" s="598"/>
      <c r="OCP232" s="598"/>
      <c r="OCQ232" s="598"/>
      <c r="OCR232" s="598"/>
      <c r="OCS232" s="598"/>
      <c r="OCT232" s="598"/>
      <c r="OCU232" s="600"/>
      <c r="OCV232" s="599"/>
      <c r="OCW232" s="599"/>
      <c r="OCX232" s="599"/>
      <c r="OCY232" s="360"/>
      <c r="OCZ232" s="600"/>
      <c r="ODA232" s="600"/>
      <c r="ODB232" s="600"/>
      <c r="ODC232" s="598"/>
      <c r="ODD232" s="598"/>
      <c r="ODE232" s="598"/>
      <c r="ODF232" s="598"/>
      <c r="ODG232" s="598"/>
      <c r="ODH232" s="598"/>
      <c r="ODI232" s="598"/>
      <c r="ODJ232" s="598"/>
      <c r="ODK232" s="600"/>
      <c r="ODL232" s="599"/>
      <c r="ODM232" s="599"/>
      <c r="ODN232" s="599"/>
      <c r="ODO232" s="360"/>
      <c r="ODP232" s="600"/>
      <c r="ODQ232" s="600"/>
      <c r="ODR232" s="600"/>
      <c r="ODS232" s="598"/>
      <c r="ODT232" s="598"/>
      <c r="ODU232" s="598"/>
      <c r="ODV232" s="598"/>
      <c r="ODW232" s="598"/>
      <c r="ODX232" s="598"/>
      <c r="ODY232" s="598"/>
      <c r="ODZ232" s="598"/>
      <c r="OEA232" s="600"/>
      <c r="OEB232" s="599"/>
      <c r="OEC232" s="599"/>
      <c r="OED232" s="599"/>
      <c r="OEE232" s="360"/>
      <c r="OEF232" s="600"/>
      <c r="OEG232" s="600"/>
      <c r="OEH232" s="600"/>
      <c r="OEI232" s="598"/>
      <c r="OEJ232" s="598"/>
      <c r="OEK232" s="598"/>
      <c r="OEL232" s="598"/>
      <c r="OEM232" s="598"/>
      <c r="OEN232" s="598"/>
      <c r="OEO232" s="598"/>
      <c r="OEP232" s="598"/>
      <c r="OEQ232" s="600"/>
      <c r="OER232" s="599"/>
      <c r="OES232" s="599"/>
      <c r="OET232" s="599"/>
      <c r="OEU232" s="360"/>
      <c r="OEV232" s="600"/>
      <c r="OEW232" s="600"/>
      <c r="OEX232" s="600"/>
      <c r="OEY232" s="598"/>
      <c r="OEZ232" s="598"/>
      <c r="OFA232" s="598"/>
      <c r="OFB232" s="598"/>
      <c r="OFC232" s="598"/>
      <c r="OFD232" s="598"/>
      <c r="OFE232" s="598"/>
      <c r="OFF232" s="598"/>
      <c r="OFG232" s="600"/>
      <c r="OFH232" s="599"/>
      <c r="OFI232" s="599"/>
      <c r="OFJ232" s="599"/>
      <c r="OFK232" s="360"/>
      <c r="OFL232" s="600"/>
      <c r="OFM232" s="600"/>
      <c r="OFN232" s="600"/>
      <c r="OFO232" s="598"/>
      <c r="OFP232" s="598"/>
      <c r="OFQ232" s="598"/>
      <c r="OFR232" s="598"/>
      <c r="OFS232" s="598"/>
      <c r="OFT232" s="598"/>
      <c r="OFU232" s="598"/>
      <c r="OFV232" s="598"/>
      <c r="OFW232" s="600"/>
      <c r="OFX232" s="599"/>
      <c r="OFY232" s="599"/>
      <c r="OFZ232" s="599"/>
      <c r="OGA232" s="360"/>
      <c r="OGB232" s="600"/>
      <c r="OGC232" s="600"/>
      <c r="OGD232" s="600"/>
      <c r="OGE232" s="598"/>
      <c r="OGF232" s="598"/>
      <c r="OGG232" s="598"/>
      <c r="OGH232" s="598"/>
      <c r="OGI232" s="598"/>
      <c r="OGJ232" s="598"/>
      <c r="OGK232" s="598"/>
      <c r="OGL232" s="598"/>
      <c r="OGM232" s="600"/>
      <c r="OGN232" s="599"/>
      <c r="OGO232" s="599"/>
      <c r="OGP232" s="599"/>
      <c r="OGQ232" s="360"/>
      <c r="OGR232" s="600"/>
      <c r="OGS232" s="600"/>
      <c r="OGT232" s="600"/>
      <c r="OGU232" s="598"/>
      <c r="OGV232" s="598"/>
      <c r="OGW232" s="598"/>
      <c r="OGX232" s="598"/>
      <c r="OGY232" s="598"/>
      <c r="OGZ232" s="598"/>
      <c r="OHA232" s="598"/>
      <c r="OHB232" s="598"/>
      <c r="OHC232" s="600"/>
      <c r="OHD232" s="599"/>
      <c r="OHE232" s="599"/>
      <c r="OHF232" s="599"/>
      <c r="OHG232" s="360"/>
      <c r="OHH232" s="600"/>
      <c r="OHI232" s="600"/>
      <c r="OHJ232" s="600"/>
      <c r="OHK232" s="598"/>
      <c r="OHL232" s="598"/>
      <c r="OHM232" s="598"/>
      <c r="OHN232" s="598"/>
      <c r="OHO232" s="598"/>
      <c r="OHP232" s="598"/>
      <c r="OHQ232" s="598"/>
      <c r="OHR232" s="598"/>
      <c r="OHS232" s="600"/>
      <c r="OHT232" s="599"/>
      <c r="OHU232" s="599"/>
      <c r="OHV232" s="599"/>
      <c r="OHW232" s="360"/>
      <c r="OHX232" s="600"/>
      <c r="OHY232" s="600"/>
      <c r="OHZ232" s="600"/>
      <c r="OIA232" s="598"/>
      <c r="OIB232" s="598"/>
      <c r="OIC232" s="598"/>
      <c r="OID232" s="598"/>
      <c r="OIE232" s="598"/>
      <c r="OIF232" s="598"/>
      <c r="OIG232" s="598"/>
      <c r="OIH232" s="598"/>
      <c r="OII232" s="600"/>
      <c r="OIJ232" s="599"/>
      <c r="OIK232" s="599"/>
      <c r="OIL232" s="599"/>
      <c r="OIM232" s="360"/>
      <c r="OIN232" s="600"/>
      <c r="OIO232" s="600"/>
      <c r="OIP232" s="600"/>
      <c r="OIQ232" s="598"/>
      <c r="OIR232" s="598"/>
      <c r="OIS232" s="598"/>
      <c r="OIT232" s="598"/>
      <c r="OIU232" s="598"/>
      <c r="OIV232" s="598"/>
      <c r="OIW232" s="598"/>
      <c r="OIX232" s="598"/>
      <c r="OIY232" s="600"/>
      <c r="OIZ232" s="599"/>
      <c r="OJA232" s="599"/>
      <c r="OJB232" s="599"/>
      <c r="OJC232" s="360"/>
      <c r="OJD232" s="600"/>
      <c r="OJE232" s="600"/>
      <c r="OJF232" s="600"/>
      <c r="OJG232" s="598"/>
      <c r="OJH232" s="598"/>
      <c r="OJI232" s="598"/>
      <c r="OJJ232" s="598"/>
      <c r="OJK232" s="598"/>
      <c r="OJL232" s="598"/>
      <c r="OJM232" s="598"/>
      <c r="OJN232" s="598"/>
      <c r="OJO232" s="600"/>
      <c r="OJP232" s="599"/>
      <c r="OJQ232" s="599"/>
      <c r="OJR232" s="599"/>
      <c r="OJS232" s="360"/>
      <c r="OJT232" s="600"/>
      <c r="OJU232" s="600"/>
      <c r="OJV232" s="600"/>
      <c r="OJW232" s="598"/>
      <c r="OJX232" s="598"/>
      <c r="OJY232" s="598"/>
      <c r="OJZ232" s="598"/>
      <c r="OKA232" s="598"/>
      <c r="OKB232" s="598"/>
      <c r="OKC232" s="598"/>
      <c r="OKD232" s="598"/>
      <c r="OKE232" s="600"/>
      <c r="OKF232" s="599"/>
      <c r="OKG232" s="599"/>
      <c r="OKH232" s="599"/>
      <c r="OKI232" s="360"/>
      <c r="OKJ232" s="600"/>
      <c r="OKK232" s="600"/>
      <c r="OKL232" s="600"/>
      <c r="OKM232" s="598"/>
      <c r="OKN232" s="598"/>
      <c r="OKO232" s="598"/>
      <c r="OKP232" s="598"/>
      <c r="OKQ232" s="598"/>
      <c r="OKR232" s="598"/>
      <c r="OKS232" s="598"/>
      <c r="OKT232" s="598"/>
      <c r="OKU232" s="600"/>
      <c r="OKV232" s="599"/>
      <c r="OKW232" s="599"/>
      <c r="OKX232" s="599"/>
      <c r="OKY232" s="360"/>
      <c r="OKZ232" s="600"/>
      <c r="OLA232" s="600"/>
      <c r="OLB232" s="600"/>
      <c r="OLC232" s="598"/>
      <c r="OLD232" s="598"/>
      <c r="OLE232" s="598"/>
      <c r="OLF232" s="598"/>
      <c r="OLG232" s="598"/>
      <c r="OLH232" s="598"/>
      <c r="OLI232" s="598"/>
      <c r="OLJ232" s="598"/>
      <c r="OLK232" s="600"/>
      <c r="OLL232" s="599"/>
      <c r="OLM232" s="599"/>
      <c r="OLN232" s="599"/>
      <c r="OLO232" s="360"/>
      <c r="OLP232" s="600"/>
      <c r="OLQ232" s="600"/>
      <c r="OLR232" s="600"/>
      <c r="OLS232" s="598"/>
      <c r="OLT232" s="598"/>
      <c r="OLU232" s="598"/>
      <c r="OLV232" s="598"/>
      <c r="OLW232" s="598"/>
      <c r="OLX232" s="598"/>
      <c r="OLY232" s="598"/>
      <c r="OLZ232" s="598"/>
      <c r="OMA232" s="600"/>
      <c r="OMB232" s="599"/>
      <c r="OMC232" s="599"/>
      <c r="OMD232" s="599"/>
      <c r="OME232" s="360"/>
      <c r="OMF232" s="600"/>
      <c r="OMG232" s="600"/>
      <c r="OMH232" s="600"/>
      <c r="OMI232" s="598"/>
      <c r="OMJ232" s="598"/>
      <c r="OMK232" s="598"/>
      <c r="OML232" s="598"/>
      <c r="OMM232" s="598"/>
      <c r="OMN232" s="598"/>
      <c r="OMO232" s="598"/>
      <c r="OMP232" s="598"/>
      <c r="OMQ232" s="600"/>
      <c r="OMR232" s="599"/>
      <c r="OMS232" s="599"/>
      <c r="OMT232" s="599"/>
      <c r="OMU232" s="360"/>
      <c r="OMV232" s="600"/>
      <c r="OMW232" s="600"/>
      <c r="OMX232" s="600"/>
      <c r="OMY232" s="598"/>
      <c r="OMZ232" s="598"/>
      <c r="ONA232" s="598"/>
      <c r="ONB232" s="598"/>
      <c r="ONC232" s="598"/>
      <c r="OND232" s="598"/>
      <c r="ONE232" s="598"/>
      <c r="ONF232" s="598"/>
      <c r="ONG232" s="600"/>
      <c r="ONH232" s="599"/>
      <c r="ONI232" s="599"/>
      <c r="ONJ232" s="599"/>
      <c r="ONK232" s="360"/>
      <c r="ONL232" s="600"/>
      <c r="ONM232" s="600"/>
      <c r="ONN232" s="600"/>
      <c r="ONO232" s="598"/>
      <c r="ONP232" s="598"/>
      <c r="ONQ232" s="598"/>
      <c r="ONR232" s="598"/>
      <c r="ONS232" s="598"/>
      <c r="ONT232" s="598"/>
      <c r="ONU232" s="598"/>
      <c r="ONV232" s="598"/>
      <c r="ONW232" s="600"/>
      <c r="ONX232" s="599"/>
      <c r="ONY232" s="599"/>
      <c r="ONZ232" s="599"/>
      <c r="OOA232" s="360"/>
      <c r="OOB232" s="600"/>
      <c r="OOC232" s="600"/>
      <c r="OOD232" s="600"/>
      <c r="OOE232" s="598"/>
      <c r="OOF232" s="598"/>
      <c r="OOG232" s="598"/>
      <c r="OOH232" s="598"/>
      <c r="OOI232" s="598"/>
      <c r="OOJ232" s="598"/>
      <c r="OOK232" s="598"/>
      <c r="OOL232" s="598"/>
      <c r="OOM232" s="600"/>
      <c r="OON232" s="599"/>
      <c r="OOO232" s="599"/>
      <c r="OOP232" s="599"/>
      <c r="OOQ232" s="360"/>
      <c r="OOR232" s="600"/>
      <c r="OOS232" s="600"/>
      <c r="OOT232" s="600"/>
      <c r="OOU232" s="598"/>
      <c r="OOV232" s="598"/>
      <c r="OOW232" s="598"/>
      <c r="OOX232" s="598"/>
      <c r="OOY232" s="598"/>
      <c r="OOZ232" s="598"/>
      <c r="OPA232" s="598"/>
      <c r="OPB232" s="598"/>
      <c r="OPC232" s="600"/>
      <c r="OPD232" s="599"/>
      <c r="OPE232" s="599"/>
      <c r="OPF232" s="599"/>
      <c r="OPG232" s="360"/>
      <c r="OPH232" s="600"/>
      <c r="OPI232" s="600"/>
      <c r="OPJ232" s="600"/>
      <c r="OPK232" s="598"/>
      <c r="OPL232" s="598"/>
      <c r="OPM232" s="598"/>
      <c r="OPN232" s="598"/>
      <c r="OPO232" s="598"/>
      <c r="OPP232" s="598"/>
      <c r="OPQ232" s="598"/>
      <c r="OPR232" s="598"/>
      <c r="OPS232" s="600"/>
      <c r="OPT232" s="599"/>
      <c r="OPU232" s="599"/>
      <c r="OPV232" s="599"/>
      <c r="OPW232" s="360"/>
      <c r="OPX232" s="600"/>
      <c r="OPY232" s="600"/>
      <c r="OPZ232" s="600"/>
      <c r="OQA232" s="598"/>
      <c r="OQB232" s="598"/>
      <c r="OQC232" s="598"/>
      <c r="OQD232" s="598"/>
      <c r="OQE232" s="598"/>
      <c r="OQF232" s="598"/>
      <c r="OQG232" s="598"/>
      <c r="OQH232" s="598"/>
      <c r="OQI232" s="600"/>
      <c r="OQJ232" s="599"/>
      <c r="OQK232" s="599"/>
      <c r="OQL232" s="599"/>
      <c r="OQM232" s="360"/>
      <c r="OQN232" s="600"/>
      <c r="OQO232" s="600"/>
      <c r="OQP232" s="600"/>
      <c r="OQQ232" s="598"/>
      <c r="OQR232" s="598"/>
      <c r="OQS232" s="598"/>
      <c r="OQT232" s="598"/>
      <c r="OQU232" s="598"/>
      <c r="OQV232" s="598"/>
      <c r="OQW232" s="598"/>
      <c r="OQX232" s="598"/>
      <c r="OQY232" s="600"/>
      <c r="OQZ232" s="599"/>
      <c r="ORA232" s="599"/>
      <c r="ORB232" s="599"/>
      <c r="ORC232" s="360"/>
      <c r="ORD232" s="600"/>
      <c r="ORE232" s="600"/>
      <c r="ORF232" s="600"/>
      <c r="ORG232" s="598"/>
      <c r="ORH232" s="598"/>
      <c r="ORI232" s="598"/>
      <c r="ORJ232" s="598"/>
      <c r="ORK232" s="598"/>
      <c r="ORL232" s="598"/>
      <c r="ORM232" s="598"/>
      <c r="ORN232" s="598"/>
      <c r="ORO232" s="600"/>
      <c r="ORP232" s="599"/>
      <c r="ORQ232" s="599"/>
      <c r="ORR232" s="599"/>
      <c r="ORS232" s="360"/>
      <c r="ORT232" s="600"/>
      <c r="ORU232" s="600"/>
      <c r="ORV232" s="600"/>
      <c r="ORW232" s="598"/>
      <c r="ORX232" s="598"/>
      <c r="ORY232" s="598"/>
      <c r="ORZ232" s="598"/>
      <c r="OSA232" s="598"/>
      <c r="OSB232" s="598"/>
      <c r="OSC232" s="598"/>
      <c r="OSD232" s="598"/>
      <c r="OSE232" s="600"/>
      <c r="OSF232" s="599"/>
      <c r="OSG232" s="599"/>
      <c r="OSH232" s="599"/>
      <c r="OSI232" s="360"/>
      <c r="OSJ232" s="600"/>
      <c r="OSK232" s="600"/>
      <c r="OSL232" s="600"/>
      <c r="OSM232" s="598"/>
      <c r="OSN232" s="598"/>
      <c r="OSO232" s="598"/>
      <c r="OSP232" s="598"/>
      <c r="OSQ232" s="598"/>
      <c r="OSR232" s="598"/>
      <c r="OSS232" s="598"/>
      <c r="OST232" s="598"/>
      <c r="OSU232" s="600"/>
      <c r="OSV232" s="599"/>
      <c r="OSW232" s="599"/>
      <c r="OSX232" s="599"/>
      <c r="OSY232" s="360"/>
      <c r="OSZ232" s="600"/>
      <c r="OTA232" s="600"/>
      <c r="OTB232" s="600"/>
      <c r="OTC232" s="598"/>
      <c r="OTD232" s="598"/>
      <c r="OTE232" s="598"/>
      <c r="OTF232" s="598"/>
      <c r="OTG232" s="598"/>
      <c r="OTH232" s="598"/>
      <c r="OTI232" s="598"/>
      <c r="OTJ232" s="598"/>
      <c r="OTK232" s="600"/>
      <c r="OTL232" s="599"/>
      <c r="OTM232" s="599"/>
      <c r="OTN232" s="599"/>
      <c r="OTO232" s="360"/>
      <c r="OTP232" s="600"/>
      <c r="OTQ232" s="600"/>
      <c r="OTR232" s="600"/>
      <c r="OTS232" s="598"/>
      <c r="OTT232" s="598"/>
      <c r="OTU232" s="598"/>
      <c r="OTV232" s="598"/>
      <c r="OTW232" s="598"/>
      <c r="OTX232" s="598"/>
      <c r="OTY232" s="598"/>
      <c r="OTZ232" s="598"/>
      <c r="OUA232" s="600"/>
      <c r="OUB232" s="599"/>
      <c r="OUC232" s="599"/>
      <c r="OUD232" s="599"/>
      <c r="OUE232" s="360"/>
      <c r="OUF232" s="600"/>
      <c r="OUG232" s="600"/>
      <c r="OUH232" s="600"/>
      <c r="OUI232" s="598"/>
      <c r="OUJ232" s="598"/>
      <c r="OUK232" s="598"/>
      <c r="OUL232" s="598"/>
      <c r="OUM232" s="598"/>
      <c r="OUN232" s="598"/>
      <c r="OUO232" s="598"/>
      <c r="OUP232" s="598"/>
      <c r="OUQ232" s="600"/>
      <c r="OUR232" s="599"/>
      <c r="OUS232" s="599"/>
      <c r="OUT232" s="599"/>
      <c r="OUU232" s="360"/>
      <c r="OUV232" s="600"/>
      <c r="OUW232" s="600"/>
      <c r="OUX232" s="600"/>
      <c r="OUY232" s="598"/>
      <c r="OUZ232" s="598"/>
      <c r="OVA232" s="598"/>
      <c r="OVB232" s="598"/>
      <c r="OVC232" s="598"/>
      <c r="OVD232" s="598"/>
      <c r="OVE232" s="598"/>
      <c r="OVF232" s="598"/>
      <c r="OVG232" s="600"/>
      <c r="OVH232" s="599"/>
      <c r="OVI232" s="599"/>
      <c r="OVJ232" s="599"/>
      <c r="OVK232" s="360"/>
      <c r="OVL232" s="600"/>
      <c r="OVM232" s="600"/>
      <c r="OVN232" s="600"/>
      <c r="OVO232" s="598"/>
      <c r="OVP232" s="598"/>
      <c r="OVQ232" s="598"/>
      <c r="OVR232" s="598"/>
      <c r="OVS232" s="598"/>
      <c r="OVT232" s="598"/>
      <c r="OVU232" s="598"/>
      <c r="OVV232" s="598"/>
      <c r="OVW232" s="600"/>
      <c r="OVX232" s="599"/>
      <c r="OVY232" s="599"/>
      <c r="OVZ232" s="599"/>
      <c r="OWA232" s="360"/>
      <c r="OWB232" s="600"/>
      <c r="OWC232" s="600"/>
      <c r="OWD232" s="600"/>
      <c r="OWE232" s="598"/>
      <c r="OWF232" s="598"/>
      <c r="OWG232" s="598"/>
      <c r="OWH232" s="598"/>
      <c r="OWI232" s="598"/>
      <c r="OWJ232" s="598"/>
      <c r="OWK232" s="598"/>
      <c r="OWL232" s="598"/>
      <c r="OWM232" s="600"/>
      <c r="OWN232" s="599"/>
      <c r="OWO232" s="599"/>
      <c r="OWP232" s="599"/>
      <c r="OWQ232" s="360"/>
      <c r="OWR232" s="600"/>
      <c r="OWS232" s="600"/>
      <c r="OWT232" s="600"/>
      <c r="OWU232" s="598"/>
      <c r="OWV232" s="598"/>
      <c r="OWW232" s="598"/>
      <c r="OWX232" s="598"/>
      <c r="OWY232" s="598"/>
      <c r="OWZ232" s="598"/>
      <c r="OXA232" s="598"/>
      <c r="OXB232" s="598"/>
      <c r="OXC232" s="600"/>
      <c r="OXD232" s="599"/>
      <c r="OXE232" s="599"/>
      <c r="OXF232" s="599"/>
      <c r="OXG232" s="360"/>
      <c r="OXH232" s="600"/>
      <c r="OXI232" s="600"/>
      <c r="OXJ232" s="600"/>
      <c r="OXK232" s="598"/>
      <c r="OXL232" s="598"/>
      <c r="OXM232" s="598"/>
      <c r="OXN232" s="598"/>
      <c r="OXO232" s="598"/>
      <c r="OXP232" s="598"/>
      <c r="OXQ232" s="598"/>
      <c r="OXR232" s="598"/>
      <c r="OXS232" s="600"/>
      <c r="OXT232" s="599"/>
      <c r="OXU232" s="599"/>
      <c r="OXV232" s="599"/>
      <c r="OXW232" s="360"/>
      <c r="OXX232" s="600"/>
      <c r="OXY232" s="600"/>
      <c r="OXZ232" s="600"/>
      <c r="OYA232" s="598"/>
      <c r="OYB232" s="598"/>
      <c r="OYC232" s="598"/>
      <c r="OYD232" s="598"/>
      <c r="OYE232" s="598"/>
      <c r="OYF232" s="598"/>
      <c r="OYG232" s="598"/>
      <c r="OYH232" s="598"/>
      <c r="OYI232" s="600"/>
      <c r="OYJ232" s="599"/>
      <c r="OYK232" s="599"/>
      <c r="OYL232" s="599"/>
      <c r="OYM232" s="360"/>
      <c r="OYN232" s="600"/>
      <c r="OYO232" s="600"/>
      <c r="OYP232" s="600"/>
      <c r="OYQ232" s="598"/>
      <c r="OYR232" s="598"/>
      <c r="OYS232" s="598"/>
      <c r="OYT232" s="598"/>
      <c r="OYU232" s="598"/>
      <c r="OYV232" s="598"/>
      <c r="OYW232" s="598"/>
      <c r="OYX232" s="598"/>
      <c r="OYY232" s="600"/>
      <c r="OYZ232" s="599"/>
      <c r="OZA232" s="599"/>
      <c r="OZB232" s="599"/>
      <c r="OZC232" s="360"/>
      <c r="OZD232" s="600"/>
      <c r="OZE232" s="600"/>
      <c r="OZF232" s="600"/>
      <c r="OZG232" s="598"/>
      <c r="OZH232" s="598"/>
      <c r="OZI232" s="598"/>
      <c r="OZJ232" s="598"/>
      <c r="OZK232" s="598"/>
      <c r="OZL232" s="598"/>
      <c r="OZM232" s="598"/>
      <c r="OZN232" s="598"/>
      <c r="OZO232" s="600"/>
      <c r="OZP232" s="599"/>
      <c r="OZQ232" s="599"/>
      <c r="OZR232" s="599"/>
      <c r="OZS232" s="360"/>
      <c r="OZT232" s="600"/>
      <c r="OZU232" s="600"/>
      <c r="OZV232" s="600"/>
      <c r="OZW232" s="598"/>
      <c r="OZX232" s="598"/>
      <c r="OZY232" s="598"/>
      <c r="OZZ232" s="598"/>
      <c r="PAA232" s="598"/>
      <c r="PAB232" s="598"/>
      <c r="PAC232" s="598"/>
      <c r="PAD232" s="598"/>
      <c r="PAE232" s="600"/>
      <c r="PAF232" s="599"/>
      <c r="PAG232" s="599"/>
      <c r="PAH232" s="599"/>
      <c r="PAI232" s="360"/>
      <c r="PAJ232" s="600"/>
      <c r="PAK232" s="600"/>
      <c r="PAL232" s="600"/>
      <c r="PAM232" s="598"/>
      <c r="PAN232" s="598"/>
      <c r="PAO232" s="598"/>
      <c r="PAP232" s="598"/>
      <c r="PAQ232" s="598"/>
      <c r="PAR232" s="598"/>
      <c r="PAS232" s="598"/>
      <c r="PAT232" s="598"/>
      <c r="PAU232" s="600"/>
      <c r="PAV232" s="599"/>
      <c r="PAW232" s="599"/>
      <c r="PAX232" s="599"/>
      <c r="PAY232" s="360"/>
      <c r="PAZ232" s="600"/>
      <c r="PBA232" s="600"/>
      <c r="PBB232" s="600"/>
      <c r="PBC232" s="598"/>
      <c r="PBD232" s="598"/>
      <c r="PBE232" s="598"/>
      <c r="PBF232" s="598"/>
      <c r="PBG232" s="598"/>
      <c r="PBH232" s="598"/>
      <c r="PBI232" s="598"/>
      <c r="PBJ232" s="598"/>
      <c r="PBK232" s="600"/>
      <c r="PBL232" s="599"/>
      <c r="PBM232" s="599"/>
      <c r="PBN232" s="599"/>
      <c r="PBO232" s="360"/>
      <c r="PBP232" s="600"/>
      <c r="PBQ232" s="600"/>
      <c r="PBR232" s="600"/>
      <c r="PBS232" s="598"/>
      <c r="PBT232" s="598"/>
      <c r="PBU232" s="598"/>
      <c r="PBV232" s="598"/>
      <c r="PBW232" s="598"/>
      <c r="PBX232" s="598"/>
      <c r="PBY232" s="598"/>
      <c r="PBZ232" s="598"/>
      <c r="PCA232" s="600"/>
      <c r="PCB232" s="599"/>
      <c r="PCC232" s="599"/>
      <c r="PCD232" s="599"/>
      <c r="PCE232" s="360"/>
      <c r="PCF232" s="600"/>
      <c r="PCG232" s="600"/>
      <c r="PCH232" s="600"/>
      <c r="PCI232" s="598"/>
      <c r="PCJ232" s="598"/>
      <c r="PCK232" s="598"/>
      <c r="PCL232" s="598"/>
      <c r="PCM232" s="598"/>
      <c r="PCN232" s="598"/>
      <c r="PCO232" s="598"/>
      <c r="PCP232" s="598"/>
      <c r="PCQ232" s="600"/>
      <c r="PCR232" s="599"/>
      <c r="PCS232" s="599"/>
      <c r="PCT232" s="599"/>
      <c r="PCU232" s="360"/>
      <c r="PCV232" s="600"/>
      <c r="PCW232" s="600"/>
      <c r="PCX232" s="600"/>
      <c r="PCY232" s="598"/>
      <c r="PCZ232" s="598"/>
      <c r="PDA232" s="598"/>
      <c r="PDB232" s="598"/>
      <c r="PDC232" s="598"/>
      <c r="PDD232" s="598"/>
      <c r="PDE232" s="598"/>
      <c r="PDF232" s="598"/>
      <c r="PDG232" s="600"/>
      <c r="PDH232" s="599"/>
      <c r="PDI232" s="599"/>
      <c r="PDJ232" s="599"/>
      <c r="PDK232" s="360"/>
      <c r="PDL232" s="600"/>
      <c r="PDM232" s="600"/>
      <c r="PDN232" s="600"/>
      <c r="PDO232" s="598"/>
      <c r="PDP232" s="598"/>
      <c r="PDQ232" s="598"/>
      <c r="PDR232" s="598"/>
      <c r="PDS232" s="598"/>
      <c r="PDT232" s="598"/>
      <c r="PDU232" s="598"/>
      <c r="PDV232" s="598"/>
      <c r="PDW232" s="600"/>
      <c r="PDX232" s="599"/>
      <c r="PDY232" s="599"/>
      <c r="PDZ232" s="599"/>
      <c r="PEA232" s="360"/>
      <c r="PEB232" s="600"/>
      <c r="PEC232" s="600"/>
      <c r="PED232" s="600"/>
      <c r="PEE232" s="598"/>
      <c r="PEF232" s="598"/>
      <c r="PEG232" s="598"/>
      <c r="PEH232" s="598"/>
      <c r="PEI232" s="598"/>
      <c r="PEJ232" s="598"/>
      <c r="PEK232" s="598"/>
      <c r="PEL232" s="598"/>
      <c r="PEM232" s="600"/>
      <c r="PEN232" s="599"/>
      <c r="PEO232" s="599"/>
      <c r="PEP232" s="599"/>
      <c r="PEQ232" s="360"/>
      <c r="PER232" s="600"/>
      <c r="PES232" s="600"/>
      <c r="PET232" s="600"/>
      <c r="PEU232" s="598"/>
      <c r="PEV232" s="598"/>
      <c r="PEW232" s="598"/>
      <c r="PEX232" s="598"/>
      <c r="PEY232" s="598"/>
      <c r="PEZ232" s="598"/>
      <c r="PFA232" s="598"/>
      <c r="PFB232" s="598"/>
      <c r="PFC232" s="600"/>
      <c r="PFD232" s="599"/>
      <c r="PFE232" s="599"/>
      <c r="PFF232" s="599"/>
      <c r="PFG232" s="360"/>
      <c r="PFH232" s="600"/>
      <c r="PFI232" s="600"/>
      <c r="PFJ232" s="600"/>
      <c r="PFK232" s="598"/>
      <c r="PFL232" s="598"/>
      <c r="PFM232" s="598"/>
      <c r="PFN232" s="598"/>
      <c r="PFO232" s="598"/>
      <c r="PFP232" s="598"/>
      <c r="PFQ232" s="598"/>
      <c r="PFR232" s="598"/>
      <c r="PFS232" s="600"/>
      <c r="PFT232" s="599"/>
      <c r="PFU232" s="599"/>
      <c r="PFV232" s="599"/>
      <c r="PFW232" s="360"/>
      <c r="PFX232" s="600"/>
      <c r="PFY232" s="600"/>
      <c r="PFZ232" s="600"/>
      <c r="PGA232" s="598"/>
      <c r="PGB232" s="598"/>
      <c r="PGC232" s="598"/>
      <c r="PGD232" s="598"/>
      <c r="PGE232" s="598"/>
      <c r="PGF232" s="598"/>
      <c r="PGG232" s="598"/>
      <c r="PGH232" s="598"/>
      <c r="PGI232" s="600"/>
      <c r="PGJ232" s="599"/>
      <c r="PGK232" s="599"/>
      <c r="PGL232" s="599"/>
      <c r="PGM232" s="360"/>
      <c r="PGN232" s="600"/>
      <c r="PGO232" s="600"/>
      <c r="PGP232" s="600"/>
      <c r="PGQ232" s="598"/>
      <c r="PGR232" s="598"/>
      <c r="PGS232" s="598"/>
      <c r="PGT232" s="598"/>
      <c r="PGU232" s="598"/>
      <c r="PGV232" s="598"/>
      <c r="PGW232" s="598"/>
      <c r="PGX232" s="598"/>
      <c r="PGY232" s="600"/>
      <c r="PGZ232" s="599"/>
      <c r="PHA232" s="599"/>
      <c r="PHB232" s="599"/>
      <c r="PHC232" s="360"/>
      <c r="PHD232" s="600"/>
      <c r="PHE232" s="600"/>
      <c r="PHF232" s="600"/>
      <c r="PHG232" s="598"/>
      <c r="PHH232" s="598"/>
      <c r="PHI232" s="598"/>
      <c r="PHJ232" s="598"/>
      <c r="PHK232" s="598"/>
      <c r="PHL232" s="598"/>
      <c r="PHM232" s="598"/>
      <c r="PHN232" s="598"/>
      <c r="PHO232" s="600"/>
      <c r="PHP232" s="599"/>
      <c r="PHQ232" s="599"/>
      <c r="PHR232" s="599"/>
      <c r="PHS232" s="360"/>
      <c r="PHT232" s="600"/>
      <c r="PHU232" s="600"/>
      <c r="PHV232" s="600"/>
      <c r="PHW232" s="598"/>
      <c r="PHX232" s="598"/>
      <c r="PHY232" s="598"/>
      <c r="PHZ232" s="598"/>
      <c r="PIA232" s="598"/>
      <c r="PIB232" s="598"/>
      <c r="PIC232" s="598"/>
      <c r="PID232" s="598"/>
      <c r="PIE232" s="600"/>
      <c r="PIF232" s="599"/>
      <c r="PIG232" s="599"/>
      <c r="PIH232" s="599"/>
      <c r="PII232" s="360"/>
      <c r="PIJ232" s="600"/>
      <c r="PIK232" s="600"/>
      <c r="PIL232" s="600"/>
      <c r="PIM232" s="598"/>
      <c r="PIN232" s="598"/>
      <c r="PIO232" s="598"/>
      <c r="PIP232" s="598"/>
      <c r="PIQ232" s="598"/>
      <c r="PIR232" s="598"/>
      <c r="PIS232" s="598"/>
      <c r="PIT232" s="598"/>
      <c r="PIU232" s="600"/>
      <c r="PIV232" s="599"/>
      <c r="PIW232" s="599"/>
      <c r="PIX232" s="599"/>
      <c r="PIY232" s="360"/>
      <c r="PIZ232" s="600"/>
      <c r="PJA232" s="600"/>
      <c r="PJB232" s="600"/>
      <c r="PJC232" s="598"/>
      <c r="PJD232" s="598"/>
      <c r="PJE232" s="598"/>
      <c r="PJF232" s="598"/>
      <c r="PJG232" s="598"/>
      <c r="PJH232" s="598"/>
      <c r="PJI232" s="598"/>
      <c r="PJJ232" s="598"/>
      <c r="PJK232" s="600"/>
      <c r="PJL232" s="599"/>
      <c r="PJM232" s="599"/>
      <c r="PJN232" s="599"/>
      <c r="PJO232" s="360"/>
      <c r="PJP232" s="600"/>
      <c r="PJQ232" s="600"/>
      <c r="PJR232" s="600"/>
      <c r="PJS232" s="598"/>
      <c r="PJT232" s="598"/>
      <c r="PJU232" s="598"/>
      <c r="PJV232" s="598"/>
      <c r="PJW232" s="598"/>
      <c r="PJX232" s="598"/>
      <c r="PJY232" s="598"/>
      <c r="PJZ232" s="598"/>
      <c r="PKA232" s="600"/>
      <c r="PKB232" s="599"/>
      <c r="PKC232" s="599"/>
      <c r="PKD232" s="599"/>
      <c r="PKE232" s="360"/>
      <c r="PKF232" s="600"/>
      <c r="PKG232" s="600"/>
      <c r="PKH232" s="600"/>
      <c r="PKI232" s="598"/>
      <c r="PKJ232" s="598"/>
      <c r="PKK232" s="598"/>
      <c r="PKL232" s="598"/>
      <c r="PKM232" s="598"/>
      <c r="PKN232" s="598"/>
      <c r="PKO232" s="598"/>
      <c r="PKP232" s="598"/>
      <c r="PKQ232" s="600"/>
      <c r="PKR232" s="599"/>
      <c r="PKS232" s="599"/>
      <c r="PKT232" s="599"/>
      <c r="PKU232" s="360"/>
      <c r="PKV232" s="600"/>
      <c r="PKW232" s="600"/>
      <c r="PKX232" s="600"/>
      <c r="PKY232" s="598"/>
      <c r="PKZ232" s="598"/>
      <c r="PLA232" s="598"/>
      <c r="PLB232" s="598"/>
      <c r="PLC232" s="598"/>
      <c r="PLD232" s="598"/>
      <c r="PLE232" s="598"/>
      <c r="PLF232" s="598"/>
      <c r="PLG232" s="600"/>
      <c r="PLH232" s="599"/>
      <c r="PLI232" s="599"/>
      <c r="PLJ232" s="599"/>
      <c r="PLK232" s="360"/>
      <c r="PLL232" s="600"/>
      <c r="PLM232" s="600"/>
      <c r="PLN232" s="600"/>
      <c r="PLO232" s="598"/>
      <c r="PLP232" s="598"/>
      <c r="PLQ232" s="598"/>
      <c r="PLR232" s="598"/>
      <c r="PLS232" s="598"/>
      <c r="PLT232" s="598"/>
      <c r="PLU232" s="598"/>
      <c r="PLV232" s="598"/>
      <c r="PLW232" s="600"/>
      <c r="PLX232" s="599"/>
      <c r="PLY232" s="599"/>
      <c r="PLZ232" s="599"/>
      <c r="PMA232" s="360"/>
      <c r="PMB232" s="600"/>
      <c r="PMC232" s="600"/>
      <c r="PMD232" s="600"/>
      <c r="PME232" s="598"/>
      <c r="PMF232" s="598"/>
      <c r="PMG232" s="598"/>
      <c r="PMH232" s="598"/>
      <c r="PMI232" s="598"/>
      <c r="PMJ232" s="598"/>
      <c r="PMK232" s="598"/>
      <c r="PML232" s="598"/>
      <c r="PMM232" s="600"/>
      <c r="PMN232" s="599"/>
      <c r="PMO232" s="599"/>
      <c r="PMP232" s="599"/>
      <c r="PMQ232" s="360"/>
      <c r="PMR232" s="600"/>
      <c r="PMS232" s="600"/>
      <c r="PMT232" s="600"/>
      <c r="PMU232" s="598"/>
      <c r="PMV232" s="598"/>
      <c r="PMW232" s="598"/>
      <c r="PMX232" s="598"/>
      <c r="PMY232" s="598"/>
      <c r="PMZ232" s="598"/>
      <c r="PNA232" s="598"/>
      <c r="PNB232" s="598"/>
      <c r="PNC232" s="600"/>
      <c r="PND232" s="599"/>
      <c r="PNE232" s="599"/>
      <c r="PNF232" s="599"/>
      <c r="PNG232" s="360"/>
      <c r="PNH232" s="600"/>
      <c r="PNI232" s="600"/>
      <c r="PNJ232" s="600"/>
      <c r="PNK232" s="598"/>
      <c r="PNL232" s="598"/>
      <c r="PNM232" s="598"/>
      <c r="PNN232" s="598"/>
      <c r="PNO232" s="598"/>
      <c r="PNP232" s="598"/>
      <c r="PNQ232" s="598"/>
      <c r="PNR232" s="598"/>
      <c r="PNS232" s="600"/>
      <c r="PNT232" s="599"/>
      <c r="PNU232" s="599"/>
      <c r="PNV232" s="599"/>
      <c r="PNW232" s="360"/>
      <c r="PNX232" s="600"/>
      <c r="PNY232" s="600"/>
      <c r="PNZ232" s="600"/>
      <c r="POA232" s="598"/>
      <c r="POB232" s="598"/>
      <c r="POC232" s="598"/>
      <c r="POD232" s="598"/>
      <c r="POE232" s="598"/>
      <c r="POF232" s="598"/>
      <c r="POG232" s="598"/>
      <c r="POH232" s="598"/>
      <c r="POI232" s="600"/>
      <c r="POJ232" s="599"/>
      <c r="POK232" s="599"/>
      <c r="POL232" s="599"/>
      <c r="POM232" s="360"/>
      <c r="PON232" s="600"/>
      <c r="POO232" s="600"/>
      <c r="POP232" s="600"/>
      <c r="POQ232" s="598"/>
      <c r="POR232" s="598"/>
      <c r="POS232" s="598"/>
      <c r="POT232" s="598"/>
      <c r="POU232" s="598"/>
      <c r="POV232" s="598"/>
      <c r="POW232" s="598"/>
      <c r="POX232" s="598"/>
      <c r="POY232" s="600"/>
      <c r="POZ232" s="599"/>
      <c r="PPA232" s="599"/>
      <c r="PPB232" s="599"/>
      <c r="PPC232" s="360"/>
      <c r="PPD232" s="600"/>
      <c r="PPE232" s="600"/>
      <c r="PPF232" s="600"/>
      <c r="PPG232" s="598"/>
      <c r="PPH232" s="598"/>
      <c r="PPI232" s="598"/>
      <c r="PPJ232" s="598"/>
      <c r="PPK232" s="598"/>
      <c r="PPL232" s="598"/>
      <c r="PPM232" s="598"/>
      <c r="PPN232" s="598"/>
      <c r="PPO232" s="600"/>
      <c r="PPP232" s="599"/>
      <c r="PPQ232" s="599"/>
      <c r="PPR232" s="599"/>
      <c r="PPS232" s="360"/>
      <c r="PPT232" s="600"/>
      <c r="PPU232" s="600"/>
      <c r="PPV232" s="600"/>
      <c r="PPW232" s="598"/>
      <c r="PPX232" s="598"/>
      <c r="PPY232" s="598"/>
      <c r="PPZ232" s="598"/>
      <c r="PQA232" s="598"/>
      <c r="PQB232" s="598"/>
      <c r="PQC232" s="598"/>
      <c r="PQD232" s="598"/>
      <c r="PQE232" s="600"/>
      <c r="PQF232" s="599"/>
      <c r="PQG232" s="599"/>
      <c r="PQH232" s="599"/>
      <c r="PQI232" s="360"/>
      <c r="PQJ232" s="600"/>
      <c r="PQK232" s="600"/>
      <c r="PQL232" s="600"/>
      <c r="PQM232" s="598"/>
      <c r="PQN232" s="598"/>
      <c r="PQO232" s="598"/>
      <c r="PQP232" s="598"/>
      <c r="PQQ232" s="598"/>
      <c r="PQR232" s="598"/>
      <c r="PQS232" s="598"/>
      <c r="PQT232" s="598"/>
      <c r="PQU232" s="600"/>
      <c r="PQV232" s="599"/>
      <c r="PQW232" s="599"/>
      <c r="PQX232" s="599"/>
      <c r="PQY232" s="360"/>
      <c r="PQZ232" s="600"/>
      <c r="PRA232" s="600"/>
      <c r="PRB232" s="600"/>
      <c r="PRC232" s="598"/>
      <c r="PRD232" s="598"/>
      <c r="PRE232" s="598"/>
      <c r="PRF232" s="598"/>
      <c r="PRG232" s="598"/>
      <c r="PRH232" s="598"/>
      <c r="PRI232" s="598"/>
      <c r="PRJ232" s="598"/>
      <c r="PRK232" s="600"/>
      <c r="PRL232" s="599"/>
      <c r="PRM232" s="599"/>
      <c r="PRN232" s="599"/>
      <c r="PRO232" s="360"/>
      <c r="PRP232" s="600"/>
      <c r="PRQ232" s="600"/>
      <c r="PRR232" s="600"/>
      <c r="PRS232" s="598"/>
      <c r="PRT232" s="598"/>
      <c r="PRU232" s="598"/>
      <c r="PRV232" s="598"/>
      <c r="PRW232" s="598"/>
      <c r="PRX232" s="598"/>
      <c r="PRY232" s="598"/>
      <c r="PRZ232" s="598"/>
      <c r="PSA232" s="600"/>
      <c r="PSB232" s="599"/>
      <c r="PSC232" s="599"/>
      <c r="PSD232" s="599"/>
      <c r="PSE232" s="360"/>
      <c r="PSF232" s="600"/>
      <c r="PSG232" s="600"/>
      <c r="PSH232" s="600"/>
      <c r="PSI232" s="598"/>
      <c r="PSJ232" s="598"/>
      <c r="PSK232" s="598"/>
      <c r="PSL232" s="598"/>
      <c r="PSM232" s="598"/>
      <c r="PSN232" s="598"/>
      <c r="PSO232" s="598"/>
      <c r="PSP232" s="598"/>
      <c r="PSQ232" s="600"/>
      <c r="PSR232" s="599"/>
      <c r="PSS232" s="599"/>
      <c r="PST232" s="599"/>
      <c r="PSU232" s="360"/>
      <c r="PSV232" s="600"/>
      <c r="PSW232" s="600"/>
      <c r="PSX232" s="600"/>
      <c r="PSY232" s="598"/>
      <c r="PSZ232" s="598"/>
      <c r="PTA232" s="598"/>
      <c r="PTB232" s="598"/>
      <c r="PTC232" s="598"/>
      <c r="PTD232" s="598"/>
      <c r="PTE232" s="598"/>
      <c r="PTF232" s="598"/>
      <c r="PTG232" s="600"/>
      <c r="PTH232" s="599"/>
      <c r="PTI232" s="599"/>
      <c r="PTJ232" s="599"/>
      <c r="PTK232" s="360"/>
      <c r="PTL232" s="600"/>
      <c r="PTM232" s="600"/>
      <c r="PTN232" s="600"/>
      <c r="PTO232" s="598"/>
      <c r="PTP232" s="598"/>
      <c r="PTQ232" s="598"/>
      <c r="PTR232" s="598"/>
      <c r="PTS232" s="598"/>
      <c r="PTT232" s="598"/>
      <c r="PTU232" s="598"/>
      <c r="PTV232" s="598"/>
      <c r="PTW232" s="600"/>
      <c r="PTX232" s="599"/>
      <c r="PTY232" s="599"/>
      <c r="PTZ232" s="599"/>
      <c r="PUA232" s="360"/>
      <c r="PUB232" s="600"/>
      <c r="PUC232" s="600"/>
      <c r="PUD232" s="600"/>
      <c r="PUE232" s="598"/>
      <c r="PUF232" s="598"/>
      <c r="PUG232" s="598"/>
      <c r="PUH232" s="598"/>
      <c r="PUI232" s="598"/>
      <c r="PUJ232" s="598"/>
      <c r="PUK232" s="598"/>
      <c r="PUL232" s="598"/>
      <c r="PUM232" s="600"/>
      <c r="PUN232" s="599"/>
      <c r="PUO232" s="599"/>
      <c r="PUP232" s="599"/>
      <c r="PUQ232" s="360"/>
      <c r="PUR232" s="600"/>
      <c r="PUS232" s="600"/>
      <c r="PUT232" s="600"/>
      <c r="PUU232" s="598"/>
      <c r="PUV232" s="598"/>
      <c r="PUW232" s="598"/>
      <c r="PUX232" s="598"/>
      <c r="PUY232" s="598"/>
      <c r="PUZ232" s="598"/>
      <c r="PVA232" s="598"/>
      <c r="PVB232" s="598"/>
      <c r="PVC232" s="600"/>
      <c r="PVD232" s="599"/>
      <c r="PVE232" s="599"/>
      <c r="PVF232" s="599"/>
      <c r="PVG232" s="360"/>
      <c r="PVH232" s="600"/>
      <c r="PVI232" s="600"/>
      <c r="PVJ232" s="600"/>
      <c r="PVK232" s="598"/>
      <c r="PVL232" s="598"/>
      <c r="PVM232" s="598"/>
      <c r="PVN232" s="598"/>
      <c r="PVO232" s="598"/>
      <c r="PVP232" s="598"/>
      <c r="PVQ232" s="598"/>
      <c r="PVR232" s="598"/>
      <c r="PVS232" s="600"/>
      <c r="PVT232" s="599"/>
      <c r="PVU232" s="599"/>
      <c r="PVV232" s="599"/>
      <c r="PVW232" s="360"/>
      <c r="PVX232" s="600"/>
      <c r="PVY232" s="600"/>
      <c r="PVZ232" s="600"/>
      <c r="PWA232" s="598"/>
      <c r="PWB232" s="598"/>
      <c r="PWC232" s="598"/>
      <c r="PWD232" s="598"/>
      <c r="PWE232" s="598"/>
      <c r="PWF232" s="598"/>
      <c r="PWG232" s="598"/>
      <c r="PWH232" s="598"/>
      <c r="PWI232" s="600"/>
      <c r="PWJ232" s="599"/>
      <c r="PWK232" s="599"/>
      <c r="PWL232" s="599"/>
      <c r="PWM232" s="360"/>
      <c r="PWN232" s="600"/>
      <c r="PWO232" s="600"/>
      <c r="PWP232" s="600"/>
      <c r="PWQ232" s="598"/>
      <c r="PWR232" s="598"/>
      <c r="PWS232" s="598"/>
      <c r="PWT232" s="598"/>
      <c r="PWU232" s="598"/>
      <c r="PWV232" s="598"/>
      <c r="PWW232" s="598"/>
      <c r="PWX232" s="598"/>
      <c r="PWY232" s="600"/>
      <c r="PWZ232" s="599"/>
      <c r="PXA232" s="599"/>
      <c r="PXB232" s="599"/>
      <c r="PXC232" s="360"/>
      <c r="PXD232" s="600"/>
      <c r="PXE232" s="600"/>
      <c r="PXF232" s="600"/>
      <c r="PXG232" s="598"/>
      <c r="PXH232" s="598"/>
      <c r="PXI232" s="598"/>
      <c r="PXJ232" s="598"/>
      <c r="PXK232" s="598"/>
      <c r="PXL232" s="598"/>
      <c r="PXM232" s="598"/>
      <c r="PXN232" s="598"/>
      <c r="PXO232" s="600"/>
      <c r="PXP232" s="599"/>
      <c r="PXQ232" s="599"/>
      <c r="PXR232" s="599"/>
      <c r="PXS232" s="360"/>
      <c r="PXT232" s="600"/>
      <c r="PXU232" s="600"/>
      <c r="PXV232" s="600"/>
      <c r="PXW232" s="598"/>
      <c r="PXX232" s="598"/>
      <c r="PXY232" s="598"/>
      <c r="PXZ232" s="598"/>
      <c r="PYA232" s="598"/>
      <c r="PYB232" s="598"/>
      <c r="PYC232" s="598"/>
      <c r="PYD232" s="598"/>
      <c r="PYE232" s="600"/>
      <c r="PYF232" s="599"/>
      <c r="PYG232" s="599"/>
      <c r="PYH232" s="599"/>
      <c r="PYI232" s="360"/>
      <c r="PYJ232" s="600"/>
      <c r="PYK232" s="600"/>
      <c r="PYL232" s="600"/>
      <c r="PYM232" s="598"/>
      <c r="PYN232" s="598"/>
      <c r="PYO232" s="598"/>
      <c r="PYP232" s="598"/>
      <c r="PYQ232" s="598"/>
      <c r="PYR232" s="598"/>
      <c r="PYS232" s="598"/>
      <c r="PYT232" s="598"/>
      <c r="PYU232" s="600"/>
      <c r="PYV232" s="599"/>
      <c r="PYW232" s="599"/>
      <c r="PYX232" s="599"/>
      <c r="PYY232" s="360"/>
      <c r="PYZ232" s="600"/>
      <c r="PZA232" s="600"/>
      <c r="PZB232" s="600"/>
      <c r="PZC232" s="598"/>
      <c r="PZD232" s="598"/>
      <c r="PZE232" s="598"/>
      <c r="PZF232" s="598"/>
      <c r="PZG232" s="598"/>
      <c r="PZH232" s="598"/>
      <c r="PZI232" s="598"/>
      <c r="PZJ232" s="598"/>
      <c r="PZK232" s="600"/>
      <c r="PZL232" s="599"/>
      <c r="PZM232" s="599"/>
      <c r="PZN232" s="599"/>
      <c r="PZO232" s="360"/>
      <c r="PZP232" s="600"/>
      <c r="PZQ232" s="600"/>
      <c r="PZR232" s="600"/>
      <c r="PZS232" s="598"/>
      <c r="PZT232" s="598"/>
      <c r="PZU232" s="598"/>
      <c r="PZV232" s="598"/>
      <c r="PZW232" s="598"/>
      <c r="PZX232" s="598"/>
      <c r="PZY232" s="598"/>
      <c r="PZZ232" s="598"/>
      <c r="QAA232" s="600"/>
      <c r="QAB232" s="599"/>
      <c r="QAC232" s="599"/>
      <c r="QAD232" s="599"/>
      <c r="QAE232" s="360"/>
      <c r="QAF232" s="600"/>
      <c r="QAG232" s="600"/>
      <c r="QAH232" s="600"/>
      <c r="QAI232" s="598"/>
      <c r="QAJ232" s="598"/>
      <c r="QAK232" s="598"/>
      <c r="QAL232" s="598"/>
      <c r="QAM232" s="598"/>
      <c r="QAN232" s="598"/>
      <c r="QAO232" s="598"/>
      <c r="QAP232" s="598"/>
      <c r="QAQ232" s="600"/>
      <c r="QAR232" s="599"/>
      <c r="QAS232" s="599"/>
      <c r="QAT232" s="599"/>
      <c r="QAU232" s="360"/>
      <c r="QAV232" s="600"/>
      <c r="QAW232" s="600"/>
      <c r="QAX232" s="600"/>
      <c r="QAY232" s="598"/>
      <c r="QAZ232" s="598"/>
      <c r="QBA232" s="598"/>
      <c r="QBB232" s="598"/>
      <c r="QBC232" s="598"/>
      <c r="QBD232" s="598"/>
      <c r="QBE232" s="598"/>
      <c r="QBF232" s="598"/>
      <c r="QBG232" s="600"/>
      <c r="QBH232" s="599"/>
      <c r="QBI232" s="599"/>
      <c r="QBJ232" s="599"/>
      <c r="QBK232" s="360"/>
      <c r="QBL232" s="600"/>
      <c r="QBM232" s="600"/>
      <c r="QBN232" s="600"/>
      <c r="QBO232" s="598"/>
      <c r="QBP232" s="598"/>
      <c r="QBQ232" s="598"/>
      <c r="QBR232" s="598"/>
      <c r="QBS232" s="598"/>
      <c r="QBT232" s="598"/>
      <c r="QBU232" s="598"/>
      <c r="QBV232" s="598"/>
      <c r="QBW232" s="600"/>
      <c r="QBX232" s="599"/>
      <c r="QBY232" s="599"/>
      <c r="QBZ232" s="599"/>
      <c r="QCA232" s="360"/>
      <c r="QCB232" s="600"/>
      <c r="QCC232" s="600"/>
      <c r="QCD232" s="600"/>
      <c r="QCE232" s="598"/>
      <c r="QCF232" s="598"/>
      <c r="QCG232" s="598"/>
      <c r="QCH232" s="598"/>
      <c r="QCI232" s="598"/>
      <c r="QCJ232" s="598"/>
      <c r="QCK232" s="598"/>
      <c r="QCL232" s="598"/>
      <c r="QCM232" s="600"/>
      <c r="QCN232" s="599"/>
      <c r="QCO232" s="599"/>
      <c r="QCP232" s="599"/>
      <c r="QCQ232" s="360"/>
      <c r="QCR232" s="600"/>
      <c r="QCS232" s="600"/>
      <c r="QCT232" s="600"/>
      <c r="QCU232" s="598"/>
      <c r="QCV232" s="598"/>
      <c r="QCW232" s="598"/>
      <c r="QCX232" s="598"/>
      <c r="QCY232" s="598"/>
      <c r="QCZ232" s="598"/>
      <c r="QDA232" s="598"/>
      <c r="QDB232" s="598"/>
      <c r="QDC232" s="600"/>
      <c r="QDD232" s="599"/>
      <c r="QDE232" s="599"/>
      <c r="QDF232" s="599"/>
      <c r="QDG232" s="360"/>
      <c r="QDH232" s="600"/>
      <c r="QDI232" s="600"/>
      <c r="QDJ232" s="600"/>
      <c r="QDK232" s="598"/>
      <c r="QDL232" s="598"/>
      <c r="QDM232" s="598"/>
      <c r="QDN232" s="598"/>
      <c r="QDO232" s="598"/>
      <c r="QDP232" s="598"/>
      <c r="QDQ232" s="598"/>
      <c r="QDR232" s="598"/>
      <c r="QDS232" s="600"/>
      <c r="QDT232" s="599"/>
      <c r="QDU232" s="599"/>
      <c r="QDV232" s="599"/>
      <c r="QDW232" s="360"/>
      <c r="QDX232" s="600"/>
      <c r="QDY232" s="600"/>
      <c r="QDZ232" s="600"/>
      <c r="QEA232" s="598"/>
      <c r="QEB232" s="598"/>
      <c r="QEC232" s="598"/>
      <c r="QED232" s="598"/>
      <c r="QEE232" s="598"/>
      <c r="QEF232" s="598"/>
      <c r="QEG232" s="598"/>
      <c r="QEH232" s="598"/>
      <c r="QEI232" s="600"/>
      <c r="QEJ232" s="599"/>
      <c r="QEK232" s="599"/>
      <c r="QEL232" s="599"/>
      <c r="QEM232" s="360"/>
      <c r="QEN232" s="600"/>
      <c r="QEO232" s="600"/>
      <c r="QEP232" s="600"/>
      <c r="QEQ232" s="598"/>
      <c r="QER232" s="598"/>
      <c r="QES232" s="598"/>
      <c r="QET232" s="598"/>
      <c r="QEU232" s="598"/>
      <c r="QEV232" s="598"/>
      <c r="QEW232" s="598"/>
      <c r="QEX232" s="598"/>
      <c r="QEY232" s="600"/>
      <c r="QEZ232" s="599"/>
      <c r="QFA232" s="599"/>
      <c r="QFB232" s="599"/>
      <c r="QFC232" s="360"/>
      <c r="QFD232" s="600"/>
      <c r="QFE232" s="600"/>
      <c r="QFF232" s="600"/>
      <c r="QFG232" s="598"/>
      <c r="QFH232" s="598"/>
      <c r="QFI232" s="598"/>
      <c r="QFJ232" s="598"/>
      <c r="QFK232" s="598"/>
      <c r="QFL232" s="598"/>
      <c r="QFM232" s="598"/>
      <c r="QFN232" s="598"/>
      <c r="QFO232" s="600"/>
      <c r="QFP232" s="599"/>
      <c r="QFQ232" s="599"/>
      <c r="QFR232" s="599"/>
      <c r="QFS232" s="360"/>
      <c r="QFT232" s="600"/>
      <c r="QFU232" s="600"/>
      <c r="QFV232" s="600"/>
      <c r="QFW232" s="598"/>
      <c r="QFX232" s="598"/>
      <c r="QFY232" s="598"/>
      <c r="QFZ232" s="598"/>
      <c r="QGA232" s="598"/>
      <c r="QGB232" s="598"/>
      <c r="QGC232" s="598"/>
      <c r="QGD232" s="598"/>
      <c r="QGE232" s="600"/>
      <c r="QGF232" s="599"/>
      <c r="QGG232" s="599"/>
      <c r="QGH232" s="599"/>
      <c r="QGI232" s="360"/>
      <c r="QGJ232" s="600"/>
      <c r="QGK232" s="600"/>
      <c r="QGL232" s="600"/>
      <c r="QGM232" s="598"/>
      <c r="QGN232" s="598"/>
      <c r="QGO232" s="598"/>
      <c r="QGP232" s="598"/>
      <c r="QGQ232" s="598"/>
      <c r="QGR232" s="598"/>
      <c r="QGS232" s="598"/>
      <c r="QGT232" s="598"/>
      <c r="QGU232" s="600"/>
      <c r="QGV232" s="599"/>
      <c r="QGW232" s="599"/>
      <c r="QGX232" s="599"/>
      <c r="QGY232" s="360"/>
      <c r="QGZ232" s="600"/>
      <c r="QHA232" s="600"/>
      <c r="QHB232" s="600"/>
      <c r="QHC232" s="598"/>
      <c r="QHD232" s="598"/>
      <c r="QHE232" s="598"/>
      <c r="QHF232" s="598"/>
      <c r="QHG232" s="598"/>
      <c r="QHH232" s="598"/>
      <c r="QHI232" s="598"/>
      <c r="QHJ232" s="598"/>
      <c r="QHK232" s="600"/>
      <c r="QHL232" s="599"/>
      <c r="QHM232" s="599"/>
      <c r="QHN232" s="599"/>
      <c r="QHO232" s="360"/>
      <c r="QHP232" s="600"/>
      <c r="QHQ232" s="600"/>
      <c r="QHR232" s="600"/>
      <c r="QHS232" s="598"/>
      <c r="QHT232" s="598"/>
      <c r="QHU232" s="598"/>
      <c r="QHV232" s="598"/>
      <c r="QHW232" s="598"/>
      <c r="QHX232" s="598"/>
      <c r="QHY232" s="598"/>
      <c r="QHZ232" s="598"/>
      <c r="QIA232" s="600"/>
      <c r="QIB232" s="599"/>
      <c r="QIC232" s="599"/>
      <c r="QID232" s="599"/>
      <c r="QIE232" s="360"/>
      <c r="QIF232" s="600"/>
      <c r="QIG232" s="600"/>
      <c r="QIH232" s="600"/>
      <c r="QII232" s="598"/>
      <c r="QIJ232" s="598"/>
      <c r="QIK232" s="598"/>
      <c r="QIL232" s="598"/>
      <c r="QIM232" s="598"/>
      <c r="QIN232" s="598"/>
      <c r="QIO232" s="598"/>
      <c r="QIP232" s="598"/>
      <c r="QIQ232" s="600"/>
      <c r="QIR232" s="599"/>
      <c r="QIS232" s="599"/>
      <c r="QIT232" s="599"/>
      <c r="QIU232" s="360"/>
      <c r="QIV232" s="600"/>
      <c r="QIW232" s="600"/>
      <c r="QIX232" s="600"/>
      <c r="QIY232" s="598"/>
      <c r="QIZ232" s="598"/>
      <c r="QJA232" s="598"/>
      <c r="QJB232" s="598"/>
      <c r="QJC232" s="598"/>
      <c r="QJD232" s="598"/>
      <c r="QJE232" s="598"/>
      <c r="QJF232" s="598"/>
      <c r="QJG232" s="600"/>
      <c r="QJH232" s="599"/>
      <c r="QJI232" s="599"/>
      <c r="QJJ232" s="599"/>
      <c r="QJK232" s="360"/>
      <c r="QJL232" s="600"/>
      <c r="QJM232" s="600"/>
      <c r="QJN232" s="600"/>
      <c r="QJO232" s="598"/>
      <c r="QJP232" s="598"/>
      <c r="QJQ232" s="598"/>
      <c r="QJR232" s="598"/>
      <c r="QJS232" s="598"/>
      <c r="QJT232" s="598"/>
      <c r="QJU232" s="598"/>
      <c r="QJV232" s="598"/>
      <c r="QJW232" s="600"/>
      <c r="QJX232" s="599"/>
      <c r="QJY232" s="599"/>
      <c r="QJZ232" s="599"/>
      <c r="QKA232" s="360"/>
      <c r="QKB232" s="600"/>
      <c r="QKC232" s="600"/>
      <c r="QKD232" s="600"/>
      <c r="QKE232" s="598"/>
      <c r="QKF232" s="598"/>
      <c r="QKG232" s="598"/>
      <c r="QKH232" s="598"/>
      <c r="QKI232" s="598"/>
      <c r="QKJ232" s="598"/>
      <c r="QKK232" s="598"/>
      <c r="QKL232" s="598"/>
      <c r="QKM232" s="600"/>
      <c r="QKN232" s="599"/>
      <c r="QKO232" s="599"/>
      <c r="QKP232" s="599"/>
      <c r="QKQ232" s="360"/>
      <c r="QKR232" s="600"/>
      <c r="QKS232" s="600"/>
      <c r="QKT232" s="600"/>
      <c r="QKU232" s="598"/>
      <c r="QKV232" s="598"/>
      <c r="QKW232" s="598"/>
      <c r="QKX232" s="598"/>
      <c r="QKY232" s="598"/>
      <c r="QKZ232" s="598"/>
      <c r="QLA232" s="598"/>
      <c r="QLB232" s="598"/>
      <c r="QLC232" s="600"/>
      <c r="QLD232" s="599"/>
      <c r="QLE232" s="599"/>
      <c r="QLF232" s="599"/>
      <c r="QLG232" s="360"/>
      <c r="QLH232" s="600"/>
      <c r="QLI232" s="600"/>
      <c r="QLJ232" s="600"/>
      <c r="QLK232" s="598"/>
      <c r="QLL232" s="598"/>
      <c r="QLM232" s="598"/>
      <c r="QLN232" s="598"/>
      <c r="QLO232" s="598"/>
      <c r="QLP232" s="598"/>
      <c r="QLQ232" s="598"/>
      <c r="QLR232" s="598"/>
      <c r="QLS232" s="600"/>
      <c r="QLT232" s="599"/>
      <c r="QLU232" s="599"/>
      <c r="QLV232" s="599"/>
      <c r="QLW232" s="360"/>
      <c r="QLX232" s="600"/>
      <c r="QLY232" s="600"/>
      <c r="QLZ232" s="600"/>
      <c r="QMA232" s="598"/>
      <c r="QMB232" s="598"/>
      <c r="QMC232" s="598"/>
      <c r="QMD232" s="598"/>
      <c r="QME232" s="598"/>
      <c r="QMF232" s="598"/>
      <c r="QMG232" s="598"/>
      <c r="QMH232" s="598"/>
      <c r="QMI232" s="600"/>
      <c r="QMJ232" s="599"/>
      <c r="QMK232" s="599"/>
      <c r="QML232" s="599"/>
      <c r="QMM232" s="360"/>
      <c r="QMN232" s="600"/>
      <c r="QMO232" s="600"/>
      <c r="QMP232" s="600"/>
      <c r="QMQ232" s="598"/>
      <c r="QMR232" s="598"/>
      <c r="QMS232" s="598"/>
      <c r="QMT232" s="598"/>
      <c r="QMU232" s="598"/>
      <c r="QMV232" s="598"/>
      <c r="QMW232" s="598"/>
      <c r="QMX232" s="598"/>
      <c r="QMY232" s="600"/>
      <c r="QMZ232" s="599"/>
      <c r="QNA232" s="599"/>
      <c r="QNB232" s="599"/>
      <c r="QNC232" s="360"/>
      <c r="QND232" s="600"/>
      <c r="QNE232" s="600"/>
      <c r="QNF232" s="600"/>
      <c r="QNG232" s="598"/>
      <c r="QNH232" s="598"/>
      <c r="QNI232" s="598"/>
      <c r="QNJ232" s="598"/>
      <c r="QNK232" s="598"/>
      <c r="QNL232" s="598"/>
      <c r="QNM232" s="598"/>
      <c r="QNN232" s="598"/>
      <c r="QNO232" s="600"/>
      <c r="QNP232" s="599"/>
      <c r="QNQ232" s="599"/>
      <c r="QNR232" s="599"/>
      <c r="QNS232" s="360"/>
      <c r="QNT232" s="600"/>
      <c r="QNU232" s="600"/>
      <c r="QNV232" s="600"/>
      <c r="QNW232" s="598"/>
      <c r="QNX232" s="598"/>
      <c r="QNY232" s="598"/>
      <c r="QNZ232" s="598"/>
      <c r="QOA232" s="598"/>
      <c r="QOB232" s="598"/>
      <c r="QOC232" s="598"/>
      <c r="QOD232" s="598"/>
      <c r="QOE232" s="600"/>
      <c r="QOF232" s="599"/>
      <c r="QOG232" s="599"/>
      <c r="QOH232" s="599"/>
      <c r="QOI232" s="360"/>
      <c r="QOJ232" s="600"/>
      <c r="QOK232" s="600"/>
      <c r="QOL232" s="600"/>
      <c r="QOM232" s="598"/>
      <c r="QON232" s="598"/>
      <c r="QOO232" s="598"/>
      <c r="QOP232" s="598"/>
      <c r="QOQ232" s="598"/>
      <c r="QOR232" s="598"/>
      <c r="QOS232" s="598"/>
      <c r="QOT232" s="598"/>
      <c r="QOU232" s="600"/>
      <c r="QOV232" s="599"/>
      <c r="QOW232" s="599"/>
      <c r="QOX232" s="599"/>
      <c r="QOY232" s="360"/>
      <c r="QOZ232" s="600"/>
      <c r="QPA232" s="600"/>
      <c r="QPB232" s="600"/>
      <c r="QPC232" s="598"/>
      <c r="QPD232" s="598"/>
      <c r="QPE232" s="598"/>
      <c r="QPF232" s="598"/>
      <c r="QPG232" s="598"/>
      <c r="QPH232" s="598"/>
      <c r="QPI232" s="598"/>
      <c r="QPJ232" s="598"/>
      <c r="QPK232" s="600"/>
      <c r="QPL232" s="599"/>
      <c r="QPM232" s="599"/>
      <c r="QPN232" s="599"/>
      <c r="QPO232" s="360"/>
      <c r="QPP232" s="600"/>
      <c r="QPQ232" s="600"/>
      <c r="QPR232" s="600"/>
      <c r="QPS232" s="598"/>
      <c r="QPT232" s="598"/>
      <c r="QPU232" s="598"/>
      <c r="QPV232" s="598"/>
      <c r="QPW232" s="598"/>
      <c r="QPX232" s="598"/>
      <c r="QPY232" s="598"/>
      <c r="QPZ232" s="598"/>
      <c r="QQA232" s="600"/>
      <c r="QQB232" s="599"/>
      <c r="QQC232" s="599"/>
      <c r="QQD232" s="599"/>
      <c r="QQE232" s="360"/>
      <c r="QQF232" s="600"/>
      <c r="QQG232" s="600"/>
      <c r="QQH232" s="600"/>
      <c r="QQI232" s="598"/>
      <c r="QQJ232" s="598"/>
      <c r="QQK232" s="598"/>
      <c r="QQL232" s="598"/>
      <c r="QQM232" s="598"/>
      <c r="QQN232" s="598"/>
      <c r="QQO232" s="598"/>
      <c r="QQP232" s="598"/>
      <c r="QQQ232" s="600"/>
      <c r="QQR232" s="599"/>
      <c r="QQS232" s="599"/>
      <c r="QQT232" s="599"/>
      <c r="QQU232" s="360"/>
      <c r="QQV232" s="600"/>
      <c r="QQW232" s="600"/>
      <c r="QQX232" s="600"/>
      <c r="QQY232" s="598"/>
      <c r="QQZ232" s="598"/>
      <c r="QRA232" s="598"/>
      <c r="QRB232" s="598"/>
      <c r="QRC232" s="598"/>
      <c r="QRD232" s="598"/>
      <c r="QRE232" s="598"/>
      <c r="QRF232" s="598"/>
      <c r="QRG232" s="600"/>
      <c r="QRH232" s="599"/>
      <c r="QRI232" s="599"/>
      <c r="QRJ232" s="599"/>
      <c r="QRK232" s="360"/>
      <c r="QRL232" s="600"/>
      <c r="QRM232" s="600"/>
      <c r="QRN232" s="600"/>
      <c r="QRO232" s="598"/>
      <c r="QRP232" s="598"/>
      <c r="QRQ232" s="598"/>
      <c r="QRR232" s="598"/>
      <c r="QRS232" s="598"/>
      <c r="QRT232" s="598"/>
      <c r="QRU232" s="598"/>
      <c r="QRV232" s="598"/>
      <c r="QRW232" s="600"/>
      <c r="QRX232" s="599"/>
      <c r="QRY232" s="599"/>
      <c r="QRZ232" s="599"/>
      <c r="QSA232" s="360"/>
      <c r="QSB232" s="600"/>
      <c r="QSC232" s="600"/>
      <c r="QSD232" s="600"/>
      <c r="QSE232" s="598"/>
      <c r="QSF232" s="598"/>
      <c r="QSG232" s="598"/>
      <c r="QSH232" s="598"/>
      <c r="QSI232" s="598"/>
      <c r="QSJ232" s="598"/>
      <c r="QSK232" s="598"/>
      <c r="QSL232" s="598"/>
      <c r="QSM232" s="600"/>
      <c r="QSN232" s="599"/>
      <c r="QSO232" s="599"/>
      <c r="QSP232" s="599"/>
      <c r="QSQ232" s="360"/>
      <c r="QSR232" s="600"/>
      <c r="QSS232" s="600"/>
      <c r="QST232" s="600"/>
      <c r="QSU232" s="598"/>
      <c r="QSV232" s="598"/>
      <c r="QSW232" s="598"/>
      <c r="QSX232" s="598"/>
      <c r="QSY232" s="598"/>
      <c r="QSZ232" s="598"/>
      <c r="QTA232" s="598"/>
      <c r="QTB232" s="598"/>
      <c r="QTC232" s="600"/>
      <c r="QTD232" s="599"/>
      <c r="QTE232" s="599"/>
      <c r="QTF232" s="599"/>
      <c r="QTG232" s="360"/>
      <c r="QTH232" s="600"/>
      <c r="QTI232" s="600"/>
      <c r="QTJ232" s="600"/>
      <c r="QTK232" s="598"/>
      <c r="QTL232" s="598"/>
      <c r="QTM232" s="598"/>
      <c r="QTN232" s="598"/>
      <c r="QTO232" s="598"/>
      <c r="QTP232" s="598"/>
      <c r="QTQ232" s="598"/>
      <c r="QTR232" s="598"/>
      <c r="QTS232" s="600"/>
      <c r="QTT232" s="599"/>
      <c r="QTU232" s="599"/>
      <c r="QTV232" s="599"/>
      <c r="QTW232" s="360"/>
      <c r="QTX232" s="600"/>
      <c r="QTY232" s="600"/>
      <c r="QTZ232" s="600"/>
      <c r="QUA232" s="598"/>
      <c r="QUB232" s="598"/>
      <c r="QUC232" s="598"/>
      <c r="QUD232" s="598"/>
      <c r="QUE232" s="598"/>
      <c r="QUF232" s="598"/>
      <c r="QUG232" s="598"/>
      <c r="QUH232" s="598"/>
      <c r="QUI232" s="600"/>
      <c r="QUJ232" s="599"/>
      <c r="QUK232" s="599"/>
      <c r="QUL232" s="599"/>
      <c r="QUM232" s="360"/>
      <c r="QUN232" s="600"/>
      <c r="QUO232" s="600"/>
      <c r="QUP232" s="600"/>
      <c r="QUQ232" s="598"/>
      <c r="QUR232" s="598"/>
      <c r="QUS232" s="598"/>
      <c r="QUT232" s="598"/>
      <c r="QUU232" s="598"/>
      <c r="QUV232" s="598"/>
      <c r="QUW232" s="598"/>
      <c r="QUX232" s="598"/>
      <c r="QUY232" s="600"/>
      <c r="QUZ232" s="599"/>
      <c r="QVA232" s="599"/>
      <c r="QVB232" s="599"/>
      <c r="QVC232" s="360"/>
      <c r="QVD232" s="600"/>
      <c r="QVE232" s="600"/>
      <c r="QVF232" s="600"/>
      <c r="QVG232" s="598"/>
      <c r="QVH232" s="598"/>
      <c r="QVI232" s="598"/>
      <c r="QVJ232" s="598"/>
      <c r="QVK232" s="598"/>
      <c r="QVL232" s="598"/>
      <c r="QVM232" s="598"/>
      <c r="QVN232" s="598"/>
      <c r="QVO232" s="600"/>
      <c r="QVP232" s="599"/>
      <c r="QVQ232" s="599"/>
      <c r="QVR232" s="599"/>
      <c r="QVS232" s="360"/>
      <c r="QVT232" s="600"/>
      <c r="QVU232" s="600"/>
      <c r="QVV232" s="600"/>
      <c r="QVW232" s="598"/>
      <c r="QVX232" s="598"/>
      <c r="QVY232" s="598"/>
      <c r="QVZ232" s="598"/>
      <c r="QWA232" s="598"/>
      <c r="QWB232" s="598"/>
      <c r="QWC232" s="598"/>
      <c r="QWD232" s="598"/>
      <c r="QWE232" s="600"/>
      <c r="QWF232" s="599"/>
      <c r="QWG232" s="599"/>
      <c r="QWH232" s="599"/>
      <c r="QWI232" s="360"/>
      <c r="QWJ232" s="600"/>
      <c r="QWK232" s="600"/>
      <c r="QWL232" s="600"/>
      <c r="QWM232" s="598"/>
      <c r="QWN232" s="598"/>
      <c r="QWO232" s="598"/>
      <c r="QWP232" s="598"/>
      <c r="QWQ232" s="598"/>
      <c r="QWR232" s="598"/>
      <c r="QWS232" s="598"/>
      <c r="QWT232" s="598"/>
      <c r="QWU232" s="600"/>
      <c r="QWV232" s="599"/>
      <c r="QWW232" s="599"/>
      <c r="QWX232" s="599"/>
      <c r="QWY232" s="360"/>
      <c r="QWZ232" s="600"/>
      <c r="QXA232" s="600"/>
      <c r="QXB232" s="600"/>
      <c r="QXC232" s="598"/>
      <c r="QXD232" s="598"/>
      <c r="QXE232" s="598"/>
      <c r="QXF232" s="598"/>
      <c r="QXG232" s="598"/>
      <c r="QXH232" s="598"/>
      <c r="QXI232" s="598"/>
      <c r="QXJ232" s="598"/>
      <c r="QXK232" s="600"/>
      <c r="QXL232" s="599"/>
      <c r="QXM232" s="599"/>
      <c r="QXN232" s="599"/>
      <c r="QXO232" s="360"/>
      <c r="QXP232" s="600"/>
      <c r="QXQ232" s="600"/>
      <c r="QXR232" s="600"/>
      <c r="QXS232" s="598"/>
      <c r="QXT232" s="598"/>
      <c r="QXU232" s="598"/>
      <c r="QXV232" s="598"/>
      <c r="QXW232" s="598"/>
      <c r="QXX232" s="598"/>
      <c r="QXY232" s="598"/>
      <c r="QXZ232" s="598"/>
      <c r="QYA232" s="600"/>
      <c r="QYB232" s="599"/>
      <c r="QYC232" s="599"/>
      <c r="QYD232" s="599"/>
      <c r="QYE232" s="360"/>
      <c r="QYF232" s="600"/>
      <c r="QYG232" s="600"/>
      <c r="QYH232" s="600"/>
      <c r="QYI232" s="598"/>
      <c r="QYJ232" s="598"/>
      <c r="QYK232" s="598"/>
      <c r="QYL232" s="598"/>
      <c r="QYM232" s="598"/>
      <c r="QYN232" s="598"/>
      <c r="QYO232" s="598"/>
      <c r="QYP232" s="598"/>
      <c r="QYQ232" s="600"/>
      <c r="QYR232" s="599"/>
      <c r="QYS232" s="599"/>
      <c r="QYT232" s="599"/>
      <c r="QYU232" s="360"/>
      <c r="QYV232" s="600"/>
      <c r="QYW232" s="600"/>
      <c r="QYX232" s="600"/>
      <c r="QYY232" s="598"/>
      <c r="QYZ232" s="598"/>
      <c r="QZA232" s="598"/>
      <c r="QZB232" s="598"/>
      <c r="QZC232" s="598"/>
      <c r="QZD232" s="598"/>
      <c r="QZE232" s="598"/>
      <c r="QZF232" s="598"/>
      <c r="QZG232" s="600"/>
      <c r="QZH232" s="599"/>
      <c r="QZI232" s="599"/>
      <c r="QZJ232" s="599"/>
      <c r="QZK232" s="360"/>
      <c r="QZL232" s="600"/>
      <c r="QZM232" s="600"/>
      <c r="QZN232" s="600"/>
      <c r="QZO232" s="598"/>
      <c r="QZP232" s="598"/>
      <c r="QZQ232" s="598"/>
      <c r="QZR232" s="598"/>
      <c r="QZS232" s="598"/>
      <c r="QZT232" s="598"/>
      <c r="QZU232" s="598"/>
      <c r="QZV232" s="598"/>
      <c r="QZW232" s="600"/>
      <c r="QZX232" s="599"/>
      <c r="QZY232" s="599"/>
      <c r="QZZ232" s="599"/>
      <c r="RAA232" s="360"/>
      <c r="RAB232" s="600"/>
      <c r="RAC232" s="600"/>
      <c r="RAD232" s="600"/>
      <c r="RAE232" s="598"/>
      <c r="RAF232" s="598"/>
      <c r="RAG232" s="598"/>
      <c r="RAH232" s="598"/>
      <c r="RAI232" s="598"/>
      <c r="RAJ232" s="598"/>
      <c r="RAK232" s="598"/>
      <c r="RAL232" s="598"/>
      <c r="RAM232" s="600"/>
      <c r="RAN232" s="599"/>
      <c r="RAO232" s="599"/>
      <c r="RAP232" s="599"/>
      <c r="RAQ232" s="360"/>
      <c r="RAR232" s="600"/>
      <c r="RAS232" s="600"/>
      <c r="RAT232" s="600"/>
      <c r="RAU232" s="598"/>
      <c r="RAV232" s="598"/>
      <c r="RAW232" s="598"/>
      <c r="RAX232" s="598"/>
      <c r="RAY232" s="598"/>
      <c r="RAZ232" s="598"/>
      <c r="RBA232" s="598"/>
      <c r="RBB232" s="598"/>
      <c r="RBC232" s="600"/>
      <c r="RBD232" s="599"/>
      <c r="RBE232" s="599"/>
      <c r="RBF232" s="599"/>
      <c r="RBG232" s="360"/>
      <c r="RBH232" s="600"/>
      <c r="RBI232" s="600"/>
      <c r="RBJ232" s="600"/>
      <c r="RBK232" s="598"/>
      <c r="RBL232" s="598"/>
      <c r="RBM232" s="598"/>
      <c r="RBN232" s="598"/>
      <c r="RBO232" s="598"/>
      <c r="RBP232" s="598"/>
      <c r="RBQ232" s="598"/>
      <c r="RBR232" s="598"/>
      <c r="RBS232" s="600"/>
      <c r="RBT232" s="599"/>
      <c r="RBU232" s="599"/>
      <c r="RBV232" s="599"/>
      <c r="RBW232" s="360"/>
      <c r="RBX232" s="600"/>
      <c r="RBY232" s="600"/>
      <c r="RBZ232" s="600"/>
      <c r="RCA232" s="598"/>
      <c r="RCB232" s="598"/>
      <c r="RCC232" s="598"/>
      <c r="RCD232" s="598"/>
      <c r="RCE232" s="598"/>
      <c r="RCF232" s="598"/>
      <c r="RCG232" s="598"/>
      <c r="RCH232" s="598"/>
      <c r="RCI232" s="600"/>
      <c r="RCJ232" s="599"/>
      <c r="RCK232" s="599"/>
      <c r="RCL232" s="599"/>
      <c r="RCM232" s="360"/>
      <c r="RCN232" s="600"/>
      <c r="RCO232" s="600"/>
      <c r="RCP232" s="600"/>
      <c r="RCQ232" s="598"/>
      <c r="RCR232" s="598"/>
      <c r="RCS232" s="598"/>
      <c r="RCT232" s="598"/>
      <c r="RCU232" s="598"/>
      <c r="RCV232" s="598"/>
      <c r="RCW232" s="598"/>
      <c r="RCX232" s="598"/>
      <c r="RCY232" s="600"/>
      <c r="RCZ232" s="599"/>
      <c r="RDA232" s="599"/>
      <c r="RDB232" s="599"/>
      <c r="RDC232" s="360"/>
      <c r="RDD232" s="600"/>
      <c r="RDE232" s="600"/>
      <c r="RDF232" s="600"/>
      <c r="RDG232" s="598"/>
      <c r="RDH232" s="598"/>
      <c r="RDI232" s="598"/>
      <c r="RDJ232" s="598"/>
      <c r="RDK232" s="598"/>
      <c r="RDL232" s="598"/>
      <c r="RDM232" s="598"/>
      <c r="RDN232" s="598"/>
      <c r="RDO232" s="600"/>
      <c r="RDP232" s="599"/>
      <c r="RDQ232" s="599"/>
      <c r="RDR232" s="599"/>
      <c r="RDS232" s="360"/>
      <c r="RDT232" s="600"/>
      <c r="RDU232" s="600"/>
      <c r="RDV232" s="600"/>
      <c r="RDW232" s="598"/>
      <c r="RDX232" s="598"/>
      <c r="RDY232" s="598"/>
      <c r="RDZ232" s="598"/>
      <c r="REA232" s="598"/>
      <c r="REB232" s="598"/>
      <c r="REC232" s="598"/>
      <c r="RED232" s="598"/>
      <c r="REE232" s="600"/>
      <c r="REF232" s="599"/>
      <c r="REG232" s="599"/>
      <c r="REH232" s="599"/>
      <c r="REI232" s="360"/>
      <c r="REJ232" s="600"/>
      <c r="REK232" s="600"/>
      <c r="REL232" s="600"/>
      <c r="REM232" s="598"/>
      <c r="REN232" s="598"/>
      <c r="REO232" s="598"/>
      <c r="REP232" s="598"/>
      <c r="REQ232" s="598"/>
      <c r="RER232" s="598"/>
      <c r="RES232" s="598"/>
      <c r="RET232" s="598"/>
      <c r="REU232" s="600"/>
      <c r="REV232" s="599"/>
      <c r="REW232" s="599"/>
      <c r="REX232" s="599"/>
      <c r="REY232" s="360"/>
      <c r="REZ232" s="600"/>
      <c r="RFA232" s="600"/>
      <c r="RFB232" s="600"/>
      <c r="RFC232" s="598"/>
      <c r="RFD232" s="598"/>
      <c r="RFE232" s="598"/>
      <c r="RFF232" s="598"/>
      <c r="RFG232" s="598"/>
      <c r="RFH232" s="598"/>
      <c r="RFI232" s="598"/>
      <c r="RFJ232" s="598"/>
      <c r="RFK232" s="600"/>
      <c r="RFL232" s="599"/>
      <c r="RFM232" s="599"/>
      <c r="RFN232" s="599"/>
      <c r="RFO232" s="360"/>
      <c r="RFP232" s="600"/>
      <c r="RFQ232" s="600"/>
      <c r="RFR232" s="600"/>
      <c r="RFS232" s="598"/>
      <c r="RFT232" s="598"/>
      <c r="RFU232" s="598"/>
      <c r="RFV232" s="598"/>
      <c r="RFW232" s="598"/>
      <c r="RFX232" s="598"/>
      <c r="RFY232" s="598"/>
      <c r="RFZ232" s="598"/>
      <c r="RGA232" s="600"/>
      <c r="RGB232" s="599"/>
      <c r="RGC232" s="599"/>
      <c r="RGD232" s="599"/>
      <c r="RGE232" s="360"/>
      <c r="RGF232" s="600"/>
      <c r="RGG232" s="600"/>
      <c r="RGH232" s="600"/>
      <c r="RGI232" s="598"/>
      <c r="RGJ232" s="598"/>
      <c r="RGK232" s="598"/>
      <c r="RGL232" s="598"/>
      <c r="RGM232" s="598"/>
      <c r="RGN232" s="598"/>
      <c r="RGO232" s="598"/>
      <c r="RGP232" s="598"/>
      <c r="RGQ232" s="600"/>
      <c r="RGR232" s="599"/>
      <c r="RGS232" s="599"/>
      <c r="RGT232" s="599"/>
      <c r="RGU232" s="360"/>
      <c r="RGV232" s="600"/>
      <c r="RGW232" s="600"/>
      <c r="RGX232" s="600"/>
      <c r="RGY232" s="598"/>
      <c r="RGZ232" s="598"/>
      <c r="RHA232" s="598"/>
      <c r="RHB232" s="598"/>
      <c r="RHC232" s="598"/>
      <c r="RHD232" s="598"/>
      <c r="RHE232" s="598"/>
      <c r="RHF232" s="598"/>
      <c r="RHG232" s="600"/>
      <c r="RHH232" s="599"/>
      <c r="RHI232" s="599"/>
      <c r="RHJ232" s="599"/>
      <c r="RHK232" s="360"/>
      <c r="RHL232" s="600"/>
      <c r="RHM232" s="600"/>
      <c r="RHN232" s="600"/>
      <c r="RHO232" s="598"/>
      <c r="RHP232" s="598"/>
      <c r="RHQ232" s="598"/>
      <c r="RHR232" s="598"/>
      <c r="RHS232" s="598"/>
      <c r="RHT232" s="598"/>
      <c r="RHU232" s="598"/>
      <c r="RHV232" s="598"/>
      <c r="RHW232" s="600"/>
      <c r="RHX232" s="599"/>
      <c r="RHY232" s="599"/>
      <c r="RHZ232" s="599"/>
      <c r="RIA232" s="360"/>
      <c r="RIB232" s="600"/>
      <c r="RIC232" s="600"/>
      <c r="RID232" s="600"/>
      <c r="RIE232" s="598"/>
      <c r="RIF232" s="598"/>
      <c r="RIG232" s="598"/>
      <c r="RIH232" s="598"/>
      <c r="RII232" s="598"/>
      <c r="RIJ232" s="598"/>
      <c r="RIK232" s="598"/>
      <c r="RIL232" s="598"/>
      <c r="RIM232" s="600"/>
      <c r="RIN232" s="599"/>
      <c r="RIO232" s="599"/>
      <c r="RIP232" s="599"/>
      <c r="RIQ232" s="360"/>
      <c r="RIR232" s="600"/>
      <c r="RIS232" s="600"/>
      <c r="RIT232" s="600"/>
      <c r="RIU232" s="598"/>
      <c r="RIV232" s="598"/>
      <c r="RIW232" s="598"/>
      <c r="RIX232" s="598"/>
      <c r="RIY232" s="598"/>
      <c r="RIZ232" s="598"/>
      <c r="RJA232" s="598"/>
      <c r="RJB232" s="598"/>
      <c r="RJC232" s="600"/>
      <c r="RJD232" s="599"/>
      <c r="RJE232" s="599"/>
      <c r="RJF232" s="599"/>
      <c r="RJG232" s="360"/>
      <c r="RJH232" s="600"/>
      <c r="RJI232" s="600"/>
      <c r="RJJ232" s="600"/>
      <c r="RJK232" s="598"/>
      <c r="RJL232" s="598"/>
      <c r="RJM232" s="598"/>
      <c r="RJN232" s="598"/>
      <c r="RJO232" s="598"/>
      <c r="RJP232" s="598"/>
      <c r="RJQ232" s="598"/>
      <c r="RJR232" s="598"/>
      <c r="RJS232" s="600"/>
      <c r="RJT232" s="599"/>
      <c r="RJU232" s="599"/>
      <c r="RJV232" s="599"/>
      <c r="RJW232" s="360"/>
      <c r="RJX232" s="600"/>
      <c r="RJY232" s="600"/>
      <c r="RJZ232" s="600"/>
      <c r="RKA232" s="598"/>
      <c r="RKB232" s="598"/>
      <c r="RKC232" s="598"/>
      <c r="RKD232" s="598"/>
      <c r="RKE232" s="598"/>
      <c r="RKF232" s="598"/>
      <c r="RKG232" s="598"/>
      <c r="RKH232" s="598"/>
      <c r="RKI232" s="600"/>
      <c r="RKJ232" s="599"/>
      <c r="RKK232" s="599"/>
      <c r="RKL232" s="599"/>
      <c r="RKM232" s="360"/>
      <c r="RKN232" s="600"/>
      <c r="RKO232" s="600"/>
      <c r="RKP232" s="600"/>
      <c r="RKQ232" s="598"/>
      <c r="RKR232" s="598"/>
      <c r="RKS232" s="598"/>
      <c r="RKT232" s="598"/>
      <c r="RKU232" s="598"/>
      <c r="RKV232" s="598"/>
      <c r="RKW232" s="598"/>
      <c r="RKX232" s="598"/>
      <c r="RKY232" s="600"/>
      <c r="RKZ232" s="599"/>
      <c r="RLA232" s="599"/>
      <c r="RLB232" s="599"/>
      <c r="RLC232" s="360"/>
      <c r="RLD232" s="600"/>
      <c r="RLE232" s="600"/>
      <c r="RLF232" s="600"/>
      <c r="RLG232" s="598"/>
      <c r="RLH232" s="598"/>
      <c r="RLI232" s="598"/>
      <c r="RLJ232" s="598"/>
      <c r="RLK232" s="598"/>
      <c r="RLL232" s="598"/>
      <c r="RLM232" s="598"/>
      <c r="RLN232" s="598"/>
      <c r="RLO232" s="600"/>
      <c r="RLP232" s="599"/>
      <c r="RLQ232" s="599"/>
      <c r="RLR232" s="599"/>
      <c r="RLS232" s="360"/>
      <c r="RLT232" s="600"/>
      <c r="RLU232" s="600"/>
      <c r="RLV232" s="600"/>
      <c r="RLW232" s="598"/>
      <c r="RLX232" s="598"/>
      <c r="RLY232" s="598"/>
      <c r="RLZ232" s="598"/>
      <c r="RMA232" s="598"/>
      <c r="RMB232" s="598"/>
      <c r="RMC232" s="598"/>
      <c r="RMD232" s="598"/>
      <c r="RME232" s="600"/>
      <c r="RMF232" s="599"/>
      <c r="RMG232" s="599"/>
      <c r="RMH232" s="599"/>
      <c r="RMI232" s="360"/>
      <c r="RMJ232" s="600"/>
      <c r="RMK232" s="600"/>
      <c r="RML232" s="600"/>
      <c r="RMM232" s="598"/>
      <c r="RMN232" s="598"/>
      <c r="RMO232" s="598"/>
      <c r="RMP232" s="598"/>
      <c r="RMQ232" s="598"/>
      <c r="RMR232" s="598"/>
      <c r="RMS232" s="598"/>
      <c r="RMT232" s="598"/>
      <c r="RMU232" s="600"/>
      <c r="RMV232" s="599"/>
      <c r="RMW232" s="599"/>
      <c r="RMX232" s="599"/>
      <c r="RMY232" s="360"/>
      <c r="RMZ232" s="600"/>
      <c r="RNA232" s="600"/>
      <c r="RNB232" s="600"/>
      <c r="RNC232" s="598"/>
      <c r="RND232" s="598"/>
      <c r="RNE232" s="598"/>
      <c r="RNF232" s="598"/>
      <c r="RNG232" s="598"/>
      <c r="RNH232" s="598"/>
      <c r="RNI232" s="598"/>
      <c r="RNJ232" s="598"/>
      <c r="RNK232" s="600"/>
      <c r="RNL232" s="599"/>
      <c r="RNM232" s="599"/>
      <c r="RNN232" s="599"/>
      <c r="RNO232" s="360"/>
      <c r="RNP232" s="600"/>
      <c r="RNQ232" s="600"/>
      <c r="RNR232" s="600"/>
      <c r="RNS232" s="598"/>
      <c r="RNT232" s="598"/>
      <c r="RNU232" s="598"/>
      <c r="RNV232" s="598"/>
      <c r="RNW232" s="598"/>
      <c r="RNX232" s="598"/>
      <c r="RNY232" s="598"/>
      <c r="RNZ232" s="598"/>
      <c r="ROA232" s="600"/>
      <c r="ROB232" s="599"/>
      <c r="ROC232" s="599"/>
      <c r="ROD232" s="599"/>
      <c r="ROE232" s="360"/>
      <c r="ROF232" s="600"/>
      <c r="ROG232" s="600"/>
      <c r="ROH232" s="600"/>
      <c r="ROI232" s="598"/>
      <c r="ROJ232" s="598"/>
      <c r="ROK232" s="598"/>
      <c r="ROL232" s="598"/>
      <c r="ROM232" s="598"/>
      <c r="RON232" s="598"/>
      <c r="ROO232" s="598"/>
      <c r="ROP232" s="598"/>
      <c r="ROQ232" s="600"/>
      <c r="ROR232" s="599"/>
      <c r="ROS232" s="599"/>
      <c r="ROT232" s="599"/>
      <c r="ROU232" s="360"/>
      <c r="ROV232" s="600"/>
      <c r="ROW232" s="600"/>
      <c r="ROX232" s="600"/>
      <c r="ROY232" s="598"/>
      <c r="ROZ232" s="598"/>
      <c r="RPA232" s="598"/>
      <c r="RPB232" s="598"/>
      <c r="RPC232" s="598"/>
      <c r="RPD232" s="598"/>
      <c r="RPE232" s="598"/>
      <c r="RPF232" s="598"/>
      <c r="RPG232" s="600"/>
      <c r="RPH232" s="599"/>
      <c r="RPI232" s="599"/>
      <c r="RPJ232" s="599"/>
      <c r="RPK232" s="360"/>
      <c r="RPL232" s="600"/>
      <c r="RPM232" s="600"/>
      <c r="RPN232" s="600"/>
      <c r="RPO232" s="598"/>
      <c r="RPP232" s="598"/>
      <c r="RPQ232" s="598"/>
      <c r="RPR232" s="598"/>
      <c r="RPS232" s="598"/>
      <c r="RPT232" s="598"/>
      <c r="RPU232" s="598"/>
      <c r="RPV232" s="598"/>
      <c r="RPW232" s="600"/>
      <c r="RPX232" s="599"/>
      <c r="RPY232" s="599"/>
      <c r="RPZ232" s="599"/>
      <c r="RQA232" s="360"/>
      <c r="RQB232" s="600"/>
      <c r="RQC232" s="600"/>
      <c r="RQD232" s="600"/>
      <c r="RQE232" s="598"/>
      <c r="RQF232" s="598"/>
      <c r="RQG232" s="598"/>
      <c r="RQH232" s="598"/>
      <c r="RQI232" s="598"/>
      <c r="RQJ232" s="598"/>
      <c r="RQK232" s="598"/>
      <c r="RQL232" s="598"/>
      <c r="RQM232" s="600"/>
      <c r="RQN232" s="599"/>
      <c r="RQO232" s="599"/>
      <c r="RQP232" s="599"/>
      <c r="RQQ232" s="360"/>
      <c r="RQR232" s="600"/>
      <c r="RQS232" s="600"/>
      <c r="RQT232" s="600"/>
      <c r="RQU232" s="598"/>
      <c r="RQV232" s="598"/>
      <c r="RQW232" s="598"/>
      <c r="RQX232" s="598"/>
      <c r="RQY232" s="598"/>
      <c r="RQZ232" s="598"/>
      <c r="RRA232" s="598"/>
      <c r="RRB232" s="598"/>
      <c r="RRC232" s="600"/>
      <c r="RRD232" s="599"/>
      <c r="RRE232" s="599"/>
      <c r="RRF232" s="599"/>
      <c r="RRG232" s="360"/>
      <c r="RRH232" s="600"/>
      <c r="RRI232" s="600"/>
      <c r="RRJ232" s="600"/>
      <c r="RRK232" s="598"/>
      <c r="RRL232" s="598"/>
      <c r="RRM232" s="598"/>
      <c r="RRN232" s="598"/>
      <c r="RRO232" s="598"/>
      <c r="RRP232" s="598"/>
      <c r="RRQ232" s="598"/>
      <c r="RRR232" s="598"/>
      <c r="RRS232" s="600"/>
      <c r="RRT232" s="599"/>
      <c r="RRU232" s="599"/>
      <c r="RRV232" s="599"/>
      <c r="RRW232" s="360"/>
      <c r="RRX232" s="600"/>
      <c r="RRY232" s="600"/>
      <c r="RRZ232" s="600"/>
      <c r="RSA232" s="598"/>
      <c r="RSB232" s="598"/>
      <c r="RSC232" s="598"/>
      <c r="RSD232" s="598"/>
      <c r="RSE232" s="598"/>
      <c r="RSF232" s="598"/>
      <c r="RSG232" s="598"/>
      <c r="RSH232" s="598"/>
      <c r="RSI232" s="600"/>
      <c r="RSJ232" s="599"/>
      <c r="RSK232" s="599"/>
      <c r="RSL232" s="599"/>
      <c r="RSM232" s="360"/>
      <c r="RSN232" s="600"/>
      <c r="RSO232" s="600"/>
      <c r="RSP232" s="600"/>
      <c r="RSQ232" s="598"/>
      <c r="RSR232" s="598"/>
      <c r="RSS232" s="598"/>
      <c r="RST232" s="598"/>
      <c r="RSU232" s="598"/>
      <c r="RSV232" s="598"/>
      <c r="RSW232" s="598"/>
      <c r="RSX232" s="598"/>
      <c r="RSY232" s="600"/>
      <c r="RSZ232" s="599"/>
      <c r="RTA232" s="599"/>
      <c r="RTB232" s="599"/>
      <c r="RTC232" s="360"/>
      <c r="RTD232" s="600"/>
      <c r="RTE232" s="600"/>
      <c r="RTF232" s="600"/>
      <c r="RTG232" s="598"/>
      <c r="RTH232" s="598"/>
      <c r="RTI232" s="598"/>
      <c r="RTJ232" s="598"/>
      <c r="RTK232" s="598"/>
      <c r="RTL232" s="598"/>
      <c r="RTM232" s="598"/>
      <c r="RTN232" s="598"/>
      <c r="RTO232" s="600"/>
      <c r="RTP232" s="599"/>
      <c r="RTQ232" s="599"/>
      <c r="RTR232" s="599"/>
      <c r="RTS232" s="360"/>
      <c r="RTT232" s="600"/>
      <c r="RTU232" s="600"/>
      <c r="RTV232" s="600"/>
      <c r="RTW232" s="598"/>
      <c r="RTX232" s="598"/>
      <c r="RTY232" s="598"/>
      <c r="RTZ232" s="598"/>
      <c r="RUA232" s="598"/>
      <c r="RUB232" s="598"/>
      <c r="RUC232" s="598"/>
      <c r="RUD232" s="598"/>
      <c r="RUE232" s="600"/>
      <c r="RUF232" s="599"/>
      <c r="RUG232" s="599"/>
      <c r="RUH232" s="599"/>
      <c r="RUI232" s="360"/>
      <c r="RUJ232" s="600"/>
      <c r="RUK232" s="600"/>
      <c r="RUL232" s="600"/>
      <c r="RUM232" s="598"/>
      <c r="RUN232" s="598"/>
      <c r="RUO232" s="598"/>
      <c r="RUP232" s="598"/>
      <c r="RUQ232" s="598"/>
      <c r="RUR232" s="598"/>
      <c r="RUS232" s="598"/>
      <c r="RUT232" s="598"/>
      <c r="RUU232" s="600"/>
      <c r="RUV232" s="599"/>
      <c r="RUW232" s="599"/>
      <c r="RUX232" s="599"/>
      <c r="RUY232" s="360"/>
      <c r="RUZ232" s="600"/>
      <c r="RVA232" s="600"/>
      <c r="RVB232" s="600"/>
      <c r="RVC232" s="598"/>
      <c r="RVD232" s="598"/>
      <c r="RVE232" s="598"/>
      <c r="RVF232" s="598"/>
      <c r="RVG232" s="598"/>
      <c r="RVH232" s="598"/>
      <c r="RVI232" s="598"/>
      <c r="RVJ232" s="598"/>
      <c r="RVK232" s="600"/>
      <c r="RVL232" s="599"/>
      <c r="RVM232" s="599"/>
      <c r="RVN232" s="599"/>
      <c r="RVO232" s="360"/>
      <c r="RVP232" s="600"/>
      <c r="RVQ232" s="600"/>
      <c r="RVR232" s="600"/>
      <c r="RVS232" s="598"/>
      <c r="RVT232" s="598"/>
      <c r="RVU232" s="598"/>
      <c r="RVV232" s="598"/>
      <c r="RVW232" s="598"/>
      <c r="RVX232" s="598"/>
      <c r="RVY232" s="598"/>
      <c r="RVZ232" s="598"/>
      <c r="RWA232" s="600"/>
      <c r="RWB232" s="599"/>
      <c r="RWC232" s="599"/>
      <c r="RWD232" s="599"/>
      <c r="RWE232" s="360"/>
      <c r="RWF232" s="600"/>
      <c r="RWG232" s="600"/>
      <c r="RWH232" s="600"/>
      <c r="RWI232" s="598"/>
      <c r="RWJ232" s="598"/>
      <c r="RWK232" s="598"/>
      <c r="RWL232" s="598"/>
      <c r="RWM232" s="598"/>
      <c r="RWN232" s="598"/>
      <c r="RWO232" s="598"/>
      <c r="RWP232" s="598"/>
      <c r="RWQ232" s="600"/>
      <c r="RWR232" s="599"/>
      <c r="RWS232" s="599"/>
      <c r="RWT232" s="599"/>
      <c r="RWU232" s="360"/>
      <c r="RWV232" s="600"/>
      <c r="RWW232" s="600"/>
      <c r="RWX232" s="600"/>
      <c r="RWY232" s="598"/>
      <c r="RWZ232" s="598"/>
      <c r="RXA232" s="598"/>
      <c r="RXB232" s="598"/>
      <c r="RXC232" s="598"/>
      <c r="RXD232" s="598"/>
      <c r="RXE232" s="598"/>
      <c r="RXF232" s="598"/>
      <c r="RXG232" s="600"/>
      <c r="RXH232" s="599"/>
      <c r="RXI232" s="599"/>
      <c r="RXJ232" s="599"/>
      <c r="RXK232" s="360"/>
      <c r="RXL232" s="600"/>
      <c r="RXM232" s="600"/>
      <c r="RXN232" s="600"/>
      <c r="RXO232" s="598"/>
      <c r="RXP232" s="598"/>
      <c r="RXQ232" s="598"/>
      <c r="RXR232" s="598"/>
      <c r="RXS232" s="598"/>
      <c r="RXT232" s="598"/>
      <c r="RXU232" s="598"/>
      <c r="RXV232" s="598"/>
      <c r="RXW232" s="600"/>
      <c r="RXX232" s="599"/>
      <c r="RXY232" s="599"/>
      <c r="RXZ232" s="599"/>
      <c r="RYA232" s="360"/>
      <c r="RYB232" s="600"/>
      <c r="RYC232" s="600"/>
      <c r="RYD232" s="600"/>
      <c r="RYE232" s="598"/>
      <c r="RYF232" s="598"/>
      <c r="RYG232" s="598"/>
      <c r="RYH232" s="598"/>
      <c r="RYI232" s="598"/>
      <c r="RYJ232" s="598"/>
      <c r="RYK232" s="598"/>
      <c r="RYL232" s="598"/>
      <c r="RYM232" s="600"/>
      <c r="RYN232" s="599"/>
      <c r="RYO232" s="599"/>
      <c r="RYP232" s="599"/>
      <c r="RYQ232" s="360"/>
      <c r="RYR232" s="600"/>
      <c r="RYS232" s="600"/>
      <c r="RYT232" s="600"/>
      <c r="RYU232" s="598"/>
      <c r="RYV232" s="598"/>
      <c r="RYW232" s="598"/>
      <c r="RYX232" s="598"/>
      <c r="RYY232" s="598"/>
      <c r="RYZ232" s="598"/>
      <c r="RZA232" s="598"/>
      <c r="RZB232" s="598"/>
      <c r="RZC232" s="600"/>
      <c r="RZD232" s="599"/>
      <c r="RZE232" s="599"/>
      <c r="RZF232" s="599"/>
      <c r="RZG232" s="360"/>
      <c r="RZH232" s="600"/>
      <c r="RZI232" s="600"/>
      <c r="RZJ232" s="600"/>
      <c r="RZK232" s="598"/>
      <c r="RZL232" s="598"/>
      <c r="RZM232" s="598"/>
      <c r="RZN232" s="598"/>
      <c r="RZO232" s="598"/>
      <c r="RZP232" s="598"/>
      <c r="RZQ232" s="598"/>
      <c r="RZR232" s="598"/>
      <c r="RZS232" s="600"/>
      <c r="RZT232" s="599"/>
      <c r="RZU232" s="599"/>
      <c r="RZV232" s="599"/>
      <c r="RZW232" s="360"/>
      <c r="RZX232" s="600"/>
      <c r="RZY232" s="600"/>
      <c r="RZZ232" s="600"/>
      <c r="SAA232" s="598"/>
      <c r="SAB232" s="598"/>
      <c r="SAC232" s="598"/>
      <c r="SAD232" s="598"/>
      <c r="SAE232" s="598"/>
      <c r="SAF232" s="598"/>
      <c r="SAG232" s="598"/>
      <c r="SAH232" s="598"/>
      <c r="SAI232" s="600"/>
      <c r="SAJ232" s="599"/>
      <c r="SAK232" s="599"/>
      <c r="SAL232" s="599"/>
      <c r="SAM232" s="360"/>
      <c r="SAN232" s="600"/>
      <c r="SAO232" s="600"/>
      <c r="SAP232" s="600"/>
      <c r="SAQ232" s="598"/>
      <c r="SAR232" s="598"/>
      <c r="SAS232" s="598"/>
      <c r="SAT232" s="598"/>
      <c r="SAU232" s="598"/>
      <c r="SAV232" s="598"/>
      <c r="SAW232" s="598"/>
      <c r="SAX232" s="598"/>
      <c r="SAY232" s="600"/>
      <c r="SAZ232" s="599"/>
      <c r="SBA232" s="599"/>
      <c r="SBB232" s="599"/>
      <c r="SBC232" s="360"/>
      <c r="SBD232" s="600"/>
      <c r="SBE232" s="600"/>
      <c r="SBF232" s="600"/>
      <c r="SBG232" s="598"/>
      <c r="SBH232" s="598"/>
      <c r="SBI232" s="598"/>
      <c r="SBJ232" s="598"/>
      <c r="SBK232" s="598"/>
      <c r="SBL232" s="598"/>
      <c r="SBM232" s="598"/>
      <c r="SBN232" s="598"/>
      <c r="SBO232" s="600"/>
      <c r="SBP232" s="599"/>
      <c r="SBQ232" s="599"/>
      <c r="SBR232" s="599"/>
      <c r="SBS232" s="360"/>
      <c r="SBT232" s="600"/>
      <c r="SBU232" s="600"/>
      <c r="SBV232" s="600"/>
      <c r="SBW232" s="598"/>
      <c r="SBX232" s="598"/>
      <c r="SBY232" s="598"/>
      <c r="SBZ232" s="598"/>
      <c r="SCA232" s="598"/>
      <c r="SCB232" s="598"/>
      <c r="SCC232" s="598"/>
      <c r="SCD232" s="598"/>
      <c r="SCE232" s="600"/>
      <c r="SCF232" s="599"/>
      <c r="SCG232" s="599"/>
      <c r="SCH232" s="599"/>
      <c r="SCI232" s="360"/>
      <c r="SCJ232" s="600"/>
      <c r="SCK232" s="600"/>
      <c r="SCL232" s="600"/>
      <c r="SCM232" s="598"/>
      <c r="SCN232" s="598"/>
      <c r="SCO232" s="598"/>
      <c r="SCP232" s="598"/>
      <c r="SCQ232" s="598"/>
      <c r="SCR232" s="598"/>
      <c r="SCS232" s="598"/>
      <c r="SCT232" s="598"/>
      <c r="SCU232" s="600"/>
      <c r="SCV232" s="599"/>
      <c r="SCW232" s="599"/>
      <c r="SCX232" s="599"/>
      <c r="SCY232" s="360"/>
      <c r="SCZ232" s="600"/>
      <c r="SDA232" s="600"/>
      <c r="SDB232" s="600"/>
      <c r="SDC232" s="598"/>
      <c r="SDD232" s="598"/>
      <c r="SDE232" s="598"/>
      <c r="SDF232" s="598"/>
      <c r="SDG232" s="598"/>
      <c r="SDH232" s="598"/>
      <c r="SDI232" s="598"/>
      <c r="SDJ232" s="598"/>
      <c r="SDK232" s="600"/>
      <c r="SDL232" s="599"/>
      <c r="SDM232" s="599"/>
      <c r="SDN232" s="599"/>
      <c r="SDO232" s="360"/>
      <c r="SDP232" s="600"/>
      <c r="SDQ232" s="600"/>
      <c r="SDR232" s="600"/>
      <c r="SDS232" s="598"/>
      <c r="SDT232" s="598"/>
      <c r="SDU232" s="598"/>
      <c r="SDV232" s="598"/>
      <c r="SDW232" s="598"/>
      <c r="SDX232" s="598"/>
      <c r="SDY232" s="598"/>
      <c r="SDZ232" s="598"/>
      <c r="SEA232" s="600"/>
      <c r="SEB232" s="599"/>
      <c r="SEC232" s="599"/>
      <c r="SED232" s="599"/>
      <c r="SEE232" s="360"/>
      <c r="SEF232" s="600"/>
      <c r="SEG232" s="600"/>
      <c r="SEH232" s="600"/>
      <c r="SEI232" s="598"/>
      <c r="SEJ232" s="598"/>
      <c r="SEK232" s="598"/>
      <c r="SEL232" s="598"/>
      <c r="SEM232" s="598"/>
      <c r="SEN232" s="598"/>
      <c r="SEO232" s="598"/>
      <c r="SEP232" s="598"/>
      <c r="SEQ232" s="600"/>
      <c r="SER232" s="599"/>
      <c r="SES232" s="599"/>
      <c r="SET232" s="599"/>
      <c r="SEU232" s="360"/>
      <c r="SEV232" s="600"/>
      <c r="SEW232" s="600"/>
      <c r="SEX232" s="600"/>
      <c r="SEY232" s="598"/>
      <c r="SEZ232" s="598"/>
      <c r="SFA232" s="598"/>
      <c r="SFB232" s="598"/>
      <c r="SFC232" s="598"/>
      <c r="SFD232" s="598"/>
      <c r="SFE232" s="598"/>
      <c r="SFF232" s="598"/>
      <c r="SFG232" s="600"/>
      <c r="SFH232" s="599"/>
      <c r="SFI232" s="599"/>
      <c r="SFJ232" s="599"/>
      <c r="SFK232" s="360"/>
      <c r="SFL232" s="600"/>
      <c r="SFM232" s="600"/>
      <c r="SFN232" s="600"/>
      <c r="SFO232" s="598"/>
      <c r="SFP232" s="598"/>
      <c r="SFQ232" s="598"/>
      <c r="SFR232" s="598"/>
      <c r="SFS232" s="598"/>
      <c r="SFT232" s="598"/>
      <c r="SFU232" s="598"/>
      <c r="SFV232" s="598"/>
      <c r="SFW232" s="600"/>
      <c r="SFX232" s="599"/>
      <c r="SFY232" s="599"/>
      <c r="SFZ232" s="599"/>
      <c r="SGA232" s="360"/>
      <c r="SGB232" s="600"/>
      <c r="SGC232" s="600"/>
      <c r="SGD232" s="600"/>
      <c r="SGE232" s="598"/>
      <c r="SGF232" s="598"/>
      <c r="SGG232" s="598"/>
      <c r="SGH232" s="598"/>
      <c r="SGI232" s="598"/>
      <c r="SGJ232" s="598"/>
      <c r="SGK232" s="598"/>
      <c r="SGL232" s="598"/>
      <c r="SGM232" s="600"/>
      <c r="SGN232" s="599"/>
      <c r="SGO232" s="599"/>
      <c r="SGP232" s="599"/>
      <c r="SGQ232" s="360"/>
      <c r="SGR232" s="600"/>
      <c r="SGS232" s="600"/>
      <c r="SGT232" s="600"/>
      <c r="SGU232" s="598"/>
      <c r="SGV232" s="598"/>
      <c r="SGW232" s="598"/>
      <c r="SGX232" s="598"/>
      <c r="SGY232" s="598"/>
      <c r="SGZ232" s="598"/>
      <c r="SHA232" s="598"/>
      <c r="SHB232" s="598"/>
      <c r="SHC232" s="600"/>
      <c r="SHD232" s="599"/>
      <c r="SHE232" s="599"/>
      <c r="SHF232" s="599"/>
      <c r="SHG232" s="360"/>
      <c r="SHH232" s="600"/>
      <c r="SHI232" s="600"/>
      <c r="SHJ232" s="600"/>
      <c r="SHK232" s="598"/>
      <c r="SHL232" s="598"/>
      <c r="SHM232" s="598"/>
      <c r="SHN232" s="598"/>
      <c r="SHO232" s="598"/>
      <c r="SHP232" s="598"/>
      <c r="SHQ232" s="598"/>
      <c r="SHR232" s="598"/>
      <c r="SHS232" s="600"/>
      <c r="SHT232" s="599"/>
      <c r="SHU232" s="599"/>
      <c r="SHV232" s="599"/>
      <c r="SHW232" s="360"/>
      <c r="SHX232" s="600"/>
      <c r="SHY232" s="600"/>
      <c r="SHZ232" s="600"/>
      <c r="SIA232" s="598"/>
      <c r="SIB232" s="598"/>
      <c r="SIC232" s="598"/>
      <c r="SID232" s="598"/>
      <c r="SIE232" s="598"/>
      <c r="SIF232" s="598"/>
      <c r="SIG232" s="598"/>
      <c r="SIH232" s="598"/>
      <c r="SII232" s="600"/>
      <c r="SIJ232" s="599"/>
      <c r="SIK232" s="599"/>
      <c r="SIL232" s="599"/>
      <c r="SIM232" s="360"/>
      <c r="SIN232" s="600"/>
      <c r="SIO232" s="600"/>
      <c r="SIP232" s="600"/>
      <c r="SIQ232" s="598"/>
      <c r="SIR232" s="598"/>
      <c r="SIS232" s="598"/>
      <c r="SIT232" s="598"/>
      <c r="SIU232" s="598"/>
      <c r="SIV232" s="598"/>
      <c r="SIW232" s="598"/>
      <c r="SIX232" s="598"/>
      <c r="SIY232" s="600"/>
      <c r="SIZ232" s="599"/>
      <c r="SJA232" s="599"/>
      <c r="SJB232" s="599"/>
      <c r="SJC232" s="360"/>
      <c r="SJD232" s="600"/>
      <c r="SJE232" s="600"/>
      <c r="SJF232" s="600"/>
      <c r="SJG232" s="598"/>
      <c r="SJH232" s="598"/>
      <c r="SJI232" s="598"/>
      <c r="SJJ232" s="598"/>
      <c r="SJK232" s="598"/>
      <c r="SJL232" s="598"/>
      <c r="SJM232" s="598"/>
      <c r="SJN232" s="598"/>
      <c r="SJO232" s="600"/>
      <c r="SJP232" s="599"/>
      <c r="SJQ232" s="599"/>
      <c r="SJR232" s="599"/>
      <c r="SJS232" s="360"/>
      <c r="SJT232" s="600"/>
      <c r="SJU232" s="600"/>
      <c r="SJV232" s="600"/>
      <c r="SJW232" s="598"/>
      <c r="SJX232" s="598"/>
      <c r="SJY232" s="598"/>
      <c r="SJZ232" s="598"/>
      <c r="SKA232" s="598"/>
      <c r="SKB232" s="598"/>
      <c r="SKC232" s="598"/>
      <c r="SKD232" s="598"/>
      <c r="SKE232" s="600"/>
      <c r="SKF232" s="599"/>
      <c r="SKG232" s="599"/>
      <c r="SKH232" s="599"/>
      <c r="SKI232" s="360"/>
      <c r="SKJ232" s="600"/>
      <c r="SKK232" s="600"/>
      <c r="SKL232" s="600"/>
      <c r="SKM232" s="598"/>
      <c r="SKN232" s="598"/>
      <c r="SKO232" s="598"/>
      <c r="SKP232" s="598"/>
      <c r="SKQ232" s="598"/>
      <c r="SKR232" s="598"/>
      <c r="SKS232" s="598"/>
      <c r="SKT232" s="598"/>
      <c r="SKU232" s="600"/>
      <c r="SKV232" s="599"/>
      <c r="SKW232" s="599"/>
      <c r="SKX232" s="599"/>
      <c r="SKY232" s="360"/>
      <c r="SKZ232" s="600"/>
      <c r="SLA232" s="600"/>
      <c r="SLB232" s="600"/>
      <c r="SLC232" s="598"/>
      <c r="SLD232" s="598"/>
      <c r="SLE232" s="598"/>
      <c r="SLF232" s="598"/>
      <c r="SLG232" s="598"/>
      <c r="SLH232" s="598"/>
      <c r="SLI232" s="598"/>
      <c r="SLJ232" s="598"/>
      <c r="SLK232" s="600"/>
      <c r="SLL232" s="599"/>
      <c r="SLM232" s="599"/>
      <c r="SLN232" s="599"/>
      <c r="SLO232" s="360"/>
      <c r="SLP232" s="600"/>
      <c r="SLQ232" s="600"/>
      <c r="SLR232" s="600"/>
      <c r="SLS232" s="598"/>
      <c r="SLT232" s="598"/>
      <c r="SLU232" s="598"/>
      <c r="SLV232" s="598"/>
      <c r="SLW232" s="598"/>
      <c r="SLX232" s="598"/>
      <c r="SLY232" s="598"/>
      <c r="SLZ232" s="598"/>
      <c r="SMA232" s="600"/>
      <c r="SMB232" s="599"/>
      <c r="SMC232" s="599"/>
      <c r="SMD232" s="599"/>
      <c r="SME232" s="360"/>
      <c r="SMF232" s="600"/>
      <c r="SMG232" s="600"/>
      <c r="SMH232" s="600"/>
      <c r="SMI232" s="598"/>
      <c r="SMJ232" s="598"/>
      <c r="SMK232" s="598"/>
      <c r="SML232" s="598"/>
      <c r="SMM232" s="598"/>
      <c r="SMN232" s="598"/>
      <c r="SMO232" s="598"/>
      <c r="SMP232" s="598"/>
      <c r="SMQ232" s="600"/>
      <c r="SMR232" s="599"/>
      <c r="SMS232" s="599"/>
      <c r="SMT232" s="599"/>
      <c r="SMU232" s="360"/>
      <c r="SMV232" s="600"/>
      <c r="SMW232" s="600"/>
      <c r="SMX232" s="600"/>
      <c r="SMY232" s="598"/>
      <c r="SMZ232" s="598"/>
      <c r="SNA232" s="598"/>
      <c r="SNB232" s="598"/>
      <c r="SNC232" s="598"/>
      <c r="SND232" s="598"/>
      <c r="SNE232" s="598"/>
      <c r="SNF232" s="598"/>
      <c r="SNG232" s="600"/>
      <c r="SNH232" s="599"/>
      <c r="SNI232" s="599"/>
      <c r="SNJ232" s="599"/>
      <c r="SNK232" s="360"/>
      <c r="SNL232" s="600"/>
      <c r="SNM232" s="600"/>
      <c r="SNN232" s="600"/>
      <c r="SNO232" s="598"/>
      <c r="SNP232" s="598"/>
      <c r="SNQ232" s="598"/>
      <c r="SNR232" s="598"/>
      <c r="SNS232" s="598"/>
      <c r="SNT232" s="598"/>
      <c r="SNU232" s="598"/>
      <c r="SNV232" s="598"/>
      <c r="SNW232" s="600"/>
      <c r="SNX232" s="599"/>
      <c r="SNY232" s="599"/>
      <c r="SNZ232" s="599"/>
      <c r="SOA232" s="360"/>
      <c r="SOB232" s="600"/>
      <c r="SOC232" s="600"/>
      <c r="SOD232" s="600"/>
      <c r="SOE232" s="598"/>
      <c r="SOF232" s="598"/>
      <c r="SOG232" s="598"/>
      <c r="SOH232" s="598"/>
      <c r="SOI232" s="598"/>
      <c r="SOJ232" s="598"/>
      <c r="SOK232" s="598"/>
      <c r="SOL232" s="598"/>
      <c r="SOM232" s="600"/>
      <c r="SON232" s="599"/>
      <c r="SOO232" s="599"/>
      <c r="SOP232" s="599"/>
      <c r="SOQ232" s="360"/>
      <c r="SOR232" s="600"/>
      <c r="SOS232" s="600"/>
      <c r="SOT232" s="600"/>
      <c r="SOU232" s="598"/>
      <c r="SOV232" s="598"/>
      <c r="SOW232" s="598"/>
      <c r="SOX232" s="598"/>
      <c r="SOY232" s="598"/>
      <c r="SOZ232" s="598"/>
      <c r="SPA232" s="598"/>
      <c r="SPB232" s="598"/>
      <c r="SPC232" s="600"/>
      <c r="SPD232" s="599"/>
      <c r="SPE232" s="599"/>
      <c r="SPF232" s="599"/>
      <c r="SPG232" s="360"/>
      <c r="SPH232" s="600"/>
      <c r="SPI232" s="600"/>
      <c r="SPJ232" s="600"/>
      <c r="SPK232" s="598"/>
      <c r="SPL232" s="598"/>
      <c r="SPM232" s="598"/>
      <c r="SPN232" s="598"/>
      <c r="SPO232" s="598"/>
      <c r="SPP232" s="598"/>
      <c r="SPQ232" s="598"/>
      <c r="SPR232" s="598"/>
      <c r="SPS232" s="600"/>
      <c r="SPT232" s="599"/>
      <c r="SPU232" s="599"/>
      <c r="SPV232" s="599"/>
      <c r="SPW232" s="360"/>
      <c r="SPX232" s="600"/>
      <c r="SPY232" s="600"/>
      <c r="SPZ232" s="600"/>
      <c r="SQA232" s="598"/>
      <c r="SQB232" s="598"/>
      <c r="SQC232" s="598"/>
      <c r="SQD232" s="598"/>
      <c r="SQE232" s="598"/>
      <c r="SQF232" s="598"/>
      <c r="SQG232" s="598"/>
      <c r="SQH232" s="598"/>
      <c r="SQI232" s="600"/>
      <c r="SQJ232" s="599"/>
      <c r="SQK232" s="599"/>
      <c r="SQL232" s="599"/>
      <c r="SQM232" s="360"/>
      <c r="SQN232" s="600"/>
      <c r="SQO232" s="600"/>
      <c r="SQP232" s="600"/>
      <c r="SQQ232" s="598"/>
      <c r="SQR232" s="598"/>
      <c r="SQS232" s="598"/>
      <c r="SQT232" s="598"/>
      <c r="SQU232" s="598"/>
      <c r="SQV232" s="598"/>
      <c r="SQW232" s="598"/>
      <c r="SQX232" s="598"/>
      <c r="SQY232" s="600"/>
      <c r="SQZ232" s="599"/>
      <c r="SRA232" s="599"/>
      <c r="SRB232" s="599"/>
      <c r="SRC232" s="360"/>
      <c r="SRD232" s="600"/>
      <c r="SRE232" s="600"/>
      <c r="SRF232" s="600"/>
      <c r="SRG232" s="598"/>
      <c r="SRH232" s="598"/>
      <c r="SRI232" s="598"/>
      <c r="SRJ232" s="598"/>
      <c r="SRK232" s="598"/>
      <c r="SRL232" s="598"/>
      <c r="SRM232" s="598"/>
      <c r="SRN232" s="598"/>
      <c r="SRO232" s="600"/>
      <c r="SRP232" s="599"/>
      <c r="SRQ232" s="599"/>
      <c r="SRR232" s="599"/>
      <c r="SRS232" s="360"/>
      <c r="SRT232" s="600"/>
      <c r="SRU232" s="600"/>
      <c r="SRV232" s="600"/>
      <c r="SRW232" s="598"/>
      <c r="SRX232" s="598"/>
      <c r="SRY232" s="598"/>
      <c r="SRZ232" s="598"/>
      <c r="SSA232" s="598"/>
      <c r="SSB232" s="598"/>
      <c r="SSC232" s="598"/>
      <c r="SSD232" s="598"/>
      <c r="SSE232" s="600"/>
      <c r="SSF232" s="599"/>
      <c r="SSG232" s="599"/>
      <c r="SSH232" s="599"/>
      <c r="SSI232" s="360"/>
      <c r="SSJ232" s="600"/>
      <c r="SSK232" s="600"/>
      <c r="SSL232" s="600"/>
      <c r="SSM232" s="598"/>
      <c r="SSN232" s="598"/>
      <c r="SSO232" s="598"/>
      <c r="SSP232" s="598"/>
      <c r="SSQ232" s="598"/>
      <c r="SSR232" s="598"/>
      <c r="SSS232" s="598"/>
      <c r="SST232" s="598"/>
      <c r="SSU232" s="600"/>
      <c r="SSV232" s="599"/>
      <c r="SSW232" s="599"/>
      <c r="SSX232" s="599"/>
      <c r="SSY232" s="360"/>
      <c r="SSZ232" s="600"/>
      <c r="STA232" s="600"/>
      <c r="STB232" s="600"/>
      <c r="STC232" s="598"/>
      <c r="STD232" s="598"/>
      <c r="STE232" s="598"/>
      <c r="STF232" s="598"/>
      <c r="STG232" s="598"/>
      <c r="STH232" s="598"/>
      <c r="STI232" s="598"/>
      <c r="STJ232" s="598"/>
      <c r="STK232" s="600"/>
      <c r="STL232" s="599"/>
      <c r="STM232" s="599"/>
      <c r="STN232" s="599"/>
      <c r="STO232" s="360"/>
      <c r="STP232" s="600"/>
      <c r="STQ232" s="600"/>
      <c r="STR232" s="600"/>
      <c r="STS232" s="598"/>
      <c r="STT232" s="598"/>
      <c r="STU232" s="598"/>
      <c r="STV232" s="598"/>
      <c r="STW232" s="598"/>
      <c r="STX232" s="598"/>
      <c r="STY232" s="598"/>
      <c r="STZ232" s="598"/>
      <c r="SUA232" s="600"/>
      <c r="SUB232" s="599"/>
      <c r="SUC232" s="599"/>
      <c r="SUD232" s="599"/>
      <c r="SUE232" s="360"/>
      <c r="SUF232" s="600"/>
      <c r="SUG232" s="600"/>
      <c r="SUH232" s="600"/>
      <c r="SUI232" s="598"/>
      <c r="SUJ232" s="598"/>
      <c r="SUK232" s="598"/>
      <c r="SUL232" s="598"/>
      <c r="SUM232" s="598"/>
      <c r="SUN232" s="598"/>
      <c r="SUO232" s="598"/>
      <c r="SUP232" s="598"/>
      <c r="SUQ232" s="600"/>
      <c r="SUR232" s="599"/>
      <c r="SUS232" s="599"/>
      <c r="SUT232" s="599"/>
      <c r="SUU232" s="360"/>
      <c r="SUV232" s="600"/>
      <c r="SUW232" s="600"/>
      <c r="SUX232" s="600"/>
      <c r="SUY232" s="598"/>
      <c r="SUZ232" s="598"/>
      <c r="SVA232" s="598"/>
      <c r="SVB232" s="598"/>
      <c r="SVC232" s="598"/>
      <c r="SVD232" s="598"/>
      <c r="SVE232" s="598"/>
      <c r="SVF232" s="598"/>
      <c r="SVG232" s="600"/>
      <c r="SVH232" s="599"/>
      <c r="SVI232" s="599"/>
      <c r="SVJ232" s="599"/>
      <c r="SVK232" s="360"/>
      <c r="SVL232" s="600"/>
      <c r="SVM232" s="600"/>
      <c r="SVN232" s="600"/>
      <c r="SVO232" s="598"/>
      <c r="SVP232" s="598"/>
      <c r="SVQ232" s="598"/>
      <c r="SVR232" s="598"/>
      <c r="SVS232" s="598"/>
      <c r="SVT232" s="598"/>
      <c r="SVU232" s="598"/>
      <c r="SVV232" s="598"/>
      <c r="SVW232" s="600"/>
      <c r="SVX232" s="599"/>
      <c r="SVY232" s="599"/>
      <c r="SVZ232" s="599"/>
      <c r="SWA232" s="360"/>
      <c r="SWB232" s="600"/>
      <c r="SWC232" s="600"/>
      <c r="SWD232" s="600"/>
      <c r="SWE232" s="598"/>
      <c r="SWF232" s="598"/>
      <c r="SWG232" s="598"/>
      <c r="SWH232" s="598"/>
      <c r="SWI232" s="598"/>
      <c r="SWJ232" s="598"/>
      <c r="SWK232" s="598"/>
      <c r="SWL232" s="598"/>
      <c r="SWM232" s="600"/>
      <c r="SWN232" s="599"/>
      <c r="SWO232" s="599"/>
      <c r="SWP232" s="599"/>
      <c r="SWQ232" s="360"/>
      <c r="SWR232" s="600"/>
      <c r="SWS232" s="600"/>
      <c r="SWT232" s="600"/>
      <c r="SWU232" s="598"/>
      <c r="SWV232" s="598"/>
      <c r="SWW232" s="598"/>
      <c r="SWX232" s="598"/>
      <c r="SWY232" s="598"/>
      <c r="SWZ232" s="598"/>
      <c r="SXA232" s="598"/>
      <c r="SXB232" s="598"/>
      <c r="SXC232" s="600"/>
      <c r="SXD232" s="599"/>
      <c r="SXE232" s="599"/>
      <c r="SXF232" s="599"/>
      <c r="SXG232" s="360"/>
      <c r="SXH232" s="600"/>
      <c r="SXI232" s="600"/>
      <c r="SXJ232" s="600"/>
      <c r="SXK232" s="598"/>
      <c r="SXL232" s="598"/>
      <c r="SXM232" s="598"/>
      <c r="SXN232" s="598"/>
      <c r="SXO232" s="598"/>
      <c r="SXP232" s="598"/>
      <c r="SXQ232" s="598"/>
      <c r="SXR232" s="598"/>
      <c r="SXS232" s="600"/>
      <c r="SXT232" s="599"/>
      <c r="SXU232" s="599"/>
      <c r="SXV232" s="599"/>
      <c r="SXW232" s="360"/>
      <c r="SXX232" s="600"/>
      <c r="SXY232" s="600"/>
      <c r="SXZ232" s="600"/>
      <c r="SYA232" s="598"/>
      <c r="SYB232" s="598"/>
      <c r="SYC232" s="598"/>
      <c r="SYD232" s="598"/>
      <c r="SYE232" s="598"/>
      <c r="SYF232" s="598"/>
      <c r="SYG232" s="598"/>
      <c r="SYH232" s="598"/>
      <c r="SYI232" s="600"/>
      <c r="SYJ232" s="599"/>
      <c r="SYK232" s="599"/>
      <c r="SYL232" s="599"/>
      <c r="SYM232" s="360"/>
      <c r="SYN232" s="600"/>
      <c r="SYO232" s="600"/>
      <c r="SYP232" s="600"/>
      <c r="SYQ232" s="598"/>
      <c r="SYR232" s="598"/>
      <c r="SYS232" s="598"/>
      <c r="SYT232" s="598"/>
      <c r="SYU232" s="598"/>
      <c r="SYV232" s="598"/>
      <c r="SYW232" s="598"/>
      <c r="SYX232" s="598"/>
      <c r="SYY232" s="600"/>
      <c r="SYZ232" s="599"/>
      <c r="SZA232" s="599"/>
      <c r="SZB232" s="599"/>
      <c r="SZC232" s="360"/>
      <c r="SZD232" s="600"/>
      <c r="SZE232" s="600"/>
      <c r="SZF232" s="600"/>
      <c r="SZG232" s="598"/>
      <c r="SZH232" s="598"/>
      <c r="SZI232" s="598"/>
      <c r="SZJ232" s="598"/>
      <c r="SZK232" s="598"/>
      <c r="SZL232" s="598"/>
      <c r="SZM232" s="598"/>
      <c r="SZN232" s="598"/>
      <c r="SZO232" s="600"/>
      <c r="SZP232" s="599"/>
      <c r="SZQ232" s="599"/>
      <c r="SZR232" s="599"/>
      <c r="SZS232" s="360"/>
      <c r="SZT232" s="600"/>
      <c r="SZU232" s="600"/>
      <c r="SZV232" s="600"/>
      <c r="SZW232" s="598"/>
      <c r="SZX232" s="598"/>
      <c r="SZY232" s="598"/>
      <c r="SZZ232" s="598"/>
      <c r="TAA232" s="598"/>
      <c r="TAB232" s="598"/>
      <c r="TAC232" s="598"/>
      <c r="TAD232" s="598"/>
      <c r="TAE232" s="600"/>
      <c r="TAF232" s="599"/>
      <c r="TAG232" s="599"/>
      <c r="TAH232" s="599"/>
      <c r="TAI232" s="360"/>
      <c r="TAJ232" s="600"/>
      <c r="TAK232" s="600"/>
      <c r="TAL232" s="600"/>
      <c r="TAM232" s="598"/>
      <c r="TAN232" s="598"/>
      <c r="TAO232" s="598"/>
      <c r="TAP232" s="598"/>
      <c r="TAQ232" s="598"/>
      <c r="TAR232" s="598"/>
      <c r="TAS232" s="598"/>
      <c r="TAT232" s="598"/>
      <c r="TAU232" s="600"/>
      <c r="TAV232" s="599"/>
      <c r="TAW232" s="599"/>
      <c r="TAX232" s="599"/>
      <c r="TAY232" s="360"/>
      <c r="TAZ232" s="600"/>
      <c r="TBA232" s="600"/>
      <c r="TBB232" s="600"/>
      <c r="TBC232" s="598"/>
      <c r="TBD232" s="598"/>
      <c r="TBE232" s="598"/>
      <c r="TBF232" s="598"/>
      <c r="TBG232" s="598"/>
      <c r="TBH232" s="598"/>
      <c r="TBI232" s="598"/>
      <c r="TBJ232" s="598"/>
      <c r="TBK232" s="600"/>
      <c r="TBL232" s="599"/>
      <c r="TBM232" s="599"/>
      <c r="TBN232" s="599"/>
      <c r="TBO232" s="360"/>
      <c r="TBP232" s="600"/>
      <c r="TBQ232" s="600"/>
      <c r="TBR232" s="600"/>
      <c r="TBS232" s="598"/>
      <c r="TBT232" s="598"/>
      <c r="TBU232" s="598"/>
      <c r="TBV232" s="598"/>
      <c r="TBW232" s="598"/>
      <c r="TBX232" s="598"/>
      <c r="TBY232" s="598"/>
      <c r="TBZ232" s="598"/>
      <c r="TCA232" s="600"/>
      <c r="TCB232" s="599"/>
      <c r="TCC232" s="599"/>
      <c r="TCD232" s="599"/>
      <c r="TCE232" s="360"/>
      <c r="TCF232" s="600"/>
      <c r="TCG232" s="600"/>
      <c r="TCH232" s="600"/>
      <c r="TCI232" s="598"/>
      <c r="TCJ232" s="598"/>
      <c r="TCK232" s="598"/>
      <c r="TCL232" s="598"/>
      <c r="TCM232" s="598"/>
      <c r="TCN232" s="598"/>
      <c r="TCO232" s="598"/>
      <c r="TCP232" s="598"/>
      <c r="TCQ232" s="600"/>
      <c r="TCR232" s="599"/>
      <c r="TCS232" s="599"/>
      <c r="TCT232" s="599"/>
      <c r="TCU232" s="360"/>
      <c r="TCV232" s="600"/>
      <c r="TCW232" s="600"/>
      <c r="TCX232" s="600"/>
      <c r="TCY232" s="598"/>
      <c r="TCZ232" s="598"/>
      <c r="TDA232" s="598"/>
      <c r="TDB232" s="598"/>
      <c r="TDC232" s="598"/>
      <c r="TDD232" s="598"/>
      <c r="TDE232" s="598"/>
      <c r="TDF232" s="598"/>
      <c r="TDG232" s="600"/>
      <c r="TDH232" s="599"/>
      <c r="TDI232" s="599"/>
      <c r="TDJ232" s="599"/>
      <c r="TDK232" s="360"/>
      <c r="TDL232" s="600"/>
      <c r="TDM232" s="600"/>
      <c r="TDN232" s="600"/>
      <c r="TDO232" s="598"/>
      <c r="TDP232" s="598"/>
      <c r="TDQ232" s="598"/>
      <c r="TDR232" s="598"/>
      <c r="TDS232" s="598"/>
      <c r="TDT232" s="598"/>
      <c r="TDU232" s="598"/>
      <c r="TDV232" s="598"/>
      <c r="TDW232" s="600"/>
      <c r="TDX232" s="599"/>
      <c r="TDY232" s="599"/>
      <c r="TDZ232" s="599"/>
      <c r="TEA232" s="360"/>
      <c r="TEB232" s="600"/>
      <c r="TEC232" s="600"/>
      <c r="TED232" s="600"/>
      <c r="TEE232" s="598"/>
      <c r="TEF232" s="598"/>
      <c r="TEG232" s="598"/>
      <c r="TEH232" s="598"/>
      <c r="TEI232" s="598"/>
      <c r="TEJ232" s="598"/>
      <c r="TEK232" s="598"/>
      <c r="TEL232" s="598"/>
      <c r="TEM232" s="600"/>
      <c r="TEN232" s="599"/>
      <c r="TEO232" s="599"/>
      <c r="TEP232" s="599"/>
      <c r="TEQ232" s="360"/>
      <c r="TER232" s="600"/>
      <c r="TES232" s="600"/>
      <c r="TET232" s="600"/>
      <c r="TEU232" s="598"/>
      <c r="TEV232" s="598"/>
      <c r="TEW232" s="598"/>
      <c r="TEX232" s="598"/>
      <c r="TEY232" s="598"/>
      <c r="TEZ232" s="598"/>
      <c r="TFA232" s="598"/>
      <c r="TFB232" s="598"/>
      <c r="TFC232" s="600"/>
      <c r="TFD232" s="599"/>
      <c r="TFE232" s="599"/>
      <c r="TFF232" s="599"/>
      <c r="TFG232" s="360"/>
      <c r="TFH232" s="600"/>
      <c r="TFI232" s="600"/>
      <c r="TFJ232" s="600"/>
      <c r="TFK232" s="598"/>
      <c r="TFL232" s="598"/>
      <c r="TFM232" s="598"/>
      <c r="TFN232" s="598"/>
      <c r="TFO232" s="598"/>
      <c r="TFP232" s="598"/>
      <c r="TFQ232" s="598"/>
      <c r="TFR232" s="598"/>
      <c r="TFS232" s="600"/>
      <c r="TFT232" s="599"/>
      <c r="TFU232" s="599"/>
      <c r="TFV232" s="599"/>
      <c r="TFW232" s="360"/>
      <c r="TFX232" s="600"/>
      <c r="TFY232" s="600"/>
      <c r="TFZ232" s="600"/>
      <c r="TGA232" s="598"/>
      <c r="TGB232" s="598"/>
      <c r="TGC232" s="598"/>
      <c r="TGD232" s="598"/>
      <c r="TGE232" s="598"/>
      <c r="TGF232" s="598"/>
      <c r="TGG232" s="598"/>
      <c r="TGH232" s="598"/>
      <c r="TGI232" s="600"/>
      <c r="TGJ232" s="599"/>
      <c r="TGK232" s="599"/>
      <c r="TGL232" s="599"/>
      <c r="TGM232" s="360"/>
      <c r="TGN232" s="600"/>
      <c r="TGO232" s="600"/>
      <c r="TGP232" s="600"/>
      <c r="TGQ232" s="598"/>
      <c r="TGR232" s="598"/>
      <c r="TGS232" s="598"/>
      <c r="TGT232" s="598"/>
      <c r="TGU232" s="598"/>
      <c r="TGV232" s="598"/>
      <c r="TGW232" s="598"/>
      <c r="TGX232" s="598"/>
      <c r="TGY232" s="600"/>
      <c r="TGZ232" s="599"/>
      <c r="THA232" s="599"/>
      <c r="THB232" s="599"/>
      <c r="THC232" s="360"/>
      <c r="THD232" s="600"/>
      <c r="THE232" s="600"/>
      <c r="THF232" s="600"/>
      <c r="THG232" s="598"/>
      <c r="THH232" s="598"/>
      <c r="THI232" s="598"/>
      <c r="THJ232" s="598"/>
      <c r="THK232" s="598"/>
      <c r="THL232" s="598"/>
      <c r="THM232" s="598"/>
      <c r="THN232" s="598"/>
      <c r="THO232" s="600"/>
      <c r="THP232" s="599"/>
      <c r="THQ232" s="599"/>
      <c r="THR232" s="599"/>
      <c r="THS232" s="360"/>
      <c r="THT232" s="600"/>
      <c r="THU232" s="600"/>
      <c r="THV232" s="600"/>
      <c r="THW232" s="598"/>
      <c r="THX232" s="598"/>
      <c r="THY232" s="598"/>
      <c r="THZ232" s="598"/>
      <c r="TIA232" s="598"/>
      <c r="TIB232" s="598"/>
      <c r="TIC232" s="598"/>
      <c r="TID232" s="598"/>
      <c r="TIE232" s="600"/>
      <c r="TIF232" s="599"/>
      <c r="TIG232" s="599"/>
      <c r="TIH232" s="599"/>
      <c r="TII232" s="360"/>
      <c r="TIJ232" s="600"/>
      <c r="TIK232" s="600"/>
      <c r="TIL232" s="600"/>
      <c r="TIM232" s="598"/>
      <c r="TIN232" s="598"/>
      <c r="TIO232" s="598"/>
      <c r="TIP232" s="598"/>
      <c r="TIQ232" s="598"/>
      <c r="TIR232" s="598"/>
      <c r="TIS232" s="598"/>
      <c r="TIT232" s="598"/>
      <c r="TIU232" s="600"/>
      <c r="TIV232" s="599"/>
      <c r="TIW232" s="599"/>
      <c r="TIX232" s="599"/>
      <c r="TIY232" s="360"/>
      <c r="TIZ232" s="600"/>
      <c r="TJA232" s="600"/>
      <c r="TJB232" s="600"/>
      <c r="TJC232" s="598"/>
      <c r="TJD232" s="598"/>
      <c r="TJE232" s="598"/>
      <c r="TJF232" s="598"/>
      <c r="TJG232" s="598"/>
      <c r="TJH232" s="598"/>
      <c r="TJI232" s="598"/>
      <c r="TJJ232" s="598"/>
      <c r="TJK232" s="600"/>
      <c r="TJL232" s="599"/>
      <c r="TJM232" s="599"/>
      <c r="TJN232" s="599"/>
      <c r="TJO232" s="360"/>
      <c r="TJP232" s="600"/>
      <c r="TJQ232" s="600"/>
      <c r="TJR232" s="600"/>
      <c r="TJS232" s="598"/>
      <c r="TJT232" s="598"/>
      <c r="TJU232" s="598"/>
      <c r="TJV232" s="598"/>
      <c r="TJW232" s="598"/>
      <c r="TJX232" s="598"/>
      <c r="TJY232" s="598"/>
      <c r="TJZ232" s="598"/>
      <c r="TKA232" s="600"/>
      <c r="TKB232" s="599"/>
      <c r="TKC232" s="599"/>
      <c r="TKD232" s="599"/>
      <c r="TKE232" s="360"/>
      <c r="TKF232" s="600"/>
      <c r="TKG232" s="600"/>
      <c r="TKH232" s="600"/>
      <c r="TKI232" s="598"/>
      <c r="TKJ232" s="598"/>
      <c r="TKK232" s="598"/>
      <c r="TKL232" s="598"/>
      <c r="TKM232" s="598"/>
      <c r="TKN232" s="598"/>
      <c r="TKO232" s="598"/>
      <c r="TKP232" s="598"/>
      <c r="TKQ232" s="600"/>
      <c r="TKR232" s="599"/>
      <c r="TKS232" s="599"/>
      <c r="TKT232" s="599"/>
      <c r="TKU232" s="360"/>
      <c r="TKV232" s="600"/>
      <c r="TKW232" s="600"/>
      <c r="TKX232" s="600"/>
      <c r="TKY232" s="598"/>
      <c r="TKZ232" s="598"/>
      <c r="TLA232" s="598"/>
      <c r="TLB232" s="598"/>
      <c r="TLC232" s="598"/>
      <c r="TLD232" s="598"/>
      <c r="TLE232" s="598"/>
      <c r="TLF232" s="598"/>
      <c r="TLG232" s="600"/>
      <c r="TLH232" s="599"/>
      <c r="TLI232" s="599"/>
      <c r="TLJ232" s="599"/>
      <c r="TLK232" s="360"/>
      <c r="TLL232" s="600"/>
      <c r="TLM232" s="600"/>
      <c r="TLN232" s="600"/>
      <c r="TLO232" s="598"/>
      <c r="TLP232" s="598"/>
      <c r="TLQ232" s="598"/>
      <c r="TLR232" s="598"/>
      <c r="TLS232" s="598"/>
      <c r="TLT232" s="598"/>
      <c r="TLU232" s="598"/>
      <c r="TLV232" s="598"/>
      <c r="TLW232" s="600"/>
      <c r="TLX232" s="599"/>
      <c r="TLY232" s="599"/>
      <c r="TLZ232" s="599"/>
      <c r="TMA232" s="360"/>
      <c r="TMB232" s="600"/>
      <c r="TMC232" s="600"/>
      <c r="TMD232" s="600"/>
      <c r="TME232" s="598"/>
      <c r="TMF232" s="598"/>
      <c r="TMG232" s="598"/>
      <c r="TMH232" s="598"/>
      <c r="TMI232" s="598"/>
      <c r="TMJ232" s="598"/>
      <c r="TMK232" s="598"/>
      <c r="TML232" s="598"/>
      <c r="TMM232" s="600"/>
      <c r="TMN232" s="599"/>
      <c r="TMO232" s="599"/>
      <c r="TMP232" s="599"/>
      <c r="TMQ232" s="360"/>
      <c r="TMR232" s="600"/>
      <c r="TMS232" s="600"/>
      <c r="TMT232" s="600"/>
      <c r="TMU232" s="598"/>
      <c r="TMV232" s="598"/>
      <c r="TMW232" s="598"/>
      <c r="TMX232" s="598"/>
      <c r="TMY232" s="598"/>
      <c r="TMZ232" s="598"/>
      <c r="TNA232" s="598"/>
      <c r="TNB232" s="598"/>
      <c r="TNC232" s="600"/>
      <c r="TND232" s="599"/>
      <c r="TNE232" s="599"/>
      <c r="TNF232" s="599"/>
      <c r="TNG232" s="360"/>
      <c r="TNH232" s="600"/>
      <c r="TNI232" s="600"/>
      <c r="TNJ232" s="600"/>
      <c r="TNK232" s="598"/>
      <c r="TNL232" s="598"/>
      <c r="TNM232" s="598"/>
      <c r="TNN232" s="598"/>
      <c r="TNO232" s="598"/>
      <c r="TNP232" s="598"/>
      <c r="TNQ232" s="598"/>
      <c r="TNR232" s="598"/>
      <c r="TNS232" s="600"/>
      <c r="TNT232" s="599"/>
      <c r="TNU232" s="599"/>
      <c r="TNV232" s="599"/>
      <c r="TNW232" s="360"/>
      <c r="TNX232" s="600"/>
      <c r="TNY232" s="600"/>
      <c r="TNZ232" s="600"/>
      <c r="TOA232" s="598"/>
      <c r="TOB232" s="598"/>
      <c r="TOC232" s="598"/>
      <c r="TOD232" s="598"/>
      <c r="TOE232" s="598"/>
      <c r="TOF232" s="598"/>
      <c r="TOG232" s="598"/>
      <c r="TOH232" s="598"/>
      <c r="TOI232" s="600"/>
      <c r="TOJ232" s="599"/>
      <c r="TOK232" s="599"/>
      <c r="TOL232" s="599"/>
      <c r="TOM232" s="360"/>
      <c r="TON232" s="600"/>
      <c r="TOO232" s="600"/>
      <c r="TOP232" s="600"/>
      <c r="TOQ232" s="598"/>
      <c r="TOR232" s="598"/>
      <c r="TOS232" s="598"/>
      <c r="TOT232" s="598"/>
      <c r="TOU232" s="598"/>
      <c r="TOV232" s="598"/>
      <c r="TOW232" s="598"/>
      <c r="TOX232" s="598"/>
      <c r="TOY232" s="600"/>
      <c r="TOZ232" s="599"/>
      <c r="TPA232" s="599"/>
      <c r="TPB232" s="599"/>
      <c r="TPC232" s="360"/>
      <c r="TPD232" s="600"/>
      <c r="TPE232" s="600"/>
      <c r="TPF232" s="600"/>
      <c r="TPG232" s="598"/>
      <c r="TPH232" s="598"/>
      <c r="TPI232" s="598"/>
      <c r="TPJ232" s="598"/>
      <c r="TPK232" s="598"/>
      <c r="TPL232" s="598"/>
      <c r="TPM232" s="598"/>
      <c r="TPN232" s="598"/>
      <c r="TPO232" s="600"/>
      <c r="TPP232" s="599"/>
      <c r="TPQ232" s="599"/>
      <c r="TPR232" s="599"/>
      <c r="TPS232" s="360"/>
      <c r="TPT232" s="600"/>
      <c r="TPU232" s="600"/>
      <c r="TPV232" s="600"/>
      <c r="TPW232" s="598"/>
      <c r="TPX232" s="598"/>
      <c r="TPY232" s="598"/>
      <c r="TPZ232" s="598"/>
      <c r="TQA232" s="598"/>
      <c r="TQB232" s="598"/>
      <c r="TQC232" s="598"/>
      <c r="TQD232" s="598"/>
      <c r="TQE232" s="600"/>
      <c r="TQF232" s="599"/>
      <c r="TQG232" s="599"/>
      <c r="TQH232" s="599"/>
      <c r="TQI232" s="360"/>
      <c r="TQJ232" s="600"/>
      <c r="TQK232" s="600"/>
      <c r="TQL232" s="600"/>
      <c r="TQM232" s="598"/>
      <c r="TQN232" s="598"/>
      <c r="TQO232" s="598"/>
      <c r="TQP232" s="598"/>
      <c r="TQQ232" s="598"/>
      <c r="TQR232" s="598"/>
      <c r="TQS232" s="598"/>
      <c r="TQT232" s="598"/>
      <c r="TQU232" s="600"/>
      <c r="TQV232" s="599"/>
      <c r="TQW232" s="599"/>
      <c r="TQX232" s="599"/>
      <c r="TQY232" s="360"/>
      <c r="TQZ232" s="600"/>
      <c r="TRA232" s="600"/>
      <c r="TRB232" s="600"/>
      <c r="TRC232" s="598"/>
      <c r="TRD232" s="598"/>
      <c r="TRE232" s="598"/>
      <c r="TRF232" s="598"/>
      <c r="TRG232" s="598"/>
      <c r="TRH232" s="598"/>
      <c r="TRI232" s="598"/>
      <c r="TRJ232" s="598"/>
      <c r="TRK232" s="600"/>
      <c r="TRL232" s="599"/>
      <c r="TRM232" s="599"/>
      <c r="TRN232" s="599"/>
      <c r="TRO232" s="360"/>
      <c r="TRP232" s="600"/>
      <c r="TRQ232" s="600"/>
      <c r="TRR232" s="600"/>
      <c r="TRS232" s="598"/>
      <c r="TRT232" s="598"/>
      <c r="TRU232" s="598"/>
      <c r="TRV232" s="598"/>
      <c r="TRW232" s="598"/>
      <c r="TRX232" s="598"/>
      <c r="TRY232" s="598"/>
      <c r="TRZ232" s="598"/>
      <c r="TSA232" s="600"/>
      <c r="TSB232" s="599"/>
      <c r="TSC232" s="599"/>
      <c r="TSD232" s="599"/>
      <c r="TSE232" s="360"/>
      <c r="TSF232" s="600"/>
      <c r="TSG232" s="600"/>
      <c r="TSH232" s="600"/>
      <c r="TSI232" s="598"/>
      <c r="TSJ232" s="598"/>
      <c r="TSK232" s="598"/>
      <c r="TSL232" s="598"/>
      <c r="TSM232" s="598"/>
      <c r="TSN232" s="598"/>
      <c r="TSO232" s="598"/>
      <c r="TSP232" s="598"/>
      <c r="TSQ232" s="600"/>
      <c r="TSR232" s="599"/>
      <c r="TSS232" s="599"/>
      <c r="TST232" s="599"/>
      <c r="TSU232" s="360"/>
      <c r="TSV232" s="600"/>
      <c r="TSW232" s="600"/>
      <c r="TSX232" s="600"/>
      <c r="TSY232" s="598"/>
      <c r="TSZ232" s="598"/>
      <c r="TTA232" s="598"/>
      <c r="TTB232" s="598"/>
      <c r="TTC232" s="598"/>
      <c r="TTD232" s="598"/>
      <c r="TTE232" s="598"/>
      <c r="TTF232" s="598"/>
      <c r="TTG232" s="600"/>
      <c r="TTH232" s="599"/>
      <c r="TTI232" s="599"/>
      <c r="TTJ232" s="599"/>
      <c r="TTK232" s="360"/>
      <c r="TTL232" s="600"/>
      <c r="TTM232" s="600"/>
      <c r="TTN232" s="600"/>
      <c r="TTO232" s="598"/>
      <c r="TTP232" s="598"/>
      <c r="TTQ232" s="598"/>
      <c r="TTR232" s="598"/>
      <c r="TTS232" s="598"/>
      <c r="TTT232" s="598"/>
      <c r="TTU232" s="598"/>
      <c r="TTV232" s="598"/>
      <c r="TTW232" s="600"/>
      <c r="TTX232" s="599"/>
      <c r="TTY232" s="599"/>
      <c r="TTZ232" s="599"/>
      <c r="TUA232" s="360"/>
      <c r="TUB232" s="600"/>
      <c r="TUC232" s="600"/>
      <c r="TUD232" s="600"/>
      <c r="TUE232" s="598"/>
      <c r="TUF232" s="598"/>
      <c r="TUG232" s="598"/>
      <c r="TUH232" s="598"/>
      <c r="TUI232" s="598"/>
      <c r="TUJ232" s="598"/>
      <c r="TUK232" s="598"/>
      <c r="TUL232" s="598"/>
      <c r="TUM232" s="600"/>
      <c r="TUN232" s="599"/>
      <c r="TUO232" s="599"/>
      <c r="TUP232" s="599"/>
      <c r="TUQ232" s="360"/>
      <c r="TUR232" s="600"/>
      <c r="TUS232" s="600"/>
      <c r="TUT232" s="600"/>
      <c r="TUU232" s="598"/>
      <c r="TUV232" s="598"/>
      <c r="TUW232" s="598"/>
      <c r="TUX232" s="598"/>
      <c r="TUY232" s="598"/>
      <c r="TUZ232" s="598"/>
      <c r="TVA232" s="598"/>
      <c r="TVB232" s="598"/>
      <c r="TVC232" s="600"/>
      <c r="TVD232" s="599"/>
      <c r="TVE232" s="599"/>
      <c r="TVF232" s="599"/>
      <c r="TVG232" s="360"/>
      <c r="TVH232" s="600"/>
      <c r="TVI232" s="600"/>
      <c r="TVJ232" s="600"/>
      <c r="TVK232" s="598"/>
      <c r="TVL232" s="598"/>
      <c r="TVM232" s="598"/>
      <c r="TVN232" s="598"/>
      <c r="TVO232" s="598"/>
      <c r="TVP232" s="598"/>
      <c r="TVQ232" s="598"/>
      <c r="TVR232" s="598"/>
      <c r="TVS232" s="600"/>
      <c r="TVT232" s="599"/>
      <c r="TVU232" s="599"/>
      <c r="TVV232" s="599"/>
      <c r="TVW232" s="360"/>
      <c r="TVX232" s="600"/>
      <c r="TVY232" s="600"/>
      <c r="TVZ232" s="600"/>
      <c r="TWA232" s="598"/>
      <c r="TWB232" s="598"/>
      <c r="TWC232" s="598"/>
      <c r="TWD232" s="598"/>
      <c r="TWE232" s="598"/>
      <c r="TWF232" s="598"/>
      <c r="TWG232" s="598"/>
      <c r="TWH232" s="598"/>
      <c r="TWI232" s="600"/>
      <c r="TWJ232" s="599"/>
      <c r="TWK232" s="599"/>
      <c r="TWL232" s="599"/>
      <c r="TWM232" s="360"/>
      <c r="TWN232" s="600"/>
      <c r="TWO232" s="600"/>
      <c r="TWP232" s="600"/>
      <c r="TWQ232" s="598"/>
      <c r="TWR232" s="598"/>
      <c r="TWS232" s="598"/>
      <c r="TWT232" s="598"/>
      <c r="TWU232" s="598"/>
      <c r="TWV232" s="598"/>
      <c r="TWW232" s="598"/>
      <c r="TWX232" s="598"/>
      <c r="TWY232" s="600"/>
      <c r="TWZ232" s="599"/>
      <c r="TXA232" s="599"/>
      <c r="TXB232" s="599"/>
      <c r="TXC232" s="360"/>
      <c r="TXD232" s="600"/>
      <c r="TXE232" s="600"/>
      <c r="TXF232" s="600"/>
      <c r="TXG232" s="598"/>
      <c r="TXH232" s="598"/>
      <c r="TXI232" s="598"/>
      <c r="TXJ232" s="598"/>
      <c r="TXK232" s="598"/>
      <c r="TXL232" s="598"/>
      <c r="TXM232" s="598"/>
      <c r="TXN232" s="598"/>
      <c r="TXO232" s="600"/>
      <c r="TXP232" s="599"/>
      <c r="TXQ232" s="599"/>
      <c r="TXR232" s="599"/>
      <c r="TXS232" s="360"/>
      <c r="TXT232" s="600"/>
      <c r="TXU232" s="600"/>
      <c r="TXV232" s="600"/>
      <c r="TXW232" s="598"/>
      <c r="TXX232" s="598"/>
      <c r="TXY232" s="598"/>
      <c r="TXZ232" s="598"/>
      <c r="TYA232" s="598"/>
      <c r="TYB232" s="598"/>
      <c r="TYC232" s="598"/>
      <c r="TYD232" s="598"/>
      <c r="TYE232" s="600"/>
      <c r="TYF232" s="599"/>
      <c r="TYG232" s="599"/>
      <c r="TYH232" s="599"/>
      <c r="TYI232" s="360"/>
      <c r="TYJ232" s="600"/>
      <c r="TYK232" s="600"/>
      <c r="TYL232" s="600"/>
      <c r="TYM232" s="598"/>
      <c r="TYN232" s="598"/>
      <c r="TYO232" s="598"/>
      <c r="TYP232" s="598"/>
      <c r="TYQ232" s="598"/>
      <c r="TYR232" s="598"/>
      <c r="TYS232" s="598"/>
      <c r="TYT232" s="598"/>
      <c r="TYU232" s="600"/>
      <c r="TYV232" s="599"/>
      <c r="TYW232" s="599"/>
      <c r="TYX232" s="599"/>
      <c r="TYY232" s="360"/>
      <c r="TYZ232" s="600"/>
      <c r="TZA232" s="600"/>
      <c r="TZB232" s="600"/>
      <c r="TZC232" s="598"/>
      <c r="TZD232" s="598"/>
      <c r="TZE232" s="598"/>
      <c r="TZF232" s="598"/>
      <c r="TZG232" s="598"/>
      <c r="TZH232" s="598"/>
      <c r="TZI232" s="598"/>
      <c r="TZJ232" s="598"/>
      <c r="TZK232" s="600"/>
      <c r="TZL232" s="599"/>
      <c r="TZM232" s="599"/>
      <c r="TZN232" s="599"/>
      <c r="TZO232" s="360"/>
      <c r="TZP232" s="600"/>
      <c r="TZQ232" s="600"/>
      <c r="TZR232" s="600"/>
      <c r="TZS232" s="598"/>
      <c r="TZT232" s="598"/>
      <c r="TZU232" s="598"/>
      <c r="TZV232" s="598"/>
      <c r="TZW232" s="598"/>
      <c r="TZX232" s="598"/>
      <c r="TZY232" s="598"/>
      <c r="TZZ232" s="598"/>
      <c r="UAA232" s="600"/>
      <c r="UAB232" s="599"/>
      <c r="UAC232" s="599"/>
      <c r="UAD232" s="599"/>
      <c r="UAE232" s="360"/>
      <c r="UAF232" s="600"/>
      <c r="UAG232" s="600"/>
      <c r="UAH232" s="600"/>
      <c r="UAI232" s="598"/>
      <c r="UAJ232" s="598"/>
      <c r="UAK232" s="598"/>
      <c r="UAL232" s="598"/>
      <c r="UAM232" s="598"/>
      <c r="UAN232" s="598"/>
      <c r="UAO232" s="598"/>
      <c r="UAP232" s="598"/>
      <c r="UAQ232" s="600"/>
      <c r="UAR232" s="599"/>
      <c r="UAS232" s="599"/>
      <c r="UAT232" s="599"/>
      <c r="UAU232" s="360"/>
      <c r="UAV232" s="600"/>
      <c r="UAW232" s="600"/>
      <c r="UAX232" s="600"/>
      <c r="UAY232" s="598"/>
      <c r="UAZ232" s="598"/>
      <c r="UBA232" s="598"/>
      <c r="UBB232" s="598"/>
      <c r="UBC232" s="598"/>
      <c r="UBD232" s="598"/>
      <c r="UBE232" s="598"/>
      <c r="UBF232" s="598"/>
      <c r="UBG232" s="600"/>
      <c r="UBH232" s="599"/>
      <c r="UBI232" s="599"/>
      <c r="UBJ232" s="599"/>
      <c r="UBK232" s="360"/>
      <c r="UBL232" s="600"/>
      <c r="UBM232" s="600"/>
      <c r="UBN232" s="600"/>
      <c r="UBO232" s="598"/>
      <c r="UBP232" s="598"/>
      <c r="UBQ232" s="598"/>
      <c r="UBR232" s="598"/>
      <c r="UBS232" s="598"/>
      <c r="UBT232" s="598"/>
      <c r="UBU232" s="598"/>
      <c r="UBV232" s="598"/>
      <c r="UBW232" s="600"/>
      <c r="UBX232" s="599"/>
      <c r="UBY232" s="599"/>
      <c r="UBZ232" s="599"/>
      <c r="UCA232" s="360"/>
      <c r="UCB232" s="600"/>
      <c r="UCC232" s="600"/>
      <c r="UCD232" s="600"/>
      <c r="UCE232" s="598"/>
      <c r="UCF232" s="598"/>
      <c r="UCG232" s="598"/>
      <c r="UCH232" s="598"/>
      <c r="UCI232" s="598"/>
      <c r="UCJ232" s="598"/>
      <c r="UCK232" s="598"/>
      <c r="UCL232" s="598"/>
      <c r="UCM232" s="600"/>
      <c r="UCN232" s="599"/>
      <c r="UCO232" s="599"/>
      <c r="UCP232" s="599"/>
      <c r="UCQ232" s="360"/>
      <c r="UCR232" s="600"/>
      <c r="UCS232" s="600"/>
      <c r="UCT232" s="600"/>
      <c r="UCU232" s="598"/>
      <c r="UCV232" s="598"/>
      <c r="UCW232" s="598"/>
      <c r="UCX232" s="598"/>
      <c r="UCY232" s="598"/>
      <c r="UCZ232" s="598"/>
      <c r="UDA232" s="598"/>
      <c r="UDB232" s="598"/>
      <c r="UDC232" s="600"/>
      <c r="UDD232" s="599"/>
      <c r="UDE232" s="599"/>
      <c r="UDF232" s="599"/>
      <c r="UDG232" s="360"/>
      <c r="UDH232" s="600"/>
      <c r="UDI232" s="600"/>
      <c r="UDJ232" s="600"/>
      <c r="UDK232" s="598"/>
      <c r="UDL232" s="598"/>
      <c r="UDM232" s="598"/>
      <c r="UDN232" s="598"/>
      <c r="UDO232" s="598"/>
      <c r="UDP232" s="598"/>
      <c r="UDQ232" s="598"/>
      <c r="UDR232" s="598"/>
      <c r="UDS232" s="600"/>
      <c r="UDT232" s="599"/>
      <c r="UDU232" s="599"/>
      <c r="UDV232" s="599"/>
      <c r="UDW232" s="360"/>
      <c r="UDX232" s="600"/>
      <c r="UDY232" s="600"/>
      <c r="UDZ232" s="600"/>
      <c r="UEA232" s="598"/>
      <c r="UEB232" s="598"/>
      <c r="UEC232" s="598"/>
      <c r="UED232" s="598"/>
      <c r="UEE232" s="598"/>
      <c r="UEF232" s="598"/>
      <c r="UEG232" s="598"/>
      <c r="UEH232" s="598"/>
      <c r="UEI232" s="600"/>
      <c r="UEJ232" s="599"/>
      <c r="UEK232" s="599"/>
      <c r="UEL232" s="599"/>
      <c r="UEM232" s="360"/>
      <c r="UEN232" s="600"/>
      <c r="UEO232" s="600"/>
      <c r="UEP232" s="600"/>
      <c r="UEQ232" s="598"/>
      <c r="UER232" s="598"/>
      <c r="UES232" s="598"/>
      <c r="UET232" s="598"/>
      <c r="UEU232" s="598"/>
      <c r="UEV232" s="598"/>
      <c r="UEW232" s="598"/>
      <c r="UEX232" s="598"/>
      <c r="UEY232" s="600"/>
      <c r="UEZ232" s="599"/>
      <c r="UFA232" s="599"/>
      <c r="UFB232" s="599"/>
      <c r="UFC232" s="360"/>
      <c r="UFD232" s="600"/>
      <c r="UFE232" s="600"/>
      <c r="UFF232" s="600"/>
      <c r="UFG232" s="598"/>
      <c r="UFH232" s="598"/>
      <c r="UFI232" s="598"/>
      <c r="UFJ232" s="598"/>
      <c r="UFK232" s="598"/>
      <c r="UFL232" s="598"/>
      <c r="UFM232" s="598"/>
      <c r="UFN232" s="598"/>
      <c r="UFO232" s="600"/>
      <c r="UFP232" s="599"/>
      <c r="UFQ232" s="599"/>
      <c r="UFR232" s="599"/>
      <c r="UFS232" s="360"/>
      <c r="UFT232" s="600"/>
      <c r="UFU232" s="600"/>
      <c r="UFV232" s="600"/>
      <c r="UFW232" s="598"/>
      <c r="UFX232" s="598"/>
      <c r="UFY232" s="598"/>
      <c r="UFZ232" s="598"/>
      <c r="UGA232" s="598"/>
      <c r="UGB232" s="598"/>
      <c r="UGC232" s="598"/>
      <c r="UGD232" s="598"/>
      <c r="UGE232" s="600"/>
      <c r="UGF232" s="599"/>
      <c r="UGG232" s="599"/>
      <c r="UGH232" s="599"/>
      <c r="UGI232" s="360"/>
      <c r="UGJ232" s="600"/>
      <c r="UGK232" s="600"/>
      <c r="UGL232" s="600"/>
      <c r="UGM232" s="598"/>
      <c r="UGN232" s="598"/>
      <c r="UGO232" s="598"/>
      <c r="UGP232" s="598"/>
      <c r="UGQ232" s="598"/>
      <c r="UGR232" s="598"/>
      <c r="UGS232" s="598"/>
      <c r="UGT232" s="598"/>
      <c r="UGU232" s="600"/>
      <c r="UGV232" s="599"/>
      <c r="UGW232" s="599"/>
      <c r="UGX232" s="599"/>
      <c r="UGY232" s="360"/>
      <c r="UGZ232" s="600"/>
      <c r="UHA232" s="600"/>
      <c r="UHB232" s="600"/>
      <c r="UHC232" s="598"/>
      <c r="UHD232" s="598"/>
      <c r="UHE232" s="598"/>
      <c r="UHF232" s="598"/>
      <c r="UHG232" s="598"/>
      <c r="UHH232" s="598"/>
      <c r="UHI232" s="598"/>
      <c r="UHJ232" s="598"/>
      <c r="UHK232" s="600"/>
      <c r="UHL232" s="599"/>
      <c r="UHM232" s="599"/>
      <c r="UHN232" s="599"/>
      <c r="UHO232" s="360"/>
      <c r="UHP232" s="600"/>
      <c r="UHQ232" s="600"/>
      <c r="UHR232" s="600"/>
      <c r="UHS232" s="598"/>
      <c r="UHT232" s="598"/>
      <c r="UHU232" s="598"/>
      <c r="UHV232" s="598"/>
      <c r="UHW232" s="598"/>
      <c r="UHX232" s="598"/>
      <c r="UHY232" s="598"/>
      <c r="UHZ232" s="598"/>
      <c r="UIA232" s="600"/>
      <c r="UIB232" s="599"/>
      <c r="UIC232" s="599"/>
      <c r="UID232" s="599"/>
      <c r="UIE232" s="360"/>
      <c r="UIF232" s="600"/>
      <c r="UIG232" s="600"/>
      <c r="UIH232" s="600"/>
      <c r="UII232" s="598"/>
      <c r="UIJ232" s="598"/>
      <c r="UIK232" s="598"/>
      <c r="UIL232" s="598"/>
      <c r="UIM232" s="598"/>
      <c r="UIN232" s="598"/>
      <c r="UIO232" s="598"/>
      <c r="UIP232" s="598"/>
      <c r="UIQ232" s="600"/>
      <c r="UIR232" s="599"/>
      <c r="UIS232" s="599"/>
      <c r="UIT232" s="599"/>
      <c r="UIU232" s="360"/>
      <c r="UIV232" s="600"/>
      <c r="UIW232" s="600"/>
      <c r="UIX232" s="600"/>
      <c r="UIY232" s="598"/>
      <c r="UIZ232" s="598"/>
      <c r="UJA232" s="598"/>
      <c r="UJB232" s="598"/>
      <c r="UJC232" s="598"/>
      <c r="UJD232" s="598"/>
      <c r="UJE232" s="598"/>
      <c r="UJF232" s="598"/>
      <c r="UJG232" s="600"/>
      <c r="UJH232" s="599"/>
      <c r="UJI232" s="599"/>
      <c r="UJJ232" s="599"/>
      <c r="UJK232" s="360"/>
      <c r="UJL232" s="600"/>
      <c r="UJM232" s="600"/>
      <c r="UJN232" s="600"/>
      <c r="UJO232" s="598"/>
      <c r="UJP232" s="598"/>
      <c r="UJQ232" s="598"/>
      <c r="UJR232" s="598"/>
      <c r="UJS232" s="598"/>
      <c r="UJT232" s="598"/>
      <c r="UJU232" s="598"/>
      <c r="UJV232" s="598"/>
      <c r="UJW232" s="600"/>
      <c r="UJX232" s="599"/>
      <c r="UJY232" s="599"/>
      <c r="UJZ232" s="599"/>
      <c r="UKA232" s="360"/>
      <c r="UKB232" s="600"/>
      <c r="UKC232" s="600"/>
      <c r="UKD232" s="600"/>
      <c r="UKE232" s="598"/>
      <c r="UKF232" s="598"/>
      <c r="UKG232" s="598"/>
      <c r="UKH232" s="598"/>
      <c r="UKI232" s="598"/>
      <c r="UKJ232" s="598"/>
      <c r="UKK232" s="598"/>
      <c r="UKL232" s="598"/>
      <c r="UKM232" s="600"/>
      <c r="UKN232" s="599"/>
      <c r="UKO232" s="599"/>
      <c r="UKP232" s="599"/>
      <c r="UKQ232" s="360"/>
      <c r="UKR232" s="600"/>
      <c r="UKS232" s="600"/>
      <c r="UKT232" s="600"/>
      <c r="UKU232" s="598"/>
      <c r="UKV232" s="598"/>
      <c r="UKW232" s="598"/>
      <c r="UKX232" s="598"/>
      <c r="UKY232" s="598"/>
      <c r="UKZ232" s="598"/>
      <c r="ULA232" s="598"/>
      <c r="ULB232" s="598"/>
      <c r="ULC232" s="600"/>
      <c r="ULD232" s="599"/>
      <c r="ULE232" s="599"/>
      <c r="ULF232" s="599"/>
      <c r="ULG232" s="360"/>
      <c r="ULH232" s="600"/>
      <c r="ULI232" s="600"/>
      <c r="ULJ232" s="600"/>
      <c r="ULK232" s="598"/>
      <c r="ULL232" s="598"/>
      <c r="ULM232" s="598"/>
      <c r="ULN232" s="598"/>
      <c r="ULO232" s="598"/>
      <c r="ULP232" s="598"/>
      <c r="ULQ232" s="598"/>
      <c r="ULR232" s="598"/>
      <c r="ULS232" s="600"/>
      <c r="ULT232" s="599"/>
      <c r="ULU232" s="599"/>
      <c r="ULV232" s="599"/>
      <c r="ULW232" s="360"/>
      <c r="ULX232" s="600"/>
      <c r="ULY232" s="600"/>
      <c r="ULZ232" s="600"/>
      <c r="UMA232" s="598"/>
      <c r="UMB232" s="598"/>
      <c r="UMC232" s="598"/>
      <c r="UMD232" s="598"/>
      <c r="UME232" s="598"/>
      <c r="UMF232" s="598"/>
      <c r="UMG232" s="598"/>
      <c r="UMH232" s="598"/>
      <c r="UMI232" s="600"/>
      <c r="UMJ232" s="599"/>
      <c r="UMK232" s="599"/>
      <c r="UML232" s="599"/>
      <c r="UMM232" s="360"/>
      <c r="UMN232" s="600"/>
      <c r="UMO232" s="600"/>
      <c r="UMP232" s="600"/>
      <c r="UMQ232" s="598"/>
      <c r="UMR232" s="598"/>
      <c r="UMS232" s="598"/>
      <c r="UMT232" s="598"/>
      <c r="UMU232" s="598"/>
      <c r="UMV232" s="598"/>
      <c r="UMW232" s="598"/>
      <c r="UMX232" s="598"/>
      <c r="UMY232" s="600"/>
      <c r="UMZ232" s="599"/>
      <c r="UNA232" s="599"/>
      <c r="UNB232" s="599"/>
      <c r="UNC232" s="360"/>
      <c r="UND232" s="600"/>
      <c r="UNE232" s="600"/>
      <c r="UNF232" s="600"/>
      <c r="UNG232" s="598"/>
      <c r="UNH232" s="598"/>
      <c r="UNI232" s="598"/>
      <c r="UNJ232" s="598"/>
      <c r="UNK232" s="598"/>
      <c r="UNL232" s="598"/>
      <c r="UNM232" s="598"/>
      <c r="UNN232" s="598"/>
      <c r="UNO232" s="600"/>
      <c r="UNP232" s="599"/>
      <c r="UNQ232" s="599"/>
      <c r="UNR232" s="599"/>
      <c r="UNS232" s="360"/>
      <c r="UNT232" s="600"/>
      <c r="UNU232" s="600"/>
      <c r="UNV232" s="600"/>
      <c r="UNW232" s="598"/>
      <c r="UNX232" s="598"/>
      <c r="UNY232" s="598"/>
      <c r="UNZ232" s="598"/>
      <c r="UOA232" s="598"/>
      <c r="UOB232" s="598"/>
      <c r="UOC232" s="598"/>
      <c r="UOD232" s="598"/>
      <c r="UOE232" s="600"/>
      <c r="UOF232" s="599"/>
      <c r="UOG232" s="599"/>
      <c r="UOH232" s="599"/>
      <c r="UOI232" s="360"/>
      <c r="UOJ232" s="600"/>
      <c r="UOK232" s="600"/>
      <c r="UOL232" s="600"/>
      <c r="UOM232" s="598"/>
      <c r="UON232" s="598"/>
      <c r="UOO232" s="598"/>
      <c r="UOP232" s="598"/>
      <c r="UOQ232" s="598"/>
      <c r="UOR232" s="598"/>
      <c r="UOS232" s="598"/>
      <c r="UOT232" s="598"/>
      <c r="UOU232" s="600"/>
      <c r="UOV232" s="599"/>
      <c r="UOW232" s="599"/>
      <c r="UOX232" s="599"/>
      <c r="UOY232" s="360"/>
      <c r="UOZ232" s="600"/>
      <c r="UPA232" s="600"/>
      <c r="UPB232" s="600"/>
      <c r="UPC232" s="598"/>
      <c r="UPD232" s="598"/>
      <c r="UPE232" s="598"/>
      <c r="UPF232" s="598"/>
      <c r="UPG232" s="598"/>
      <c r="UPH232" s="598"/>
      <c r="UPI232" s="598"/>
      <c r="UPJ232" s="598"/>
      <c r="UPK232" s="600"/>
      <c r="UPL232" s="599"/>
      <c r="UPM232" s="599"/>
      <c r="UPN232" s="599"/>
      <c r="UPO232" s="360"/>
      <c r="UPP232" s="600"/>
      <c r="UPQ232" s="600"/>
      <c r="UPR232" s="600"/>
      <c r="UPS232" s="598"/>
      <c r="UPT232" s="598"/>
      <c r="UPU232" s="598"/>
      <c r="UPV232" s="598"/>
      <c r="UPW232" s="598"/>
      <c r="UPX232" s="598"/>
      <c r="UPY232" s="598"/>
      <c r="UPZ232" s="598"/>
      <c r="UQA232" s="600"/>
      <c r="UQB232" s="599"/>
      <c r="UQC232" s="599"/>
      <c r="UQD232" s="599"/>
      <c r="UQE232" s="360"/>
      <c r="UQF232" s="600"/>
      <c r="UQG232" s="600"/>
      <c r="UQH232" s="600"/>
      <c r="UQI232" s="598"/>
      <c r="UQJ232" s="598"/>
      <c r="UQK232" s="598"/>
      <c r="UQL232" s="598"/>
      <c r="UQM232" s="598"/>
      <c r="UQN232" s="598"/>
      <c r="UQO232" s="598"/>
      <c r="UQP232" s="598"/>
      <c r="UQQ232" s="600"/>
      <c r="UQR232" s="599"/>
      <c r="UQS232" s="599"/>
      <c r="UQT232" s="599"/>
      <c r="UQU232" s="360"/>
      <c r="UQV232" s="600"/>
      <c r="UQW232" s="600"/>
      <c r="UQX232" s="600"/>
      <c r="UQY232" s="598"/>
      <c r="UQZ232" s="598"/>
      <c r="URA232" s="598"/>
      <c r="URB232" s="598"/>
      <c r="URC232" s="598"/>
      <c r="URD232" s="598"/>
      <c r="URE232" s="598"/>
      <c r="URF232" s="598"/>
      <c r="URG232" s="600"/>
      <c r="URH232" s="599"/>
      <c r="URI232" s="599"/>
      <c r="URJ232" s="599"/>
      <c r="URK232" s="360"/>
      <c r="URL232" s="600"/>
      <c r="URM232" s="600"/>
      <c r="URN232" s="600"/>
      <c r="URO232" s="598"/>
      <c r="URP232" s="598"/>
      <c r="URQ232" s="598"/>
      <c r="URR232" s="598"/>
      <c r="URS232" s="598"/>
      <c r="URT232" s="598"/>
      <c r="URU232" s="598"/>
      <c r="URV232" s="598"/>
      <c r="URW232" s="600"/>
      <c r="URX232" s="599"/>
      <c r="URY232" s="599"/>
      <c r="URZ232" s="599"/>
      <c r="USA232" s="360"/>
      <c r="USB232" s="600"/>
      <c r="USC232" s="600"/>
      <c r="USD232" s="600"/>
      <c r="USE232" s="598"/>
      <c r="USF232" s="598"/>
      <c r="USG232" s="598"/>
      <c r="USH232" s="598"/>
      <c r="USI232" s="598"/>
      <c r="USJ232" s="598"/>
      <c r="USK232" s="598"/>
      <c r="USL232" s="598"/>
      <c r="USM232" s="600"/>
      <c r="USN232" s="599"/>
      <c r="USO232" s="599"/>
      <c r="USP232" s="599"/>
      <c r="USQ232" s="360"/>
      <c r="USR232" s="600"/>
      <c r="USS232" s="600"/>
      <c r="UST232" s="600"/>
      <c r="USU232" s="598"/>
      <c r="USV232" s="598"/>
      <c r="USW232" s="598"/>
      <c r="USX232" s="598"/>
      <c r="USY232" s="598"/>
      <c r="USZ232" s="598"/>
      <c r="UTA232" s="598"/>
      <c r="UTB232" s="598"/>
      <c r="UTC232" s="600"/>
      <c r="UTD232" s="599"/>
      <c r="UTE232" s="599"/>
      <c r="UTF232" s="599"/>
      <c r="UTG232" s="360"/>
      <c r="UTH232" s="600"/>
      <c r="UTI232" s="600"/>
      <c r="UTJ232" s="600"/>
      <c r="UTK232" s="598"/>
      <c r="UTL232" s="598"/>
      <c r="UTM232" s="598"/>
      <c r="UTN232" s="598"/>
      <c r="UTO232" s="598"/>
      <c r="UTP232" s="598"/>
      <c r="UTQ232" s="598"/>
      <c r="UTR232" s="598"/>
      <c r="UTS232" s="600"/>
      <c r="UTT232" s="599"/>
      <c r="UTU232" s="599"/>
      <c r="UTV232" s="599"/>
      <c r="UTW232" s="360"/>
      <c r="UTX232" s="600"/>
      <c r="UTY232" s="600"/>
      <c r="UTZ232" s="600"/>
      <c r="UUA232" s="598"/>
      <c r="UUB232" s="598"/>
      <c r="UUC232" s="598"/>
      <c r="UUD232" s="598"/>
      <c r="UUE232" s="598"/>
      <c r="UUF232" s="598"/>
      <c r="UUG232" s="598"/>
      <c r="UUH232" s="598"/>
      <c r="UUI232" s="600"/>
      <c r="UUJ232" s="599"/>
      <c r="UUK232" s="599"/>
      <c r="UUL232" s="599"/>
      <c r="UUM232" s="360"/>
      <c r="UUN232" s="600"/>
      <c r="UUO232" s="600"/>
      <c r="UUP232" s="600"/>
      <c r="UUQ232" s="598"/>
      <c r="UUR232" s="598"/>
      <c r="UUS232" s="598"/>
      <c r="UUT232" s="598"/>
      <c r="UUU232" s="598"/>
      <c r="UUV232" s="598"/>
      <c r="UUW232" s="598"/>
      <c r="UUX232" s="598"/>
      <c r="UUY232" s="600"/>
      <c r="UUZ232" s="599"/>
      <c r="UVA232" s="599"/>
      <c r="UVB232" s="599"/>
      <c r="UVC232" s="360"/>
      <c r="UVD232" s="600"/>
      <c r="UVE232" s="600"/>
      <c r="UVF232" s="600"/>
      <c r="UVG232" s="598"/>
      <c r="UVH232" s="598"/>
      <c r="UVI232" s="598"/>
      <c r="UVJ232" s="598"/>
      <c r="UVK232" s="598"/>
      <c r="UVL232" s="598"/>
      <c r="UVM232" s="598"/>
      <c r="UVN232" s="598"/>
      <c r="UVO232" s="600"/>
      <c r="UVP232" s="599"/>
      <c r="UVQ232" s="599"/>
      <c r="UVR232" s="599"/>
      <c r="UVS232" s="360"/>
      <c r="UVT232" s="600"/>
      <c r="UVU232" s="600"/>
      <c r="UVV232" s="600"/>
      <c r="UVW232" s="598"/>
      <c r="UVX232" s="598"/>
      <c r="UVY232" s="598"/>
      <c r="UVZ232" s="598"/>
      <c r="UWA232" s="598"/>
      <c r="UWB232" s="598"/>
      <c r="UWC232" s="598"/>
      <c r="UWD232" s="598"/>
      <c r="UWE232" s="600"/>
      <c r="UWF232" s="599"/>
      <c r="UWG232" s="599"/>
      <c r="UWH232" s="599"/>
      <c r="UWI232" s="360"/>
      <c r="UWJ232" s="600"/>
      <c r="UWK232" s="600"/>
      <c r="UWL232" s="600"/>
      <c r="UWM232" s="598"/>
      <c r="UWN232" s="598"/>
      <c r="UWO232" s="598"/>
      <c r="UWP232" s="598"/>
      <c r="UWQ232" s="598"/>
      <c r="UWR232" s="598"/>
      <c r="UWS232" s="598"/>
      <c r="UWT232" s="598"/>
      <c r="UWU232" s="600"/>
      <c r="UWV232" s="599"/>
      <c r="UWW232" s="599"/>
      <c r="UWX232" s="599"/>
      <c r="UWY232" s="360"/>
      <c r="UWZ232" s="600"/>
      <c r="UXA232" s="600"/>
      <c r="UXB232" s="600"/>
      <c r="UXC232" s="598"/>
      <c r="UXD232" s="598"/>
      <c r="UXE232" s="598"/>
      <c r="UXF232" s="598"/>
      <c r="UXG232" s="598"/>
      <c r="UXH232" s="598"/>
      <c r="UXI232" s="598"/>
      <c r="UXJ232" s="598"/>
      <c r="UXK232" s="600"/>
      <c r="UXL232" s="599"/>
      <c r="UXM232" s="599"/>
      <c r="UXN232" s="599"/>
      <c r="UXO232" s="360"/>
      <c r="UXP232" s="600"/>
      <c r="UXQ232" s="600"/>
      <c r="UXR232" s="600"/>
      <c r="UXS232" s="598"/>
      <c r="UXT232" s="598"/>
      <c r="UXU232" s="598"/>
      <c r="UXV232" s="598"/>
      <c r="UXW232" s="598"/>
      <c r="UXX232" s="598"/>
      <c r="UXY232" s="598"/>
      <c r="UXZ232" s="598"/>
      <c r="UYA232" s="600"/>
      <c r="UYB232" s="599"/>
      <c r="UYC232" s="599"/>
      <c r="UYD232" s="599"/>
      <c r="UYE232" s="360"/>
      <c r="UYF232" s="600"/>
      <c r="UYG232" s="600"/>
      <c r="UYH232" s="600"/>
      <c r="UYI232" s="598"/>
      <c r="UYJ232" s="598"/>
      <c r="UYK232" s="598"/>
      <c r="UYL232" s="598"/>
      <c r="UYM232" s="598"/>
      <c r="UYN232" s="598"/>
      <c r="UYO232" s="598"/>
      <c r="UYP232" s="598"/>
      <c r="UYQ232" s="600"/>
      <c r="UYR232" s="599"/>
      <c r="UYS232" s="599"/>
      <c r="UYT232" s="599"/>
      <c r="UYU232" s="360"/>
      <c r="UYV232" s="600"/>
      <c r="UYW232" s="600"/>
      <c r="UYX232" s="600"/>
      <c r="UYY232" s="598"/>
      <c r="UYZ232" s="598"/>
      <c r="UZA232" s="598"/>
      <c r="UZB232" s="598"/>
      <c r="UZC232" s="598"/>
      <c r="UZD232" s="598"/>
      <c r="UZE232" s="598"/>
      <c r="UZF232" s="598"/>
      <c r="UZG232" s="600"/>
      <c r="UZH232" s="599"/>
      <c r="UZI232" s="599"/>
      <c r="UZJ232" s="599"/>
      <c r="UZK232" s="360"/>
      <c r="UZL232" s="600"/>
      <c r="UZM232" s="600"/>
      <c r="UZN232" s="600"/>
      <c r="UZO232" s="598"/>
      <c r="UZP232" s="598"/>
      <c r="UZQ232" s="598"/>
      <c r="UZR232" s="598"/>
      <c r="UZS232" s="598"/>
      <c r="UZT232" s="598"/>
      <c r="UZU232" s="598"/>
      <c r="UZV232" s="598"/>
      <c r="UZW232" s="600"/>
      <c r="UZX232" s="599"/>
      <c r="UZY232" s="599"/>
      <c r="UZZ232" s="599"/>
      <c r="VAA232" s="360"/>
      <c r="VAB232" s="600"/>
      <c r="VAC232" s="600"/>
      <c r="VAD232" s="600"/>
      <c r="VAE232" s="598"/>
      <c r="VAF232" s="598"/>
      <c r="VAG232" s="598"/>
      <c r="VAH232" s="598"/>
      <c r="VAI232" s="598"/>
      <c r="VAJ232" s="598"/>
      <c r="VAK232" s="598"/>
      <c r="VAL232" s="598"/>
      <c r="VAM232" s="600"/>
      <c r="VAN232" s="599"/>
      <c r="VAO232" s="599"/>
      <c r="VAP232" s="599"/>
      <c r="VAQ232" s="360"/>
      <c r="VAR232" s="600"/>
      <c r="VAS232" s="600"/>
      <c r="VAT232" s="600"/>
      <c r="VAU232" s="598"/>
      <c r="VAV232" s="598"/>
      <c r="VAW232" s="598"/>
      <c r="VAX232" s="598"/>
      <c r="VAY232" s="598"/>
      <c r="VAZ232" s="598"/>
      <c r="VBA232" s="598"/>
      <c r="VBB232" s="598"/>
      <c r="VBC232" s="600"/>
      <c r="VBD232" s="599"/>
      <c r="VBE232" s="599"/>
      <c r="VBF232" s="599"/>
      <c r="VBG232" s="360"/>
      <c r="VBH232" s="600"/>
      <c r="VBI232" s="600"/>
      <c r="VBJ232" s="600"/>
      <c r="VBK232" s="598"/>
      <c r="VBL232" s="598"/>
      <c r="VBM232" s="598"/>
      <c r="VBN232" s="598"/>
      <c r="VBO232" s="598"/>
      <c r="VBP232" s="598"/>
      <c r="VBQ232" s="598"/>
      <c r="VBR232" s="598"/>
      <c r="VBS232" s="600"/>
      <c r="VBT232" s="599"/>
      <c r="VBU232" s="599"/>
      <c r="VBV232" s="599"/>
      <c r="VBW232" s="360"/>
      <c r="VBX232" s="600"/>
      <c r="VBY232" s="600"/>
      <c r="VBZ232" s="600"/>
      <c r="VCA232" s="598"/>
      <c r="VCB232" s="598"/>
      <c r="VCC232" s="598"/>
      <c r="VCD232" s="598"/>
      <c r="VCE232" s="598"/>
      <c r="VCF232" s="598"/>
      <c r="VCG232" s="598"/>
      <c r="VCH232" s="598"/>
      <c r="VCI232" s="600"/>
      <c r="VCJ232" s="599"/>
      <c r="VCK232" s="599"/>
      <c r="VCL232" s="599"/>
      <c r="VCM232" s="360"/>
      <c r="VCN232" s="600"/>
      <c r="VCO232" s="600"/>
      <c r="VCP232" s="600"/>
      <c r="VCQ232" s="598"/>
      <c r="VCR232" s="598"/>
      <c r="VCS232" s="598"/>
      <c r="VCT232" s="598"/>
      <c r="VCU232" s="598"/>
      <c r="VCV232" s="598"/>
      <c r="VCW232" s="598"/>
      <c r="VCX232" s="598"/>
      <c r="VCY232" s="600"/>
      <c r="VCZ232" s="599"/>
      <c r="VDA232" s="599"/>
      <c r="VDB232" s="599"/>
      <c r="VDC232" s="360"/>
      <c r="VDD232" s="600"/>
      <c r="VDE232" s="600"/>
      <c r="VDF232" s="600"/>
      <c r="VDG232" s="598"/>
      <c r="VDH232" s="598"/>
      <c r="VDI232" s="598"/>
      <c r="VDJ232" s="598"/>
      <c r="VDK232" s="598"/>
      <c r="VDL232" s="598"/>
      <c r="VDM232" s="598"/>
      <c r="VDN232" s="598"/>
      <c r="VDO232" s="600"/>
      <c r="VDP232" s="599"/>
      <c r="VDQ232" s="599"/>
      <c r="VDR232" s="599"/>
      <c r="VDS232" s="360"/>
      <c r="VDT232" s="600"/>
      <c r="VDU232" s="600"/>
      <c r="VDV232" s="600"/>
      <c r="VDW232" s="598"/>
      <c r="VDX232" s="598"/>
      <c r="VDY232" s="598"/>
      <c r="VDZ232" s="598"/>
      <c r="VEA232" s="598"/>
      <c r="VEB232" s="598"/>
      <c r="VEC232" s="598"/>
      <c r="VED232" s="598"/>
      <c r="VEE232" s="600"/>
      <c r="VEF232" s="599"/>
      <c r="VEG232" s="599"/>
      <c r="VEH232" s="599"/>
      <c r="VEI232" s="360"/>
      <c r="VEJ232" s="600"/>
      <c r="VEK232" s="600"/>
      <c r="VEL232" s="600"/>
      <c r="VEM232" s="598"/>
      <c r="VEN232" s="598"/>
      <c r="VEO232" s="598"/>
      <c r="VEP232" s="598"/>
      <c r="VEQ232" s="598"/>
      <c r="VER232" s="598"/>
      <c r="VES232" s="598"/>
      <c r="VET232" s="598"/>
      <c r="VEU232" s="600"/>
      <c r="VEV232" s="599"/>
      <c r="VEW232" s="599"/>
      <c r="VEX232" s="599"/>
      <c r="VEY232" s="360"/>
      <c r="VEZ232" s="600"/>
      <c r="VFA232" s="600"/>
      <c r="VFB232" s="600"/>
      <c r="VFC232" s="598"/>
      <c r="VFD232" s="598"/>
      <c r="VFE232" s="598"/>
      <c r="VFF232" s="598"/>
      <c r="VFG232" s="598"/>
      <c r="VFH232" s="598"/>
      <c r="VFI232" s="598"/>
      <c r="VFJ232" s="598"/>
      <c r="VFK232" s="600"/>
      <c r="VFL232" s="599"/>
      <c r="VFM232" s="599"/>
      <c r="VFN232" s="599"/>
      <c r="VFO232" s="360"/>
      <c r="VFP232" s="600"/>
      <c r="VFQ232" s="600"/>
      <c r="VFR232" s="600"/>
      <c r="VFS232" s="598"/>
      <c r="VFT232" s="598"/>
      <c r="VFU232" s="598"/>
      <c r="VFV232" s="598"/>
      <c r="VFW232" s="598"/>
      <c r="VFX232" s="598"/>
      <c r="VFY232" s="598"/>
      <c r="VFZ232" s="598"/>
      <c r="VGA232" s="600"/>
      <c r="VGB232" s="599"/>
      <c r="VGC232" s="599"/>
      <c r="VGD232" s="599"/>
      <c r="VGE232" s="360"/>
      <c r="VGF232" s="600"/>
      <c r="VGG232" s="600"/>
      <c r="VGH232" s="600"/>
      <c r="VGI232" s="598"/>
      <c r="VGJ232" s="598"/>
      <c r="VGK232" s="598"/>
      <c r="VGL232" s="598"/>
      <c r="VGM232" s="598"/>
      <c r="VGN232" s="598"/>
      <c r="VGO232" s="598"/>
      <c r="VGP232" s="598"/>
      <c r="VGQ232" s="600"/>
      <c r="VGR232" s="599"/>
      <c r="VGS232" s="599"/>
      <c r="VGT232" s="599"/>
      <c r="VGU232" s="360"/>
      <c r="VGV232" s="600"/>
      <c r="VGW232" s="600"/>
      <c r="VGX232" s="600"/>
      <c r="VGY232" s="598"/>
      <c r="VGZ232" s="598"/>
      <c r="VHA232" s="598"/>
      <c r="VHB232" s="598"/>
      <c r="VHC232" s="598"/>
      <c r="VHD232" s="598"/>
      <c r="VHE232" s="598"/>
      <c r="VHF232" s="598"/>
      <c r="VHG232" s="600"/>
      <c r="VHH232" s="599"/>
      <c r="VHI232" s="599"/>
      <c r="VHJ232" s="599"/>
      <c r="VHK232" s="360"/>
      <c r="VHL232" s="600"/>
      <c r="VHM232" s="600"/>
      <c r="VHN232" s="600"/>
      <c r="VHO232" s="598"/>
      <c r="VHP232" s="598"/>
      <c r="VHQ232" s="598"/>
      <c r="VHR232" s="598"/>
      <c r="VHS232" s="598"/>
      <c r="VHT232" s="598"/>
      <c r="VHU232" s="598"/>
      <c r="VHV232" s="598"/>
      <c r="VHW232" s="600"/>
      <c r="VHX232" s="599"/>
      <c r="VHY232" s="599"/>
      <c r="VHZ232" s="599"/>
      <c r="VIA232" s="360"/>
      <c r="VIB232" s="600"/>
      <c r="VIC232" s="600"/>
      <c r="VID232" s="600"/>
      <c r="VIE232" s="598"/>
      <c r="VIF232" s="598"/>
      <c r="VIG232" s="598"/>
      <c r="VIH232" s="598"/>
      <c r="VII232" s="598"/>
      <c r="VIJ232" s="598"/>
      <c r="VIK232" s="598"/>
      <c r="VIL232" s="598"/>
      <c r="VIM232" s="600"/>
      <c r="VIN232" s="599"/>
      <c r="VIO232" s="599"/>
      <c r="VIP232" s="599"/>
      <c r="VIQ232" s="360"/>
      <c r="VIR232" s="600"/>
      <c r="VIS232" s="600"/>
      <c r="VIT232" s="600"/>
      <c r="VIU232" s="598"/>
      <c r="VIV232" s="598"/>
      <c r="VIW232" s="598"/>
      <c r="VIX232" s="598"/>
      <c r="VIY232" s="598"/>
      <c r="VIZ232" s="598"/>
      <c r="VJA232" s="598"/>
      <c r="VJB232" s="598"/>
      <c r="VJC232" s="600"/>
      <c r="VJD232" s="599"/>
      <c r="VJE232" s="599"/>
      <c r="VJF232" s="599"/>
      <c r="VJG232" s="360"/>
      <c r="VJH232" s="600"/>
      <c r="VJI232" s="600"/>
      <c r="VJJ232" s="600"/>
      <c r="VJK232" s="598"/>
      <c r="VJL232" s="598"/>
      <c r="VJM232" s="598"/>
      <c r="VJN232" s="598"/>
      <c r="VJO232" s="598"/>
      <c r="VJP232" s="598"/>
      <c r="VJQ232" s="598"/>
      <c r="VJR232" s="598"/>
      <c r="VJS232" s="600"/>
      <c r="VJT232" s="599"/>
      <c r="VJU232" s="599"/>
      <c r="VJV232" s="599"/>
      <c r="VJW232" s="360"/>
      <c r="VJX232" s="600"/>
      <c r="VJY232" s="600"/>
      <c r="VJZ232" s="600"/>
      <c r="VKA232" s="598"/>
      <c r="VKB232" s="598"/>
      <c r="VKC232" s="598"/>
      <c r="VKD232" s="598"/>
      <c r="VKE232" s="598"/>
      <c r="VKF232" s="598"/>
      <c r="VKG232" s="598"/>
      <c r="VKH232" s="598"/>
      <c r="VKI232" s="600"/>
      <c r="VKJ232" s="599"/>
      <c r="VKK232" s="599"/>
      <c r="VKL232" s="599"/>
      <c r="VKM232" s="360"/>
      <c r="VKN232" s="600"/>
      <c r="VKO232" s="600"/>
      <c r="VKP232" s="600"/>
      <c r="VKQ232" s="598"/>
      <c r="VKR232" s="598"/>
      <c r="VKS232" s="598"/>
      <c r="VKT232" s="598"/>
      <c r="VKU232" s="598"/>
      <c r="VKV232" s="598"/>
      <c r="VKW232" s="598"/>
      <c r="VKX232" s="598"/>
      <c r="VKY232" s="600"/>
      <c r="VKZ232" s="599"/>
      <c r="VLA232" s="599"/>
      <c r="VLB232" s="599"/>
      <c r="VLC232" s="360"/>
      <c r="VLD232" s="600"/>
      <c r="VLE232" s="600"/>
      <c r="VLF232" s="600"/>
      <c r="VLG232" s="598"/>
      <c r="VLH232" s="598"/>
      <c r="VLI232" s="598"/>
      <c r="VLJ232" s="598"/>
      <c r="VLK232" s="598"/>
      <c r="VLL232" s="598"/>
      <c r="VLM232" s="598"/>
      <c r="VLN232" s="598"/>
      <c r="VLO232" s="600"/>
      <c r="VLP232" s="599"/>
      <c r="VLQ232" s="599"/>
      <c r="VLR232" s="599"/>
      <c r="VLS232" s="360"/>
      <c r="VLT232" s="600"/>
      <c r="VLU232" s="600"/>
      <c r="VLV232" s="600"/>
      <c r="VLW232" s="598"/>
      <c r="VLX232" s="598"/>
      <c r="VLY232" s="598"/>
      <c r="VLZ232" s="598"/>
      <c r="VMA232" s="598"/>
      <c r="VMB232" s="598"/>
      <c r="VMC232" s="598"/>
      <c r="VMD232" s="598"/>
      <c r="VME232" s="600"/>
      <c r="VMF232" s="599"/>
      <c r="VMG232" s="599"/>
      <c r="VMH232" s="599"/>
      <c r="VMI232" s="360"/>
      <c r="VMJ232" s="600"/>
      <c r="VMK232" s="600"/>
      <c r="VML232" s="600"/>
      <c r="VMM232" s="598"/>
      <c r="VMN232" s="598"/>
      <c r="VMO232" s="598"/>
      <c r="VMP232" s="598"/>
      <c r="VMQ232" s="598"/>
      <c r="VMR232" s="598"/>
      <c r="VMS232" s="598"/>
      <c r="VMT232" s="598"/>
      <c r="VMU232" s="600"/>
      <c r="VMV232" s="599"/>
      <c r="VMW232" s="599"/>
      <c r="VMX232" s="599"/>
      <c r="VMY232" s="360"/>
      <c r="VMZ232" s="600"/>
      <c r="VNA232" s="600"/>
      <c r="VNB232" s="600"/>
      <c r="VNC232" s="598"/>
      <c r="VND232" s="598"/>
      <c r="VNE232" s="598"/>
      <c r="VNF232" s="598"/>
      <c r="VNG232" s="598"/>
      <c r="VNH232" s="598"/>
      <c r="VNI232" s="598"/>
      <c r="VNJ232" s="598"/>
      <c r="VNK232" s="600"/>
      <c r="VNL232" s="599"/>
      <c r="VNM232" s="599"/>
      <c r="VNN232" s="599"/>
      <c r="VNO232" s="360"/>
      <c r="VNP232" s="600"/>
      <c r="VNQ232" s="600"/>
      <c r="VNR232" s="600"/>
      <c r="VNS232" s="598"/>
      <c r="VNT232" s="598"/>
      <c r="VNU232" s="598"/>
      <c r="VNV232" s="598"/>
      <c r="VNW232" s="598"/>
      <c r="VNX232" s="598"/>
      <c r="VNY232" s="598"/>
      <c r="VNZ232" s="598"/>
      <c r="VOA232" s="600"/>
      <c r="VOB232" s="599"/>
      <c r="VOC232" s="599"/>
      <c r="VOD232" s="599"/>
      <c r="VOE232" s="360"/>
      <c r="VOF232" s="600"/>
      <c r="VOG232" s="600"/>
      <c r="VOH232" s="600"/>
      <c r="VOI232" s="598"/>
      <c r="VOJ232" s="598"/>
      <c r="VOK232" s="598"/>
      <c r="VOL232" s="598"/>
      <c r="VOM232" s="598"/>
      <c r="VON232" s="598"/>
      <c r="VOO232" s="598"/>
      <c r="VOP232" s="598"/>
      <c r="VOQ232" s="600"/>
      <c r="VOR232" s="599"/>
      <c r="VOS232" s="599"/>
      <c r="VOT232" s="599"/>
      <c r="VOU232" s="360"/>
      <c r="VOV232" s="600"/>
      <c r="VOW232" s="600"/>
      <c r="VOX232" s="600"/>
      <c r="VOY232" s="598"/>
      <c r="VOZ232" s="598"/>
      <c r="VPA232" s="598"/>
      <c r="VPB232" s="598"/>
      <c r="VPC232" s="598"/>
      <c r="VPD232" s="598"/>
      <c r="VPE232" s="598"/>
      <c r="VPF232" s="598"/>
      <c r="VPG232" s="600"/>
      <c r="VPH232" s="599"/>
      <c r="VPI232" s="599"/>
      <c r="VPJ232" s="599"/>
      <c r="VPK232" s="360"/>
      <c r="VPL232" s="600"/>
      <c r="VPM232" s="600"/>
      <c r="VPN232" s="600"/>
      <c r="VPO232" s="598"/>
      <c r="VPP232" s="598"/>
      <c r="VPQ232" s="598"/>
      <c r="VPR232" s="598"/>
      <c r="VPS232" s="598"/>
      <c r="VPT232" s="598"/>
      <c r="VPU232" s="598"/>
      <c r="VPV232" s="598"/>
      <c r="VPW232" s="600"/>
      <c r="VPX232" s="599"/>
      <c r="VPY232" s="599"/>
      <c r="VPZ232" s="599"/>
      <c r="VQA232" s="360"/>
      <c r="VQB232" s="600"/>
      <c r="VQC232" s="600"/>
      <c r="VQD232" s="600"/>
      <c r="VQE232" s="598"/>
      <c r="VQF232" s="598"/>
      <c r="VQG232" s="598"/>
      <c r="VQH232" s="598"/>
      <c r="VQI232" s="598"/>
      <c r="VQJ232" s="598"/>
      <c r="VQK232" s="598"/>
      <c r="VQL232" s="598"/>
      <c r="VQM232" s="600"/>
      <c r="VQN232" s="599"/>
      <c r="VQO232" s="599"/>
      <c r="VQP232" s="599"/>
      <c r="VQQ232" s="360"/>
      <c r="VQR232" s="600"/>
      <c r="VQS232" s="600"/>
      <c r="VQT232" s="600"/>
      <c r="VQU232" s="598"/>
      <c r="VQV232" s="598"/>
      <c r="VQW232" s="598"/>
      <c r="VQX232" s="598"/>
      <c r="VQY232" s="598"/>
      <c r="VQZ232" s="598"/>
      <c r="VRA232" s="598"/>
      <c r="VRB232" s="598"/>
      <c r="VRC232" s="600"/>
      <c r="VRD232" s="599"/>
      <c r="VRE232" s="599"/>
      <c r="VRF232" s="599"/>
      <c r="VRG232" s="360"/>
      <c r="VRH232" s="600"/>
      <c r="VRI232" s="600"/>
      <c r="VRJ232" s="600"/>
      <c r="VRK232" s="598"/>
      <c r="VRL232" s="598"/>
      <c r="VRM232" s="598"/>
      <c r="VRN232" s="598"/>
      <c r="VRO232" s="598"/>
      <c r="VRP232" s="598"/>
      <c r="VRQ232" s="598"/>
      <c r="VRR232" s="598"/>
      <c r="VRS232" s="600"/>
      <c r="VRT232" s="599"/>
      <c r="VRU232" s="599"/>
      <c r="VRV232" s="599"/>
      <c r="VRW232" s="360"/>
      <c r="VRX232" s="600"/>
      <c r="VRY232" s="600"/>
      <c r="VRZ232" s="600"/>
      <c r="VSA232" s="598"/>
      <c r="VSB232" s="598"/>
      <c r="VSC232" s="598"/>
      <c r="VSD232" s="598"/>
      <c r="VSE232" s="598"/>
      <c r="VSF232" s="598"/>
      <c r="VSG232" s="598"/>
      <c r="VSH232" s="598"/>
      <c r="VSI232" s="600"/>
      <c r="VSJ232" s="599"/>
      <c r="VSK232" s="599"/>
      <c r="VSL232" s="599"/>
      <c r="VSM232" s="360"/>
      <c r="VSN232" s="600"/>
      <c r="VSO232" s="600"/>
      <c r="VSP232" s="600"/>
      <c r="VSQ232" s="598"/>
      <c r="VSR232" s="598"/>
      <c r="VSS232" s="598"/>
      <c r="VST232" s="598"/>
      <c r="VSU232" s="598"/>
      <c r="VSV232" s="598"/>
      <c r="VSW232" s="598"/>
      <c r="VSX232" s="598"/>
      <c r="VSY232" s="600"/>
      <c r="VSZ232" s="599"/>
      <c r="VTA232" s="599"/>
      <c r="VTB232" s="599"/>
      <c r="VTC232" s="360"/>
      <c r="VTD232" s="600"/>
      <c r="VTE232" s="600"/>
      <c r="VTF232" s="600"/>
      <c r="VTG232" s="598"/>
      <c r="VTH232" s="598"/>
      <c r="VTI232" s="598"/>
      <c r="VTJ232" s="598"/>
      <c r="VTK232" s="598"/>
      <c r="VTL232" s="598"/>
      <c r="VTM232" s="598"/>
      <c r="VTN232" s="598"/>
      <c r="VTO232" s="600"/>
      <c r="VTP232" s="599"/>
      <c r="VTQ232" s="599"/>
      <c r="VTR232" s="599"/>
      <c r="VTS232" s="360"/>
      <c r="VTT232" s="600"/>
      <c r="VTU232" s="600"/>
      <c r="VTV232" s="600"/>
      <c r="VTW232" s="598"/>
      <c r="VTX232" s="598"/>
      <c r="VTY232" s="598"/>
      <c r="VTZ232" s="598"/>
      <c r="VUA232" s="598"/>
      <c r="VUB232" s="598"/>
      <c r="VUC232" s="598"/>
      <c r="VUD232" s="598"/>
      <c r="VUE232" s="600"/>
      <c r="VUF232" s="599"/>
      <c r="VUG232" s="599"/>
      <c r="VUH232" s="599"/>
      <c r="VUI232" s="360"/>
      <c r="VUJ232" s="600"/>
      <c r="VUK232" s="600"/>
      <c r="VUL232" s="600"/>
      <c r="VUM232" s="598"/>
      <c r="VUN232" s="598"/>
      <c r="VUO232" s="598"/>
      <c r="VUP232" s="598"/>
      <c r="VUQ232" s="598"/>
      <c r="VUR232" s="598"/>
      <c r="VUS232" s="598"/>
      <c r="VUT232" s="598"/>
      <c r="VUU232" s="600"/>
      <c r="VUV232" s="599"/>
      <c r="VUW232" s="599"/>
      <c r="VUX232" s="599"/>
      <c r="VUY232" s="360"/>
      <c r="VUZ232" s="600"/>
      <c r="VVA232" s="600"/>
      <c r="VVB232" s="600"/>
      <c r="VVC232" s="598"/>
      <c r="VVD232" s="598"/>
      <c r="VVE232" s="598"/>
      <c r="VVF232" s="598"/>
      <c r="VVG232" s="598"/>
      <c r="VVH232" s="598"/>
      <c r="VVI232" s="598"/>
      <c r="VVJ232" s="598"/>
      <c r="VVK232" s="600"/>
      <c r="VVL232" s="599"/>
      <c r="VVM232" s="599"/>
      <c r="VVN232" s="599"/>
      <c r="VVO232" s="360"/>
      <c r="VVP232" s="600"/>
      <c r="VVQ232" s="600"/>
      <c r="VVR232" s="600"/>
      <c r="VVS232" s="598"/>
      <c r="VVT232" s="598"/>
      <c r="VVU232" s="598"/>
      <c r="VVV232" s="598"/>
      <c r="VVW232" s="598"/>
      <c r="VVX232" s="598"/>
      <c r="VVY232" s="598"/>
      <c r="VVZ232" s="598"/>
      <c r="VWA232" s="600"/>
      <c r="VWB232" s="599"/>
      <c r="VWC232" s="599"/>
      <c r="VWD232" s="599"/>
      <c r="VWE232" s="360"/>
      <c r="VWF232" s="600"/>
      <c r="VWG232" s="600"/>
      <c r="VWH232" s="600"/>
      <c r="VWI232" s="598"/>
      <c r="VWJ232" s="598"/>
      <c r="VWK232" s="598"/>
      <c r="VWL232" s="598"/>
      <c r="VWM232" s="598"/>
      <c r="VWN232" s="598"/>
      <c r="VWO232" s="598"/>
      <c r="VWP232" s="598"/>
      <c r="VWQ232" s="600"/>
      <c r="VWR232" s="599"/>
      <c r="VWS232" s="599"/>
      <c r="VWT232" s="599"/>
      <c r="VWU232" s="360"/>
      <c r="VWV232" s="600"/>
      <c r="VWW232" s="600"/>
      <c r="VWX232" s="600"/>
      <c r="VWY232" s="598"/>
      <c r="VWZ232" s="598"/>
      <c r="VXA232" s="598"/>
      <c r="VXB232" s="598"/>
      <c r="VXC232" s="598"/>
      <c r="VXD232" s="598"/>
      <c r="VXE232" s="598"/>
      <c r="VXF232" s="598"/>
      <c r="VXG232" s="600"/>
      <c r="VXH232" s="599"/>
      <c r="VXI232" s="599"/>
      <c r="VXJ232" s="599"/>
      <c r="VXK232" s="360"/>
      <c r="VXL232" s="600"/>
      <c r="VXM232" s="600"/>
      <c r="VXN232" s="600"/>
      <c r="VXO232" s="598"/>
      <c r="VXP232" s="598"/>
      <c r="VXQ232" s="598"/>
      <c r="VXR232" s="598"/>
      <c r="VXS232" s="598"/>
      <c r="VXT232" s="598"/>
      <c r="VXU232" s="598"/>
      <c r="VXV232" s="598"/>
      <c r="VXW232" s="600"/>
      <c r="VXX232" s="599"/>
      <c r="VXY232" s="599"/>
      <c r="VXZ232" s="599"/>
      <c r="VYA232" s="360"/>
      <c r="VYB232" s="600"/>
      <c r="VYC232" s="600"/>
      <c r="VYD232" s="600"/>
      <c r="VYE232" s="598"/>
      <c r="VYF232" s="598"/>
      <c r="VYG232" s="598"/>
      <c r="VYH232" s="598"/>
      <c r="VYI232" s="598"/>
      <c r="VYJ232" s="598"/>
      <c r="VYK232" s="598"/>
      <c r="VYL232" s="598"/>
      <c r="VYM232" s="600"/>
      <c r="VYN232" s="599"/>
      <c r="VYO232" s="599"/>
      <c r="VYP232" s="599"/>
      <c r="VYQ232" s="360"/>
      <c r="VYR232" s="600"/>
      <c r="VYS232" s="600"/>
      <c r="VYT232" s="600"/>
      <c r="VYU232" s="598"/>
      <c r="VYV232" s="598"/>
      <c r="VYW232" s="598"/>
      <c r="VYX232" s="598"/>
      <c r="VYY232" s="598"/>
      <c r="VYZ232" s="598"/>
      <c r="VZA232" s="598"/>
      <c r="VZB232" s="598"/>
      <c r="VZC232" s="600"/>
      <c r="VZD232" s="599"/>
      <c r="VZE232" s="599"/>
      <c r="VZF232" s="599"/>
      <c r="VZG232" s="360"/>
      <c r="VZH232" s="600"/>
      <c r="VZI232" s="600"/>
      <c r="VZJ232" s="600"/>
      <c r="VZK232" s="598"/>
      <c r="VZL232" s="598"/>
      <c r="VZM232" s="598"/>
      <c r="VZN232" s="598"/>
      <c r="VZO232" s="598"/>
      <c r="VZP232" s="598"/>
      <c r="VZQ232" s="598"/>
      <c r="VZR232" s="598"/>
      <c r="VZS232" s="600"/>
      <c r="VZT232" s="599"/>
      <c r="VZU232" s="599"/>
      <c r="VZV232" s="599"/>
      <c r="VZW232" s="360"/>
      <c r="VZX232" s="600"/>
      <c r="VZY232" s="600"/>
      <c r="VZZ232" s="600"/>
      <c r="WAA232" s="598"/>
      <c r="WAB232" s="598"/>
      <c r="WAC232" s="598"/>
      <c r="WAD232" s="598"/>
      <c r="WAE232" s="598"/>
      <c r="WAF232" s="598"/>
      <c r="WAG232" s="598"/>
      <c r="WAH232" s="598"/>
      <c r="WAI232" s="600"/>
      <c r="WAJ232" s="599"/>
      <c r="WAK232" s="599"/>
      <c r="WAL232" s="599"/>
      <c r="WAM232" s="360"/>
      <c r="WAN232" s="600"/>
      <c r="WAO232" s="600"/>
      <c r="WAP232" s="600"/>
      <c r="WAQ232" s="598"/>
      <c r="WAR232" s="598"/>
      <c r="WAS232" s="598"/>
      <c r="WAT232" s="598"/>
      <c r="WAU232" s="598"/>
      <c r="WAV232" s="598"/>
      <c r="WAW232" s="598"/>
      <c r="WAX232" s="598"/>
      <c r="WAY232" s="600"/>
      <c r="WAZ232" s="599"/>
      <c r="WBA232" s="599"/>
      <c r="WBB232" s="599"/>
      <c r="WBC232" s="360"/>
      <c r="WBD232" s="600"/>
      <c r="WBE232" s="600"/>
      <c r="WBF232" s="600"/>
      <c r="WBG232" s="598"/>
      <c r="WBH232" s="598"/>
      <c r="WBI232" s="598"/>
      <c r="WBJ232" s="598"/>
      <c r="WBK232" s="598"/>
      <c r="WBL232" s="598"/>
      <c r="WBM232" s="598"/>
      <c r="WBN232" s="598"/>
      <c r="WBO232" s="600"/>
      <c r="WBP232" s="599"/>
      <c r="WBQ232" s="599"/>
      <c r="WBR232" s="599"/>
      <c r="WBS232" s="360"/>
      <c r="WBT232" s="600"/>
      <c r="WBU232" s="600"/>
      <c r="WBV232" s="600"/>
      <c r="WBW232" s="598"/>
      <c r="WBX232" s="598"/>
      <c r="WBY232" s="598"/>
      <c r="WBZ232" s="598"/>
      <c r="WCA232" s="598"/>
      <c r="WCB232" s="598"/>
      <c r="WCC232" s="598"/>
      <c r="WCD232" s="598"/>
      <c r="WCE232" s="600"/>
      <c r="WCF232" s="599"/>
      <c r="WCG232" s="599"/>
      <c r="WCH232" s="599"/>
      <c r="WCI232" s="360"/>
      <c r="WCJ232" s="600"/>
      <c r="WCK232" s="600"/>
      <c r="WCL232" s="600"/>
      <c r="WCM232" s="598"/>
      <c r="WCN232" s="598"/>
      <c r="WCO232" s="598"/>
      <c r="WCP232" s="598"/>
      <c r="WCQ232" s="598"/>
      <c r="WCR232" s="598"/>
      <c r="WCS232" s="598"/>
      <c r="WCT232" s="598"/>
      <c r="WCU232" s="600"/>
      <c r="WCV232" s="599"/>
      <c r="WCW232" s="599"/>
      <c r="WCX232" s="599"/>
      <c r="WCY232" s="360"/>
      <c r="WCZ232" s="600"/>
      <c r="WDA232" s="600"/>
      <c r="WDB232" s="600"/>
      <c r="WDC232" s="598"/>
      <c r="WDD232" s="598"/>
      <c r="WDE232" s="598"/>
      <c r="WDF232" s="598"/>
      <c r="WDG232" s="598"/>
      <c r="WDH232" s="598"/>
      <c r="WDI232" s="598"/>
      <c r="WDJ232" s="598"/>
      <c r="WDK232" s="600"/>
      <c r="WDL232" s="599"/>
      <c r="WDM232" s="599"/>
      <c r="WDN232" s="599"/>
      <c r="WDO232" s="360"/>
      <c r="WDP232" s="600"/>
      <c r="WDQ232" s="600"/>
      <c r="WDR232" s="600"/>
      <c r="WDS232" s="598"/>
      <c r="WDT232" s="598"/>
      <c r="WDU232" s="598"/>
      <c r="WDV232" s="598"/>
      <c r="WDW232" s="598"/>
      <c r="WDX232" s="598"/>
      <c r="WDY232" s="598"/>
      <c r="WDZ232" s="598"/>
      <c r="WEA232" s="600"/>
      <c r="WEB232" s="599"/>
      <c r="WEC232" s="599"/>
      <c r="WED232" s="599"/>
      <c r="WEE232" s="360"/>
      <c r="WEF232" s="600"/>
      <c r="WEG232" s="600"/>
      <c r="WEH232" s="600"/>
      <c r="WEI232" s="598"/>
      <c r="WEJ232" s="598"/>
      <c r="WEK232" s="598"/>
      <c r="WEL232" s="598"/>
      <c r="WEM232" s="598"/>
      <c r="WEN232" s="598"/>
      <c r="WEO232" s="598"/>
      <c r="WEP232" s="598"/>
      <c r="WEQ232" s="600"/>
      <c r="WER232" s="599"/>
      <c r="WES232" s="599"/>
      <c r="WET232" s="599"/>
      <c r="WEU232" s="360"/>
      <c r="WEV232" s="600"/>
      <c r="WEW232" s="600"/>
      <c r="WEX232" s="600"/>
      <c r="WEY232" s="598"/>
      <c r="WEZ232" s="598"/>
      <c r="WFA232" s="598"/>
      <c r="WFB232" s="598"/>
      <c r="WFC232" s="598"/>
      <c r="WFD232" s="598"/>
      <c r="WFE232" s="598"/>
      <c r="WFF232" s="598"/>
      <c r="WFG232" s="600"/>
      <c r="WFH232" s="599"/>
      <c r="WFI232" s="599"/>
      <c r="WFJ232" s="599"/>
      <c r="WFK232" s="360"/>
      <c r="WFL232" s="600"/>
      <c r="WFM232" s="600"/>
      <c r="WFN232" s="600"/>
      <c r="WFO232" s="598"/>
      <c r="WFP232" s="598"/>
      <c r="WFQ232" s="598"/>
      <c r="WFR232" s="598"/>
      <c r="WFS232" s="598"/>
      <c r="WFT232" s="598"/>
      <c r="WFU232" s="598"/>
      <c r="WFV232" s="598"/>
      <c r="WFW232" s="600"/>
      <c r="WFX232" s="599"/>
      <c r="WFY232" s="599"/>
      <c r="WFZ232" s="599"/>
      <c r="WGA232" s="360"/>
      <c r="WGB232" s="600"/>
      <c r="WGC232" s="600"/>
      <c r="WGD232" s="600"/>
      <c r="WGE232" s="598"/>
      <c r="WGF232" s="598"/>
      <c r="WGG232" s="598"/>
      <c r="WGH232" s="598"/>
      <c r="WGI232" s="598"/>
      <c r="WGJ232" s="598"/>
      <c r="WGK232" s="598"/>
      <c r="WGL232" s="598"/>
      <c r="WGM232" s="600"/>
      <c r="WGN232" s="599"/>
      <c r="WGO232" s="599"/>
      <c r="WGP232" s="599"/>
      <c r="WGQ232" s="360"/>
      <c r="WGR232" s="600"/>
      <c r="WGS232" s="600"/>
      <c r="WGT232" s="600"/>
      <c r="WGU232" s="598"/>
      <c r="WGV232" s="598"/>
      <c r="WGW232" s="598"/>
      <c r="WGX232" s="598"/>
      <c r="WGY232" s="598"/>
      <c r="WGZ232" s="598"/>
      <c r="WHA232" s="598"/>
      <c r="WHB232" s="598"/>
      <c r="WHC232" s="600"/>
      <c r="WHD232" s="599"/>
      <c r="WHE232" s="599"/>
      <c r="WHF232" s="599"/>
      <c r="WHG232" s="360"/>
      <c r="WHH232" s="600"/>
      <c r="WHI232" s="600"/>
      <c r="WHJ232" s="600"/>
      <c r="WHK232" s="598"/>
      <c r="WHL232" s="598"/>
      <c r="WHM232" s="598"/>
      <c r="WHN232" s="598"/>
      <c r="WHO232" s="598"/>
      <c r="WHP232" s="598"/>
      <c r="WHQ232" s="598"/>
      <c r="WHR232" s="598"/>
      <c r="WHS232" s="600"/>
      <c r="WHT232" s="599"/>
      <c r="WHU232" s="599"/>
      <c r="WHV232" s="599"/>
      <c r="WHW232" s="360"/>
      <c r="WHX232" s="600"/>
      <c r="WHY232" s="600"/>
      <c r="WHZ232" s="600"/>
      <c r="WIA232" s="598"/>
      <c r="WIB232" s="598"/>
      <c r="WIC232" s="598"/>
      <c r="WID232" s="598"/>
      <c r="WIE232" s="598"/>
      <c r="WIF232" s="598"/>
      <c r="WIG232" s="598"/>
      <c r="WIH232" s="598"/>
      <c r="WII232" s="600"/>
      <c r="WIJ232" s="599"/>
      <c r="WIK232" s="599"/>
      <c r="WIL232" s="599"/>
      <c r="WIM232" s="360"/>
      <c r="WIN232" s="600"/>
      <c r="WIO232" s="600"/>
      <c r="WIP232" s="600"/>
      <c r="WIQ232" s="598"/>
      <c r="WIR232" s="598"/>
      <c r="WIS232" s="598"/>
      <c r="WIT232" s="598"/>
      <c r="WIU232" s="598"/>
      <c r="WIV232" s="598"/>
      <c r="WIW232" s="598"/>
      <c r="WIX232" s="598"/>
      <c r="WIY232" s="600"/>
      <c r="WIZ232" s="599"/>
      <c r="WJA232" s="599"/>
      <c r="WJB232" s="599"/>
      <c r="WJC232" s="360"/>
      <c r="WJD232" s="600"/>
      <c r="WJE232" s="600"/>
      <c r="WJF232" s="600"/>
      <c r="WJG232" s="598"/>
      <c r="WJH232" s="598"/>
      <c r="WJI232" s="598"/>
      <c r="WJJ232" s="598"/>
      <c r="WJK232" s="598"/>
      <c r="WJL232" s="598"/>
      <c r="WJM232" s="598"/>
      <c r="WJN232" s="598"/>
      <c r="WJO232" s="600"/>
      <c r="WJP232" s="599"/>
      <c r="WJQ232" s="599"/>
      <c r="WJR232" s="599"/>
      <c r="WJS232" s="360"/>
      <c r="WJT232" s="600"/>
      <c r="WJU232" s="600"/>
      <c r="WJV232" s="600"/>
      <c r="WJW232" s="598"/>
      <c r="WJX232" s="598"/>
      <c r="WJY232" s="598"/>
      <c r="WJZ232" s="598"/>
      <c r="WKA232" s="598"/>
      <c r="WKB232" s="598"/>
      <c r="WKC232" s="598"/>
      <c r="WKD232" s="598"/>
      <c r="WKE232" s="600"/>
      <c r="WKF232" s="599"/>
      <c r="WKG232" s="599"/>
      <c r="WKH232" s="599"/>
      <c r="WKI232" s="360"/>
      <c r="WKJ232" s="600"/>
      <c r="WKK232" s="600"/>
      <c r="WKL232" s="600"/>
      <c r="WKM232" s="598"/>
      <c r="WKN232" s="598"/>
      <c r="WKO232" s="598"/>
      <c r="WKP232" s="598"/>
      <c r="WKQ232" s="598"/>
      <c r="WKR232" s="598"/>
      <c r="WKS232" s="598"/>
      <c r="WKT232" s="598"/>
      <c r="WKU232" s="600"/>
      <c r="WKV232" s="599"/>
      <c r="WKW232" s="599"/>
      <c r="WKX232" s="599"/>
      <c r="WKY232" s="360"/>
      <c r="WKZ232" s="600"/>
      <c r="WLA232" s="600"/>
      <c r="WLB232" s="600"/>
      <c r="WLC232" s="598"/>
      <c r="WLD232" s="598"/>
      <c r="WLE232" s="598"/>
      <c r="WLF232" s="598"/>
      <c r="WLG232" s="598"/>
      <c r="WLH232" s="598"/>
      <c r="WLI232" s="598"/>
      <c r="WLJ232" s="598"/>
      <c r="WLK232" s="600"/>
      <c r="WLL232" s="599"/>
      <c r="WLM232" s="599"/>
      <c r="WLN232" s="599"/>
      <c r="WLO232" s="360"/>
      <c r="WLP232" s="600"/>
      <c r="WLQ232" s="600"/>
      <c r="WLR232" s="600"/>
      <c r="WLS232" s="598"/>
      <c r="WLT232" s="598"/>
      <c r="WLU232" s="598"/>
      <c r="WLV232" s="598"/>
      <c r="WLW232" s="598"/>
      <c r="WLX232" s="598"/>
      <c r="WLY232" s="598"/>
      <c r="WLZ232" s="598"/>
      <c r="WMA232" s="600"/>
      <c r="WMB232" s="599"/>
      <c r="WMC232" s="599"/>
      <c r="WMD232" s="599"/>
      <c r="WME232" s="360"/>
      <c r="WMF232" s="600"/>
      <c r="WMG232" s="600"/>
      <c r="WMH232" s="600"/>
      <c r="WMI232" s="598"/>
      <c r="WMJ232" s="598"/>
      <c r="WMK232" s="598"/>
      <c r="WML232" s="598"/>
      <c r="WMM232" s="598"/>
      <c r="WMN232" s="598"/>
      <c r="WMO232" s="598"/>
      <c r="WMP232" s="598"/>
      <c r="WMQ232" s="600"/>
      <c r="WMR232" s="599"/>
      <c r="WMS232" s="599"/>
      <c r="WMT232" s="599"/>
      <c r="WMU232" s="360"/>
      <c r="WMV232" s="600"/>
      <c r="WMW232" s="600"/>
      <c r="WMX232" s="600"/>
      <c r="WMY232" s="598"/>
      <c r="WMZ232" s="598"/>
      <c r="WNA232" s="598"/>
      <c r="WNB232" s="598"/>
      <c r="WNC232" s="598"/>
      <c r="WND232" s="598"/>
      <c r="WNE232" s="598"/>
      <c r="WNF232" s="598"/>
      <c r="WNG232" s="600"/>
      <c r="WNH232" s="599"/>
      <c r="WNI232" s="599"/>
      <c r="WNJ232" s="599"/>
      <c r="WNK232" s="360"/>
      <c r="WNL232" s="600"/>
      <c r="WNM232" s="600"/>
      <c r="WNN232" s="600"/>
      <c r="WNO232" s="598"/>
      <c r="WNP232" s="598"/>
      <c r="WNQ232" s="598"/>
      <c r="WNR232" s="598"/>
      <c r="WNS232" s="598"/>
      <c r="WNT232" s="598"/>
      <c r="WNU232" s="598"/>
      <c r="WNV232" s="598"/>
      <c r="WNW232" s="600"/>
      <c r="WNX232" s="599"/>
      <c r="WNY232" s="599"/>
      <c r="WNZ232" s="599"/>
      <c r="WOA232" s="360"/>
      <c r="WOB232" s="600"/>
      <c r="WOC232" s="600"/>
      <c r="WOD232" s="600"/>
      <c r="WOE232" s="598"/>
      <c r="WOF232" s="598"/>
      <c r="WOG232" s="598"/>
      <c r="WOH232" s="598"/>
      <c r="WOI232" s="598"/>
      <c r="WOJ232" s="598"/>
      <c r="WOK232" s="598"/>
      <c r="WOL232" s="598"/>
      <c r="WOM232" s="600"/>
      <c r="WON232" s="599"/>
      <c r="WOO232" s="599"/>
      <c r="WOP232" s="599"/>
      <c r="WOQ232" s="360"/>
      <c r="WOR232" s="600"/>
      <c r="WOS232" s="600"/>
      <c r="WOT232" s="600"/>
      <c r="WOU232" s="598"/>
      <c r="WOV232" s="598"/>
      <c r="WOW232" s="598"/>
      <c r="WOX232" s="598"/>
      <c r="WOY232" s="598"/>
      <c r="WOZ232" s="598"/>
      <c r="WPA232" s="598"/>
      <c r="WPB232" s="598"/>
      <c r="WPC232" s="600"/>
      <c r="WPD232" s="599"/>
      <c r="WPE232" s="599"/>
      <c r="WPF232" s="599"/>
      <c r="WPG232" s="360"/>
      <c r="WPH232" s="600"/>
      <c r="WPI232" s="600"/>
      <c r="WPJ232" s="600"/>
      <c r="WPK232" s="598"/>
      <c r="WPL232" s="598"/>
      <c r="WPM232" s="598"/>
      <c r="WPN232" s="598"/>
      <c r="WPO232" s="598"/>
      <c r="WPP232" s="598"/>
      <c r="WPQ232" s="598"/>
      <c r="WPR232" s="598"/>
      <c r="WPS232" s="600"/>
      <c r="WPT232" s="599"/>
      <c r="WPU232" s="599"/>
      <c r="WPV232" s="599"/>
      <c r="WPW232" s="360"/>
      <c r="WPX232" s="600"/>
      <c r="WPY232" s="600"/>
      <c r="WPZ232" s="600"/>
      <c r="WQA232" s="598"/>
      <c r="WQB232" s="598"/>
      <c r="WQC232" s="598"/>
      <c r="WQD232" s="598"/>
      <c r="WQE232" s="598"/>
      <c r="WQF232" s="598"/>
      <c r="WQG232" s="598"/>
      <c r="WQH232" s="598"/>
      <c r="WQI232" s="600"/>
      <c r="WQJ232" s="599"/>
      <c r="WQK232" s="599"/>
      <c r="WQL232" s="599"/>
      <c r="WQM232" s="360"/>
      <c r="WQN232" s="600"/>
      <c r="WQO232" s="600"/>
      <c r="WQP232" s="600"/>
      <c r="WQQ232" s="598"/>
      <c r="WQR232" s="598"/>
      <c r="WQS232" s="598"/>
      <c r="WQT232" s="598"/>
      <c r="WQU232" s="598"/>
      <c r="WQV232" s="598"/>
      <c r="WQW232" s="598"/>
      <c r="WQX232" s="598"/>
      <c r="WQY232" s="600"/>
      <c r="WQZ232" s="599"/>
      <c r="WRA232" s="599"/>
      <c r="WRB232" s="599"/>
      <c r="WRC232" s="360"/>
      <c r="WRD232" s="600"/>
      <c r="WRE232" s="600"/>
      <c r="WRF232" s="600"/>
      <c r="WRG232" s="598"/>
      <c r="WRH232" s="598"/>
      <c r="WRI232" s="598"/>
      <c r="WRJ232" s="598"/>
      <c r="WRK232" s="598"/>
      <c r="WRL232" s="598"/>
      <c r="WRM232" s="598"/>
      <c r="WRN232" s="598"/>
      <c r="WRO232" s="600"/>
      <c r="WRP232" s="599"/>
      <c r="WRQ232" s="599"/>
      <c r="WRR232" s="599"/>
      <c r="WRS232" s="360"/>
      <c r="WRT232" s="600"/>
      <c r="WRU232" s="600"/>
      <c r="WRV232" s="600"/>
      <c r="WRW232" s="598"/>
      <c r="WRX232" s="598"/>
      <c r="WRY232" s="598"/>
      <c r="WRZ232" s="598"/>
      <c r="WSA232" s="598"/>
      <c r="WSB232" s="598"/>
      <c r="WSC232" s="598"/>
      <c r="WSD232" s="598"/>
      <c r="WSE232" s="600"/>
      <c r="WSF232" s="599"/>
      <c r="WSG232" s="599"/>
      <c r="WSH232" s="599"/>
      <c r="WSI232" s="360"/>
      <c r="WSJ232" s="600"/>
      <c r="WSK232" s="600"/>
      <c r="WSL232" s="600"/>
      <c r="WSM232" s="598"/>
      <c r="WSN232" s="598"/>
      <c r="WSO232" s="598"/>
      <c r="WSP232" s="598"/>
      <c r="WSQ232" s="598"/>
      <c r="WSR232" s="598"/>
      <c r="WSS232" s="598"/>
      <c r="WST232" s="598"/>
      <c r="WSU232" s="600"/>
      <c r="WSV232" s="599"/>
      <c r="WSW232" s="599"/>
      <c r="WSX232" s="599"/>
      <c r="WSY232" s="360"/>
      <c r="WSZ232" s="600"/>
      <c r="WTA232" s="600"/>
      <c r="WTB232" s="600"/>
      <c r="WTC232" s="598"/>
      <c r="WTD232" s="598"/>
      <c r="WTE232" s="598"/>
      <c r="WTF232" s="598"/>
      <c r="WTG232" s="598"/>
      <c r="WTH232" s="598"/>
      <c r="WTI232" s="598"/>
      <c r="WTJ232" s="598"/>
      <c r="WTK232" s="600"/>
      <c r="WTL232" s="599"/>
      <c r="WTM232" s="599"/>
      <c r="WTN232" s="599"/>
      <c r="WTO232" s="360"/>
      <c r="WTP232" s="600"/>
      <c r="WTQ232" s="600"/>
      <c r="WTR232" s="600"/>
      <c r="WTS232" s="598"/>
      <c r="WTT232" s="598"/>
      <c r="WTU232" s="598"/>
      <c r="WTV232" s="598"/>
      <c r="WTW232" s="598"/>
      <c r="WTX232" s="598"/>
      <c r="WTY232" s="598"/>
      <c r="WTZ232" s="598"/>
      <c r="WUA232" s="600"/>
      <c r="WUB232" s="599"/>
      <c r="WUC232" s="599"/>
      <c r="WUD232" s="599"/>
      <c r="WUE232" s="360"/>
      <c r="WUF232" s="600"/>
      <c r="WUG232" s="600"/>
      <c r="WUH232" s="600"/>
      <c r="WUI232" s="598"/>
      <c r="WUJ232" s="598"/>
      <c r="WUK232" s="598"/>
      <c r="WUL232" s="598"/>
      <c r="WUM232" s="598"/>
      <c r="WUN232" s="598"/>
      <c r="WUO232" s="598"/>
      <c r="WUP232" s="598"/>
      <c r="WUQ232" s="600"/>
      <c r="WUR232" s="599"/>
      <c r="WUS232" s="599"/>
      <c r="WUT232" s="599"/>
      <c r="WUU232" s="360"/>
      <c r="WUV232" s="600"/>
      <c r="WUW232" s="600"/>
      <c r="WUX232" s="600"/>
      <c r="WUY232" s="598"/>
      <c r="WUZ232" s="598"/>
      <c r="WVA232" s="598"/>
      <c r="WVB232" s="598"/>
      <c r="WVC232" s="598"/>
      <c r="WVD232" s="598"/>
      <c r="WVE232" s="598"/>
      <c r="WVF232" s="598"/>
      <c r="WVG232" s="600"/>
      <c r="WVH232" s="599"/>
      <c r="WVI232" s="599"/>
      <c r="WVJ232" s="599"/>
      <c r="WVK232" s="360"/>
      <c r="WVL232" s="600"/>
      <c r="WVM232" s="600"/>
      <c r="WVN232" s="600"/>
      <c r="WVO232" s="598"/>
      <c r="WVP232" s="598"/>
      <c r="WVQ232" s="598"/>
      <c r="WVR232" s="598"/>
      <c r="WVS232" s="598"/>
      <c r="WVT232" s="598"/>
      <c r="WVU232" s="598"/>
      <c r="WVV232" s="598"/>
      <c r="WVW232" s="600"/>
      <c r="WVX232" s="599"/>
      <c r="WVY232" s="599"/>
      <c r="WVZ232" s="599"/>
      <c r="WWA232" s="360"/>
      <c r="WWB232" s="600"/>
      <c r="WWC232" s="600"/>
      <c r="WWD232" s="600"/>
      <c r="WWE232" s="598"/>
      <c r="WWF232" s="598"/>
      <c r="WWG232" s="598"/>
      <c r="WWH232" s="598"/>
      <c r="WWI232" s="598"/>
      <c r="WWJ232" s="598"/>
      <c r="WWK232" s="598"/>
      <c r="WWL232" s="598"/>
      <c r="WWM232" s="600"/>
      <c r="WWN232" s="599"/>
      <c r="WWO232" s="599"/>
      <c r="WWP232" s="599"/>
      <c r="WWQ232" s="360"/>
      <c r="WWR232" s="600"/>
      <c r="WWS232" s="600"/>
      <c r="WWT232" s="600"/>
      <c r="WWU232" s="598"/>
      <c r="WWV232" s="598"/>
      <c r="WWW232" s="598"/>
      <c r="WWX232" s="598"/>
      <c r="WWY232" s="598"/>
      <c r="WWZ232" s="598"/>
      <c r="WXA232" s="598"/>
      <c r="WXB232" s="598"/>
      <c r="WXC232" s="600"/>
      <c r="WXD232" s="599"/>
      <c r="WXE232" s="599"/>
      <c r="WXF232" s="599"/>
      <c r="WXG232" s="360"/>
      <c r="WXH232" s="600"/>
      <c r="WXI232" s="600"/>
      <c r="WXJ232" s="600"/>
      <c r="WXK232" s="598"/>
      <c r="WXL232" s="598"/>
      <c r="WXM232" s="598"/>
      <c r="WXN232" s="598"/>
      <c r="WXO232" s="598"/>
      <c r="WXP232" s="598"/>
      <c r="WXQ232" s="598"/>
      <c r="WXR232" s="598"/>
      <c r="WXS232" s="600"/>
      <c r="WXT232" s="599"/>
      <c r="WXU232" s="599"/>
      <c r="WXV232" s="599"/>
      <c r="WXW232" s="360"/>
      <c r="WXX232" s="600"/>
      <c r="WXY232" s="600"/>
      <c r="WXZ232" s="600"/>
      <c r="WYA232" s="598"/>
      <c r="WYB232" s="598"/>
      <c r="WYC232" s="598"/>
      <c r="WYD232" s="598"/>
      <c r="WYE232" s="598"/>
      <c r="WYF232" s="598"/>
      <c r="WYG232" s="598"/>
      <c r="WYH232" s="598"/>
      <c r="WYI232" s="600"/>
      <c r="WYJ232" s="599"/>
      <c r="WYK232" s="599"/>
      <c r="WYL232" s="599"/>
      <c r="WYM232" s="360"/>
      <c r="WYN232" s="600"/>
      <c r="WYO232" s="600"/>
      <c r="WYP232" s="600"/>
      <c r="WYQ232" s="598"/>
      <c r="WYR232" s="598"/>
      <c r="WYS232" s="598"/>
      <c r="WYT232" s="598"/>
      <c r="WYU232" s="598"/>
      <c r="WYV232" s="598"/>
      <c r="WYW232" s="598"/>
      <c r="WYX232" s="598"/>
      <c r="WYY232" s="600"/>
      <c r="WYZ232" s="599"/>
      <c r="WZA232" s="599"/>
      <c r="WZB232" s="599"/>
      <c r="WZC232" s="360"/>
      <c r="WZD232" s="600"/>
      <c r="WZE232" s="600"/>
      <c r="WZF232" s="600"/>
      <c r="WZG232" s="598"/>
      <c r="WZH232" s="598"/>
      <c r="WZI232" s="598"/>
      <c r="WZJ232" s="598"/>
      <c r="WZK232" s="598"/>
      <c r="WZL232" s="598"/>
      <c r="WZM232" s="598"/>
      <c r="WZN232" s="598"/>
      <c r="WZO232" s="600"/>
      <c r="WZP232" s="599"/>
      <c r="WZQ232" s="599"/>
      <c r="WZR232" s="599"/>
      <c r="WZS232" s="360"/>
      <c r="WZT232" s="600"/>
      <c r="WZU232" s="600"/>
      <c r="WZV232" s="600"/>
      <c r="WZW232" s="598"/>
      <c r="WZX232" s="598"/>
      <c r="WZY232" s="598"/>
      <c r="WZZ232" s="598"/>
      <c r="XAA232" s="598"/>
      <c r="XAB232" s="598"/>
      <c r="XAC232" s="598"/>
      <c r="XAD232" s="598"/>
      <c r="XAE232" s="600"/>
      <c r="XAF232" s="599"/>
      <c r="XAG232" s="599"/>
      <c r="XAH232" s="599"/>
      <c r="XAI232" s="360"/>
      <c r="XAJ232" s="600"/>
      <c r="XAK232" s="600"/>
      <c r="XAL232" s="600"/>
      <c r="XAM232" s="598"/>
      <c r="XAN232" s="598"/>
      <c r="XAO232" s="598"/>
      <c r="XAP232" s="598"/>
      <c r="XAQ232" s="598"/>
      <c r="XAR232" s="598"/>
      <c r="XAS232" s="598"/>
      <c r="XAT232" s="598"/>
      <c r="XAU232" s="600"/>
      <c r="XAV232" s="599"/>
      <c r="XAW232" s="599"/>
      <c r="XAX232" s="599"/>
      <c r="XAY232" s="360"/>
      <c r="XAZ232" s="600"/>
      <c r="XBA232" s="600"/>
      <c r="XBB232" s="600"/>
      <c r="XBC232" s="598"/>
      <c r="XBD232" s="598"/>
      <c r="XBE232" s="598"/>
      <c r="XBF232" s="598"/>
      <c r="XBG232" s="598"/>
      <c r="XBH232" s="598"/>
      <c r="XBI232" s="598"/>
      <c r="XBJ232" s="598"/>
      <c r="XBK232" s="600"/>
      <c r="XBL232" s="599"/>
      <c r="XBM232" s="599"/>
      <c r="XBN232" s="599"/>
      <c r="XBO232" s="360"/>
      <c r="XBP232" s="600"/>
      <c r="XBQ232" s="600"/>
      <c r="XBR232" s="600"/>
      <c r="XBS232" s="598"/>
      <c r="XBT232" s="598"/>
      <c r="XBU232" s="598"/>
      <c r="XBV232" s="598"/>
      <c r="XBW232" s="598"/>
      <c r="XBX232" s="598"/>
      <c r="XBY232" s="598"/>
      <c r="XBZ232" s="598"/>
      <c r="XCA232" s="600"/>
      <c r="XCB232" s="599"/>
      <c r="XCC232" s="599"/>
      <c r="XCD232" s="599"/>
      <c r="XCE232" s="360"/>
      <c r="XCF232" s="600"/>
      <c r="XCG232" s="600"/>
      <c r="XCH232" s="600"/>
      <c r="XCI232" s="598"/>
      <c r="XCJ232" s="598"/>
      <c r="XCK232" s="598"/>
      <c r="XCL232" s="598"/>
      <c r="XCM232" s="598"/>
      <c r="XCN232" s="598"/>
      <c r="XCO232" s="598"/>
      <c r="XCP232" s="598"/>
      <c r="XCQ232" s="600"/>
      <c r="XCR232" s="599"/>
      <c r="XCS232" s="599"/>
      <c r="XCT232" s="599"/>
      <c r="XCU232" s="360"/>
      <c r="XCV232" s="600"/>
      <c r="XCW232" s="600"/>
      <c r="XCX232" s="600"/>
      <c r="XCY232" s="598"/>
      <c r="XCZ232" s="598"/>
      <c r="XDA232" s="598"/>
      <c r="XDB232" s="598"/>
      <c r="XDC232" s="598"/>
      <c r="XDD232" s="598"/>
      <c r="XDE232" s="598"/>
      <c r="XDF232" s="598"/>
      <c r="XDG232" s="600"/>
      <c r="XDH232" s="599"/>
      <c r="XDI232" s="599"/>
      <c r="XDJ232" s="599"/>
      <c r="XDK232" s="360"/>
      <c r="XDL232" s="600"/>
      <c r="XDM232" s="600"/>
      <c r="XDN232" s="600"/>
      <c r="XDO232" s="598"/>
      <c r="XDP232" s="598"/>
      <c r="XDQ232" s="598"/>
      <c r="XDR232" s="598"/>
      <c r="XDS232" s="598"/>
      <c r="XDT232" s="598"/>
      <c r="XDU232" s="598"/>
      <c r="XDV232" s="598"/>
      <c r="XDW232" s="600"/>
      <c r="XDX232" s="599"/>
      <c r="XDY232" s="599"/>
      <c r="XDZ232" s="599"/>
      <c r="XEA232" s="360"/>
      <c r="XEB232" s="600"/>
      <c r="XEC232" s="600"/>
      <c r="XED232" s="600"/>
      <c r="XEE232" s="598"/>
      <c r="XEF232" s="598"/>
      <c r="XEG232" s="598"/>
      <c r="XEH232" s="598"/>
      <c r="XEI232" s="598"/>
      <c r="XEJ232" s="598"/>
      <c r="XEK232" s="598"/>
      <c r="XEL232" s="598"/>
      <c r="XEM232" s="600"/>
      <c r="XEN232" s="599"/>
      <c r="XEO232" s="599"/>
      <c r="XEP232" s="599"/>
      <c r="XEQ232" s="360"/>
      <c r="XER232" s="600"/>
      <c r="XES232" s="600"/>
      <c r="XET232" s="600"/>
      <c r="XEU232" s="598"/>
      <c r="XEV232" s="598"/>
      <c r="XEW232" s="598"/>
      <c r="XEX232" s="598"/>
      <c r="XEY232" s="598"/>
      <c r="XEZ232" s="598"/>
      <c r="XFA232" s="598"/>
      <c r="XFB232" s="598"/>
      <c r="XFC232" s="600"/>
    </row>
    <row r="233" spans="1:16383" s="591" customFormat="1" ht="30">
      <c r="A233" s="378" t="s">
        <v>661</v>
      </c>
      <c r="B233" s="378" t="s">
        <v>662</v>
      </c>
      <c r="C233" s="378" t="s">
        <v>145</v>
      </c>
      <c r="D233" s="448" t="s">
        <v>663</v>
      </c>
      <c r="E233" s="449">
        <v>21455300</v>
      </c>
      <c r="F233" s="449">
        <f t="shared" si="96"/>
        <v>21455300</v>
      </c>
      <c r="G233" s="449">
        <v>13764000</v>
      </c>
      <c r="H233" s="379">
        <v>1590800</v>
      </c>
      <c r="I233" s="379">
        <v>0</v>
      </c>
      <c r="J233" s="379">
        <v>477400</v>
      </c>
      <c r="K233" s="446">
        <v>0</v>
      </c>
      <c r="L233" s="446">
        <f t="shared" ref="L233:L234" si="100">J233-O233</f>
        <v>477400</v>
      </c>
      <c r="M233" s="449">
        <v>0</v>
      </c>
      <c r="N233" s="449">
        <v>477400</v>
      </c>
      <c r="O233" s="379">
        <v>0</v>
      </c>
      <c r="P233" s="449">
        <f t="shared" si="91"/>
        <v>21932700</v>
      </c>
      <c r="Q233" s="598"/>
      <c r="R233" s="599"/>
      <c r="S233" s="360"/>
      <c r="T233" s="600"/>
      <c r="U233" s="600"/>
      <c r="V233" s="600"/>
      <c r="W233" s="598"/>
      <c r="X233" s="598"/>
      <c r="Y233" s="598"/>
      <c r="Z233" s="598"/>
      <c r="AA233" s="598"/>
      <c r="AB233" s="598"/>
      <c r="AC233" s="598"/>
      <c r="AD233" s="598"/>
      <c r="AE233" s="600"/>
      <c r="AF233" s="599"/>
      <c r="AG233" s="599"/>
      <c r="AH233" s="599"/>
      <c r="AI233" s="360"/>
      <c r="AJ233" s="600"/>
      <c r="AK233" s="600"/>
      <c r="AL233" s="600"/>
      <c r="AM233" s="598"/>
      <c r="AN233" s="598"/>
      <c r="AO233" s="598"/>
      <c r="AP233" s="598"/>
      <c r="AQ233" s="598"/>
      <c r="AR233" s="598"/>
      <c r="AS233" s="598"/>
      <c r="AT233" s="598"/>
      <c r="AU233" s="600"/>
      <c r="AV233" s="599"/>
      <c r="AW233" s="599"/>
      <c r="AX233" s="599"/>
      <c r="AY233" s="360"/>
      <c r="AZ233" s="600"/>
      <c r="BA233" s="600"/>
      <c r="BB233" s="600"/>
      <c r="BC233" s="598"/>
      <c r="BD233" s="598"/>
      <c r="BE233" s="598"/>
      <c r="BF233" s="598"/>
      <c r="BG233" s="598"/>
      <c r="BH233" s="598"/>
      <c r="BI233" s="598"/>
      <c r="BJ233" s="598"/>
      <c r="BK233" s="600"/>
      <c r="BL233" s="599"/>
      <c r="BM233" s="599"/>
      <c r="BN233" s="599"/>
      <c r="BO233" s="360"/>
      <c r="BP233" s="600"/>
      <c r="BQ233" s="600"/>
      <c r="BR233" s="600"/>
      <c r="BS233" s="598"/>
      <c r="BT233" s="598"/>
      <c r="BU233" s="598"/>
      <c r="BV233" s="598"/>
      <c r="BW233" s="598"/>
      <c r="BX233" s="598"/>
      <c r="BY233" s="598"/>
      <c r="BZ233" s="598"/>
      <c r="CA233" s="600"/>
      <c r="CB233" s="599"/>
      <c r="CC233" s="599"/>
      <c r="CD233" s="599"/>
      <c r="CE233" s="360"/>
      <c r="CF233" s="600"/>
      <c r="CG233" s="600"/>
      <c r="CH233" s="600"/>
      <c r="CI233" s="598"/>
      <c r="CJ233" s="598"/>
      <c r="CK233" s="598"/>
      <c r="CL233" s="598"/>
      <c r="CM233" s="598"/>
      <c r="CN233" s="598"/>
      <c r="CO233" s="598"/>
      <c r="CP233" s="598"/>
      <c r="CQ233" s="600"/>
      <c r="CR233" s="599"/>
      <c r="CS233" s="599"/>
      <c r="CT233" s="599"/>
      <c r="CU233" s="360"/>
      <c r="CV233" s="600"/>
      <c r="CW233" s="600"/>
      <c r="CX233" s="600"/>
      <c r="CY233" s="598"/>
      <c r="CZ233" s="598"/>
      <c r="DA233" s="598"/>
      <c r="DB233" s="598"/>
      <c r="DC233" s="598"/>
      <c r="DD233" s="598"/>
      <c r="DE233" s="598"/>
      <c r="DF233" s="598"/>
      <c r="DG233" s="600"/>
      <c r="DH233" s="599"/>
      <c r="DI233" s="599"/>
      <c r="DJ233" s="599"/>
      <c r="DK233" s="360"/>
      <c r="DL233" s="600"/>
      <c r="DM233" s="600"/>
      <c r="DN233" s="600"/>
      <c r="DO233" s="598"/>
      <c r="DP233" s="598"/>
      <c r="DQ233" s="598"/>
      <c r="DR233" s="598"/>
      <c r="DS233" s="598"/>
      <c r="DT233" s="598"/>
      <c r="DU233" s="598"/>
      <c r="DV233" s="598"/>
      <c r="DW233" s="600"/>
      <c r="DX233" s="599"/>
      <c r="DY233" s="599"/>
      <c r="DZ233" s="599"/>
      <c r="EA233" s="360"/>
      <c r="EB233" s="600"/>
      <c r="EC233" s="600"/>
      <c r="ED233" s="600"/>
      <c r="EE233" s="598"/>
      <c r="EF233" s="598"/>
      <c r="EG233" s="598"/>
      <c r="EH233" s="598"/>
      <c r="EI233" s="598"/>
      <c r="EJ233" s="598"/>
      <c r="EK233" s="598"/>
      <c r="EL233" s="598"/>
      <c r="EM233" s="600"/>
      <c r="EN233" s="599"/>
      <c r="EO233" s="599"/>
      <c r="EP233" s="599"/>
      <c r="EQ233" s="360"/>
      <c r="ER233" s="600"/>
      <c r="ES233" s="600"/>
      <c r="ET233" s="600"/>
      <c r="EU233" s="598"/>
      <c r="EV233" s="598"/>
      <c r="EW233" s="598"/>
      <c r="EX233" s="598"/>
      <c r="EY233" s="598"/>
      <c r="EZ233" s="598"/>
      <c r="FA233" s="598"/>
      <c r="FB233" s="598"/>
      <c r="FC233" s="600"/>
      <c r="FD233" s="599"/>
      <c r="FE233" s="599"/>
      <c r="FF233" s="599"/>
      <c r="FG233" s="360"/>
      <c r="FH233" s="600"/>
      <c r="FI233" s="600"/>
      <c r="FJ233" s="600"/>
      <c r="FK233" s="598"/>
      <c r="FL233" s="598"/>
      <c r="FM233" s="598"/>
      <c r="FN233" s="598"/>
      <c r="FO233" s="598"/>
      <c r="FP233" s="598"/>
      <c r="FQ233" s="598"/>
      <c r="FR233" s="598"/>
      <c r="FS233" s="600"/>
      <c r="FT233" s="599"/>
      <c r="FU233" s="599"/>
      <c r="FV233" s="599"/>
      <c r="FW233" s="360"/>
      <c r="FX233" s="600"/>
      <c r="FY233" s="600"/>
      <c r="FZ233" s="600"/>
      <c r="GA233" s="598"/>
      <c r="GB233" s="598"/>
      <c r="GC233" s="598"/>
      <c r="GD233" s="598"/>
      <c r="GE233" s="598"/>
      <c r="GF233" s="598"/>
      <c r="GG233" s="598"/>
      <c r="GH233" s="598"/>
      <c r="GI233" s="600"/>
      <c r="GJ233" s="599"/>
      <c r="GK233" s="599"/>
      <c r="GL233" s="599"/>
      <c r="GM233" s="360"/>
      <c r="GN233" s="600"/>
      <c r="GO233" s="600"/>
      <c r="GP233" s="600"/>
      <c r="GQ233" s="598"/>
      <c r="GR233" s="598"/>
      <c r="GS233" s="598"/>
      <c r="GT233" s="598"/>
      <c r="GU233" s="598"/>
      <c r="GV233" s="598"/>
      <c r="GW233" s="598"/>
      <c r="GX233" s="598"/>
      <c r="GY233" s="600"/>
      <c r="GZ233" s="599"/>
      <c r="HA233" s="599"/>
      <c r="HB233" s="599"/>
      <c r="HC233" s="360"/>
      <c r="HD233" s="600"/>
      <c r="HE233" s="600"/>
      <c r="HF233" s="600"/>
      <c r="HG233" s="598"/>
      <c r="HH233" s="598"/>
      <c r="HI233" s="598"/>
      <c r="HJ233" s="598"/>
      <c r="HK233" s="598"/>
      <c r="HL233" s="598"/>
      <c r="HM233" s="598"/>
      <c r="HN233" s="598"/>
      <c r="HO233" s="600"/>
      <c r="HP233" s="599"/>
      <c r="HQ233" s="599"/>
      <c r="HR233" s="599"/>
      <c r="HS233" s="360"/>
      <c r="HT233" s="600"/>
      <c r="HU233" s="600"/>
      <c r="HV233" s="600"/>
      <c r="HW233" s="598"/>
      <c r="HX233" s="598"/>
      <c r="HY233" s="598"/>
      <c r="HZ233" s="598"/>
      <c r="IA233" s="598"/>
      <c r="IB233" s="598"/>
      <c r="IC233" s="598"/>
      <c r="ID233" s="598"/>
      <c r="IE233" s="600"/>
      <c r="IF233" s="599"/>
      <c r="IG233" s="599"/>
      <c r="IH233" s="599"/>
      <c r="II233" s="360"/>
      <c r="IJ233" s="600"/>
      <c r="IK233" s="600"/>
      <c r="IL233" s="600"/>
      <c r="IM233" s="598"/>
      <c r="IN233" s="598"/>
      <c r="IO233" s="598"/>
      <c r="IP233" s="598"/>
      <c r="IQ233" s="598"/>
      <c r="IR233" s="598"/>
      <c r="IS233" s="598"/>
      <c r="IT233" s="598"/>
      <c r="IU233" s="600"/>
      <c r="IV233" s="599"/>
      <c r="IW233" s="599"/>
      <c r="IX233" s="599"/>
      <c r="IY233" s="360"/>
      <c r="IZ233" s="600"/>
      <c r="JA233" s="600"/>
      <c r="JB233" s="600"/>
      <c r="JC233" s="598"/>
      <c r="JD233" s="598"/>
      <c r="JE233" s="598"/>
      <c r="JF233" s="598"/>
      <c r="JG233" s="598"/>
      <c r="JH233" s="598"/>
      <c r="JI233" s="598"/>
      <c r="JJ233" s="598"/>
      <c r="JK233" s="600"/>
      <c r="JL233" s="599"/>
      <c r="JM233" s="599"/>
      <c r="JN233" s="599"/>
      <c r="JO233" s="360"/>
      <c r="JP233" s="600"/>
      <c r="JQ233" s="600"/>
      <c r="JR233" s="600"/>
      <c r="JS233" s="598"/>
      <c r="JT233" s="598"/>
      <c r="JU233" s="598"/>
      <c r="JV233" s="598"/>
      <c r="JW233" s="598"/>
      <c r="JX233" s="598"/>
      <c r="JY233" s="598"/>
      <c r="JZ233" s="598"/>
      <c r="KA233" s="600"/>
      <c r="KB233" s="599"/>
      <c r="KC233" s="599"/>
      <c r="KD233" s="599"/>
      <c r="KE233" s="360"/>
      <c r="KF233" s="600"/>
      <c r="KG233" s="600"/>
      <c r="KH233" s="600"/>
      <c r="KI233" s="598"/>
      <c r="KJ233" s="598"/>
      <c r="KK233" s="598"/>
      <c r="KL233" s="598"/>
      <c r="KM233" s="598"/>
      <c r="KN233" s="598"/>
      <c r="KO233" s="598"/>
      <c r="KP233" s="598"/>
      <c r="KQ233" s="600"/>
      <c r="KR233" s="599"/>
      <c r="KS233" s="599"/>
      <c r="KT233" s="599"/>
      <c r="KU233" s="360"/>
      <c r="KV233" s="600"/>
      <c r="KW233" s="600"/>
      <c r="KX233" s="600"/>
      <c r="KY233" s="598"/>
      <c r="KZ233" s="598"/>
      <c r="LA233" s="598"/>
      <c r="LB233" s="598"/>
      <c r="LC233" s="598"/>
      <c r="LD233" s="598"/>
      <c r="LE233" s="598"/>
      <c r="LF233" s="598"/>
      <c r="LG233" s="600"/>
      <c r="LH233" s="599"/>
      <c r="LI233" s="599"/>
      <c r="LJ233" s="599"/>
      <c r="LK233" s="360"/>
      <c r="LL233" s="600"/>
      <c r="LM233" s="600"/>
      <c r="LN233" s="600"/>
      <c r="LO233" s="598"/>
      <c r="LP233" s="598"/>
      <c r="LQ233" s="598"/>
      <c r="LR233" s="598"/>
      <c r="LS233" s="598"/>
      <c r="LT233" s="598"/>
      <c r="LU233" s="598"/>
      <c r="LV233" s="598"/>
      <c r="LW233" s="600"/>
      <c r="LX233" s="599"/>
      <c r="LY233" s="599"/>
      <c r="LZ233" s="599"/>
      <c r="MA233" s="360"/>
      <c r="MB233" s="600"/>
      <c r="MC233" s="600"/>
      <c r="MD233" s="600"/>
      <c r="ME233" s="598"/>
      <c r="MF233" s="598"/>
      <c r="MG233" s="598"/>
      <c r="MH233" s="598"/>
      <c r="MI233" s="598"/>
      <c r="MJ233" s="598"/>
      <c r="MK233" s="598"/>
      <c r="ML233" s="598"/>
      <c r="MM233" s="600"/>
      <c r="MN233" s="599"/>
      <c r="MO233" s="599"/>
      <c r="MP233" s="599"/>
      <c r="MQ233" s="360"/>
      <c r="MR233" s="600"/>
      <c r="MS233" s="600"/>
      <c r="MT233" s="600"/>
      <c r="MU233" s="598"/>
      <c r="MV233" s="598"/>
      <c r="MW233" s="598"/>
      <c r="MX233" s="598"/>
      <c r="MY233" s="598"/>
      <c r="MZ233" s="598"/>
      <c r="NA233" s="598"/>
      <c r="NB233" s="598"/>
      <c r="NC233" s="600"/>
      <c r="ND233" s="599"/>
      <c r="NE233" s="599"/>
      <c r="NF233" s="599"/>
      <c r="NG233" s="360"/>
      <c r="NH233" s="600"/>
      <c r="NI233" s="600"/>
      <c r="NJ233" s="600"/>
      <c r="NK233" s="598"/>
      <c r="NL233" s="598"/>
      <c r="NM233" s="598"/>
      <c r="NN233" s="598"/>
      <c r="NO233" s="598"/>
      <c r="NP233" s="598"/>
      <c r="NQ233" s="598"/>
      <c r="NR233" s="598"/>
      <c r="NS233" s="600"/>
      <c r="NT233" s="599"/>
      <c r="NU233" s="599"/>
      <c r="NV233" s="599"/>
      <c r="NW233" s="360"/>
      <c r="NX233" s="600"/>
      <c r="NY233" s="600"/>
      <c r="NZ233" s="600"/>
      <c r="OA233" s="598"/>
      <c r="OB233" s="598"/>
      <c r="OC233" s="598"/>
      <c r="OD233" s="598"/>
      <c r="OE233" s="598"/>
      <c r="OF233" s="598"/>
      <c r="OG233" s="598"/>
      <c r="OH233" s="598"/>
      <c r="OI233" s="600"/>
      <c r="OJ233" s="599"/>
      <c r="OK233" s="599"/>
      <c r="OL233" s="599"/>
      <c r="OM233" s="360"/>
      <c r="ON233" s="600"/>
      <c r="OO233" s="600"/>
      <c r="OP233" s="600"/>
      <c r="OQ233" s="598"/>
      <c r="OR233" s="598"/>
      <c r="OS233" s="598"/>
      <c r="OT233" s="598"/>
      <c r="OU233" s="598"/>
      <c r="OV233" s="598"/>
      <c r="OW233" s="598"/>
      <c r="OX233" s="598"/>
      <c r="OY233" s="600"/>
      <c r="OZ233" s="599"/>
      <c r="PA233" s="599"/>
      <c r="PB233" s="599"/>
      <c r="PC233" s="360"/>
      <c r="PD233" s="600"/>
      <c r="PE233" s="600"/>
      <c r="PF233" s="600"/>
      <c r="PG233" s="598"/>
      <c r="PH233" s="598"/>
      <c r="PI233" s="598"/>
      <c r="PJ233" s="598"/>
      <c r="PK233" s="598"/>
      <c r="PL233" s="598"/>
      <c r="PM233" s="598"/>
      <c r="PN233" s="598"/>
      <c r="PO233" s="600"/>
      <c r="PP233" s="599"/>
      <c r="PQ233" s="599"/>
      <c r="PR233" s="599"/>
      <c r="PS233" s="360"/>
      <c r="PT233" s="600"/>
      <c r="PU233" s="600"/>
      <c r="PV233" s="600"/>
      <c r="PW233" s="598"/>
      <c r="PX233" s="598"/>
      <c r="PY233" s="598"/>
      <c r="PZ233" s="598"/>
      <c r="QA233" s="598"/>
      <c r="QB233" s="598"/>
      <c r="QC233" s="598"/>
      <c r="QD233" s="598"/>
      <c r="QE233" s="600"/>
      <c r="QF233" s="599"/>
      <c r="QG233" s="599"/>
      <c r="QH233" s="599"/>
      <c r="QI233" s="360"/>
      <c r="QJ233" s="600"/>
      <c r="QK233" s="600"/>
      <c r="QL233" s="600"/>
      <c r="QM233" s="598"/>
      <c r="QN233" s="598"/>
      <c r="QO233" s="598"/>
      <c r="QP233" s="598"/>
      <c r="QQ233" s="598"/>
      <c r="QR233" s="598"/>
      <c r="QS233" s="598"/>
      <c r="QT233" s="598"/>
      <c r="QU233" s="600"/>
      <c r="QV233" s="599"/>
      <c r="QW233" s="599"/>
      <c r="QX233" s="599"/>
      <c r="QY233" s="360"/>
      <c r="QZ233" s="600"/>
      <c r="RA233" s="600"/>
      <c r="RB233" s="600"/>
      <c r="RC233" s="598"/>
      <c r="RD233" s="598"/>
      <c r="RE233" s="598"/>
      <c r="RF233" s="598"/>
      <c r="RG233" s="598"/>
      <c r="RH233" s="598"/>
      <c r="RI233" s="598"/>
      <c r="RJ233" s="598"/>
      <c r="RK233" s="600"/>
      <c r="RL233" s="599"/>
      <c r="RM233" s="599"/>
      <c r="RN233" s="599"/>
      <c r="RO233" s="360"/>
      <c r="RP233" s="600"/>
      <c r="RQ233" s="600"/>
      <c r="RR233" s="600"/>
      <c r="RS233" s="598"/>
      <c r="RT233" s="598"/>
      <c r="RU233" s="598"/>
      <c r="RV233" s="598"/>
      <c r="RW233" s="598"/>
      <c r="RX233" s="598"/>
      <c r="RY233" s="598"/>
      <c r="RZ233" s="598"/>
      <c r="SA233" s="600"/>
      <c r="SB233" s="599"/>
      <c r="SC233" s="599"/>
      <c r="SD233" s="599"/>
      <c r="SE233" s="360"/>
      <c r="SF233" s="600"/>
      <c r="SG233" s="600"/>
      <c r="SH233" s="600"/>
      <c r="SI233" s="598"/>
      <c r="SJ233" s="598"/>
      <c r="SK233" s="598"/>
      <c r="SL233" s="598"/>
      <c r="SM233" s="598"/>
      <c r="SN233" s="598"/>
      <c r="SO233" s="598"/>
      <c r="SP233" s="598"/>
      <c r="SQ233" s="600"/>
      <c r="SR233" s="599"/>
      <c r="SS233" s="599"/>
      <c r="ST233" s="599"/>
      <c r="SU233" s="360"/>
      <c r="SV233" s="600"/>
      <c r="SW233" s="600"/>
      <c r="SX233" s="600"/>
      <c r="SY233" s="598"/>
      <c r="SZ233" s="598"/>
      <c r="TA233" s="598"/>
      <c r="TB233" s="598"/>
      <c r="TC233" s="598"/>
      <c r="TD233" s="598"/>
      <c r="TE233" s="598"/>
      <c r="TF233" s="598"/>
      <c r="TG233" s="600"/>
      <c r="TH233" s="599"/>
      <c r="TI233" s="599"/>
      <c r="TJ233" s="599"/>
      <c r="TK233" s="360"/>
      <c r="TL233" s="600"/>
      <c r="TM233" s="600"/>
      <c r="TN233" s="600"/>
      <c r="TO233" s="598"/>
      <c r="TP233" s="598"/>
      <c r="TQ233" s="598"/>
      <c r="TR233" s="598"/>
      <c r="TS233" s="598"/>
      <c r="TT233" s="598"/>
      <c r="TU233" s="598"/>
      <c r="TV233" s="598"/>
      <c r="TW233" s="600"/>
      <c r="TX233" s="599"/>
      <c r="TY233" s="599"/>
      <c r="TZ233" s="599"/>
      <c r="UA233" s="360"/>
      <c r="UB233" s="600"/>
      <c r="UC233" s="600"/>
      <c r="UD233" s="600"/>
      <c r="UE233" s="598"/>
      <c r="UF233" s="598"/>
      <c r="UG233" s="598"/>
      <c r="UH233" s="598"/>
      <c r="UI233" s="598"/>
      <c r="UJ233" s="598"/>
      <c r="UK233" s="598"/>
      <c r="UL233" s="598"/>
      <c r="UM233" s="600"/>
      <c r="UN233" s="599"/>
      <c r="UO233" s="599"/>
      <c r="UP233" s="599"/>
      <c r="UQ233" s="360"/>
      <c r="UR233" s="600"/>
      <c r="US233" s="600"/>
      <c r="UT233" s="600"/>
      <c r="UU233" s="598"/>
      <c r="UV233" s="598"/>
      <c r="UW233" s="598"/>
      <c r="UX233" s="598"/>
      <c r="UY233" s="598"/>
      <c r="UZ233" s="598"/>
      <c r="VA233" s="598"/>
      <c r="VB233" s="598"/>
      <c r="VC233" s="600"/>
      <c r="VD233" s="599"/>
      <c r="VE233" s="599"/>
      <c r="VF233" s="599"/>
      <c r="VG233" s="360"/>
      <c r="VH233" s="600"/>
      <c r="VI233" s="600"/>
      <c r="VJ233" s="600"/>
      <c r="VK233" s="598"/>
      <c r="VL233" s="598"/>
      <c r="VM233" s="598"/>
      <c r="VN233" s="598"/>
      <c r="VO233" s="598"/>
      <c r="VP233" s="598"/>
      <c r="VQ233" s="598"/>
      <c r="VR233" s="598"/>
      <c r="VS233" s="600"/>
      <c r="VT233" s="599"/>
      <c r="VU233" s="599"/>
      <c r="VV233" s="599"/>
      <c r="VW233" s="360"/>
      <c r="VX233" s="600"/>
      <c r="VY233" s="600"/>
      <c r="VZ233" s="600"/>
      <c r="WA233" s="598"/>
      <c r="WB233" s="598"/>
      <c r="WC233" s="598"/>
      <c r="WD233" s="598"/>
      <c r="WE233" s="598"/>
      <c r="WF233" s="598"/>
      <c r="WG233" s="598"/>
      <c r="WH233" s="598"/>
      <c r="WI233" s="600"/>
      <c r="WJ233" s="599"/>
      <c r="WK233" s="599"/>
      <c r="WL233" s="599"/>
      <c r="WM233" s="360"/>
      <c r="WN233" s="600"/>
      <c r="WO233" s="600"/>
      <c r="WP233" s="600"/>
      <c r="WQ233" s="598"/>
      <c r="WR233" s="598"/>
      <c r="WS233" s="598"/>
      <c r="WT233" s="598"/>
      <c r="WU233" s="598"/>
      <c r="WV233" s="598"/>
      <c r="WW233" s="598"/>
      <c r="WX233" s="598"/>
      <c r="WY233" s="600"/>
      <c r="WZ233" s="599"/>
      <c r="XA233" s="599"/>
      <c r="XB233" s="599"/>
      <c r="XC233" s="360"/>
      <c r="XD233" s="600"/>
      <c r="XE233" s="600"/>
      <c r="XF233" s="600"/>
      <c r="XG233" s="598"/>
      <c r="XH233" s="598"/>
      <c r="XI233" s="598"/>
      <c r="XJ233" s="598"/>
      <c r="XK233" s="598"/>
      <c r="XL233" s="598"/>
      <c r="XM233" s="598"/>
      <c r="XN233" s="598"/>
      <c r="XO233" s="600"/>
      <c r="XP233" s="599"/>
      <c r="XQ233" s="599"/>
      <c r="XR233" s="599"/>
      <c r="XS233" s="360"/>
      <c r="XT233" s="600"/>
      <c r="XU233" s="600"/>
      <c r="XV233" s="600"/>
      <c r="XW233" s="598"/>
      <c r="XX233" s="598"/>
      <c r="XY233" s="598"/>
      <c r="XZ233" s="598"/>
      <c r="YA233" s="598"/>
      <c r="YB233" s="598"/>
      <c r="YC233" s="598"/>
      <c r="YD233" s="598"/>
      <c r="YE233" s="600"/>
      <c r="YF233" s="599"/>
      <c r="YG233" s="599"/>
      <c r="YH233" s="599"/>
      <c r="YI233" s="360"/>
      <c r="YJ233" s="600"/>
      <c r="YK233" s="600"/>
      <c r="YL233" s="600"/>
      <c r="YM233" s="598"/>
      <c r="YN233" s="598"/>
      <c r="YO233" s="598"/>
      <c r="YP233" s="598"/>
      <c r="YQ233" s="598"/>
      <c r="YR233" s="598"/>
      <c r="YS233" s="598"/>
      <c r="YT233" s="598"/>
      <c r="YU233" s="600"/>
      <c r="YV233" s="599"/>
      <c r="YW233" s="599"/>
      <c r="YX233" s="599"/>
      <c r="YY233" s="360"/>
      <c r="YZ233" s="600"/>
      <c r="ZA233" s="600"/>
      <c r="ZB233" s="600"/>
      <c r="ZC233" s="598"/>
      <c r="ZD233" s="598"/>
      <c r="ZE233" s="598"/>
      <c r="ZF233" s="598"/>
      <c r="ZG233" s="598"/>
      <c r="ZH233" s="598"/>
      <c r="ZI233" s="598"/>
      <c r="ZJ233" s="598"/>
      <c r="ZK233" s="600"/>
      <c r="ZL233" s="599"/>
      <c r="ZM233" s="599"/>
      <c r="ZN233" s="599"/>
      <c r="ZO233" s="360"/>
      <c r="ZP233" s="600"/>
      <c r="ZQ233" s="600"/>
      <c r="ZR233" s="600"/>
      <c r="ZS233" s="598"/>
      <c r="ZT233" s="598"/>
      <c r="ZU233" s="598"/>
      <c r="ZV233" s="598"/>
      <c r="ZW233" s="598"/>
      <c r="ZX233" s="598"/>
      <c r="ZY233" s="598"/>
      <c r="ZZ233" s="598"/>
      <c r="AAA233" s="600"/>
      <c r="AAB233" s="599"/>
      <c r="AAC233" s="599"/>
      <c r="AAD233" s="599"/>
      <c r="AAE233" s="360"/>
      <c r="AAF233" s="600"/>
      <c r="AAG233" s="600"/>
      <c r="AAH233" s="600"/>
      <c r="AAI233" s="598"/>
      <c r="AAJ233" s="598"/>
      <c r="AAK233" s="598"/>
      <c r="AAL233" s="598"/>
      <c r="AAM233" s="598"/>
      <c r="AAN233" s="598"/>
      <c r="AAO233" s="598"/>
      <c r="AAP233" s="598"/>
      <c r="AAQ233" s="600"/>
      <c r="AAR233" s="599"/>
      <c r="AAS233" s="599"/>
      <c r="AAT233" s="599"/>
      <c r="AAU233" s="360"/>
      <c r="AAV233" s="600"/>
      <c r="AAW233" s="600"/>
      <c r="AAX233" s="600"/>
      <c r="AAY233" s="598"/>
      <c r="AAZ233" s="598"/>
      <c r="ABA233" s="598"/>
      <c r="ABB233" s="598"/>
      <c r="ABC233" s="598"/>
      <c r="ABD233" s="598"/>
      <c r="ABE233" s="598"/>
      <c r="ABF233" s="598"/>
      <c r="ABG233" s="600"/>
      <c r="ABH233" s="599"/>
      <c r="ABI233" s="599"/>
      <c r="ABJ233" s="599"/>
      <c r="ABK233" s="360"/>
      <c r="ABL233" s="600"/>
      <c r="ABM233" s="600"/>
      <c r="ABN233" s="600"/>
      <c r="ABO233" s="598"/>
      <c r="ABP233" s="598"/>
      <c r="ABQ233" s="598"/>
      <c r="ABR233" s="598"/>
      <c r="ABS233" s="598"/>
      <c r="ABT233" s="598"/>
      <c r="ABU233" s="598"/>
      <c r="ABV233" s="598"/>
      <c r="ABW233" s="600"/>
      <c r="ABX233" s="599"/>
      <c r="ABY233" s="599"/>
      <c r="ABZ233" s="599"/>
      <c r="ACA233" s="360"/>
      <c r="ACB233" s="600"/>
      <c r="ACC233" s="600"/>
      <c r="ACD233" s="600"/>
      <c r="ACE233" s="598"/>
      <c r="ACF233" s="598"/>
      <c r="ACG233" s="598"/>
      <c r="ACH233" s="598"/>
      <c r="ACI233" s="598"/>
      <c r="ACJ233" s="598"/>
      <c r="ACK233" s="598"/>
      <c r="ACL233" s="598"/>
      <c r="ACM233" s="600"/>
      <c r="ACN233" s="599"/>
      <c r="ACO233" s="599"/>
      <c r="ACP233" s="599"/>
      <c r="ACQ233" s="360"/>
      <c r="ACR233" s="600"/>
      <c r="ACS233" s="600"/>
      <c r="ACT233" s="600"/>
      <c r="ACU233" s="598"/>
      <c r="ACV233" s="598"/>
      <c r="ACW233" s="598"/>
      <c r="ACX233" s="598"/>
      <c r="ACY233" s="598"/>
      <c r="ACZ233" s="598"/>
      <c r="ADA233" s="598"/>
      <c r="ADB233" s="598"/>
      <c r="ADC233" s="600"/>
      <c r="ADD233" s="599"/>
      <c r="ADE233" s="599"/>
      <c r="ADF233" s="599"/>
      <c r="ADG233" s="360"/>
      <c r="ADH233" s="600"/>
      <c r="ADI233" s="600"/>
      <c r="ADJ233" s="600"/>
      <c r="ADK233" s="598"/>
      <c r="ADL233" s="598"/>
      <c r="ADM233" s="598"/>
      <c r="ADN233" s="598"/>
      <c r="ADO233" s="598"/>
      <c r="ADP233" s="598"/>
      <c r="ADQ233" s="598"/>
      <c r="ADR233" s="598"/>
      <c r="ADS233" s="600"/>
      <c r="ADT233" s="599"/>
      <c r="ADU233" s="599"/>
      <c r="ADV233" s="599"/>
      <c r="ADW233" s="360"/>
      <c r="ADX233" s="600"/>
      <c r="ADY233" s="600"/>
      <c r="ADZ233" s="600"/>
      <c r="AEA233" s="598"/>
      <c r="AEB233" s="598"/>
      <c r="AEC233" s="598"/>
      <c r="AED233" s="598"/>
      <c r="AEE233" s="598"/>
      <c r="AEF233" s="598"/>
      <c r="AEG233" s="598"/>
      <c r="AEH233" s="598"/>
      <c r="AEI233" s="600"/>
      <c r="AEJ233" s="599"/>
      <c r="AEK233" s="599"/>
      <c r="AEL233" s="599"/>
      <c r="AEM233" s="360"/>
      <c r="AEN233" s="600"/>
      <c r="AEO233" s="600"/>
      <c r="AEP233" s="600"/>
      <c r="AEQ233" s="598"/>
      <c r="AER233" s="598"/>
      <c r="AES233" s="598"/>
      <c r="AET233" s="598"/>
      <c r="AEU233" s="598"/>
      <c r="AEV233" s="598"/>
      <c r="AEW233" s="598"/>
      <c r="AEX233" s="598"/>
      <c r="AEY233" s="600"/>
      <c r="AEZ233" s="599"/>
      <c r="AFA233" s="599"/>
      <c r="AFB233" s="599"/>
      <c r="AFC233" s="360"/>
      <c r="AFD233" s="600"/>
      <c r="AFE233" s="600"/>
      <c r="AFF233" s="600"/>
      <c r="AFG233" s="598"/>
      <c r="AFH233" s="598"/>
      <c r="AFI233" s="598"/>
      <c r="AFJ233" s="598"/>
      <c r="AFK233" s="598"/>
      <c r="AFL233" s="598"/>
      <c r="AFM233" s="598"/>
      <c r="AFN233" s="598"/>
      <c r="AFO233" s="600"/>
      <c r="AFP233" s="599"/>
      <c r="AFQ233" s="599"/>
      <c r="AFR233" s="599"/>
      <c r="AFS233" s="360"/>
      <c r="AFT233" s="600"/>
      <c r="AFU233" s="600"/>
      <c r="AFV233" s="600"/>
      <c r="AFW233" s="598"/>
      <c r="AFX233" s="598"/>
      <c r="AFY233" s="598"/>
      <c r="AFZ233" s="598"/>
      <c r="AGA233" s="598"/>
      <c r="AGB233" s="598"/>
      <c r="AGC233" s="598"/>
      <c r="AGD233" s="598"/>
      <c r="AGE233" s="600"/>
      <c r="AGF233" s="599"/>
      <c r="AGG233" s="599"/>
      <c r="AGH233" s="599"/>
      <c r="AGI233" s="360"/>
      <c r="AGJ233" s="600"/>
      <c r="AGK233" s="600"/>
      <c r="AGL233" s="600"/>
      <c r="AGM233" s="598"/>
      <c r="AGN233" s="598"/>
      <c r="AGO233" s="598"/>
      <c r="AGP233" s="598"/>
      <c r="AGQ233" s="598"/>
      <c r="AGR233" s="598"/>
      <c r="AGS233" s="598"/>
      <c r="AGT233" s="598"/>
      <c r="AGU233" s="600"/>
      <c r="AGV233" s="599"/>
      <c r="AGW233" s="599"/>
      <c r="AGX233" s="599"/>
      <c r="AGY233" s="360"/>
      <c r="AGZ233" s="600"/>
      <c r="AHA233" s="600"/>
      <c r="AHB233" s="600"/>
      <c r="AHC233" s="598"/>
      <c r="AHD233" s="598"/>
      <c r="AHE233" s="598"/>
      <c r="AHF233" s="598"/>
      <c r="AHG233" s="598"/>
      <c r="AHH233" s="598"/>
      <c r="AHI233" s="598"/>
      <c r="AHJ233" s="598"/>
      <c r="AHK233" s="600"/>
      <c r="AHL233" s="599"/>
      <c r="AHM233" s="599"/>
      <c r="AHN233" s="599"/>
      <c r="AHO233" s="360"/>
      <c r="AHP233" s="600"/>
      <c r="AHQ233" s="600"/>
      <c r="AHR233" s="600"/>
      <c r="AHS233" s="598"/>
      <c r="AHT233" s="598"/>
      <c r="AHU233" s="598"/>
      <c r="AHV233" s="598"/>
      <c r="AHW233" s="598"/>
      <c r="AHX233" s="598"/>
      <c r="AHY233" s="598"/>
      <c r="AHZ233" s="598"/>
      <c r="AIA233" s="600"/>
      <c r="AIB233" s="599"/>
      <c r="AIC233" s="599"/>
      <c r="AID233" s="599"/>
      <c r="AIE233" s="360"/>
      <c r="AIF233" s="600"/>
      <c r="AIG233" s="600"/>
      <c r="AIH233" s="600"/>
      <c r="AII233" s="598"/>
      <c r="AIJ233" s="598"/>
      <c r="AIK233" s="598"/>
      <c r="AIL233" s="598"/>
      <c r="AIM233" s="598"/>
      <c r="AIN233" s="598"/>
      <c r="AIO233" s="598"/>
      <c r="AIP233" s="598"/>
      <c r="AIQ233" s="600"/>
      <c r="AIR233" s="599"/>
      <c r="AIS233" s="599"/>
      <c r="AIT233" s="599"/>
      <c r="AIU233" s="360"/>
      <c r="AIV233" s="600"/>
      <c r="AIW233" s="600"/>
      <c r="AIX233" s="600"/>
      <c r="AIY233" s="598"/>
      <c r="AIZ233" s="598"/>
      <c r="AJA233" s="598"/>
      <c r="AJB233" s="598"/>
      <c r="AJC233" s="598"/>
      <c r="AJD233" s="598"/>
      <c r="AJE233" s="598"/>
      <c r="AJF233" s="598"/>
      <c r="AJG233" s="600"/>
      <c r="AJH233" s="599"/>
      <c r="AJI233" s="599"/>
      <c r="AJJ233" s="599"/>
      <c r="AJK233" s="360"/>
      <c r="AJL233" s="600"/>
      <c r="AJM233" s="600"/>
      <c r="AJN233" s="600"/>
      <c r="AJO233" s="598"/>
      <c r="AJP233" s="598"/>
      <c r="AJQ233" s="598"/>
      <c r="AJR233" s="598"/>
      <c r="AJS233" s="598"/>
      <c r="AJT233" s="598"/>
      <c r="AJU233" s="598"/>
      <c r="AJV233" s="598"/>
      <c r="AJW233" s="600"/>
      <c r="AJX233" s="599"/>
      <c r="AJY233" s="599"/>
      <c r="AJZ233" s="599"/>
      <c r="AKA233" s="360"/>
      <c r="AKB233" s="600"/>
      <c r="AKC233" s="600"/>
      <c r="AKD233" s="600"/>
      <c r="AKE233" s="598"/>
      <c r="AKF233" s="598"/>
      <c r="AKG233" s="598"/>
      <c r="AKH233" s="598"/>
      <c r="AKI233" s="598"/>
      <c r="AKJ233" s="598"/>
      <c r="AKK233" s="598"/>
      <c r="AKL233" s="598"/>
      <c r="AKM233" s="600"/>
      <c r="AKN233" s="599"/>
      <c r="AKO233" s="599"/>
      <c r="AKP233" s="599"/>
      <c r="AKQ233" s="360"/>
      <c r="AKR233" s="600"/>
      <c r="AKS233" s="600"/>
      <c r="AKT233" s="600"/>
      <c r="AKU233" s="598"/>
      <c r="AKV233" s="598"/>
      <c r="AKW233" s="598"/>
      <c r="AKX233" s="598"/>
      <c r="AKY233" s="598"/>
      <c r="AKZ233" s="598"/>
      <c r="ALA233" s="598"/>
      <c r="ALB233" s="598"/>
      <c r="ALC233" s="600"/>
      <c r="ALD233" s="599"/>
      <c r="ALE233" s="599"/>
      <c r="ALF233" s="599"/>
      <c r="ALG233" s="360"/>
      <c r="ALH233" s="600"/>
      <c r="ALI233" s="600"/>
      <c r="ALJ233" s="600"/>
      <c r="ALK233" s="598"/>
      <c r="ALL233" s="598"/>
      <c r="ALM233" s="598"/>
      <c r="ALN233" s="598"/>
      <c r="ALO233" s="598"/>
      <c r="ALP233" s="598"/>
      <c r="ALQ233" s="598"/>
      <c r="ALR233" s="598"/>
      <c r="ALS233" s="600"/>
      <c r="ALT233" s="599"/>
      <c r="ALU233" s="599"/>
      <c r="ALV233" s="599"/>
      <c r="ALW233" s="360"/>
      <c r="ALX233" s="600"/>
      <c r="ALY233" s="600"/>
      <c r="ALZ233" s="600"/>
      <c r="AMA233" s="598"/>
      <c r="AMB233" s="598"/>
      <c r="AMC233" s="598"/>
      <c r="AMD233" s="598"/>
      <c r="AME233" s="598"/>
      <c r="AMF233" s="598"/>
      <c r="AMG233" s="598"/>
      <c r="AMH233" s="598"/>
      <c r="AMI233" s="600"/>
      <c r="AMJ233" s="599"/>
      <c r="AMK233" s="599"/>
      <c r="AML233" s="599"/>
      <c r="AMM233" s="360"/>
      <c r="AMN233" s="600"/>
      <c r="AMO233" s="600"/>
      <c r="AMP233" s="600"/>
      <c r="AMQ233" s="598"/>
      <c r="AMR233" s="598"/>
      <c r="AMS233" s="598"/>
      <c r="AMT233" s="598"/>
      <c r="AMU233" s="598"/>
      <c r="AMV233" s="598"/>
      <c r="AMW233" s="598"/>
      <c r="AMX233" s="598"/>
      <c r="AMY233" s="600"/>
      <c r="AMZ233" s="599"/>
      <c r="ANA233" s="599"/>
      <c r="ANB233" s="599"/>
      <c r="ANC233" s="360"/>
      <c r="AND233" s="600"/>
      <c r="ANE233" s="600"/>
      <c r="ANF233" s="600"/>
      <c r="ANG233" s="598"/>
      <c r="ANH233" s="598"/>
      <c r="ANI233" s="598"/>
      <c r="ANJ233" s="598"/>
      <c r="ANK233" s="598"/>
      <c r="ANL233" s="598"/>
      <c r="ANM233" s="598"/>
      <c r="ANN233" s="598"/>
      <c r="ANO233" s="600"/>
      <c r="ANP233" s="599"/>
      <c r="ANQ233" s="599"/>
      <c r="ANR233" s="599"/>
      <c r="ANS233" s="360"/>
      <c r="ANT233" s="600"/>
      <c r="ANU233" s="600"/>
      <c r="ANV233" s="600"/>
      <c r="ANW233" s="598"/>
      <c r="ANX233" s="598"/>
      <c r="ANY233" s="598"/>
      <c r="ANZ233" s="598"/>
      <c r="AOA233" s="598"/>
      <c r="AOB233" s="598"/>
      <c r="AOC233" s="598"/>
      <c r="AOD233" s="598"/>
      <c r="AOE233" s="600"/>
      <c r="AOF233" s="599"/>
      <c r="AOG233" s="599"/>
      <c r="AOH233" s="599"/>
      <c r="AOI233" s="360"/>
      <c r="AOJ233" s="600"/>
      <c r="AOK233" s="600"/>
      <c r="AOL233" s="600"/>
      <c r="AOM233" s="598"/>
      <c r="AON233" s="598"/>
      <c r="AOO233" s="598"/>
      <c r="AOP233" s="598"/>
      <c r="AOQ233" s="598"/>
      <c r="AOR233" s="598"/>
      <c r="AOS233" s="598"/>
      <c r="AOT233" s="598"/>
      <c r="AOU233" s="600"/>
      <c r="AOV233" s="599"/>
      <c r="AOW233" s="599"/>
      <c r="AOX233" s="599"/>
      <c r="AOY233" s="360"/>
      <c r="AOZ233" s="600"/>
      <c r="APA233" s="600"/>
      <c r="APB233" s="600"/>
      <c r="APC233" s="598"/>
      <c r="APD233" s="598"/>
      <c r="APE233" s="598"/>
      <c r="APF233" s="598"/>
      <c r="APG233" s="598"/>
      <c r="APH233" s="598"/>
      <c r="API233" s="598"/>
      <c r="APJ233" s="598"/>
      <c r="APK233" s="600"/>
      <c r="APL233" s="599"/>
      <c r="APM233" s="599"/>
      <c r="APN233" s="599"/>
      <c r="APO233" s="360"/>
      <c r="APP233" s="600"/>
      <c r="APQ233" s="600"/>
      <c r="APR233" s="600"/>
      <c r="APS233" s="598"/>
      <c r="APT233" s="598"/>
      <c r="APU233" s="598"/>
      <c r="APV233" s="598"/>
      <c r="APW233" s="598"/>
      <c r="APX233" s="598"/>
      <c r="APY233" s="598"/>
      <c r="APZ233" s="598"/>
      <c r="AQA233" s="600"/>
      <c r="AQB233" s="599"/>
      <c r="AQC233" s="599"/>
      <c r="AQD233" s="599"/>
      <c r="AQE233" s="360"/>
      <c r="AQF233" s="600"/>
      <c r="AQG233" s="600"/>
      <c r="AQH233" s="600"/>
      <c r="AQI233" s="598"/>
      <c r="AQJ233" s="598"/>
      <c r="AQK233" s="598"/>
      <c r="AQL233" s="598"/>
      <c r="AQM233" s="598"/>
      <c r="AQN233" s="598"/>
      <c r="AQO233" s="598"/>
      <c r="AQP233" s="598"/>
      <c r="AQQ233" s="600"/>
      <c r="AQR233" s="599"/>
      <c r="AQS233" s="599"/>
      <c r="AQT233" s="599"/>
      <c r="AQU233" s="360"/>
      <c r="AQV233" s="600"/>
      <c r="AQW233" s="600"/>
      <c r="AQX233" s="600"/>
      <c r="AQY233" s="598"/>
      <c r="AQZ233" s="598"/>
      <c r="ARA233" s="598"/>
      <c r="ARB233" s="598"/>
      <c r="ARC233" s="598"/>
      <c r="ARD233" s="598"/>
      <c r="ARE233" s="598"/>
      <c r="ARF233" s="598"/>
      <c r="ARG233" s="600"/>
      <c r="ARH233" s="599"/>
      <c r="ARI233" s="599"/>
      <c r="ARJ233" s="599"/>
      <c r="ARK233" s="360"/>
      <c r="ARL233" s="600"/>
      <c r="ARM233" s="600"/>
      <c r="ARN233" s="600"/>
      <c r="ARO233" s="598"/>
      <c r="ARP233" s="598"/>
      <c r="ARQ233" s="598"/>
      <c r="ARR233" s="598"/>
      <c r="ARS233" s="598"/>
      <c r="ART233" s="598"/>
      <c r="ARU233" s="598"/>
      <c r="ARV233" s="598"/>
      <c r="ARW233" s="600"/>
      <c r="ARX233" s="599"/>
      <c r="ARY233" s="599"/>
      <c r="ARZ233" s="599"/>
      <c r="ASA233" s="360"/>
      <c r="ASB233" s="600"/>
      <c r="ASC233" s="600"/>
      <c r="ASD233" s="600"/>
      <c r="ASE233" s="598"/>
      <c r="ASF233" s="598"/>
      <c r="ASG233" s="598"/>
      <c r="ASH233" s="598"/>
      <c r="ASI233" s="598"/>
      <c r="ASJ233" s="598"/>
      <c r="ASK233" s="598"/>
      <c r="ASL233" s="598"/>
      <c r="ASM233" s="600"/>
      <c r="ASN233" s="599"/>
      <c r="ASO233" s="599"/>
      <c r="ASP233" s="599"/>
      <c r="ASQ233" s="360"/>
      <c r="ASR233" s="600"/>
      <c r="ASS233" s="600"/>
      <c r="AST233" s="600"/>
      <c r="ASU233" s="598"/>
      <c r="ASV233" s="598"/>
      <c r="ASW233" s="598"/>
      <c r="ASX233" s="598"/>
      <c r="ASY233" s="598"/>
      <c r="ASZ233" s="598"/>
      <c r="ATA233" s="598"/>
      <c r="ATB233" s="598"/>
      <c r="ATC233" s="600"/>
      <c r="ATD233" s="599"/>
      <c r="ATE233" s="599"/>
      <c r="ATF233" s="599"/>
      <c r="ATG233" s="360"/>
      <c r="ATH233" s="600"/>
      <c r="ATI233" s="600"/>
      <c r="ATJ233" s="600"/>
      <c r="ATK233" s="598"/>
      <c r="ATL233" s="598"/>
      <c r="ATM233" s="598"/>
      <c r="ATN233" s="598"/>
      <c r="ATO233" s="598"/>
      <c r="ATP233" s="598"/>
      <c r="ATQ233" s="598"/>
      <c r="ATR233" s="598"/>
      <c r="ATS233" s="600"/>
      <c r="ATT233" s="599"/>
      <c r="ATU233" s="599"/>
      <c r="ATV233" s="599"/>
      <c r="ATW233" s="360"/>
      <c r="ATX233" s="600"/>
      <c r="ATY233" s="600"/>
      <c r="ATZ233" s="600"/>
      <c r="AUA233" s="598"/>
      <c r="AUB233" s="598"/>
      <c r="AUC233" s="598"/>
      <c r="AUD233" s="598"/>
      <c r="AUE233" s="598"/>
      <c r="AUF233" s="598"/>
      <c r="AUG233" s="598"/>
      <c r="AUH233" s="598"/>
      <c r="AUI233" s="600"/>
      <c r="AUJ233" s="599"/>
      <c r="AUK233" s="599"/>
      <c r="AUL233" s="599"/>
      <c r="AUM233" s="360"/>
      <c r="AUN233" s="600"/>
      <c r="AUO233" s="600"/>
      <c r="AUP233" s="600"/>
      <c r="AUQ233" s="598"/>
      <c r="AUR233" s="598"/>
      <c r="AUS233" s="598"/>
      <c r="AUT233" s="598"/>
      <c r="AUU233" s="598"/>
      <c r="AUV233" s="598"/>
      <c r="AUW233" s="598"/>
      <c r="AUX233" s="598"/>
      <c r="AUY233" s="600"/>
      <c r="AUZ233" s="599"/>
      <c r="AVA233" s="599"/>
      <c r="AVB233" s="599"/>
      <c r="AVC233" s="360"/>
      <c r="AVD233" s="600"/>
      <c r="AVE233" s="600"/>
      <c r="AVF233" s="600"/>
      <c r="AVG233" s="598"/>
      <c r="AVH233" s="598"/>
      <c r="AVI233" s="598"/>
      <c r="AVJ233" s="598"/>
      <c r="AVK233" s="598"/>
      <c r="AVL233" s="598"/>
      <c r="AVM233" s="598"/>
      <c r="AVN233" s="598"/>
      <c r="AVO233" s="600"/>
      <c r="AVP233" s="599"/>
      <c r="AVQ233" s="599"/>
      <c r="AVR233" s="599"/>
      <c r="AVS233" s="360"/>
      <c r="AVT233" s="600"/>
      <c r="AVU233" s="600"/>
      <c r="AVV233" s="600"/>
      <c r="AVW233" s="598"/>
      <c r="AVX233" s="598"/>
      <c r="AVY233" s="598"/>
      <c r="AVZ233" s="598"/>
      <c r="AWA233" s="598"/>
      <c r="AWB233" s="598"/>
      <c r="AWC233" s="598"/>
      <c r="AWD233" s="598"/>
      <c r="AWE233" s="600"/>
      <c r="AWF233" s="599"/>
      <c r="AWG233" s="599"/>
      <c r="AWH233" s="599"/>
      <c r="AWI233" s="360"/>
      <c r="AWJ233" s="600"/>
      <c r="AWK233" s="600"/>
      <c r="AWL233" s="600"/>
      <c r="AWM233" s="598"/>
      <c r="AWN233" s="598"/>
      <c r="AWO233" s="598"/>
      <c r="AWP233" s="598"/>
      <c r="AWQ233" s="598"/>
      <c r="AWR233" s="598"/>
      <c r="AWS233" s="598"/>
      <c r="AWT233" s="598"/>
      <c r="AWU233" s="600"/>
      <c r="AWV233" s="599"/>
      <c r="AWW233" s="599"/>
      <c r="AWX233" s="599"/>
      <c r="AWY233" s="360"/>
      <c r="AWZ233" s="600"/>
      <c r="AXA233" s="600"/>
      <c r="AXB233" s="600"/>
      <c r="AXC233" s="598"/>
      <c r="AXD233" s="598"/>
      <c r="AXE233" s="598"/>
      <c r="AXF233" s="598"/>
      <c r="AXG233" s="598"/>
      <c r="AXH233" s="598"/>
      <c r="AXI233" s="598"/>
      <c r="AXJ233" s="598"/>
      <c r="AXK233" s="600"/>
      <c r="AXL233" s="599"/>
      <c r="AXM233" s="599"/>
      <c r="AXN233" s="599"/>
      <c r="AXO233" s="360"/>
      <c r="AXP233" s="600"/>
      <c r="AXQ233" s="600"/>
      <c r="AXR233" s="600"/>
      <c r="AXS233" s="598"/>
      <c r="AXT233" s="598"/>
      <c r="AXU233" s="598"/>
      <c r="AXV233" s="598"/>
      <c r="AXW233" s="598"/>
      <c r="AXX233" s="598"/>
      <c r="AXY233" s="598"/>
      <c r="AXZ233" s="598"/>
      <c r="AYA233" s="600"/>
      <c r="AYB233" s="599"/>
      <c r="AYC233" s="599"/>
      <c r="AYD233" s="599"/>
      <c r="AYE233" s="360"/>
      <c r="AYF233" s="600"/>
      <c r="AYG233" s="600"/>
      <c r="AYH233" s="600"/>
      <c r="AYI233" s="598"/>
      <c r="AYJ233" s="598"/>
      <c r="AYK233" s="598"/>
      <c r="AYL233" s="598"/>
      <c r="AYM233" s="598"/>
      <c r="AYN233" s="598"/>
      <c r="AYO233" s="598"/>
      <c r="AYP233" s="598"/>
      <c r="AYQ233" s="600"/>
      <c r="AYR233" s="599"/>
      <c r="AYS233" s="599"/>
      <c r="AYT233" s="599"/>
      <c r="AYU233" s="360"/>
      <c r="AYV233" s="600"/>
      <c r="AYW233" s="600"/>
      <c r="AYX233" s="600"/>
      <c r="AYY233" s="598"/>
      <c r="AYZ233" s="598"/>
      <c r="AZA233" s="598"/>
      <c r="AZB233" s="598"/>
      <c r="AZC233" s="598"/>
      <c r="AZD233" s="598"/>
      <c r="AZE233" s="598"/>
      <c r="AZF233" s="598"/>
      <c r="AZG233" s="600"/>
      <c r="AZH233" s="599"/>
      <c r="AZI233" s="599"/>
      <c r="AZJ233" s="599"/>
      <c r="AZK233" s="360"/>
      <c r="AZL233" s="600"/>
      <c r="AZM233" s="600"/>
      <c r="AZN233" s="600"/>
      <c r="AZO233" s="598"/>
      <c r="AZP233" s="598"/>
      <c r="AZQ233" s="598"/>
      <c r="AZR233" s="598"/>
      <c r="AZS233" s="598"/>
      <c r="AZT233" s="598"/>
      <c r="AZU233" s="598"/>
      <c r="AZV233" s="598"/>
      <c r="AZW233" s="600"/>
      <c r="AZX233" s="599"/>
      <c r="AZY233" s="599"/>
      <c r="AZZ233" s="599"/>
      <c r="BAA233" s="360"/>
      <c r="BAB233" s="600"/>
      <c r="BAC233" s="600"/>
      <c r="BAD233" s="600"/>
      <c r="BAE233" s="598"/>
      <c r="BAF233" s="598"/>
      <c r="BAG233" s="598"/>
      <c r="BAH233" s="598"/>
      <c r="BAI233" s="598"/>
      <c r="BAJ233" s="598"/>
      <c r="BAK233" s="598"/>
      <c r="BAL233" s="598"/>
      <c r="BAM233" s="600"/>
      <c r="BAN233" s="599"/>
      <c r="BAO233" s="599"/>
      <c r="BAP233" s="599"/>
      <c r="BAQ233" s="360"/>
      <c r="BAR233" s="600"/>
      <c r="BAS233" s="600"/>
      <c r="BAT233" s="600"/>
      <c r="BAU233" s="598"/>
      <c r="BAV233" s="598"/>
      <c r="BAW233" s="598"/>
      <c r="BAX233" s="598"/>
      <c r="BAY233" s="598"/>
      <c r="BAZ233" s="598"/>
      <c r="BBA233" s="598"/>
      <c r="BBB233" s="598"/>
      <c r="BBC233" s="600"/>
      <c r="BBD233" s="599"/>
      <c r="BBE233" s="599"/>
      <c r="BBF233" s="599"/>
      <c r="BBG233" s="360"/>
      <c r="BBH233" s="600"/>
      <c r="BBI233" s="600"/>
      <c r="BBJ233" s="600"/>
      <c r="BBK233" s="598"/>
      <c r="BBL233" s="598"/>
      <c r="BBM233" s="598"/>
      <c r="BBN233" s="598"/>
      <c r="BBO233" s="598"/>
      <c r="BBP233" s="598"/>
      <c r="BBQ233" s="598"/>
      <c r="BBR233" s="598"/>
      <c r="BBS233" s="600"/>
      <c r="BBT233" s="599"/>
      <c r="BBU233" s="599"/>
      <c r="BBV233" s="599"/>
      <c r="BBW233" s="360"/>
      <c r="BBX233" s="600"/>
      <c r="BBY233" s="600"/>
      <c r="BBZ233" s="600"/>
      <c r="BCA233" s="598"/>
      <c r="BCB233" s="598"/>
      <c r="BCC233" s="598"/>
      <c r="BCD233" s="598"/>
      <c r="BCE233" s="598"/>
      <c r="BCF233" s="598"/>
      <c r="BCG233" s="598"/>
      <c r="BCH233" s="598"/>
      <c r="BCI233" s="600"/>
      <c r="BCJ233" s="599"/>
      <c r="BCK233" s="599"/>
      <c r="BCL233" s="599"/>
      <c r="BCM233" s="360"/>
      <c r="BCN233" s="600"/>
      <c r="BCO233" s="600"/>
      <c r="BCP233" s="600"/>
      <c r="BCQ233" s="598"/>
      <c r="BCR233" s="598"/>
      <c r="BCS233" s="598"/>
      <c r="BCT233" s="598"/>
      <c r="BCU233" s="598"/>
      <c r="BCV233" s="598"/>
      <c r="BCW233" s="598"/>
      <c r="BCX233" s="598"/>
      <c r="BCY233" s="600"/>
      <c r="BCZ233" s="599"/>
      <c r="BDA233" s="599"/>
      <c r="BDB233" s="599"/>
      <c r="BDC233" s="360"/>
      <c r="BDD233" s="600"/>
      <c r="BDE233" s="600"/>
      <c r="BDF233" s="600"/>
      <c r="BDG233" s="598"/>
      <c r="BDH233" s="598"/>
      <c r="BDI233" s="598"/>
      <c r="BDJ233" s="598"/>
      <c r="BDK233" s="598"/>
      <c r="BDL233" s="598"/>
      <c r="BDM233" s="598"/>
      <c r="BDN233" s="598"/>
      <c r="BDO233" s="600"/>
      <c r="BDP233" s="599"/>
      <c r="BDQ233" s="599"/>
      <c r="BDR233" s="599"/>
      <c r="BDS233" s="360"/>
      <c r="BDT233" s="600"/>
      <c r="BDU233" s="600"/>
      <c r="BDV233" s="600"/>
      <c r="BDW233" s="598"/>
      <c r="BDX233" s="598"/>
      <c r="BDY233" s="598"/>
      <c r="BDZ233" s="598"/>
      <c r="BEA233" s="598"/>
      <c r="BEB233" s="598"/>
      <c r="BEC233" s="598"/>
      <c r="BED233" s="598"/>
      <c r="BEE233" s="600"/>
      <c r="BEF233" s="599"/>
      <c r="BEG233" s="599"/>
      <c r="BEH233" s="599"/>
      <c r="BEI233" s="360"/>
      <c r="BEJ233" s="600"/>
      <c r="BEK233" s="600"/>
      <c r="BEL233" s="600"/>
      <c r="BEM233" s="598"/>
      <c r="BEN233" s="598"/>
      <c r="BEO233" s="598"/>
      <c r="BEP233" s="598"/>
      <c r="BEQ233" s="598"/>
      <c r="BER233" s="598"/>
      <c r="BES233" s="598"/>
      <c r="BET233" s="598"/>
      <c r="BEU233" s="600"/>
      <c r="BEV233" s="599"/>
      <c r="BEW233" s="599"/>
      <c r="BEX233" s="599"/>
      <c r="BEY233" s="360"/>
      <c r="BEZ233" s="600"/>
      <c r="BFA233" s="600"/>
      <c r="BFB233" s="600"/>
      <c r="BFC233" s="598"/>
      <c r="BFD233" s="598"/>
      <c r="BFE233" s="598"/>
      <c r="BFF233" s="598"/>
      <c r="BFG233" s="598"/>
      <c r="BFH233" s="598"/>
      <c r="BFI233" s="598"/>
      <c r="BFJ233" s="598"/>
      <c r="BFK233" s="600"/>
      <c r="BFL233" s="599"/>
      <c r="BFM233" s="599"/>
      <c r="BFN233" s="599"/>
      <c r="BFO233" s="360"/>
      <c r="BFP233" s="600"/>
      <c r="BFQ233" s="600"/>
      <c r="BFR233" s="600"/>
      <c r="BFS233" s="598"/>
      <c r="BFT233" s="598"/>
      <c r="BFU233" s="598"/>
      <c r="BFV233" s="598"/>
      <c r="BFW233" s="598"/>
      <c r="BFX233" s="598"/>
      <c r="BFY233" s="598"/>
      <c r="BFZ233" s="598"/>
      <c r="BGA233" s="600"/>
      <c r="BGB233" s="599"/>
      <c r="BGC233" s="599"/>
      <c r="BGD233" s="599"/>
      <c r="BGE233" s="360"/>
      <c r="BGF233" s="600"/>
      <c r="BGG233" s="600"/>
      <c r="BGH233" s="600"/>
      <c r="BGI233" s="598"/>
      <c r="BGJ233" s="598"/>
      <c r="BGK233" s="598"/>
      <c r="BGL233" s="598"/>
      <c r="BGM233" s="598"/>
      <c r="BGN233" s="598"/>
      <c r="BGO233" s="598"/>
      <c r="BGP233" s="598"/>
      <c r="BGQ233" s="600"/>
      <c r="BGR233" s="599"/>
      <c r="BGS233" s="599"/>
      <c r="BGT233" s="599"/>
      <c r="BGU233" s="360"/>
      <c r="BGV233" s="600"/>
      <c r="BGW233" s="600"/>
      <c r="BGX233" s="600"/>
      <c r="BGY233" s="598"/>
      <c r="BGZ233" s="598"/>
      <c r="BHA233" s="598"/>
      <c r="BHB233" s="598"/>
      <c r="BHC233" s="598"/>
      <c r="BHD233" s="598"/>
      <c r="BHE233" s="598"/>
      <c r="BHF233" s="598"/>
      <c r="BHG233" s="600"/>
      <c r="BHH233" s="599"/>
      <c r="BHI233" s="599"/>
      <c r="BHJ233" s="599"/>
      <c r="BHK233" s="360"/>
      <c r="BHL233" s="600"/>
      <c r="BHM233" s="600"/>
      <c r="BHN233" s="600"/>
      <c r="BHO233" s="598"/>
      <c r="BHP233" s="598"/>
      <c r="BHQ233" s="598"/>
      <c r="BHR233" s="598"/>
      <c r="BHS233" s="598"/>
      <c r="BHT233" s="598"/>
      <c r="BHU233" s="598"/>
      <c r="BHV233" s="598"/>
      <c r="BHW233" s="600"/>
      <c r="BHX233" s="599"/>
      <c r="BHY233" s="599"/>
      <c r="BHZ233" s="599"/>
      <c r="BIA233" s="360"/>
      <c r="BIB233" s="600"/>
      <c r="BIC233" s="600"/>
      <c r="BID233" s="600"/>
      <c r="BIE233" s="598"/>
      <c r="BIF233" s="598"/>
      <c r="BIG233" s="598"/>
      <c r="BIH233" s="598"/>
      <c r="BII233" s="598"/>
      <c r="BIJ233" s="598"/>
      <c r="BIK233" s="598"/>
      <c r="BIL233" s="598"/>
      <c r="BIM233" s="600"/>
      <c r="BIN233" s="599"/>
      <c r="BIO233" s="599"/>
      <c r="BIP233" s="599"/>
      <c r="BIQ233" s="360"/>
      <c r="BIR233" s="600"/>
      <c r="BIS233" s="600"/>
      <c r="BIT233" s="600"/>
      <c r="BIU233" s="598"/>
      <c r="BIV233" s="598"/>
      <c r="BIW233" s="598"/>
      <c r="BIX233" s="598"/>
      <c r="BIY233" s="598"/>
      <c r="BIZ233" s="598"/>
      <c r="BJA233" s="598"/>
      <c r="BJB233" s="598"/>
      <c r="BJC233" s="600"/>
      <c r="BJD233" s="599"/>
      <c r="BJE233" s="599"/>
      <c r="BJF233" s="599"/>
      <c r="BJG233" s="360"/>
      <c r="BJH233" s="600"/>
      <c r="BJI233" s="600"/>
      <c r="BJJ233" s="600"/>
      <c r="BJK233" s="598"/>
      <c r="BJL233" s="598"/>
      <c r="BJM233" s="598"/>
      <c r="BJN233" s="598"/>
      <c r="BJO233" s="598"/>
      <c r="BJP233" s="598"/>
      <c r="BJQ233" s="598"/>
      <c r="BJR233" s="598"/>
      <c r="BJS233" s="600"/>
      <c r="BJT233" s="599"/>
      <c r="BJU233" s="599"/>
      <c r="BJV233" s="599"/>
      <c r="BJW233" s="360"/>
      <c r="BJX233" s="600"/>
      <c r="BJY233" s="600"/>
      <c r="BJZ233" s="600"/>
      <c r="BKA233" s="598"/>
      <c r="BKB233" s="598"/>
      <c r="BKC233" s="598"/>
      <c r="BKD233" s="598"/>
      <c r="BKE233" s="598"/>
      <c r="BKF233" s="598"/>
      <c r="BKG233" s="598"/>
      <c r="BKH233" s="598"/>
      <c r="BKI233" s="600"/>
      <c r="BKJ233" s="599"/>
      <c r="BKK233" s="599"/>
      <c r="BKL233" s="599"/>
      <c r="BKM233" s="360"/>
      <c r="BKN233" s="600"/>
      <c r="BKO233" s="600"/>
      <c r="BKP233" s="600"/>
      <c r="BKQ233" s="598"/>
      <c r="BKR233" s="598"/>
      <c r="BKS233" s="598"/>
      <c r="BKT233" s="598"/>
      <c r="BKU233" s="598"/>
      <c r="BKV233" s="598"/>
      <c r="BKW233" s="598"/>
      <c r="BKX233" s="598"/>
      <c r="BKY233" s="600"/>
      <c r="BKZ233" s="599"/>
      <c r="BLA233" s="599"/>
      <c r="BLB233" s="599"/>
      <c r="BLC233" s="360"/>
      <c r="BLD233" s="600"/>
      <c r="BLE233" s="600"/>
      <c r="BLF233" s="600"/>
      <c r="BLG233" s="598"/>
      <c r="BLH233" s="598"/>
      <c r="BLI233" s="598"/>
      <c r="BLJ233" s="598"/>
      <c r="BLK233" s="598"/>
      <c r="BLL233" s="598"/>
      <c r="BLM233" s="598"/>
      <c r="BLN233" s="598"/>
      <c r="BLO233" s="600"/>
      <c r="BLP233" s="599"/>
      <c r="BLQ233" s="599"/>
      <c r="BLR233" s="599"/>
      <c r="BLS233" s="360"/>
      <c r="BLT233" s="600"/>
      <c r="BLU233" s="600"/>
      <c r="BLV233" s="600"/>
      <c r="BLW233" s="598"/>
      <c r="BLX233" s="598"/>
      <c r="BLY233" s="598"/>
      <c r="BLZ233" s="598"/>
      <c r="BMA233" s="598"/>
      <c r="BMB233" s="598"/>
      <c r="BMC233" s="598"/>
      <c r="BMD233" s="598"/>
      <c r="BME233" s="600"/>
      <c r="BMF233" s="599"/>
      <c r="BMG233" s="599"/>
      <c r="BMH233" s="599"/>
      <c r="BMI233" s="360"/>
      <c r="BMJ233" s="600"/>
      <c r="BMK233" s="600"/>
      <c r="BML233" s="600"/>
      <c r="BMM233" s="598"/>
      <c r="BMN233" s="598"/>
      <c r="BMO233" s="598"/>
      <c r="BMP233" s="598"/>
      <c r="BMQ233" s="598"/>
      <c r="BMR233" s="598"/>
      <c r="BMS233" s="598"/>
      <c r="BMT233" s="598"/>
      <c r="BMU233" s="600"/>
      <c r="BMV233" s="599"/>
      <c r="BMW233" s="599"/>
      <c r="BMX233" s="599"/>
      <c r="BMY233" s="360"/>
      <c r="BMZ233" s="600"/>
      <c r="BNA233" s="600"/>
      <c r="BNB233" s="600"/>
      <c r="BNC233" s="598"/>
      <c r="BND233" s="598"/>
      <c r="BNE233" s="598"/>
      <c r="BNF233" s="598"/>
      <c r="BNG233" s="598"/>
      <c r="BNH233" s="598"/>
      <c r="BNI233" s="598"/>
      <c r="BNJ233" s="598"/>
      <c r="BNK233" s="600"/>
      <c r="BNL233" s="599"/>
      <c r="BNM233" s="599"/>
      <c r="BNN233" s="599"/>
      <c r="BNO233" s="360"/>
      <c r="BNP233" s="600"/>
      <c r="BNQ233" s="600"/>
      <c r="BNR233" s="600"/>
      <c r="BNS233" s="598"/>
      <c r="BNT233" s="598"/>
      <c r="BNU233" s="598"/>
      <c r="BNV233" s="598"/>
      <c r="BNW233" s="598"/>
      <c r="BNX233" s="598"/>
      <c r="BNY233" s="598"/>
      <c r="BNZ233" s="598"/>
      <c r="BOA233" s="600"/>
      <c r="BOB233" s="599"/>
      <c r="BOC233" s="599"/>
      <c r="BOD233" s="599"/>
      <c r="BOE233" s="360"/>
      <c r="BOF233" s="600"/>
      <c r="BOG233" s="600"/>
      <c r="BOH233" s="600"/>
      <c r="BOI233" s="598"/>
      <c r="BOJ233" s="598"/>
      <c r="BOK233" s="598"/>
      <c r="BOL233" s="598"/>
      <c r="BOM233" s="598"/>
      <c r="BON233" s="598"/>
      <c r="BOO233" s="598"/>
      <c r="BOP233" s="598"/>
      <c r="BOQ233" s="600"/>
      <c r="BOR233" s="599"/>
      <c r="BOS233" s="599"/>
      <c r="BOT233" s="599"/>
      <c r="BOU233" s="360"/>
      <c r="BOV233" s="600"/>
      <c r="BOW233" s="600"/>
      <c r="BOX233" s="600"/>
      <c r="BOY233" s="598"/>
      <c r="BOZ233" s="598"/>
      <c r="BPA233" s="598"/>
      <c r="BPB233" s="598"/>
      <c r="BPC233" s="598"/>
      <c r="BPD233" s="598"/>
      <c r="BPE233" s="598"/>
      <c r="BPF233" s="598"/>
      <c r="BPG233" s="600"/>
      <c r="BPH233" s="599"/>
      <c r="BPI233" s="599"/>
      <c r="BPJ233" s="599"/>
      <c r="BPK233" s="360"/>
      <c r="BPL233" s="600"/>
      <c r="BPM233" s="600"/>
      <c r="BPN233" s="600"/>
      <c r="BPO233" s="598"/>
      <c r="BPP233" s="598"/>
      <c r="BPQ233" s="598"/>
      <c r="BPR233" s="598"/>
      <c r="BPS233" s="598"/>
      <c r="BPT233" s="598"/>
      <c r="BPU233" s="598"/>
      <c r="BPV233" s="598"/>
      <c r="BPW233" s="600"/>
      <c r="BPX233" s="599"/>
      <c r="BPY233" s="599"/>
      <c r="BPZ233" s="599"/>
      <c r="BQA233" s="360"/>
      <c r="BQB233" s="600"/>
      <c r="BQC233" s="600"/>
      <c r="BQD233" s="600"/>
      <c r="BQE233" s="598"/>
      <c r="BQF233" s="598"/>
      <c r="BQG233" s="598"/>
      <c r="BQH233" s="598"/>
      <c r="BQI233" s="598"/>
      <c r="BQJ233" s="598"/>
      <c r="BQK233" s="598"/>
      <c r="BQL233" s="598"/>
      <c r="BQM233" s="600"/>
      <c r="BQN233" s="599"/>
      <c r="BQO233" s="599"/>
      <c r="BQP233" s="599"/>
      <c r="BQQ233" s="360"/>
      <c r="BQR233" s="600"/>
      <c r="BQS233" s="600"/>
      <c r="BQT233" s="600"/>
      <c r="BQU233" s="598"/>
      <c r="BQV233" s="598"/>
      <c r="BQW233" s="598"/>
      <c r="BQX233" s="598"/>
      <c r="BQY233" s="598"/>
      <c r="BQZ233" s="598"/>
      <c r="BRA233" s="598"/>
      <c r="BRB233" s="598"/>
      <c r="BRC233" s="600"/>
      <c r="BRD233" s="599"/>
      <c r="BRE233" s="599"/>
      <c r="BRF233" s="599"/>
      <c r="BRG233" s="360"/>
      <c r="BRH233" s="600"/>
      <c r="BRI233" s="600"/>
      <c r="BRJ233" s="600"/>
      <c r="BRK233" s="598"/>
      <c r="BRL233" s="598"/>
      <c r="BRM233" s="598"/>
      <c r="BRN233" s="598"/>
      <c r="BRO233" s="598"/>
      <c r="BRP233" s="598"/>
      <c r="BRQ233" s="598"/>
      <c r="BRR233" s="598"/>
      <c r="BRS233" s="600"/>
      <c r="BRT233" s="599"/>
      <c r="BRU233" s="599"/>
      <c r="BRV233" s="599"/>
      <c r="BRW233" s="360"/>
      <c r="BRX233" s="600"/>
      <c r="BRY233" s="600"/>
      <c r="BRZ233" s="600"/>
      <c r="BSA233" s="598"/>
      <c r="BSB233" s="598"/>
      <c r="BSC233" s="598"/>
      <c r="BSD233" s="598"/>
      <c r="BSE233" s="598"/>
      <c r="BSF233" s="598"/>
      <c r="BSG233" s="598"/>
      <c r="BSH233" s="598"/>
      <c r="BSI233" s="600"/>
      <c r="BSJ233" s="599"/>
      <c r="BSK233" s="599"/>
      <c r="BSL233" s="599"/>
      <c r="BSM233" s="360"/>
      <c r="BSN233" s="600"/>
      <c r="BSO233" s="600"/>
      <c r="BSP233" s="600"/>
      <c r="BSQ233" s="598"/>
      <c r="BSR233" s="598"/>
      <c r="BSS233" s="598"/>
      <c r="BST233" s="598"/>
      <c r="BSU233" s="598"/>
      <c r="BSV233" s="598"/>
      <c r="BSW233" s="598"/>
      <c r="BSX233" s="598"/>
      <c r="BSY233" s="600"/>
      <c r="BSZ233" s="599"/>
      <c r="BTA233" s="599"/>
      <c r="BTB233" s="599"/>
      <c r="BTC233" s="360"/>
      <c r="BTD233" s="600"/>
      <c r="BTE233" s="600"/>
      <c r="BTF233" s="600"/>
      <c r="BTG233" s="598"/>
      <c r="BTH233" s="598"/>
      <c r="BTI233" s="598"/>
      <c r="BTJ233" s="598"/>
      <c r="BTK233" s="598"/>
      <c r="BTL233" s="598"/>
      <c r="BTM233" s="598"/>
      <c r="BTN233" s="598"/>
      <c r="BTO233" s="600"/>
      <c r="BTP233" s="599"/>
      <c r="BTQ233" s="599"/>
      <c r="BTR233" s="599"/>
      <c r="BTS233" s="360"/>
      <c r="BTT233" s="600"/>
      <c r="BTU233" s="600"/>
      <c r="BTV233" s="600"/>
      <c r="BTW233" s="598"/>
      <c r="BTX233" s="598"/>
      <c r="BTY233" s="598"/>
      <c r="BTZ233" s="598"/>
      <c r="BUA233" s="598"/>
      <c r="BUB233" s="598"/>
      <c r="BUC233" s="598"/>
      <c r="BUD233" s="598"/>
      <c r="BUE233" s="600"/>
      <c r="BUF233" s="599"/>
      <c r="BUG233" s="599"/>
      <c r="BUH233" s="599"/>
      <c r="BUI233" s="360"/>
      <c r="BUJ233" s="600"/>
      <c r="BUK233" s="600"/>
      <c r="BUL233" s="600"/>
      <c r="BUM233" s="598"/>
      <c r="BUN233" s="598"/>
      <c r="BUO233" s="598"/>
      <c r="BUP233" s="598"/>
      <c r="BUQ233" s="598"/>
      <c r="BUR233" s="598"/>
      <c r="BUS233" s="598"/>
      <c r="BUT233" s="598"/>
      <c r="BUU233" s="600"/>
      <c r="BUV233" s="599"/>
      <c r="BUW233" s="599"/>
      <c r="BUX233" s="599"/>
      <c r="BUY233" s="360"/>
      <c r="BUZ233" s="600"/>
      <c r="BVA233" s="600"/>
      <c r="BVB233" s="600"/>
      <c r="BVC233" s="598"/>
      <c r="BVD233" s="598"/>
      <c r="BVE233" s="598"/>
      <c r="BVF233" s="598"/>
      <c r="BVG233" s="598"/>
      <c r="BVH233" s="598"/>
      <c r="BVI233" s="598"/>
      <c r="BVJ233" s="598"/>
      <c r="BVK233" s="600"/>
      <c r="BVL233" s="599"/>
      <c r="BVM233" s="599"/>
      <c r="BVN233" s="599"/>
      <c r="BVO233" s="360"/>
      <c r="BVP233" s="600"/>
      <c r="BVQ233" s="600"/>
      <c r="BVR233" s="600"/>
      <c r="BVS233" s="598"/>
      <c r="BVT233" s="598"/>
      <c r="BVU233" s="598"/>
      <c r="BVV233" s="598"/>
      <c r="BVW233" s="598"/>
      <c r="BVX233" s="598"/>
      <c r="BVY233" s="598"/>
      <c r="BVZ233" s="598"/>
      <c r="BWA233" s="600"/>
      <c r="BWB233" s="599"/>
      <c r="BWC233" s="599"/>
      <c r="BWD233" s="599"/>
      <c r="BWE233" s="360"/>
      <c r="BWF233" s="600"/>
      <c r="BWG233" s="600"/>
      <c r="BWH233" s="600"/>
      <c r="BWI233" s="598"/>
      <c r="BWJ233" s="598"/>
      <c r="BWK233" s="598"/>
      <c r="BWL233" s="598"/>
      <c r="BWM233" s="598"/>
      <c r="BWN233" s="598"/>
      <c r="BWO233" s="598"/>
      <c r="BWP233" s="598"/>
      <c r="BWQ233" s="600"/>
      <c r="BWR233" s="599"/>
      <c r="BWS233" s="599"/>
      <c r="BWT233" s="599"/>
      <c r="BWU233" s="360"/>
      <c r="BWV233" s="600"/>
      <c r="BWW233" s="600"/>
      <c r="BWX233" s="600"/>
      <c r="BWY233" s="598"/>
      <c r="BWZ233" s="598"/>
      <c r="BXA233" s="598"/>
      <c r="BXB233" s="598"/>
      <c r="BXC233" s="598"/>
      <c r="BXD233" s="598"/>
      <c r="BXE233" s="598"/>
      <c r="BXF233" s="598"/>
      <c r="BXG233" s="600"/>
      <c r="BXH233" s="599"/>
      <c r="BXI233" s="599"/>
      <c r="BXJ233" s="599"/>
      <c r="BXK233" s="360"/>
      <c r="BXL233" s="600"/>
      <c r="BXM233" s="600"/>
      <c r="BXN233" s="600"/>
      <c r="BXO233" s="598"/>
      <c r="BXP233" s="598"/>
      <c r="BXQ233" s="598"/>
      <c r="BXR233" s="598"/>
      <c r="BXS233" s="598"/>
      <c r="BXT233" s="598"/>
      <c r="BXU233" s="598"/>
      <c r="BXV233" s="598"/>
      <c r="BXW233" s="600"/>
      <c r="BXX233" s="599"/>
      <c r="BXY233" s="599"/>
      <c r="BXZ233" s="599"/>
      <c r="BYA233" s="360"/>
      <c r="BYB233" s="600"/>
      <c r="BYC233" s="600"/>
      <c r="BYD233" s="600"/>
      <c r="BYE233" s="598"/>
      <c r="BYF233" s="598"/>
      <c r="BYG233" s="598"/>
      <c r="BYH233" s="598"/>
      <c r="BYI233" s="598"/>
      <c r="BYJ233" s="598"/>
      <c r="BYK233" s="598"/>
      <c r="BYL233" s="598"/>
      <c r="BYM233" s="600"/>
      <c r="BYN233" s="599"/>
      <c r="BYO233" s="599"/>
      <c r="BYP233" s="599"/>
      <c r="BYQ233" s="360"/>
      <c r="BYR233" s="600"/>
      <c r="BYS233" s="600"/>
      <c r="BYT233" s="600"/>
      <c r="BYU233" s="598"/>
      <c r="BYV233" s="598"/>
      <c r="BYW233" s="598"/>
      <c r="BYX233" s="598"/>
      <c r="BYY233" s="598"/>
      <c r="BYZ233" s="598"/>
      <c r="BZA233" s="598"/>
      <c r="BZB233" s="598"/>
      <c r="BZC233" s="600"/>
      <c r="BZD233" s="599"/>
      <c r="BZE233" s="599"/>
      <c r="BZF233" s="599"/>
      <c r="BZG233" s="360"/>
      <c r="BZH233" s="600"/>
      <c r="BZI233" s="600"/>
      <c r="BZJ233" s="600"/>
      <c r="BZK233" s="598"/>
      <c r="BZL233" s="598"/>
      <c r="BZM233" s="598"/>
      <c r="BZN233" s="598"/>
      <c r="BZO233" s="598"/>
      <c r="BZP233" s="598"/>
      <c r="BZQ233" s="598"/>
      <c r="BZR233" s="598"/>
      <c r="BZS233" s="600"/>
      <c r="BZT233" s="599"/>
      <c r="BZU233" s="599"/>
      <c r="BZV233" s="599"/>
      <c r="BZW233" s="360"/>
      <c r="BZX233" s="600"/>
      <c r="BZY233" s="600"/>
      <c r="BZZ233" s="600"/>
      <c r="CAA233" s="598"/>
      <c r="CAB233" s="598"/>
      <c r="CAC233" s="598"/>
      <c r="CAD233" s="598"/>
      <c r="CAE233" s="598"/>
      <c r="CAF233" s="598"/>
      <c r="CAG233" s="598"/>
      <c r="CAH233" s="598"/>
      <c r="CAI233" s="600"/>
      <c r="CAJ233" s="599"/>
      <c r="CAK233" s="599"/>
      <c r="CAL233" s="599"/>
      <c r="CAM233" s="360"/>
      <c r="CAN233" s="600"/>
      <c r="CAO233" s="600"/>
      <c r="CAP233" s="600"/>
      <c r="CAQ233" s="598"/>
      <c r="CAR233" s="598"/>
      <c r="CAS233" s="598"/>
      <c r="CAT233" s="598"/>
      <c r="CAU233" s="598"/>
      <c r="CAV233" s="598"/>
      <c r="CAW233" s="598"/>
      <c r="CAX233" s="598"/>
      <c r="CAY233" s="600"/>
      <c r="CAZ233" s="599"/>
      <c r="CBA233" s="599"/>
      <c r="CBB233" s="599"/>
      <c r="CBC233" s="360"/>
      <c r="CBD233" s="600"/>
      <c r="CBE233" s="600"/>
      <c r="CBF233" s="600"/>
      <c r="CBG233" s="598"/>
      <c r="CBH233" s="598"/>
      <c r="CBI233" s="598"/>
      <c r="CBJ233" s="598"/>
      <c r="CBK233" s="598"/>
      <c r="CBL233" s="598"/>
      <c r="CBM233" s="598"/>
      <c r="CBN233" s="598"/>
      <c r="CBO233" s="600"/>
      <c r="CBP233" s="599"/>
      <c r="CBQ233" s="599"/>
      <c r="CBR233" s="599"/>
      <c r="CBS233" s="360"/>
      <c r="CBT233" s="600"/>
      <c r="CBU233" s="600"/>
      <c r="CBV233" s="600"/>
      <c r="CBW233" s="598"/>
      <c r="CBX233" s="598"/>
      <c r="CBY233" s="598"/>
      <c r="CBZ233" s="598"/>
      <c r="CCA233" s="598"/>
      <c r="CCB233" s="598"/>
      <c r="CCC233" s="598"/>
      <c r="CCD233" s="598"/>
      <c r="CCE233" s="600"/>
      <c r="CCF233" s="599"/>
      <c r="CCG233" s="599"/>
      <c r="CCH233" s="599"/>
      <c r="CCI233" s="360"/>
      <c r="CCJ233" s="600"/>
      <c r="CCK233" s="600"/>
      <c r="CCL233" s="600"/>
      <c r="CCM233" s="598"/>
      <c r="CCN233" s="598"/>
      <c r="CCO233" s="598"/>
      <c r="CCP233" s="598"/>
      <c r="CCQ233" s="598"/>
      <c r="CCR233" s="598"/>
      <c r="CCS233" s="598"/>
      <c r="CCT233" s="598"/>
      <c r="CCU233" s="600"/>
      <c r="CCV233" s="599"/>
      <c r="CCW233" s="599"/>
      <c r="CCX233" s="599"/>
      <c r="CCY233" s="360"/>
      <c r="CCZ233" s="600"/>
      <c r="CDA233" s="600"/>
      <c r="CDB233" s="600"/>
      <c r="CDC233" s="598"/>
      <c r="CDD233" s="598"/>
      <c r="CDE233" s="598"/>
      <c r="CDF233" s="598"/>
      <c r="CDG233" s="598"/>
      <c r="CDH233" s="598"/>
      <c r="CDI233" s="598"/>
      <c r="CDJ233" s="598"/>
      <c r="CDK233" s="600"/>
      <c r="CDL233" s="599"/>
      <c r="CDM233" s="599"/>
      <c r="CDN233" s="599"/>
      <c r="CDO233" s="360"/>
      <c r="CDP233" s="600"/>
      <c r="CDQ233" s="600"/>
      <c r="CDR233" s="600"/>
      <c r="CDS233" s="598"/>
      <c r="CDT233" s="598"/>
      <c r="CDU233" s="598"/>
      <c r="CDV233" s="598"/>
      <c r="CDW233" s="598"/>
      <c r="CDX233" s="598"/>
      <c r="CDY233" s="598"/>
      <c r="CDZ233" s="598"/>
      <c r="CEA233" s="600"/>
      <c r="CEB233" s="599"/>
      <c r="CEC233" s="599"/>
      <c r="CED233" s="599"/>
      <c r="CEE233" s="360"/>
      <c r="CEF233" s="600"/>
      <c r="CEG233" s="600"/>
      <c r="CEH233" s="600"/>
      <c r="CEI233" s="598"/>
      <c r="CEJ233" s="598"/>
      <c r="CEK233" s="598"/>
      <c r="CEL233" s="598"/>
      <c r="CEM233" s="598"/>
      <c r="CEN233" s="598"/>
      <c r="CEO233" s="598"/>
      <c r="CEP233" s="598"/>
      <c r="CEQ233" s="600"/>
      <c r="CER233" s="599"/>
      <c r="CES233" s="599"/>
      <c r="CET233" s="599"/>
      <c r="CEU233" s="360"/>
      <c r="CEV233" s="600"/>
      <c r="CEW233" s="600"/>
      <c r="CEX233" s="600"/>
      <c r="CEY233" s="598"/>
      <c r="CEZ233" s="598"/>
      <c r="CFA233" s="598"/>
      <c r="CFB233" s="598"/>
      <c r="CFC233" s="598"/>
      <c r="CFD233" s="598"/>
      <c r="CFE233" s="598"/>
      <c r="CFF233" s="598"/>
      <c r="CFG233" s="600"/>
      <c r="CFH233" s="599"/>
      <c r="CFI233" s="599"/>
      <c r="CFJ233" s="599"/>
      <c r="CFK233" s="360"/>
      <c r="CFL233" s="600"/>
      <c r="CFM233" s="600"/>
      <c r="CFN233" s="600"/>
      <c r="CFO233" s="598"/>
      <c r="CFP233" s="598"/>
      <c r="CFQ233" s="598"/>
      <c r="CFR233" s="598"/>
      <c r="CFS233" s="598"/>
      <c r="CFT233" s="598"/>
      <c r="CFU233" s="598"/>
      <c r="CFV233" s="598"/>
      <c r="CFW233" s="600"/>
      <c r="CFX233" s="599"/>
      <c r="CFY233" s="599"/>
      <c r="CFZ233" s="599"/>
      <c r="CGA233" s="360"/>
      <c r="CGB233" s="600"/>
      <c r="CGC233" s="600"/>
      <c r="CGD233" s="600"/>
      <c r="CGE233" s="598"/>
      <c r="CGF233" s="598"/>
      <c r="CGG233" s="598"/>
      <c r="CGH233" s="598"/>
      <c r="CGI233" s="598"/>
      <c r="CGJ233" s="598"/>
      <c r="CGK233" s="598"/>
      <c r="CGL233" s="598"/>
      <c r="CGM233" s="600"/>
      <c r="CGN233" s="599"/>
      <c r="CGO233" s="599"/>
      <c r="CGP233" s="599"/>
      <c r="CGQ233" s="360"/>
      <c r="CGR233" s="600"/>
      <c r="CGS233" s="600"/>
      <c r="CGT233" s="600"/>
      <c r="CGU233" s="598"/>
      <c r="CGV233" s="598"/>
      <c r="CGW233" s="598"/>
      <c r="CGX233" s="598"/>
      <c r="CGY233" s="598"/>
      <c r="CGZ233" s="598"/>
      <c r="CHA233" s="598"/>
      <c r="CHB233" s="598"/>
      <c r="CHC233" s="600"/>
      <c r="CHD233" s="599"/>
      <c r="CHE233" s="599"/>
      <c r="CHF233" s="599"/>
      <c r="CHG233" s="360"/>
      <c r="CHH233" s="600"/>
      <c r="CHI233" s="600"/>
      <c r="CHJ233" s="600"/>
      <c r="CHK233" s="598"/>
      <c r="CHL233" s="598"/>
      <c r="CHM233" s="598"/>
      <c r="CHN233" s="598"/>
      <c r="CHO233" s="598"/>
      <c r="CHP233" s="598"/>
      <c r="CHQ233" s="598"/>
      <c r="CHR233" s="598"/>
      <c r="CHS233" s="600"/>
      <c r="CHT233" s="599"/>
      <c r="CHU233" s="599"/>
      <c r="CHV233" s="599"/>
      <c r="CHW233" s="360"/>
      <c r="CHX233" s="600"/>
      <c r="CHY233" s="600"/>
      <c r="CHZ233" s="600"/>
      <c r="CIA233" s="598"/>
      <c r="CIB233" s="598"/>
      <c r="CIC233" s="598"/>
      <c r="CID233" s="598"/>
      <c r="CIE233" s="598"/>
      <c r="CIF233" s="598"/>
      <c r="CIG233" s="598"/>
      <c r="CIH233" s="598"/>
      <c r="CII233" s="600"/>
      <c r="CIJ233" s="599"/>
      <c r="CIK233" s="599"/>
      <c r="CIL233" s="599"/>
      <c r="CIM233" s="360"/>
      <c r="CIN233" s="600"/>
      <c r="CIO233" s="600"/>
      <c r="CIP233" s="600"/>
      <c r="CIQ233" s="598"/>
      <c r="CIR233" s="598"/>
      <c r="CIS233" s="598"/>
      <c r="CIT233" s="598"/>
      <c r="CIU233" s="598"/>
      <c r="CIV233" s="598"/>
      <c r="CIW233" s="598"/>
      <c r="CIX233" s="598"/>
      <c r="CIY233" s="600"/>
      <c r="CIZ233" s="599"/>
      <c r="CJA233" s="599"/>
      <c r="CJB233" s="599"/>
      <c r="CJC233" s="360"/>
      <c r="CJD233" s="600"/>
      <c r="CJE233" s="600"/>
      <c r="CJF233" s="600"/>
      <c r="CJG233" s="598"/>
      <c r="CJH233" s="598"/>
      <c r="CJI233" s="598"/>
      <c r="CJJ233" s="598"/>
      <c r="CJK233" s="598"/>
      <c r="CJL233" s="598"/>
      <c r="CJM233" s="598"/>
      <c r="CJN233" s="598"/>
      <c r="CJO233" s="600"/>
      <c r="CJP233" s="599"/>
      <c r="CJQ233" s="599"/>
      <c r="CJR233" s="599"/>
      <c r="CJS233" s="360"/>
      <c r="CJT233" s="600"/>
      <c r="CJU233" s="600"/>
      <c r="CJV233" s="600"/>
      <c r="CJW233" s="598"/>
      <c r="CJX233" s="598"/>
      <c r="CJY233" s="598"/>
      <c r="CJZ233" s="598"/>
      <c r="CKA233" s="598"/>
      <c r="CKB233" s="598"/>
      <c r="CKC233" s="598"/>
      <c r="CKD233" s="598"/>
      <c r="CKE233" s="600"/>
      <c r="CKF233" s="599"/>
      <c r="CKG233" s="599"/>
      <c r="CKH233" s="599"/>
      <c r="CKI233" s="360"/>
      <c r="CKJ233" s="600"/>
      <c r="CKK233" s="600"/>
      <c r="CKL233" s="600"/>
      <c r="CKM233" s="598"/>
      <c r="CKN233" s="598"/>
      <c r="CKO233" s="598"/>
      <c r="CKP233" s="598"/>
      <c r="CKQ233" s="598"/>
      <c r="CKR233" s="598"/>
      <c r="CKS233" s="598"/>
      <c r="CKT233" s="598"/>
      <c r="CKU233" s="600"/>
      <c r="CKV233" s="599"/>
      <c r="CKW233" s="599"/>
      <c r="CKX233" s="599"/>
      <c r="CKY233" s="360"/>
      <c r="CKZ233" s="600"/>
      <c r="CLA233" s="600"/>
      <c r="CLB233" s="600"/>
      <c r="CLC233" s="598"/>
      <c r="CLD233" s="598"/>
      <c r="CLE233" s="598"/>
      <c r="CLF233" s="598"/>
      <c r="CLG233" s="598"/>
      <c r="CLH233" s="598"/>
      <c r="CLI233" s="598"/>
      <c r="CLJ233" s="598"/>
      <c r="CLK233" s="600"/>
      <c r="CLL233" s="599"/>
      <c r="CLM233" s="599"/>
      <c r="CLN233" s="599"/>
      <c r="CLO233" s="360"/>
      <c r="CLP233" s="600"/>
      <c r="CLQ233" s="600"/>
      <c r="CLR233" s="600"/>
      <c r="CLS233" s="598"/>
      <c r="CLT233" s="598"/>
      <c r="CLU233" s="598"/>
      <c r="CLV233" s="598"/>
      <c r="CLW233" s="598"/>
      <c r="CLX233" s="598"/>
      <c r="CLY233" s="598"/>
      <c r="CLZ233" s="598"/>
      <c r="CMA233" s="600"/>
      <c r="CMB233" s="599"/>
      <c r="CMC233" s="599"/>
      <c r="CMD233" s="599"/>
      <c r="CME233" s="360"/>
      <c r="CMF233" s="600"/>
      <c r="CMG233" s="600"/>
      <c r="CMH233" s="600"/>
      <c r="CMI233" s="598"/>
      <c r="CMJ233" s="598"/>
      <c r="CMK233" s="598"/>
      <c r="CML233" s="598"/>
      <c r="CMM233" s="598"/>
      <c r="CMN233" s="598"/>
      <c r="CMO233" s="598"/>
      <c r="CMP233" s="598"/>
      <c r="CMQ233" s="600"/>
      <c r="CMR233" s="599"/>
      <c r="CMS233" s="599"/>
      <c r="CMT233" s="599"/>
      <c r="CMU233" s="360"/>
      <c r="CMV233" s="600"/>
      <c r="CMW233" s="600"/>
      <c r="CMX233" s="600"/>
      <c r="CMY233" s="598"/>
      <c r="CMZ233" s="598"/>
      <c r="CNA233" s="598"/>
      <c r="CNB233" s="598"/>
      <c r="CNC233" s="598"/>
      <c r="CND233" s="598"/>
      <c r="CNE233" s="598"/>
      <c r="CNF233" s="598"/>
      <c r="CNG233" s="600"/>
      <c r="CNH233" s="599"/>
      <c r="CNI233" s="599"/>
      <c r="CNJ233" s="599"/>
      <c r="CNK233" s="360"/>
      <c r="CNL233" s="600"/>
      <c r="CNM233" s="600"/>
      <c r="CNN233" s="600"/>
      <c r="CNO233" s="598"/>
      <c r="CNP233" s="598"/>
      <c r="CNQ233" s="598"/>
      <c r="CNR233" s="598"/>
      <c r="CNS233" s="598"/>
      <c r="CNT233" s="598"/>
      <c r="CNU233" s="598"/>
      <c r="CNV233" s="598"/>
      <c r="CNW233" s="600"/>
      <c r="CNX233" s="599"/>
      <c r="CNY233" s="599"/>
      <c r="CNZ233" s="599"/>
      <c r="COA233" s="360"/>
      <c r="COB233" s="600"/>
      <c r="COC233" s="600"/>
      <c r="COD233" s="600"/>
      <c r="COE233" s="598"/>
      <c r="COF233" s="598"/>
      <c r="COG233" s="598"/>
      <c r="COH233" s="598"/>
      <c r="COI233" s="598"/>
      <c r="COJ233" s="598"/>
      <c r="COK233" s="598"/>
      <c r="COL233" s="598"/>
      <c r="COM233" s="600"/>
      <c r="CON233" s="599"/>
      <c r="COO233" s="599"/>
      <c r="COP233" s="599"/>
      <c r="COQ233" s="360"/>
      <c r="COR233" s="600"/>
      <c r="COS233" s="600"/>
      <c r="COT233" s="600"/>
      <c r="COU233" s="598"/>
      <c r="COV233" s="598"/>
      <c r="COW233" s="598"/>
      <c r="COX233" s="598"/>
      <c r="COY233" s="598"/>
      <c r="COZ233" s="598"/>
      <c r="CPA233" s="598"/>
      <c r="CPB233" s="598"/>
      <c r="CPC233" s="600"/>
      <c r="CPD233" s="599"/>
      <c r="CPE233" s="599"/>
      <c r="CPF233" s="599"/>
      <c r="CPG233" s="360"/>
      <c r="CPH233" s="600"/>
      <c r="CPI233" s="600"/>
      <c r="CPJ233" s="600"/>
      <c r="CPK233" s="598"/>
      <c r="CPL233" s="598"/>
      <c r="CPM233" s="598"/>
      <c r="CPN233" s="598"/>
      <c r="CPO233" s="598"/>
      <c r="CPP233" s="598"/>
      <c r="CPQ233" s="598"/>
      <c r="CPR233" s="598"/>
      <c r="CPS233" s="600"/>
      <c r="CPT233" s="599"/>
      <c r="CPU233" s="599"/>
      <c r="CPV233" s="599"/>
      <c r="CPW233" s="360"/>
      <c r="CPX233" s="600"/>
      <c r="CPY233" s="600"/>
      <c r="CPZ233" s="600"/>
      <c r="CQA233" s="598"/>
      <c r="CQB233" s="598"/>
      <c r="CQC233" s="598"/>
      <c r="CQD233" s="598"/>
      <c r="CQE233" s="598"/>
      <c r="CQF233" s="598"/>
      <c r="CQG233" s="598"/>
      <c r="CQH233" s="598"/>
      <c r="CQI233" s="600"/>
      <c r="CQJ233" s="599"/>
      <c r="CQK233" s="599"/>
      <c r="CQL233" s="599"/>
      <c r="CQM233" s="360"/>
      <c r="CQN233" s="600"/>
      <c r="CQO233" s="600"/>
      <c r="CQP233" s="600"/>
      <c r="CQQ233" s="598"/>
      <c r="CQR233" s="598"/>
      <c r="CQS233" s="598"/>
      <c r="CQT233" s="598"/>
      <c r="CQU233" s="598"/>
      <c r="CQV233" s="598"/>
      <c r="CQW233" s="598"/>
      <c r="CQX233" s="598"/>
      <c r="CQY233" s="600"/>
      <c r="CQZ233" s="599"/>
      <c r="CRA233" s="599"/>
      <c r="CRB233" s="599"/>
      <c r="CRC233" s="360"/>
      <c r="CRD233" s="600"/>
      <c r="CRE233" s="600"/>
      <c r="CRF233" s="600"/>
      <c r="CRG233" s="598"/>
      <c r="CRH233" s="598"/>
      <c r="CRI233" s="598"/>
      <c r="CRJ233" s="598"/>
      <c r="CRK233" s="598"/>
      <c r="CRL233" s="598"/>
      <c r="CRM233" s="598"/>
      <c r="CRN233" s="598"/>
      <c r="CRO233" s="600"/>
      <c r="CRP233" s="599"/>
      <c r="CRQ233" s="599"/>
      <c r="CRR233" s="599"/>
      <c r="CRS233" s="360"/>
      <c r="CRT233" s="600"/>
      <c r="CRU233" s="600"/>
      <c r="CRV233" s="600"/>
      <c r="CRW233" s="598"/>
      <c r="CRX233" s="598"/>
      <c r="CRY233" s="598"/>
      <c r="CRZ233" s="598"/>
      <c r="CSA233" s="598"/>
      <c r="CSB233" s="598"/>
      <c r="CSC233" s="598"/>
      <c r="CSD233" s="598"/>
      <c r="CSE233" s="600"/>
      <c r="CSF233" s="599"/>
      <c r="CSG233" s="599"/>
      <c r="CSH233" s="599"/>
      <c r="CSI233" s="360"/>
      <c r="CSJ233" s="600"/>
      <c r="CSK233" s="600"/>
      <c r="CSL233" s="600"/>
      <c r="CSM233" s="598"/>
      <c r="CSN233" s="598"/>
      <c r="CSO233" s="598"/>
      <c r="CSP233" s="598"/>
      <c r="CSQ233" s="598"/>
      <c r="CSR233" s="598"/>
      <c r="CSS233" s="598"/>
      <c r="CST233" s="598"/>
      <c r="CSU233" s="600"/>
      <c r="CSV233" s="599"/>
      <c r="CSW233" s="599"/>
      <c r="CSX233" s="599"/>
      <c r="CSY233" s="360"/>
      <c r="CSZ233" s="600"/>
      <c r="CTA233" s="600"/>
      <c r="CTB233" s="600"/>
      <c r="CTC233" s="598"/>
      <c r="CTD233" s="598"/>
      <c r="CTE233" s="598"/>
      <c r="CTF233" s="598"/>
      <c r="CTG233" s="598"/>
      <c r="CTH233" s="598"/>
      <c r="CTI233" s="598"/>
      <c r="CTJ233" s="598"/>
      <c r="CTK233" s="600"/>
      <c r="CTL233" s="599"/>
      <c r="CTM233" s="599"/>
      <c r="CTN233" s="599"/>
      <c r="CTO233" s="360"/>
      <c r="CTP233" s="600"/>
      <c r="CTQ233" s="600"/>
      <c r="CTR233" s="600"/>
      <c r="CTS233" s="598"/>
      <c r="CTT233" s="598"/>
      <c r="CTU233" s="598"/>
      <c r="CTV233" s="598"/>
      <c r="CTW233" s="598"/>
      <c r="CTX233" s="598"/>
      <c r="CTY233" s="598"/>
      <c r="CTZ233" s="598"/>
      <c r="CUA233" s="600"/>
      <c r="CUB233" s="599"/>
      <c r="CUC233" s="599"/>
      <c r="CUD233" s="599"/>
      <c r="CUE233" s="360"/>
      <c r="CUF233" s="600"/>
      <c r="CUG233" s="600"/>
      <c r="CUH233" s="600"/>
      <c r="CUI233" s="598"/>
      <c r="CUJ233" s="598"/>
      <c r="CUK233" s="598"/>
      <c r="CUL233" s="598"/>
      <c r="CUM233" s="598"/>
      <c r="CUN233" s="598"/>
      <c r="CUO233" s="598"/>
      <c r="CUP233" s="598"/>
      <c r="CUQ233" s="600"/>
      <c r="CUR233" s="599"/>
      <c r="CUS233" s="599"/>
      <c r="CUT233" s="599"/>
      <c r="CUU233" s="360"/>
      <c r="CUV233" s="600"/>
      <c r="CUW233" s="600"/>
      <c r="CUX233" s="600"/>
      <c r="CUY233" s="598"/>
      <c r="CUZ233" s="598"/>
      <c r="CVA233" s="598"/>
      <c r="CVB233" s="598"/>
      <c r="CVC233" s="598"/>
      <c r="CVD233" s="598"/>
      <c r="CVE233" s="598"/>
      <c r="CVF233" s="598"/>
      <c r="CVG233" s="600"/>
      <c r="CVH233" s="599"/>
      <c r="CVI233" s="599"/>
      <c r="CVJ233" s="599"/>
      <c r="CVK233" s="360"/>
      <c r="CVL233" s="600"/>
      <c r="CVM233" s="600"/>
      <c r="CVN233" s="600"/>
      <c r="CVO233" s="598"/>
      <c r="CVP233" s="598"/>
      <c r="CVQ233" s="598"/>
      <c r="CVR233" s="598"/>
      <c r="CVS233" s="598"/>
      <c r="CVT233" s="598"/>
      <c r="CVU233" s="598"/>
      <c r="CVV233" s="598"/>
      <c r="CVW233" s="600"/>
      <c r="CVX233" s="599"/>
      <c r="CVY233" s="599"/>
      <c r="CVZ233" s="599"/>
      <c r="CWA233" s="360"/>
      <c r="CWB233" s="600"/>
      <c r="CWC233" s="600"/>
      <c r="CWD233" s="600"/>
      <c r="CWE233" s="598"/>
      <c r="CWF233" s="598"/>
      <c r="CWG233" s="598"/>
      <c r="CWH233" s="598"/>
      <c r="CWI233" s="598"/>
      <c r="CWJ233" s="598"/>
      <c r="CWK233" s="598"/>
      <c r="CWL233" s="598"/>
      <c r="CWM233" s="600"/>
      <c r="CWN233" s="599"/>
      <c r="CWO233" s="599"/>
      <c r="CWP233" s="599"/>
      <c r="CWQ233" s="360"/>
      <c r="CWR233" s="600"/>
      <c r="CWS233" s="600"/>
      <c r="CWT233" s="600"/>
      <c r="CWU233" s="598"/>
      <c r="CWV233" s="598"/>
      <c r="CWW233" s="598"/>
      <c r="CWX233" s="598"/>
      <c r="CWY233" s="598"/>
      <c r="CWZ233" s="598"/>
      <c r="CXA233" s="598"/>
      <c r="CXB233" s="598"/>
      <c r="CXC233" s="600"/>
      <c r="CXD233" s="599"/>
      <c r="CXE233" s="599"/>
      <c r="CXF233" s="599"/>
      <c r="CXG233" s="360"/>
      <c r="CXH233" s="600"/>
      <c r="CXI233" s="600"/>
      <c r="CXJ233" s="600"/>
      <c r="CXK233" s="598"/>
      <c r="CXL233" s="598"/>
      <c r="CXM233" s="598"/>
      <c r="CXN233" s="598"/>
      <c r="CXO233" s="598"/>
      <c r="CXP233" s="598"/>
      <c r="CXQ233" s="598"/>
      <c r="CXR233" s="598"/>
      <c r="CXS233" s="600"/>
      <c r="CXT233" s="599"/>
      <c r="CXU233" s="599"/>
      <c r="CXV233" s="599"/>
      <c r="CXW233" s="360"/>
      <c r="CXX233" s="600"/>
      <c r="CXY233" s="600"/>
      <c r="CXZ233" s="600"/>
      <c r="CYA233" s="598"/>
      <c r="CYB233" s="598"/>
      <c r="CYC233" s="598"/>
      <c r="CYD233" s="598"/>
      <c r="CYE233" s="598"/>
      <c r="CYF233" s="598"/>
      <c r="CYG233" s="598"/>
      <c r="CYH233" s="598"/>
      <c r="CYI233" s="600"/>
      <c r="CYJ233" s="599"/>
      <c r="CYK233" s="599"/>
      <c r="CYL233" s="599"/>
      <c r="CYM233" s="360"/>
      <c r="CYN233" s="600"/>
      <c r="CYO233" s="600"/>
      <c r="CYP233" s="600"/>
      <c r="CYQ233" s="598"/>
      <c r="CYR233" s="598"/>
      <c r="CYS233" s="598"/>
      <c r="CYT233" s="598"/>
      <c r="CYU233" s="598"/>
      <c r="CYV233" s="598"/>
      <c r="CYW233" s="598"/>
      <c r="CYX233" s="598"/>
      <c r="CYY233" s="600"/>
      <c r="CYZ233" s="599"/>
      <c r="CZA233" s="599"/>
      <c r="CZB233" s="599"/>
      <c r="CZC233" s="360"/>
      <c r="CZD233" s="600"/>
      <c r="CZE233" s="600"/>
      <c r="CZF233" s="600"/>
      <c r="CZG233" s="598"/>
      <c r="CZH233" s="598"/>
      <c r="CZI233" s="598"/>
      <c r="CZJ233" s="598"/>
      <c r="CZK233" s="598"/>
      <c r="CZL233" s="598"/>
      <c r="CZM233" s="598"/>
      <c r="CZN233" s="598"/>
      <c r="CZO233" s="600"/>
      <c r="CZP233" s="599"/>
      <c r="CZQ233" s="599"/>
      <c r="CZR233" s="599"/>
      <c r="CZS233" s="360"/>
      <c r="CZT233" s="600"/>
      <c r="CZU233" s="600"/>
      <c r="CZV233" s="600"/>
      <c r="CZW233" s="598"/>
      <c r="CZX233" s="598"/>
      <c r="CZY233" s="598"/>
      <c r="CZZ233" s="598"/>
      <c r="DAA233" s="598"/>
      <c r="DAB233" s="598"/>
      <c r="DAC233" s="598"/>
      <c r="DAD233" s="598"/>
      <c r="DAE233" s="600"/>
      <c r="DAF233" s="599"/>
      <c r="DAG233" s="599"/>
      <c r="DAH233" s="599"/>
      <c r="DAI233" s="360"/>
      <c r="DAJ233" s="600"/>
      <c r="DAK233" s="600"/>
      <c r="DAL233" s="600"/>
      <c r="DAM233" s="598"/>
      <c r="DAN233" s="598"/>
      <c r="DAO233" s="598"/>
      <c r="DAP233" s="598"/>
      <c r="DAQ233" s="598"/>
      <c r="DAR233" s="598"/>
      <c r="DAS233" s="598"/>
      <c r="DAT233" s="598"/>
      <c r="DAU233" s="600"/>
      <c r="DAV233" s="599"/>
      <c r="DAW233" s="599"/>
      <c r="DAX233" s="599"/>
      <c r="DAY233" s="360"/>
      <c r="DAZ233" s="600"/>
      <c r="DBA233" s="600"/>
      <c r="DBB233" s="600"/>
      <c r="DBC233" s="598"/>
      <c r="DBD233" s="598"/>
      <c r="DBE233" s="598"/>
      <c r="DBF233" s="598"/>
      <c r="DBG233" s="598"/>
      <c r="DBH233" s="598"/>
      <c r="DBI233" s="598"/>
      <c r="DBJ233" s="598"/>
      <c r="DBK233" s="600"/>
      <c r="DBL233" s="599"/>
      <c r="DBM233" s="599"/>
      <c r="DBN233" s="599"/>
      <c r="DBO233" s="360"/>
      <c r="DBP233" s="600"/>
      <c r="DBQ233" s="600"/>
      <c r="DBR233" s="600"/>
      <c r="DBS233" s="598"/>
      <c r="DBT233" s="598"/>
      <c r="DBU233" s="598"/>
      <c r="DBV233" s="598"/>
      <c r="DBW233" s="598"/>
      <c r="DBX233" s="598"/>
      <c r="DBY233" s="598"/>
      <c r="DBZ233" s="598"/>
      <c r="DCA233" s="600"/>
      <c r="DCB233" s="599"/>
      <c r="DCC233" s="599"/>
      <c r="DCD233" s="599"/>
      <c r="DCE233" s="360"/>
      <c r="DCF233" s="600"/>
      <c r="DCG233" s="600"/>
      <c r="DCH233" s="600"/>
      <c r="DCI233" s="598"/>
      <c r="DCJ233" s="598"/>
      <c r="DCK233" s="598"/>
      <c r="DCL233" s="598"/>
      <c r="DCM233" s="598"/>
      <c r="DCN233" s="598"/>
      <c r="DCO233" s="598"/>
      <c r="DCP233" s="598"/>
      <c r="DCQ233" s="600"/>
      <c r="DCR233" s="599"/>
      <c r="DCS233" s="599"/>
      <c r="DCT233" s="599"/>
      <c r="DCU233" s="360"/>
      <c r="DCV233" s="600"/>
      <c r="DCW233" s="600"/>
      <c r="DCX233" s="600"/>
      <c r="DCY233" s="598"/>
      <c r="DCZ233" s="598"/>
      <c r="DDA233" s="598"/>
      <c r="DDB233" s="598"/>
      <c r="DDC233" s="598"/>
      <c r="DDD233" s="598"/>
      <c r="DDE233" s="598"/>
      <c r="DDF233" s="598"/>
      <c r="DDG233" s="600"/>
      <c r="DDH233" s="599"/>
      <c r="DDI233" s="599"/>
      <c r="DDJ233" s="599"/>
      <c r="DDK233" s="360"/>
      <c r="DDL233" s="600"/>
      <c r="DDM233" s="600"/>
      <c r="DDN233" s="600"/>
      <c r="DDO233" s="598"/>
      <c r="DDP233" s="598"/>
      <c r="DDQ233" s="598"/>
      <c r="DDR233" s="598"/>
      <c r="DDS233" s="598"/>
      <c r="DDT233" s="598"/>
      <c r="DDU233" s="598"/>
      <c r="DDV233" s="598"/>
      <c r="DDW233" s="600"/>
      <c r="DDX233" s="599"/>
      <c r="DDY233" s="599"/>
      <c r="DDZ233" s="599"/>
      <c r="DEA233" s="360"/>
      <c r="DEB233" s="600"/>
      <c r="DEC233" s="600"/>
      <c r="DED233" s="600"/>
      <c r="DEE233" s="598"/>
      <c r="DEF233" s="598"/>
      <c r="DEG233" s="598"/>
      <c r="DEH233" s="598"/>
      <c r="DEI233" s="598"/>
      <c r="DEJ233" s="598"/>
      <c r="DEK233" s="598"/>
      <c r="DEL233" s="598"/>
      <c r="DEM233" s="600"/>
      <c r="DEN233" s="599"/>
      <c r="DEO233" s="599"/>
      <c r="DEP233" s="599"/>
      <c r="DEQ233" s="360"/>
      <c r="DER233" s="600"/>
      <c r="DES233" s="600"/>
      <c r="DET233" s="600"/>
      <c r="DEU233" s="598"/>
      <c r="DEV233" s="598"/>
      <c r="DEW233" s="598"/>
      <c r="DEX233" s="598"/>
      <c r="DEY233" s="598"/>
      <c r="DEZ233" s="598"/>
      <c r="DFA233" s="598"/>
      <c r="DFB233" s="598"/>
      <c r="DFC233" s="600"/>
      <c r="DFD233" s="599"/>
      <c r="DFE233" s="599"/>
      <c r="DFF233" s="599"/>
      <c r="DFG233" s="360"/>
      <c r="DFH233" s="600"/>
      <c r="DFI233" s="600"/>
      <c r="DFJ233" s="600"/>
      <c r="DFK233" s="598"/>
      <c r="DFL233" s="598"/>
      <c r="DFM233" s="598"/>
      <c r="DFN233" s="598"/>
      <c r="DFO233" s="598"/>
      <c r="DFP233" s="598"/>
      <c r="DFQ233" s="598"/>
      <c r="DFR233" s="598"/>
      <c r="DFS233" s="600"/>
      <c r="DFT233" s="599"/>
      <c r="DFU233" s="599"/>
      <c r="DFV233" s="599"/>
      <c r="DFW233" s="360"/>
      <c r="DFX233" s="600"/>
      <c r="DFY233" s="600"/>
      <c r="DFZ233" s="600"/>
      <c r="DGA233" s="598"/>
      <c r="DGB233" s="598"/>
      <c r="DGC233" s="598"/>
      <c r="DGD233" s="598"/>
      <c r="DGE233" s="598"/>
      <c r="DGF233" s="598"/>
      <c r="DGG233" s="598"/>
      <c r="DGH233" s="598"/>
      <c r="DGI233" s="600"/>
      <c r="DGJ233" s="599"/>
      <c r="DGK233" s="599"/>
      <c r="DGL233" s="599"/>
      <c r="DGM233" s="360"/>
      <c r="DGN233" s="600"/>
      <c r="DGO233" s="600"/>
      <c r="DGP233" s="600"/>
      <c r="DGQ233" s="598"/>
      <c r="DGR233" s="598"/>
      <c r="DGS233" s="598"/>
      <c r="DGT233" s="598"/>
      <c r="DGU233" s="598"/>
      <c r="DGV233" s="598"/>
      <c r="DGW233" s="598"/>
      <c r="DGX233" s="598"/>
      <c r="DGY233" s="600"/>
      <c r="DGZ233" s="599"/>
      <c r="DHA233" s="599"/>
      <c r="DHB233" s="599"/>
      <c r="DHC233" s="360"/>
      <c r="DHD233" s="600"/>
      <c r="DHE233" s="600"/>
      <c r="DHF233" s="600"/>
      <c r="DHG233" s="598"/>
      <c r="DHH233" s="598"/>
      <c r="DHI233" s="598"/>
      <c r="DHJ233" s="598"/>
      <c r="DHK233" s="598"/>
      <c r="DHL233" s="598"/>
      <c r="DHM233" s="598"/>
      <c r="DHN233" s="598"/>
      <c r="DHO233" s="600"/>
      <c r="DHP233" s="599"/>
      <c r="DHQ233" s="599"/>
      <c r="DHR233" s="599"/>
      <c r="DHS233" s="360"/>
      <c r="DHT233" s="600"/>
      <c r="DHU233" s="600"/>
      <c r="DHV233" s="600"/>
      <c r="DHW233" s="598"/>
      <c r="DHX233" s="598"/>
      <c r="DHY233" s="598"/>
      <c r="DHZ233" s="598"/>
      <c r="DIA233" s="598"/>
      <c r="DIB233" s="598"/>
      <c r="DIC233" s="598"/>
      <c r="DID233" s="598"/>
      <c r="DIE233" s="600"/>
      <c r="DIF233" s="599"/>
      <c r="DIG233" s="599"/>
      <c r="DIH233" s="599"/>
      <c r="DII233" s="360"/>
      <c r="DIJ233" s="600"/>
      <c r="DIK233" s="600"/>
      <c r="DIL233" s="600"/>
      <c r="DIM233" s="598"/>
      <c r="DIN233" s="598"/>
      <c r="DIO233" s="598"/>
      <c r="DIP233" s="598"/>
      <c r="DIQ233" s="598"/>
      <c r="DIR233" s="598"/>
      <c r="DIS233" s="598"/>
      <c r="DIT233" s="598"/>
      <c r="DIU233" s="600"/>
      <c r="DIV233" s="599"/>
      <c r="DIW233" s="599"/>
      <c r="DIX233" s="599"/>
      <c r="DIY233" s="360"/>
      <c r="DIZ233" s="600"/>
      <c r="DJA233" s="600"/>
      <c r="DJB233" s="600"/>
      <c r="DJC233" s="598"/>
      <c r="DJD233" s="598"/>
      <c r="DJE233" s="598"/>
      <c r="DJF233" s="598"/>
      <c r="DJG233" s="598"/>
      <c r="DJH233" s="598"/>
      <c r="DJI233" s="598"/>
      <c r="DJJ233" s="598"/>
      <c r="DJK233" s="600"/>
      <c r="DJL233" s="599"/>
      <c r="DJM233" s="599"/>
      <c r="DJN233" s="599"/>
      <c r="DJO233" s="360"/>
      <c r="DJP233" s="600"/>
      <c r="DJQ233" s="600"/>
      <c r="DJR233" s="600"/>
      <c r="DJS233" s="598"/>
      <c r="DJT233" s="598"/>
      <c r="DJU233" s="598"/>
      <c r="DJV233" s="598"/>
      <c r="DJW233" s="598"/>
      <c r="DJX233" s="598"/>
      <c r="DJY233" s="598"/>
      <c r="DJZ233" s="598"/>
      <c r="DKA233" s="600"/>
      <c r="DKB233" s="599"/>
      <c r="DKC233" s="599"/>
      <c r="DKD233" s="599"/>
      <c r="DKE233" s="360"/>
      <c r="DKF233" s="600"/>
      <c r="DKG233" s="600"/>
      <c r="DKH233" s="600"/>
      <c r="DKI233" s="598"/>
      <c r="DKJ233" s="598"/>
      <c r="DKK233" s="598"/>
      <c r="DKL233" s="598"/>
      <c r="DKM233" s="598"/>
      <c r="DKN233" s="598"/>
      <c r="DKO233" s="598"/>
      <c r="DKP233" s="598"/>
      <c r="DKQ233" s="600"/>
      <c r="DKR233" s="599"/>
      <c r="DKS233" s="599"/>
      <c r="DKT233" s="599"/>
      <c r="DKU233" s="360"/>
      <c r="DKV233" s="600"/>
      <c r="DKW233" s="600"/>
      <c r="DKX233" s="600"/>
      <c r="DKY233" s="598"/>
      <c r="DKZ233" s="598"/>
      <c r="DLA233" s="598"/>
      <c r="DLB233" s="598"/>
      <c r="DLC233" s="598"/>
      <c r="DLD233" s="598"/>
      <c r="DLE233" s="598"/>
      <c r="DLF233" s="598"/>
      <c r="DLG233" s="600"/>
      <c r="DLH233" s="599"/>
      <c r="DLI233" s="599"/>
      <c r="DLJ233" s="599"/>
      <c r="DLK233" s="360"/>
      <c r="DLL233" s="600"/>
      <c r="DLM233" s="600"/>
      <c r="DLN233" s="600"/>
      <c r="DLO233" s="598"/>
      <c r="DLP233" s="598"/>
      <c r="DLQ233" s="598"/>
      <c r="DLR233" s="598"/>
      <c r="DLS233" s="598"/>
      <c r="DLT233" s="598"/>
      <c r="DLU233" s="598"/>
      <c r="DLV233" s="598"/>
      <c r="DLW233" s="600"/>
      <c r="DLX233" s="599"/>
      <c r="DLY233" s="599"/>
      <c r="DLZ233" s="599"/>
      <c r="DMA233" s="360"/>
      <c r="DMB233" s="600"/>
      <c r="DMC233" s="600"/>
      <c r="DMD233" s="600"/>
      <c r="DME233" s="598"/>
      <c r="DMF233" s="598"/>
      <c r="DMG233" s="598"/>
      <c r="DMH233" s="598"/>
      <c r="DMI233" s="598"/>
      <c r="DMJ233" s="598"/>
      <c r="DMK233" s="598"/>
      <c r="DML233" s="598"/>
      <c r="DMM233" s="600"/>
      <c r="DMN233" s="599"/>
      <c r="DMO233" s="599"/>
      <c r="DMP233" s="599"/>
      <c r="DMQ233" s="360"/>
      <c r="DMR233" s="600"/>
      <c r="DMS233" s="600"/>
      <c r="DMT233" s="600"/>
      <c r="DMU233" s="598"/>
      <c r="DMV233" s="598"/>
      <c r="DMW233" s="598"/>
      <c r="DMX233" s="598"/>
      <c r="DMY233" s="598"/>
      <c r="DMZ233" s="598"/>
      <c r="DNA233" s="598"/>
      <c r="DNB233" s="598"/>
      <c r="DNC233" s="600"/>
      <c r="DND233" s="599"/>
      <c r="DNE233" s="599"/>
      <c r="DNF233" s="599"/>
      <c r="DNG233" s="360"/>
      <c r="DNH233" s="600"/>
      <c r="DNI233" s="600"/>
      <c r="DNJ233" s="600"/>
      <c r="DNK233" s="598"/>
      <c r="DNL233" s="598"/>
      <c r="DNM233" s="598"/>
      <c r="DNN233" s="598"/>
      <c r="DNO233" s="598"/>
      <c r="DNP233" s="598"/>
      <c r="DNQ233" s="598"/>
      <c r="DNR233" s="598"/>
      <c r="DNS233" s="600"/>
      <c r="DNT233" s="599"/>
      <c r="DNU233" s="599"/>
      <c r="DNV233" s="599"/>
      <c r="DNW233" s="360"/>
      <c r="DNX233" s="600"/>
      <c r="DNY233" s="600"/>
      <c r="DNZ233" s="600"/>
      <c r="DOA233" s="598"/>
      <c r="DOB233" s="598"/>
      <c r="DOC233" s="598"/>
      <c r="DOD233" s="598"/>
      <c r="DOE233" s="598"/>
      <c r="DOF233" s="598"/>
      <c r="DOG233" s="598"/>
      <c r="DOH233" s="598"/>
      <c r="DOI233" s="600"/>
      <c r="DOJ233" s="599"/>
      <c r="DOK233" s="599"/>
      <c r="DOL233" s="599"/>
      <c r="DOM233" s="360"/>
      <c r="DON233" s="600"/>
      <c r="DOO233" s="600"/>
      <c r="DOP233" s="600"/>
      <c r="DOQ233" s="598"/>
      <c r="DOR233" s="598"/>
      <c r="DOS233" s="598"/>
      <c r="DOT233" s="598"/>
      <c r="DOU233" s="598"/>
      <c r="DOV233" s="598"/>
      <c r="DOW233" s="598"/>
      <c r="DOX233" s="598"/>
      <c r="DOY233" s="600"/>
      <c r="DOZ233" s="599"/>
      <c r="DPA233" s="599"/>
      <c r="DPB233" s="599"/>
      <c r="DPC233" s="360"/>
      <c r="DPD233" s="600"/>
      <c r="DPE233" s="600"/>
      <c r="DPF233" s="600"/>
      <c r="DPG233" s="598"/>
      <c r="DPH233" s="598"/>
      <c r="DPI233" s="598"/>
      <c r="DPJ233" s="598"/>
      <c r="DPK233" s="598"/>
      <c r="DPL233" s="598"/>
      <c r="DPM233" s="598"/>
      <c r="DPN233" s="598"/>
      <c r="DPO233" s="600"/>
      <c r="DPP233" s="599"/>
      <c r="DPQ233" s="599"/>
      <c r="DPR233" s="599"/>
      <c r="DPS233" s="360"/>
      <c r="DPT233" s="600"/>
      <c r="DPU233" s="600"/>
      <c r="DPV233" s="600"/>
      <c r="DPW233" s="598"/>
      <c r="DPX233" s="598"/>
      <c r="DPY233" s="598"/>
      <c r="DPZ233" s="598"/>
      <c r="DQA233" s="598"/>
      <c r="DQB233" s="598"/>
      <c r="DQC233" s="598"/>
      <c r="DQD233" s="598"/>
      <c r="DQE233" s="600"/>
      <c r="DQF233" s="599"/>
      <c r="DQG233" s="599"/>
      <c r="DQH233" s="599"/>
      <c r="DQI233" s="360"/>
      <c r="DQJ233" s="600"/>
      <c r="DQK233" s="600"/>
      <c r="DQL233" s="600"/>
      <c r="DQM233" s="598"/>
      <c r="DQN233" s="598"/>
      <c r="DQO233" s="598"/>
      <c r="DQP233" s="598"/>
      <c r="DQQ233" s="598"/>
      <c r="DQR233" s="598"/>
      <c r="DQS233" s="598"/>
      <c r="DQT233" s="598"/>
      <c r="DQU233" s="600"/>
      <c r="DQV233" s="599"/>
      <c r="DQW233" s="599"/>
      <c r="DQX233" s="599"/>
      <c r="DQY233" s="360"/>
      <c r="DQZ233" s="600"/>
      <c r="DRA233" s="600"/>
      <c r="DRB233" s="600"/>
      <c r="DRC233" s="598"/>
      <c r="DRD233" s="598"/>
      <c r="DRE233" s="598"/>
      <c r="DRF233" s="598"/>
      <c r="DRG233" s="598"/>
      <c r="DRH233" s="598"/>
      <c r="DRI233" s="598"/>
      <c r="DRJ233" s="598"/>
      <c r="DRK233" s="600"/>
      <c r="DRL233" s="599"/>
      <c r="DRM233" s="599"/>
      <c r="DRN233" s="599"/>
      <c r="DRO233" s="360"/>
      <c r="DRP233" s="600"/>
      <c r="DRQ233" s="600"/>
      <c r="DRR233" s="600"/>
      <c r="DRS233" s="598"/>
      <c r="DRT233" s="598"/>
      <c r="DRU233" s="598"/>
      <c r="DRV233" s="598"/>
      <c r="DRW233" s="598"/>
      <c r="DRX233" s="598"/>
      <c r="DRY233" s="598"/>
      <c r="DRZ233" s="598"/>
      <c r="DSA233" s="600"/>
      <c r="DSB233" s="599"/>
      <c r="DSC233" s="599"/>
      <c r="DSD233" s="599"/>
      <c r="DSE233" s="360"/>
      <c r="DSF233" s="600"/>
      <c r="DSG233" s="600"/>
      <c r="DSH233" s="600"/>
      <c r="DSI233" s="598"/>
      <c r="DSJ233" s="598"/>
      <c r="DSK233" s="598"/>
      <c r="DSL233" s="598"/>
      <c r="DSM233" s="598"/>
      <c r="DSN233" s="598"/>
      <c r="DSO233" s="598"/>
      <c r="DSP233" s="598"/>
      <c r="DSQ233" s="600"/>
      <c r="DSR233" s="599"/>
      <c r="DSS233" s="599"/>
      <c r="DST233" s="599"/>
      <c r="DSU233" s="360"/>
      <c r="DSV233" s="600"/>
      <c r="DSW233" s="600"/>
      <c r="DSX233" s="600"/>
      <c r="DSY233" s="598"/>
      <c r="DSZ233" s="598"/>
      <c r="DTA233" s="598"/>
      <c r="DTB233" s="598"/>
      <c r="DTC233" s="598"/>
      <c r="DTD233" s="598"/>
      <c r="DTE233" s="598"/>
      <c r="DTF233" s="598"/>
      <c r="DTG233" s="600"/>
      <c r="DTH233" s="599"/>
      <c r="DTI233" s="599"/>
      <c r="DTJ233" s="599"/>
      <c r="DTK233" s="360"/>
      <c r="DTL233" s="600"/>
      <c r="DTM233" s="600"/>
      <c r="DTN233" s="600"/>
      <c r="DTO233" s="598"/>
      <c r="DTP233" s="598"/>
      <c r="DTQ233" s="598"/>
      <c r="DTR233" s="598"/>
      <c r="DTS233" s="598"/>
      <c r="DTT233" s="598"/>
      <c r="DTU233" s="598"/>
      <c r="DTV233" s="598"/>
      <c r="DTW233" s="600"/>
      <c r="DTX233" s="599"/>
      <c r="DTY233" s="599"/>
      <c r="DTZ233" s="599"/>
      <c r="DUA233" s="360"/>
      <c r="DUB233" s="600"/>
      <c r="DUC233" s="600"/>
      <c r="DUD233" s="600"/>
      <c r="DUE233" s="598"/>
      <c r="DUF233" s="598"/>
      <c r="DUG233" s="598"/>
      <c r="DUH233" s="598"/>
      <c r="DUI233" s="598"/>
      <c r="DUJ233" s="598"/>
      <c r="DUK233" s="598"/>
      <c r="DUL233" s="598"/>
      <c r="DUM233" s="600"/>
      <c r="DUN233" s="599"/>
      <c r="DUO233" s="599"/>
      <c r="DUP233" s="599"/>
      <c r="DUQ233" s="360"/>
      <c r="DUR233" s="600"/>
      <c r="DUS233" s="600"/>
      <c r="DUT233" s="600"/>
      <c r="DUU233" s="598"/>
      <c r="DUV233" s="598"/>
      <c r="DUW233" s="598"/>
      <c r="DUX233" s="598"/>
      <c r="DUY233" s="598"/>
      <c r="DUZ233" s="598"/>
      <c r="DVA233" s="598"/>
      <c r="DVB233" s="598"/>
      <c r="DVC233" s="600"/>
      <c r="DVD233" s="599"/>
      <c r="DVE233" s="599"/>
      <c r="DVF233" s="599"/>
      <c r="DVG233" s="360"/>
      <c r="DVH233" s="600"/>
      <c r="DVI233" s="600"/>
      <c r="DVJ233" s="600"/>
      <c r="DVK233" s="598"/>
      <c r="DVL233" s="598"/>
      <c r="DVM233" s="598"/>
      <c r="DVN233" s="598"/>
      <c r="DVO233" s="598"/>
      <c r="DVP233" s="598"/>
      <c r="DVQ233" s="598"/>
      <c r="DVR233" s="598"/>
      <c r="DVS233" s="600"/>
      <c r="DVT233" s="599"/>
      <c r="DVU233" s="599"/>
      <c r="DVV233" s="599"/>
      <c r="DVW233" s="360"/>
      <c r="DVX233" s="600"/>
      <c r="DVY233" s="600"/>
      <c r="DVZ233" s="600"/>
      <c r="DWA233" s="598"/>
      <c r="DWB233" s="598"/>
      <c r="DWC233" s="598"/>
      <c r="DWD233" s="598"/>
      <c r="DWE233" s="598"/>
      <c r="DWF233" s="598"/>
      <c r="DWG233" s="598"/>
      <c r="DWH233" s="598"/>
      <c r="DWI233" s="600"/>
      <c r="DWJ233" s="599"/>
      <c r="DWK233" s="599"/>
      <c r="DWL233" s="599"/>
      <c r="DWM233" s="360"/>
      <c r="DWN233" s="600"/>
      <c r="DWO233" s="600"/>
      <c r="DWP233" s="600"/>
      <c r="DWQ233" s="598"/>
      <c r="DWR233" s="598"/>
      <c r="DWS233" s="598"/>
      <c r="DWT233" s="598"/>
      <c r="DWU233" s="598"/>
      <c r="DWV233" s="598"/>
      <c r="DWW233" s="598"/>
      <c r="DWX233" s="598"/>
      <c r="DWY233" s="600"/>
      <c r="DWZ233" s="599"/>
      <c r="DXA233" s="599"/>
      <c r="DXB233" s="599"/>
      <c r="DXC233" s="360"/>
      <c r="DXD233" s="600"/>
      <c r="DXE233" s="600"/>
      <c r="DXF233" s="600"/>
      <c r="DXG233" s="598"/>
      <c r="DXH233" s="598"/>
      <c r="DXI233" s="598"/>
      <c r="DXJ233" s="598"/>
      <c r="DXK233" s="598"/>
      <c r="DXL233" s="598"/>
      <c r="DXM233" s="598"/>
      <c r="DXN233" s="598"/>
      <c r="DXO233" s="600"/>
      <c r="DXP233" s="599"/>
      <c r="DXQ233" s="599"/>
      <c r="DXR233" s="599"/>
      <c r="DXS233" s="360"/>
      <c r="DXT233" s="600"/>
      <c r="DXU233" s="600"/>
      <c r="DXV233" s="600"/>
      <c r="DXW233" s="598"/>
      <c r="DXX233" s="598"/>
      <c r="DXY233" s="598"/>
      <c r="DXZ233" s="598"/>
      <c r="DYA233" s="598"/>
      <c r="DYB233" s="598"/>
      <c r="DYC233" s="598"/>
      <c r="DYD233" s="598"/>
      <c r="DYE233" s="600"/>
      <c r="DYF233" s="599"/>
      <c r="DYG233" s="599"/>
      <c r="DYH233" s="599"/>
      <c r="DYI233" s="360"/>
      <c r="DYJ233" s="600"/>
      <c r="DYK233" s="600"/>
      <c r="DYL233" s="600"/>
      <c r="DYM233" s="598"/>
      <c r="DYN233" s="598"/>
      <c r="DYO233" s="598"/>
      <c r="DYP233" s="598"/>
      <c r="DYQ233" s="598"/>
      <c r="DYR233" s="598"/>
      <c r="DYS233" s="598"/>
      <c r="DYT233" s="598"/>
      <c r="DYU233" s="600"/>
      <c r="DYV233" s="599"/>
      <c r="DYW233" s="599"/>
      <c r="DYX233" s="599"/>
      <c r="DYY233" s="360"/>
      <c r="DYZ233" s="600"/>
      <c r="DZA233" s="600"/>
      <c r="DZB233" s="600"/>
      <c r="DZC233" s="598"/>
      <c r="DZD233" s="598"/>
      <c r="DZE233" s="598"/>
      <c r="DZF233" s="598"/>
      <c r="DZG233" s="598"/>
      <c r="DZH233" s="598"/>
      <c r="DZI233" s="598"/>
      <c r="DZJ233" s="598"/>
      <c r="DZK233" s="600"/>
      <c r="DZL233" s="599"/>
      <c r="DZM233" s="599"/>
      <c r="DZN233" s="599"/>
      <c r="DZO233" s="360"/>
      <c r="DZP233" s="600"/>
      <c r="DZQ233" s="600"/>
      <c r="DZR233" s="600"/>
      <c r="DZS233" s="598"/>
      <c r="DZT233" s="598"/>
      <c r="DZU233" s="598"/>
      <c r="DZV233" s="598"/>
      <c r="DZW233" s="598"/>
      <c r="DZX233" s="598"/>
      <c r="DZY233" s="598"/>
      <c r="DZZ233" s="598"/>
      <c r="EAA233" s="600"/>
      <c r="EAB233" s="599"/>
      <c r="EAC233" s="599"/>
      <c r="EAD233" s="599"/>
      <c r="EAE233" s="360"/>
      <c r="EAF233" s="600"/>
      <c r="EAG233" s="600"/>
      <c r="EAH233" s="600"/>
      <c r="EAI233" s="598"/>
      <c r="EAJ233" s="598"/>
      <c r="EAK233" s="598"/>
      <c r="EAL233" s="598"/>
      <c r="EAM233" s="598"/>
      <c r="EAN233" s="598"/>
      <c r="EAO233" s="598"/>
      <c r="EAP233" s="598"/>
      <c r="EAQ233" s="600"/>
      <c r="EAR233" s="599"/>
      <c r="EAS233" s="599"/>
      <c r="EAT233" s="599"/>
      <c r="EAU233" s="360"/>
      <c r="EAV233" s="600"/>
      <c r="EAW233" s="600"/>
      <c r="EAX233" s="600"/>
      <c r="EAY233" s="598"/>
      <c r="EAZ233" s="598"/>
      <c r="EBA233" s="598"/>
      <c r="EBB233" s="598"/>
      <c r="EBC233" s="598"/>
      <c r="EBD233" s="598"/>
      <c r="EBE233" s="598"/>
      <c r="EBF233" s="598"/>
      <c r="EBG233" s="600"/>
      <c r="EBH233" s="599"/>
      <c r="EBI233" s="599"/>
      <c r="EBJ233" s="599"/>
      <c r="EBK233" s="360"/>
      <c r="EBL233" s="600"/>
      <c r="EBM233" s="600"/>
      <c r="EBN233" s="600"/>
      <c r="EBO233" s="598"/>
      <c r="EBP233" s="598"/>
      <c r="EBQ233" s="598"/>
      <c r="EBR233" s="598"/>
      <c r="EBS233" s="598"/>
      <c r="EBT233" s="598"/>
      <c r="EBU233" s="598"/>
      <c r="EBV233" s="598"/>
      <c r="EBW233" s="600"/>
      <c r="EBX233" s="599"/>
      <c r="EBY233" s="599"/>
      <c r="EBZ233" s="599"/>
      <c r="ECA233" s="360"/>
      <c r="ECB233" s="600"/>
      <c r="ECC233" s="600"/>
      <c r="ECD233" s="600"/>
      <c r="ECE233" s="598"/>
      <c r="ECF233" s="598"/>
      <c r="ECG233" s="598"/>
      <c r="ECH233" s="598"/>
      <c r="ECI233" s="598"/>
      <c r="ECJ233" s="598"/>
      <c r="ECK233" s="598"/>
      <c r="ECL233" s="598"/>
      <c r="ECM233" s="600"/>
      <c r="ECN233" s="599"/>
      <c r="ECO233" s="599"/>
      <c r="ECP233" s="599"/>
      <c r="ECQ233" s="360"/>
      <c r="ECR233" s="600"/>
      <c r="ECS233" s="600"/>
      <c r="ECT233" s="600"/>
      <c r="ECU233" s="598"/>
      <c r="ECV233" s="598"/>
      <c r="ECW233" s="598"/>
      <c r="ECX233" s="598"/>
      <c r="ECY233" s="598"/>
      <c r="ECZ233" s="598"/>
      <c r="EDA233" s="598"/>
      <c r="EDB233" s="598"/>
      <c r="EDC233" s="600"/>
      <c r="EDD233" s="599"/>
      <c r="EDE233" s="599"/>
      <c r="EDF233" s="599"/>
      <c r="EDG233" s="360"/>
      <c r="EDH233" s="600"/>
      <c r="EDI233" s="600"/>
      <c r="EDJ233" s="600"/>
      <c r="EDK233" s="598"/>
      <c r="EDL233" s="598"/>
      <c r="EDM233" s="598"/>
      <c r="EDN233" s="598"/>
      <c r="EDO233" s="598"/>
      <c r="EDP233" s="598"/>
      <c r="EDQ233" s="598"/>
      <c r="EDR233" s="598"/>
      <c r="EDS233" s="600"/>
      <c r="EDT233" s="599"/>
      <c r="EDU233" s="599"/>
      <c r="EDV233" s="599"/>
      <c r="EDW233" s="360"/>
      <c r="EDX233" s="600"/>
      <c r="EDY233" s="600"/>
      <c r="EDZ233" s="600"/>
      <c r="EEA233" s="598"/>
      <c r="EEB233" s="598"/>
      <c r="EEC233" s="598"/>
      <c r="EED233" s="598"/>
      <c r="EEE233" s="598"/>
      <c r="EEF233" s="598"/>
      <c r="EEG233" s="598"/>
      <c r="EEH233" s="598"/>
      <c r="EEI233" s="600"/>
      <c r="EEJ233" s="599"/>
      <c r="EEK233" s="599"/>
      <c r="EEL233" s="599"/>
      <c r="EEM233" s="360"/>
      <c r="EEN233" s="600"/>
      <c r="EEO233" s="600"/>
      <c r="EEP233" s="600"/>
      <c r="EEQ233" s="598"/>
      <c r="EER233" s="598"/>
      <c r="EES233" s="598"/>
      <c r="EET233" s="598"/>
      <c r="EEU233" s="598"/>
      <c r="EEV233" s="598"/>
      <c r="EEW233" s="598"/>
      <c r="EEX233" s="598"/>
      <c r="EEY233" s="600"/>
      <c r="EEZ233" s="599"/>
      <c r="EFA233" s="599"/>
      <c r="EFB233" s="599"/>
      <c r="EFC233" s="360"/>
      <c r="EFD233" s="600"/>
      <c r="EFE233" s="600"/>
      <c r="EFF233" s="600"/>
      <c r="EFG233" s="598"/>
      <c r="EFH233" s="598"/>
      <c r="EFI233" s="598"/>
      <c r="EFJ233" s="598"/>
      <c r="EFK233" s="598"/>
      <c r="EFL233" s="598"/>
      <c r="EFM233" s="598"/>
      <c r="EFN233" s="598"/>
      <c r="EFO233" s="600"/>
      <c r="EFP233" s="599"/>
      <c r="EFQ233" s="599"/>
      <c r="EFR233" s="599"/>
      <c r="EFS233" s="360"/>
      <c r="EFT233" s="600"/>
      <c r="EFU233" s="600"/>
      <c r="EFV233" s="600"/>
      <c r="EFW233" s="598"/>
      <c r="EFX233" s="598"/>
      <c r="EFY233" s="598"/>
      <c r="EFZ233" s="598"/>
      <c r="EGA233" s="598"/>
      <c r="EGB233" s="598"/>
      <c r="EGC233" s="598"/>
      <c r="EGD233" s="598"/>
      <c r="EGE233" s="600"/>
      <c r="EGF233" s="599"/>
      <c r="EGG233" s="599"/>
      <c r="EGH233" s="599"/>
      <c r="EGI233" s="360"/>
      <c r="EGJ233" s="600"/>
      <c r="EGK233" s="600"/>
      <c r="EGL233" s="600"/>
      <c r="EGM233" s="598"/>
      <c r="EGN233" s="598"/>
      <c r="EGO233" s="598"/>
      <c r="EGP233" s="598"/>
      <c r="EGQ233" s="598"/>
      <c r="EGR233" s="598"/>
      <c r="EGS233" s="598"/>
      <c r="EGT233" s="598"/>
      <c r="EGU233" s="600"/>
      <c r="EGV233" s="599"/>
      <c r="EGW233" s="599"/>
      <c r="EGX233" s="599"/>
      <c r="EGY233" s="360"/>
      <c r="EGZ233" s="600"/>
      <c r="EHA233" s="600"/>
      <c r="EHB233" s="600"/>
      <c r="EHC233" s="598"/>
      <c r="EHD233" s="598"/>
      <c r="EHE233" s="598"/>
      <c r="EHF233" s="598"/>
      <c r="EHG233" s="598"/>
      <c r="EHH233" s="598"/>
      <c r="EHI233" s="598"/>
      <c r="EHJ233" s="598"/>
      <c r="EHK233" s="600"/>
      <c r="EHL233" s="599"/>
      <c r="EHM233" s="599"/>
      <c r="EHN233" s="599"/>
      <c r="EHO233" s="360"/>
      <c r="EHP233" s="600"/>
      <c r="EHQ233" s="600"/>
      <c r="EHR233" s="600"/>
      <c r="EHS233" s="598"/>
      <c r="EHT233" s="598"/>
      <c r="EHU233" s="598"/>
      <c r="EHV233" s="598"/>
      <c r="EHW233" s="598"/>
      <c r="EHX233" s="598"/>
      <c r="EHY233" s="598"/>
      <c r="EHZ233" s="598"/>
      <c r="EIA233" s="600"/>
      <c r="EIB233" s="599"/>
      <c r="EIC233" s="599"/>
      <c r="EID233" s="599"/>
      <c r="EIE233" s="360"/>
      <c r="EIF233" s="600"/>
      <c r="EIG233" s="600"/>
      <c r="EIH233" s="600"/>
      <c r="EII233" s="598"/>
      <c r="EIJ233" s="598"/>
      <c r="EIK233" s="598"/>
      <c r="EIL233" s="598"/>
      <c r="EIM233" s="598"/>
      <c r="EIN233" s="598"/>
      <c r="EIO233" s="598"/>
      <c r="EIP233" s="598"/>
      <c r="EIQ233" s="600"/>
      <c r="EIR233" s="599"/>
      <c r="EIS233" s="599"/>
      <c r="EIT233" s="599"/>
      <c r="EIU233" s="360"/>
      <c r="EIV233" s="600"/>
      <c r="EIW233" s="600"/>
      <c r="EIX233" s="600"/>
      <c r="EIY233" s="598"/>
      <c r="EIZ233" s="598"/>
      <c r="EJA233" s="598"/>
      <c r="EJB233" s="598"/>
      <c r="EJC233" s="598"/>
      <c r="EJD233" s="598"/>
      <c r="EJE233" s="598"/>
      <c r="EJF233" s="598"/>
      <c r="EJG233" s="600"/>
      <c r="EJH233" s="599"/>
      <c r="EJI233" s="599"/>
      <c r="EJJ233" s="599"/>
      <c r="EJK233" s="360"/>
      <c r="EJL233" s="600"/>
      <c r="EJM233" s="600"/>
      <c r="EJN233" s="600"/>
      <c r="EJO233" s="598"/>
      <c r="EJP233" s="598"/>
      <c r="EJQ233" s="598"/>
      <c r="EJR233" s="598"/>
      <c r="EJS233" s="598"/>
      <c r="EJT233" s="598"/>
      <c r="EJU233" s="598"/>
      <c r="EJV233" s="598"/>
      <c r="EJW233" s="600"/>
      <c r="EJX233" s="599"/>
      <c r="EJY233" s="599"/>
      <c r="EJZ233" s="599"/>
      <c r="EKA233" s="360"/>
      <c r="EKB233" s="600"/>
      <c r="EKC233" s="600"/>
      <c r="EKD233" s="600"/>
      <c r="EKE233" s="598"/>
      <c r="EKF233" s="598"/>
      <c r="EKG233" s="598"/>
      <c r="EKH233" s="598"/>
      <c r="EKI233" s="598"/>
      <c r="EKJ233" s="598"/>
      <c r="EKK233" s="598"/>
      <c r="EKL233" s="598"/>
      <c r="EKM233" s="600"/>
      <c r="EKN233" s="599"/>
      <c r="EKO233" s="599"/>
      <c r="EKP233" s="599"/>
      <c r="EKQ233" s="360"/>
      <c r="EKR233" s="600"/>
      <c r="EKS233" s="600"/>
      <c r="EKT233" s="600"/>
      <c r="EKU233" s="598"/>
      <c r="EKV233" s="598"/>
      <c r="EKW233" s="598"/>
      <c r="EKX233" s="598"/>
      <c r="EKY233" s="598"/>
      <c r="EKZ233" s="598"/>
      <c r="ELA233" s="598"/>
      <c r="ELB233" s="598"/>
      <c r="ELC233" s="600"/>
      <c r="ELD233" s="599"/>
      <c r="ELE233" s="599"/>
      <c r="ELF233" s="599"/>
      <c r="ELG233" s="360"/>
      <c r="ELH233" s="600"/>
      <c r="ELI233" s="600"/>
      <c r="ELJ233" s="600"/>
      <c r="ELK233" s="598"/>
      <c r="ELL233" s="598"/>
      <c r="ELM233" s="598"/>
      <c r="ELN233" s="598"/>
      <c r="ELO233" s="598"/>
      <c r="ELP233" s="598"/>
      <c r="ELQ233" s="598"/>
      <c r="ELR233" s="598"/>
      <c r="ELS233" s="600"/>
      <c r="ELT233" s="599"/>
      <c r="ELU233" s="599"/>
      <c r="ELV233" s="599"/>
      <c r="ELW233" s="360"/>
      <c r="ELX233" s="600"/>
      <c r="ELY233" s="600"/>
      <c r="ELZ233" s="600"/>
      <c r="EMA233" s="598"/>
      <c r="EMB233" s="598"/>
      <c r="EMC233" s="598"/>
      <c r="EMD233" s="598"/>
      <c r="EME233" s="598"/>
      <c r="EMF233" s="598"/>
      <c r="EMG233" s="598"/>
      <c r="EMH233" s="598"/>
      <c r="EMI233" s="600"/>
      <c r="EMJ233" s="599"/>
      <c r="EMK233" s="599"/>
      <c r="EML233" s="599"/>
      <c r="EMM233" s="360"/>
      <c r="EMN233" s="600"/>
      <c r="EMO233" s="600"/>
      <c r="EMP233" s="600"/>
      <c r="EMQ233" s="598"/>
      <c r="EMR233" s="598"/>
      <c r="EMS233" s="598"/>
      <c r="EMT233" s="598"/>
      <c r="EMU233" s="598"/>
      <c r="EMV233" s="598"/>
      <c r="EMW233" s="598"/>
      <c r="EMX233" s="598"/>
      <c r="EMY233" s="600"/>
      <c r="EMZ233" s="599"/>
      <c r="ENA233" s="599"/>
      <c r="ENB233" s="599"/>
      <c r="ENC233" s="360"/>
      <c r="END233" s="600"/>
      <c r="ENE233" s="600"/>
      <c r="ENF233" s="600"/>
      <c r="ENG233" s="598"/>
      <c r="ENH233" s="598"/>
      <c r="ENI233" s="598"/>
      <c r="ENJ233" s="598"/>
      <c r="ENK233" s="598"/>
      <c r="ENL233" s="598"/>
      <c r="ENM233" s="598"/>
      <c r="ENN233" s="598"/>
      <c r="ENO233" s="600"/>
      <c r="ENP233" s="599"/>
      <c r="ENQ233" s="599"/>
      <c r="ENR233" s="599"/>
      <c r="ENS233" s="360"/>
      <c r="ENT233" s="600"/>
      <c r="ENU233" s="600"/>
      <c r="ENV233" s="600"/>
      <c r="ENW233" s="598"/>
      <c r="ENX233" s="598"/>
      <c r="ENY233" s="598"/>
      <c r="ENZ233" s="598"/>
      <c r="EOA233" s="598"/>
      <c r="EOB233" s="598"/>
      <c r="EOC233" s="598"/>
      <c r="EOD233" s="598"/>
      <c r="EOE233" s="600"/>
      <c r="EOF233" s="599"/>
      <c r="EOG233" s="599"/>
      <c r="EOH233" s="599"/>
      <c r="EOI233" s="360"/>
      <c r="EOJ233" s="600"/>
      <c r="EOK233" s="600"/>
      <c r="EOL233" s="600"/>
      <c r="EOM233" s="598"/>
      <c r="EON233" s="598"/>
      <c r="EOO233" s="598"/>
      <c r="EOP233" s="598"/>
      <c r="EOQ233" s="598"/>
      <c r="EOR233" s="598"/>
      <c r="EOS233" s="598"/>
      <c r="EOT233" s="598"/>
      <c r="EOU233" s="600"/>
      <c r="EOV233" s="599"/>
      <c r="EOW233" s="599"/>
      <c r="EOX233" s="599"/>
      <c r="EOY233" s="360"/>
      <c r="EOZ233" s="600"/>
      <c r="EPA233" s="600"/>
      <c r="EPB233" s="600"/>
      <c r="EPC233" s="598"/>
      <c r="EPD233" s="598"/>
      <c r="EPE233" s="598"/>
      <c r="EPF233" s="598"/>
      <c r="EPG233" s="598"/>
      <c r="EPH233" s="598"/>
      <c r="EPI233" s="598"/>
      <c r="EPJ233" s="598"/>
      <c r="EPK233" s="600"/>
      <c r="EPL233" s="599"/>
      <c r="EPM233" s="599"/>
      <c r="EPN233" s="599"/>
      <c r="EPO233" s="360"/>
      <c r="EPP233" s="600"/>
      <c r="EPQ233" s="600"/>
      <c r="EPR233" s="600"/>
      <c r="EPS233" s="598"/>
      <c r="EPT233" s="598"/>
      <c r="EPU233" s="598"/>
      <c r="EPV233" s="598"/>
      <c r="EPW233" s="598"/>
      <c r="EPX233" s="598"/>
      <c r="EPY233" s="598"/>
      <c r="EPZ233" s="598"/>
      <c r="EQA233" s="600"/>
      <c r="EQB233" s="599"/>
      <c r="EQC233" s="599"/>
      <c r="EQD233" s="599"/>
      <c r="EQE233" s="360"/>
      <c r="EQF233" s="600"/>
      <c r="EQG233" s="600"/>
      <c r="EQH233" s="600"/>
      <c r="EQI233" s="598"/>
      <c r="EQJ233" s="598"/>
      <c r="EQK233" s="598"/>
      <c r="EQL233" s="598"/>
      <c r="EQM233" s="598"/>
      <c r="EQN233" s="598"/>
      <c r="EQO233" s="598"/>
      <c r="EQP233" s="598"/>
      <c r="EQQ233" s="600"/>
      <c r="EQR233" s="599"/>
      <c r="EQS233" s="599"/>
      <c r="EQT233" s="599"/>
      <c r="EQU233" s="360"/>
      <c r="EQV233" s="600"/>
      <c r="EQW233" s="600"/>
      <c r="EQX233" s="600"/>
      <c r="EQY233" s="598"/>
      <c r="EQZ233" s="598"/>
      <c r="ERA233" s="598"/>
      <c r="ERB233" s="598"/>
      <c r="ERC233" s="598"/>
      <c r="ERD233" s="598"/>
      <c r="ERE233" s="598"/>
      <c r="ERF233" s="598"/>
      <c r="ERG233" s="600"/>
      <c r="ERH233" s="599"/>
      <c r="ERI233" s="599"/>
      <c r="ERJ233" s="599"/>
      <c r="ERK233" s="360"/>
      <c r="ERL233" s="600"/>
      <c r="ERM233" s="600"/>
      <c r="ERN233" s="600"/>
      <c r="ERO233" s="598"/>
      <c r="ERP233" s="598"/>
      <c r="ERQ233" s="598"/>
      <c r="ERR233" s="598"/>
      <c r="ERS233" s="598"/>
      <c r="ERT233" s="598"/>
      <c r="ERU233" s="598"/>
      <c r="ERV233" s="598"/>
      <c r="ERW233" s="600"/>
      <c r="ERX233" s="599"/>
      <c r="ERY233" s="599"/>
      <c r="ERZ233" s="599"/>
      <c r="ESA233" s="360"/>
      <c r="ESB233" s="600"/>
      <c r="ESC233" s="600"/>
      <c r="ESD233" s="600"/>
      <c r="ESE233" s="598"/>
      <c r="ESF233" s="598"/>
      <c r="ESG233" s="598"/>
      <c r="ESH233" s="598"/>
      <c r="ESI233" s="598"/>
      <c r="ESJ233" s="598"/>
      <c r="ESK233" s="598"/>
      <c r="ESL233" s="598"/>
      <c r="ESM233" s="600"/>
      <c r="ESN233" s="599"/>
      <c r="ESO233" s="599"/>
      <c r="ESP233" s="599"/>
      <c r="ESQ233" s="360"/>
      <c r="ESR233" s="600"/>
      <c r="ESS233" s="600"/>
      <c r="EST233" s="600"/>
      <c r="ESU233" s="598"/>
      <c r="ESV233" s="598"/>
      <c r="ESW233" s="598"/>
      <c r="ESX233" s="598"/>
      <c r="ESY233" s="598"/>
      <c r="ESZ233" s="598"/>
      <c r="ETA233" s="598"/>
      <c r="ETB233" s="598"/>
      <c r="ETC233" s="600"/>
      <c r="ETD233" s="599"/>
      <c r="ETE233" s="599"/>
      <c r="ETF233" s="599"/>
      <c r="ETG233" s="360"/>
      <c r="ETH233" s="600"/>
      <c r="ETI233" s="600"/>
      <c r="ETJ233" s="600"/>
      <c r="ETK233" s="598"/>
      <c r="ETL233" s="598"/>
      <c r="ETM233" s="598"/>
      <c r="ETN233" s="598"/>
      <c r="ETO233" s="598"/>
      <c r="ETP233" s="598"/>
      <c r="ETQ233" s="598"/>
      <c r="ETR233" s="598"/>
      <c r="ETS233" s="600"/>
      <c r="ETT233" s="599"/>
      <c r="ETU233" s="599"/>
      <c r="ETV233" s="599"/>
      <c r="ETW233" s="360"/>
      <c r="ETX233" s="600"/>
      <c r="ETY233" s="600"/>
      <c r="ETZ233" s="600"/>
      <c r="EUA233" s="598"/>
      <c r="EUB233" s="598"/>
      <c r="EUC233" s="598"/>
      <c r="EUD233" s="598"/>
      <c r="EUE233" s="598"/>
      <c r="EUF233" s="598"/>
      <c r="EUG233" s="598"/>
      <c r="EUH233" s="598"/>
      <c r="EUI233" s="600"/>
      <c r="EUJ233" s="599"/>
      <c r="EUK233" s="599"/>
      <c r="EUL233" s="599"/>
      <c r="EUM233" s="360"/>
      <c r="EUN233" s="600"/>
      <c r="EUO233" s="600"/>
      <c r="EUP233" s="600"/>
      <c r="EUQ233" s="598"/>
      <c r="EUR233" s="598"/>
      <c r="EUS233" s="598"/>
      <c r="EUT233" s="598"/>
      <c r="EUU233" s="598"/>
      <c r="EUV233" s="598"/>
      <c r="EUW233" s="598"/>
      <c r="EUX233" s="598"/>
      <c r="EUY233" s="600"/>
      <c r="EUZ233" s="599"/>
      <c r="EVA233" s="599"/>
      <c r="EVB233" s="599"/>
      <c r="EVC233" s="360"/>
      <c r="EVD233" s="600"/>
      <c r="EVE233" s="600"/>
      <c r="EVF233" s="600"/>
      <c r="EVG233" s="598"/>
      <c r="EVH233" s="598"/>
      <c r="EVI233" s="598"/>
      <c r="EVJ233" s="598"/>
      <c r="EVK233" s="598"/>
      <c r="EVL233" s="598"/>
      <c r="EVM233" s="598"/>
      <c r="EVN233" s="598"/>
      <c r="EVO233" s="600"/>
      <c r="EVP233" s="599"/>
      <c r="EVQ233" s="599"/>
      <c r="EVR233" s="599"/>
      <c r="EVS233" s="360"/>
      <c r="EVT233" s="600"/>
      <c r="EVU233" s="600"/>
      <c r="EVV233" s="600"/>
      <c r="EVW233" s="598"/>
      <c r="EVX233" s="598"/>
      <c r="EVY233" s="598"/>
      <c r="EVZ233" s="598"/>
      <c r="EWA233" s="598"/>
      <c r="EWB233" s="598"/>
      <c r="EWC233" s="598"/>
      <c r="EWD233" s="598"/>
      <c r="EWE233" s="600"/>
      <c r="EWF233" s="599"/>
      <c r="EWG233" s="599"/>
      <c r="EWH233" s="599"/>
      <c r="EWI233" s="360"/>
      <c r="EWJ233" s="600"/>
      <c r="EWK233" s="600"/>
      <c r="EWL233" s="600"/>
      <c r="EWM233" s="598"/>
      <c r="EWN233" s="598"/>
      <c r="EWO233" s="598"/>
      <c r="EWP233" s="598"/>
      <c r="EWQ233" s="598"/>
      <c r="EWR233" s="598"/>
      <c r="EWS233" s="598"/>
      <c r="EWT233" s="598"/>
      <c r="EWU233" s="600"/>
      <c r="EWV233" s="599"/>
      <c r="EWW233" s="599"/>
      <c r="EWX233" s="599"/>
      <c r="EWY233" s="360"/>
      <c r="EWZ233" s="600"/>
      <c r="EXA233" s="600"/>
      <c r="EXB233" s="600"/>
      <c r="EXC233" s="598"/>
      <c r="EXD233" s="598"/>
      <c r="EXE233" s="598"/>
      <c r="EXF233" s="598"/>
      <c r="EXG233" s="598"/>
      <c r="EXH233" s="598"/>
      <c r="EXI233" s="598"/>
      <c r="EXJ233" s="598"/>
      <c r="EXK233" s="600"/>
      <c r="EXL233" s="599"/>
      <c r="EXM233" s="599"/>
      <c r="EXN233" s="599"/>
      <c r="EXO233" s="360"/>
      <c r="EXP233" s="600"/>
      <c r="EXQ233" s="600"/>
      <c r="EXR233" s="600"/>
      <c r="EXS233" s="598"/>
      <c r="EXT233" s="598"/>
      <c r="EXU233" s="598"/>
      <c r="EXV233" s="598"/>
      <c r="EXW233" s="598"/>
      <c r="EXX233" s="598"/>
      <c r="EXY233" s="598"/>
      <c r="EXZ233" s="598"/>
      <c r="EYA233" s="600"/>
      <c r="EYB233" s="599"/>
      <c r="EYC233" s="599"/>
      <c r="EYD233" s="599"/>
      <c r="EYE233" s="360"/>
      <c r="EYF233" s="600"/>
      <c r="EYG233" s="600"/>
      <c r="EYH233" s="600"/>
      <c r="EYI233" s="598"/>
      <c r="EYJ233" s="598"/>
      <c r="EYK233" s="598"/>
      <c r="EYL233" s="598"/>
      <c r="EYM233" s="598"/>
      <c r="EYN233" s="598"/>
      <c r="EYO233" s="598"/>
      <c r="EYP233" s="598"/>
      <c r="EYQ233" s="600"/>
      <c r="EYR233" s="599"/>
      <c r="EYS233" s="599"/>
      <c r="EYT233" s="599"/>
      <c r="EYU233" s="360"/>
      <c r="EYV233" s="600"/>
      <c r="EYW233" s="600"/>
      <c r="EYX233" s="600"/>
      <c r="EYY233" s="598"/>
      <c r="EYZ233" s="598"/>
      <c r="EZA233" s="598"/>
      <c r="EZB233" s="598"/>
      <c r="EZC233" s="598"/>
      <c r="EZD233" s="598"/>
      <c r="EZE233" s="598"/>
      <c r="EZF233" s="598"/>
      <c r="EZG233" s="600"/>
      <c r="EZH233" s="599"/>
      <c r="EZI233" s="599"/>
      <c r="EZJ233" s="599"/>
      <c r="EZK233" s="360"/>
      <c r="EZL233" s="600"/>
      <c r="EZM233" s="600"/>
      <c r="EZN233" s="600"/>
      <c r="EZO233" s="598"/>
      <c r="EZP233" s="598"/>
      <c r="EZQ233" s="598"/>
      <c r="EZR233" s="598"/>
      <c r="EZS233" s="598"/>
      <c r="EZT233" s="598"/>
      <c r="EZU233" s="598"/>
      <c r="EZV233" s="598"/>
      <c r="EZW233" s="600"/>
      <c r="EZX233" s="599"/>
      <c r="EZY233" s="599"/>
      <c r="EZZ233" s="599"/>
      <c r="FAA233" s="360"/>
      <c r="FAB233" s="600"/>
      <c r="FAC233" s="600"/>
      <c r="FAD233" s="600"/>
      <c r="FAE233" s="598"/>
      <c r="FAF233" s="598"/>
      <c r="FAG233" s="598"/>
      <c r="FAH233" s="598"/>
      <c r="FAI233" s="598"/>
      <c r="FAJ233" s="598"/>
      <c r="FAK233" s="598"/>
      <c r="FAL233" s="598"/>
      <c r="FAM233" s="600"/>
      <c r="FAN233" s="599"/>
      <c r="FAO233" s="599"/>
      <c r="FAP233" s="599"/>
      <c r="FAQ233" s="360"/>
      <c r="FAR233" s="600"/>
      <c r="FAS233" s="600"/>
      <c r="FAT233" s="600"/>
      <c r="FAU233" s="598"/>
      <c r="FAV233" s="598"/>
      <c r="FAW233" s="598"/>
      <c r="FAX233" s="598"/>
      <c r="FAY233" s="598"/>
      <c r="FAZ233" s="598"/>
      <c r="FBA233" s="598"/>
      <c r="FBB233" s="598"/>
      <c r="FBC233" s="600"/>
      <c r="FBD233" s="599"/>
      <c r="FBE233" s="599"/>
      <c r="FBF233" s="599"/>
      <c r="FBG233" s="360"/>
      <c r="FBH233" s="600"/>
      <c r="FBI233" s="600"/>
      <c r="FBJ233" s="600"/>
      <c r="FBK233" s="598"/>
      <c r="FBL233" s="598"/>
      <c r="FBM233" s="598"/>
      <c r="FBN233" s="598"/>
      <c r="FBO233" s="598"/>
      <c r="FBP233" s="598"/>
      <c r="FBQ233" s="598"/>
      <c r="FBR233" s="598"/>
      <c r="FBS233" s="600"/>
      <c r="FBT233" s="599"/>
      <c r="FBU233" s="599"/>
      <c r="FBV233" s="599"/>
      <c r="FBW233" s="360"/>
      <c r="FBX233" s="600"/>
      <c r="FBY233" s="600"/>
      <c r="FBZ233" s="600"/>
      <c r="FCA233" s="598"/>
      <c r="FCB233" s="598"/>
      <c r="FCC233" s="598"/>
      <c r="FCD233" s="598"/>
      <c r="FCE233" s="598"/>
      <c r="FCF233" s="598"/>
      <c r="FCG233" s="598"/>
      <c r="FCH233" s="598"/>
      <c r="FCI233" s="600"/>
      <c r="FCJ233" s="599"/>
      <c r="FCK233" s="599"/>
      <c r="FCL233" s="599"/>
      <c r="FCM233" s="360"/>
      <c r="FCN233" s="600"/>
      <c r="FCO233" s="600"/>
      <c r="FCP233" s="600"/>
      <c r="FCQ233" s="598"/>
      <c r="FCR233" s="598"/>
      <c r="FCS233" s="598"/>
      <c r="FCT233" s="598"/>
      <c r="FCU233" s="598"/>
      <c r="FCV233" s="598"/>
      <c r="FCW233" s="598"/>
      <c r="FCX233" s="598"/>
      <c r="FCY233" s="600"/>
      <c r="FCZ233" s="599"/>
      <c r="FDA233" s="599"/>
      <c r="FDB233" s="599"/>
      <c r="FDC233" s="360"/>
      <c r="FDD233" s="600"/>
      <c r="FDE233" s="600"/>
      <c r="FDF233" s="600"/>
      <c r="FDG233" s="598"/>
      <c r="FDH233" s="598"/>
      <c r="FDI233" s="598"/>
      <c r="FDJ233" s="598"/>
      <c r="FDK233" s="598"/>
      <c r="FDL233" s="598"/>
      <c r="FDM233" s="598"/>
      <c r="FDN233" s="598"/>
      <c r="FDO233" s="600"/>
      <c r="FDP233" s="599"/>
      <c r="FDQ233" s="599"/>
      <c r="FDR233" s="599"/>
      <c r="FDS233" s="360"/>
      <c r="FDT233" s="600"/>
      <c r="FDU233" s="600"/>
      <c r="FDV233" s="600"/>
      <c r="FDW233" s="598"/>
      <c r="FDX233" s="598"/>
      <c r="FDY233" s="598"/>
      <c r="FDZ233" s="598"/>
      <c r="FEA233" s="598"/>
      <c r="FEB233" s="598"/>
      <c r="FEC233" s="598"/>
      <c r="FED233" s="598"/>
      <c r="FEE233" s="600"/>
      <c r="FEF233" s="599"/>
      <c r="FEG233" s="599"/>
      <c r="FEH233" s="599"/>
      <c r="FEI233" s="360"/>
      <c r="FEJ233" s="600"/>
      <c r="FEK233" s="600"/>
      <c r="FEL233" s="600"/>
      <c r="FEM233" s="598"/>
      <c r="FEN233" s="598"/>
      <c r="FEO233" s="598"/>
      <c r="FEP233" s="598"/>
      <c r="FEQ233" s="598"/>
      <c r="FER233" s="598"/>
      <c r="FES233" s="598"/>
      <c r="FET233" s="598"/>
      <c r="FEU233" s="600"/>
      <c r="FEV233" s="599"/>
      <c r="FEW233" s="599"/>
      <c r="FEX233" s="599"/>
      <c r="FEY233" s="360"/>
      <c r="FEZ233" s="600"/>
      <c r="FFA233" s="600"/>
      <c r="FFB233" s="600"/>
      <c r="FFC233" s="598"/>
      <c r="FFD233" s="598"/>
      <c r="FFE233" s="598"/>
      <c r="FFF233" s="598"/>
      <c r="FFG233" s="598"/>
      <c r="FFH233" s="598"/>
      <c r="FFI233" s="598"/>
      <c r="FFJ233" s="598"/>
      <c r="FFK233" s="600"/>
      <c r="FFL233" s="599"/>
      <c r="FFM233" s="599"/>
      <c r="FFN233" s="599"/>
      <c r="FFO233" s="360"/>
      <c r="FFP233" s="600"/>
      <c r="FFQ233" s="600"/>
      <c r="FFR233" s="600"/>
      <c r="FFS233" s="598"/>
      <c r="FFT233" s="598"/>
      <c r="FFU233" s="598"/>
      <c r="FFV233" s="598"/>
      <c r="FFW233" s="598"/>
      <c r="FFX233" s="598"/>
      <c r="FFY233" s="598"/>
      <c r="FFZ233" s="598"/>
      <c r="FGA233" s="600"/>
      <c r="FGB233" s="599"/>
      <c r="FGC233" s="599"/>
      <c r="FGD233" s="599"/>
      <c r="FGE233" s="360"/>
      <c r="FGF233" s="600"/>
      <c r="FGG233" s="600"/>
      <c r="FGH233" s="600"/>
      <c r="FGI233" s="598"/>
      <c r="FGJ233" s="598"/>
      <c r="FGK233" s="598"/>
      <c r="FGL233" s="598"/>
      <c r="FGM233" s="598"/>
      <c r="FGN233" s="598"/>
      <c r="FGO233" s="598"/>
      <c r="FGP233" s="598"/>
      <c r="FGQ233" s="600"/>
      <c r="FGR233" s="599"/>
      <c r="FGS233" s="599"/>
      <c r="FGT233" s="599"/>
      <c r="FGU233" s="360"/>
      <c r="FGV233" s="600"/>
      <c r="FGW233" s="600"/>
      <c r="FGX233" s="600"/>
      <c r="FGY233" s="598"/>
      <c r="FGZ233" s="598"/>
      <c r="FHA233" s="598"/>
      <c r="FHB233" s="598"/>
      <c r="FHC233" s="598"/>
      <c r="FHD233" s="598"/>
      <c r="FHE233" s="598"/>
      <c r="FHF233" s="598"/>
      <c r="FHG233" s="600"/>
      <c r="FHH233" s="599"/>
      <c r="FHI233" s="599"/>
      <c r="FHJ233" s="599"/>
      <c r="FHK233" s="360"/>
      <c r="FHL233" s="600"/>
      <c r="FHM233" s="600"/>
      <c r="FHN233" s="600"/>
      <c r="FHO233" s="598"/>
      <c r="FHP233" s="598"/>
      <c r="FHQ233" s="598"/>
      <c r="FHR233" s="598"/>
      <c r="FHS233" s="598"/>
      <c r="FHT233" s="598"/>
      <c r="FHU233" s="598"/>
      <c r="FHV233" s="598"/>
      <c r="FHW233" s="600"/>
      <c r="FHX233" s="599"/>
      <c r="FHY233" s="599"/>
      <c r="FHZ233" s="599"/>
      <c r="FIA233" s="360"/>
      <c r="FIB233" s="600"/>
      <c r="FIC233" s="600"/>
      <c r="FID233" s="600"/>
      <c r="FIE233" s="598"/>
      <c r="FIF233" s="598"/>
      <c r="FIG233" s="598"/>
      <c r="FIH233" s="598"/>
      <c r="FII233" s="598"/>
      <c r="FIJ233" s="598"/>
      <c r="FIK233" s="598"/>
      <c r="FIL233" s="598"/>
      <c r="FIM233" s="600"/>
      <c r="FIN233" s="599"/>
      <c r="FIO233" s="599"/>
      <c r="FIP233" s="599"/>
      <c r="FIQ233" s="360"/>
      <c r="FIR233" s="600"/>
      <c r="FIS233" s="600"/>
      <c r="FIT233" s="600"/>
      <c r="FIU233" s="598"/>
      <c r="FIV233" s="598"/>
      <c r="FIW233" s="598"/>
      <c r="FIX233" s="598"/>
      <c r="FIY233" s="598"/>
      <c r="FIZ233" s="598"/>
      <c r="FJA233" s="598"/>
      <c r="FJB233" s="598"/>
      <c r="FJC233" s="600"/>
      <c r="FJD233" s="599"/>
      <c r="FJE233" s="599"/>
      <c r="FJF233" s="599"/>
      <c r="FJG233" s="360"/>
      <c r="FJH233" s="600"/>
      <c r="FJI233" s="600"/>
      <c r="FJJ233" s="600"/>
      <c r="FJK233" s="598"/>
      <c r="FJL233" s="598"/>
      <c r="FJM233" s="598"/>
      <c r="FJN233" s="598"/>
      <c r="FJO233" s="598"/>
      <c r="FJP233" s="598"/>
      <c r="FJQ233" s="598"/>
      <c r="FJR233" s="598"/>
      <c r="FJS233" s="600"/>
      <c r="FJT233" s="599"/>
      <c r="FJU233" s="599"/>
      <c r="FJV233" s="599"/>
      <c r="FJW233" s="360"/>
      <c r="FJX233" s="600"/>
      <c r="FJY233" s="600"/>
      <c r="FJZ233" s="600"/>
      <c r="FKA233" s="598"/>
      <c r="FKB233" s="598"/>
      <c r="FKC233" s="598"/>
      <c r="FKD233" s="598"/>
      <c r="FKE233" s="598"/>
      <c r="FKF233" s="598"/>
      <c r="FKG233" s="598"/>
      <c r="FKH233" s="598"/>
      <c r="FKI233" s="600"/>
      <c r="FKJ233" s="599"/>
      <c r="FKK233" s="599"/>
      <c r="FKL233" s="599"/>
      <c r="FKM233" s="360"/>
      <c r="FKN233" s="600"/>
      <c r="FKO233" s="600"/>
      <c r="FKP233" s="600"/>
      <c r="FKQ233" s="598"/>
      <c r="FKR233" s="598"/>
      <c r="FKS233" s="598"/>
      <c r="FKT233" s="598"/>
      <c r="FKU233" s="598"/>
      <c r="FKV233" s="598"/>
      <c r="FKW233" s="598"/>
      <c r="FKX233" s="598"/>
      <c r="FKY233" s="600"/>
      <c r="FKZ233" s="599"/>
      <c r="FLA233" s="599"/>
      <c r="FLB233" s="599"/>
      <c r="FLC233" s="360"/>
      <c r="FLD233" s="600"/>
      <c r="FLE233" s="600"/>
      <c r="FLF233" s="600"/>
      <c r="FLG233" s="598"/>
      <c r="FLH233" s="598"/>
      <c r="FLI233" s="598"/>
      <c r="FLJ233" s="598"/>
      <c r="FLK233" s="598"/>
      <c r="FLL233" s="598"/>
      <c r="FLM233" s="598"/>
      <c r="FLN233" s="598"/>
      <c r="FLO233" s="600"/>
      <c r="FLP233" s="599"/>
      <c r="FLQ233" s="599"/>
      <c r="FLR233" s="599"/>
      <c r="FLS233" s="360"/>
      <c r="FLT233" s="600"/>
      <c r="FLU233" s="600"/>
      <c r="FLV233" s="600"/>
      <c r="FLW233" s="598"/>
      <c r="FLX233" s="598"/>
      <c r="FLY233" s="598"/>
      <c r="FLZ233" s="598"/>
      <c r="FMA233" s="598"/>
      <c r="FMB233" s="598"/>
      <c r="FMC233" s="598"/>
      <c r="FMD233" s="598"/>
      <c r="FME233" s="600"/>
      <c r="FMF233" s="599"/>
      <c r="FMG233" s="599"/>
      <c r="FMH233" s="599"/>
      <c r="FMI233" s="360"/>
      <c r="FMJ233" s="600"/>
      <c r="FMK233" s="600"/>
      <c r="FML233" s="600"/>
      <c r="FMM233" s="598"/>
      <c r="FMN233" s="598"/>
      <c r="FMO233" s="598"/>
      <c r="FMP233" s="598"/>
      <c r="FMQ233" s="598"/>
      <c r="FMR233" s="598"/>
      <c r="FMS233" s="598"/>
      <c r="FMT233" s="598"/>
      <c r="FMU233" s="600"/>
      <c r="FMV233" s="599"/>
      <c r="FMW233" s="599"/>
      <c r="FMX233" s="599"/>
      <c r="FMY233" s="360"/>
      <c r="FMZ233" s="600"/>
      <c r="FNA233" s="600"/>
      <c r="FNB233" s="600"/>
      <c r="FNC233" s="598"/>
      <c r="FND233" s="598"/>
      <c r="FNE233" s="598"/>
      <c r="FNF233" s="598"/>
      <c r="FNG233" s="598"/>
      <c r="FNH233" s="598"/>
      <c r="FNI233" s="598"/>
      <c r="FNJ233" s="598"/>
      <c r="FNK233" s="600"/>
      <c r="FNL233" s="599"/>
      <c r="FNM233" s="599"/>
      <c r="FNN233" s="599"/>
      <c r="FNO233" s="360"/>
      <c r="FNP233" s="600"/>
      <c r="FNQ233" s="600"/>
      <c r="FNR233" s="600"/>
      <c r="FNS233" s="598"/>
      <c r="FNT233" s="598"/>
      <c r="FNU233" s="598"/>
      <c r="FNV233" s="598"/>
      <c r="FNW233" s="598"/>
      <c r="FNX233" s="598"/>
      <c r="FNY233" s="598"/>
      <c r="FNZ233" s="598"/>
      <c r="FOA233" s="600"/>
      <c r="FOB233" s="599"/>
      <c r="FOC233" s="599"/>
      <c r="FOD233" s="599"/>
      <c r="FOE233" s="360"/>
      <c r="FOF233" s="600"/>
      <c r="FOG233" s="600"/>
      <c r="FOH233" s="600"/>
      <c r="FOI233" s="598"/>
      <c r="FOJ233" s="598"/>
      <c r="FOK233" s="598"/>
      <c r="FOL233" s="598"/>
      <c r="FOM233" s="598"/>
      <c r="FON233" s="598"/>
      <c r="FOO233" s="598"/>
      <c r="FOP233" s="598"/>
      <c r="FOQ233" s="600"/>
      <c r="FOR233" s="599"/>
      <c r="FOS233" s="599"/>
      <c r="FOT233" s="599"/>
      <c r="FOU233" s="360"/>
      <c r="FOV233" s="600"/>
      <c r="FOW233" s="600"/>
      <c r="FOX233" s="600"/>
      <c r="FOY233" s="598"/>
      <c r="FOZ233" s="598"/>
      <c r="FPA233" s="598"/>
      <c r="FPB233" s="598"/>
      <c r="FPC233" s="598"/>
      <c r="FPD233" s="598"/>
      <c r="FPE233" s="598"/>
      <c r="FPF233" s="598"/>
      <c r="FPG233" s="600"/>
      <c r="FPH233" s="599"/>
      <c r="FPI233" s="599"/>
      <c r="FPJ233" s="599"/>
      <c r="FPK233" s="360"/>
      <c r="FPL233" s="600"/>
      <c r="FPM233" s="600"/>
      <c r="FPN233" s="600"/>
      <c r="FPO233" s="598"/>
      <c r="FPP233" s="598"/>
      <c r="FPQ233" s="598"/>
      <c r="FPR233" s="598"/>
      <c r="FPS233" s="598"/>
      <c r="FPT233" s="598"/>
      <c r="FPU233" s="598"/>
      <c r="FPV233" s="598"/>
      <c r="FPW233" s="600"/>
      <c r="FPX233" s="599"/>
      <c r="FPY233" s="599"/>
      <c r="FPZ233" s="599"/>
      <c r="FQA233" s="360"/>
      <c r="FQB233" s="600"/>
      <c r="FQC233" s="600"/>
      <c r="FQD233" s="600"/>
      <c r="FQE233" s="598"/>
      <c r="FQF233" s="598"/>
      <c r="FQG233" s="598"/>
      <c r="FQH233" s="598"/>
      <c r="FQI233" s="598"/>
      <c r="FQJ233" s="598"/>
      <c r="FQK233" s="598"/>
      <c r="FQL233" s="598"/>
      <c r="FQM233" s="600"/>
      <c r="FQN233" s="599"/>
      <c r="FQO233" s="599"/>
      <c r="FQP233" s="599"/>
      <c r="FQQ233" s="360"/>
      <c r="FQR233" s="600"/>
      <c r="FQS233" s="600"/>
      <c r="FQT233" s="600"/>
      <c r="FQU233" s="598"/>
      <c r="FQV233" s="598"/>
      <c r="FQW233" s="598"/>
      <c r="FQX233" s="598"/>
      <c r="FQY233" s="598"/>
      <c r="FQZ233" s="598"/>
      <c r="FRA233" s="598"/>
      <c r="FRB233" s="598"/>
      <c r="FRC233" s="600"/>
      <c r="FRD233" s="599"/>
      <c r="FRE233" s="599"/>
      <c r="FRF233" s="599"/>
      <c r="FRG233" s="360"/>
      <c r="FRH233" s="600"/>
      <c r="FRI233" s="600"/>
      <c r="FRJ233" s="600"/>
      <c r="FRK233" s="598"/>
      <c r="FRL233" s="598"/>
      <c r="FRM233" s="598"/>
      <c r="FRN233" s="598"/>
      <c r="FRO233" s="598"/>
      <c r="FRP233" s="598"/>
      <c r="FRQ233" s="598"/>
      <c r="FRR233" s="598"/>
      <c r="FRS233" s="600"/>
      <c r="FRT233" s="599"/>
      <c r="FRU233" s="599"/>
      <c r="FRV233" s="599"/>
      <c r="FRW233" s="360"/>
      <c r="FRX233" s="600"/>
      <c r="FRY233" s="600"/>
      <c r="FRZ233" s="600"/>
      <c r="FSA233" s="598"/>
      <c r="FSB233" s="598"/>
      <c r="FSC233" s="598"/>
      <c r="FSD233" s="598"/>
      <c r="FSE233" s="598"/>
      <c r="FSF233" s="598"/>
      <c r="FSG233" s="598"/>
      <c r="FSH233" s="598"/>
      <c r="FSI233" s="600"/>
      <c r="FSJ233" s="599"/>
      <c r="FSK233" s="599"/>
      <c r="FSL233" s="599"/>
      <c r="FSM233" s="360"/>
      <c r="FSN233" s="600"/>
      <c r="FSO233" s="600"/>
      <c r="FSP233" s="600"/>
      <c r="FSQ233" s="598"/>
      <c r="FSR233" s="598"/>
      <c r="FSS233" s="598"/>
      <c r="FST233" s="598"/>
      <c r="FSU233" s="598"/>
      <c r="FSV233" s="598"/>
      <c r="FSW233" s="598"/>
      <c r="FSX233" s="598"/>
      <c r="FSY233" s="600"/>
      <c r="FSZ233" s="599"/>
      <c r="FTA233" s="599"/>
      <c r="FTB233" s="599"/>
      <c r="FTC233" s="360"/>
      <c r="FTD233" s="600"/>
      <c r="FTE233" s="600"/>
      <c r="FTF233" s="600"/>
      <c r="FTG233" s="598"/>
      <c r="FTH233" s="598"/>
      <c r="FTI233" s="598"/>
      <c r="FTJ233" s="598"/>
      <c r="FTK233" s="598"/>
      <c r="FTL233" s="598"/>
      <c r="FTM233" s="598"/>
      <c r="FTN233" s="598"/>
      <c r="FTO233" s="600"/>
      <c r="FTP233" s="599"/>
      <c r="FTQ233" s="599"/>
      <c r="FTR233" s="599"/>
      <c r="FTS233" s="360"/>
      <c r="FTT233" s="600"/>
      <c r="FTU233" s="600"/>
      <c r="FTV233" s="600"/>
      <c r="FTW233" s="598"/>
      <c r="FTX233" s="598"/>
      <c r="FTY233" s="598"/>
      <c r="FTZ233" s="598"/>
      <c r="FUA233" s="598"/>
      <c r="FUB233" s="598"/>
      <c r="FUC233" s="598"/>
      <c r="FUD233" s="598"/>
      <c r="FUE233" s="600"/>
      <c r="FUF233" s="599"/>
      <c r="FUG233" s="599"/>
      <c r="FUH233" s="599"/>
      <c r="FUI233" s="360"/>
      <c r="FUJ233" s="600"/>
      <c r="FUK233" s="600"/>
      <c r="FUL233" s="600"/>
      <c r="FUM233" s="598"/>
      <c r="FUN233" s="598"/>
      <c r="FUO233" s="598"/>
      <c r="FUP233" s="598"/>
      <c r="FUQ233" s="598"/>
      <c r="FUR233" s="598"/>
      <c r="FUS233" s="598"/>
      <c r="FUT233" s="598"/>
      <c r="FUU233" s="600"/>
      <c r="FUV233" s="599"/>
      <c r="FUW233" s="599"/>
      <c r="FUX233" s="599"/>
      <c r="FUY233" s="360"/>
      <c r="FUZ233" s="600"/>
      <c r="FVA233" s="600"/>
      <c r="FVB233" s="600"/>
      <c r="FVC233" s="598"/>
      <c r="FVD233" s="598"/>
      <c r="FVE233" s="598"/>
      <c r="FVF233" s="598"/>
      <c r="FVG233" s="598"/>
      <c r="FVH233" s="598"/>
      <c r="FVI233" s="598"/>
      <c r="FVJ233" s="598"/>
      <c r="FVK233" s="600"/>
      <c r="FVL233" s="599"/>
      <c r="FVM233" s="599"/>
      <c r="FVN233" s="599"/>
      <c r="FVO233" s="360"/>
      <c r="FVP233" s="600"/>
      <c r="FVQ233" s="600"/>
      <c r="FVR233" s="600"/>
      <c r="FVS233" s="598"/>
      <c r="FVT233" s="598"/>
      <c r="FVU233" s="598"/>
      <c r="FVV233" s="598"/>
      <c r="FVW233" s="598"/>
      <c r="FVX233" s="598"/>
      <c r="FVY233" s="598"/>
      <c r="FVZ233" s="598"/>
      <c r="FWA233" s="600"/>
      <c r="FWB233" s="599"/>
      <c r="FWC233" s="599"/>
      <c r="FWD233" s="599"/>
      <c r="FWE233" s="360"/>
      <c r="FWF233" s="600"/>
      <c r="FWG233" s="600"/>
      <c r="FWH233" s="600"/>
      <c r="FWI233" s="598"/>
      <c r="FWJ233" s="598"/>
      <c r="FWK233" s="598"/>
      <c r="FWL233" s="598"/>
      <c r="FWM233" s="598"/>
      <c r="FWN233" s="598"/>
      <c r="FWO233" s="598"/>
      <c r="FWP233" s="598"/>
      <c r="FWQ233" s="600"/>
      <c r="FWR233" s="599"/>
      <c r="FWS233" s="599"/>
      <c r="FWT233" s="599"/>
      <c r="FWU233" s="360"/>
      <c r="FWV233" s="600"/>
      <c r="FWW233" s="600"/>
      <c r="FWX233" s="600"/>
      <c r="FWY233" s="598"/>
      <c r="FWZ233" s="598"/>
      <c r="FXA233" s="598"/>
      <c r="FXB233" s="598"/>
      <c r="FXC233" s="598"/>
      <c r="FXD233" s="598"/>
      <c r="FXE233" s="598"/>
      <c r="FXF233" s="598"/>
      <c r="FXG233" s="600"/>
      <c r="FXH233" s="599"/>
      <c r="FXI233" s="599"/>
      <c r="FXJ233" s="599"/>
      <c r="FXK233" s="360"/>
      <c r="FXL233" s="600"/>
      <c r="FXM233" s="600"/>
      <c r="FXN233" s="600"/>
      <c r="FXO233" s="598"/>
      <c r="FXP233" s="598"/>
      <c r="FXQ233" s="598"/>
      <c r="FXR233" s="598"/>
      <c r="FXS233" s="598"/>
      <c r="FXT233" s="598"/>
      <c r="FXU233" s="598"/>
      <c r="FXV233" s="598"/>
      <c r="FXW233" s="600"/>
      <c r="FXX233" s="599"/>
      <c r="FXY233" s="599"/>
      <c r="FXZ233" s="599"/>
      <c r="FYA233" s="360"/>
      <c r="FYB233" s="600"/>
      <c r="FYC233" s="600"/>
      <c r="FYD233" s="600"/>
      <c r="FYE233" s="598"/>
      <c r="FYF233" s="598"/>
      <c r="FYG233" s="598"/>
      <c r="FYH233" s="598"/>
      <c r="FYI233" s="598"/>
      <c r="FYJ233" s="598"/>
      <c r="FYK233" s="598"/>
      <c r="FYL233" s="598"/>
      <c r="FYM233" s="600"/>
      <c r="FYN233" s="599"/>
      <c r="FYO233" s="599"/>
      <c r="FYP233" s="599"/>
      <c r="FYQ233" s="360"/>
      <c r="FYR233" s="600"/>
      <c r="FYS233" s="600"/>
      <c r="FYT233" s="600"/>
      <c r="FYU233" s="598"/>
      <c r="FYV233" s="598"/>
      <c r="FYW233" s="598"/>
      <c r="FYX233" s="598"/>
      <c r="FYY233" s="598"/>
      <c r="FYZ233" s="598"/>
      <c r="FZA233" s="598"/>
      <c r="FZB233" s="598"/>
      <c r="FZC233" s="600"/>
      <c r="FZD233" s="599"/>
      <c r="FZE233" s="599"/>
      <c r="FZF233" s="599"/>
      <c r="FZG233" s="360"/>
      <c r="FZH233" s="600"/>
      <c r="FZI233" s="600"/>
      <c r="FZJ233" s="600"/>
      <c r="FZK233" s="598"/>
      <c r="FZL233" s="598"/>
      <c r="FZM233" s="598"/>
      <c r="FZN233" s="598"/>
      <c r="FZO233" s="598"/>
      <c r="FZP233" s="598"/>
      <c r="FZQ233" s="598"/>
      <c r="FZR233" s="598"/>
      <c r="FZS233" s="600"/>
      <c r="FZT233" s="599"/>
      <c r="FZU233" s="599"/>
      <c r="FZV233" s="599"/>
      <c r="FZW233" s="360"/>
      <c r="FZX233" s="600"/>
      <c r="FZY233" s="600"/>
      <c r="FZZ233" s="600"/>
      <c r="GAA233" s="598"/>
      <c r="GAB233" s="598"/>
      <c r="GAC233" s="598"/>
      <c r="GAD233" s="598"/>
      <c r="GAE233" s="598"/>
      <c r="GAF233" s="598"/>
      <c r="GAG233" s="598"/>
      <c r="GAH233" s="598"/>
      <c r="GAI233" s="600"/>
      <c r="GAJ233" s="599"/>
      <c r="GAK233" s="599"/>
      <c r="GAL233" s="599"/>
      <c r="GAM233" s="360"/>
      <c r="GAN233" s="600"/>
      <c r="GAO233" s="600"/>
      <c r="GAP233" s="600"/>
      <c r="GAQ233" s="598"/>
      <c r="GAR233" s="598"/>
      <c r="GAS233" s="598"/>
      <c r="GAT233" s="598"/>
      <c r="GAU233" s="598"/>
      <c r="GAV233" s="598"/>
      <c r="GAW233" s="598"/>
      <c r="GAX233" s="598"/>
      <c r="GAY233" s="600"/>
      <c r="GAZ233" s="599"/>
      <c r="GBA233" s="599"/>
      <c r="GBB233" s="599"/>
      <c r="GBC233" s="360"/>
      <c r="GBD233" s="600"/>
      <c r="GBE233" s="600"/>
      <c r="GBF233" s="600"/>
      <c r="GBG233" s="598"/>
      <c r="GBH233" s="598"/>
      <c r="GBI233" s="598"/>
      <c r="GBJ233" s="598"/>
      <c r="GBK233" s="598"/>
      <c r="GBL233" s="598"/>
      <c r="GBM233" s="598"/>
      <c r="GBN233" s="598"/>
      <c r="GBO233" s="600"/>
      <c r="GBP233" s="599"/>
      <c r="GBQ233" s="599"/>
      <c r="GBR233" s="599"/>
      <c r="GBS233" s="360"/>
      <c r="GBT233" s="600"/>
      <c r="GBU233" s="600"/>
      <c r="GBV233" s="600"/>
      <c r="GBW233" s="598"/>
      <c r="GBX233" s="598"/>
      <c r="GBY233" s="598"/>
      <c r="GBZ233" s="598"/>
      <c r="GCA233" s="598"/>
      <c r="GCB233" s="598"/>
      <c r="GCC233" s="598"/>
      <c r="GCD233" s="598"/>
      <c r="GCE233" s="600"/>
      <c r="GCF233" s="599"/>
      <c r="GCG233" s="599"/>
      <c r="GCH233" s="599"/>
      <c r="GCI233" s="360"/>
      <c r="GCJ233" s="600"/>
      <c r="GCK233" s="600"/>
      <c r="GCL233" s="600"/>
      <c r="GCM233" s="598"/>
      <c r="GCN233" s="598"/>
      <c r="GCO233" s="598"/>
      <c r="GCP233" s="598"/>
      <c r="GCQ233" s="598"/>
      <c r="GCR233" s="598"/>
      <c r="GCS233" s="598"/>
      <c r="GCT233" s="598"/>
      <c r="GCU233" s="600"/>
      <c r="GCV233" s="599"/>
      <c r="GCW233" s="599"/>
      <c r="GCX233" s="599"/>
      <c r="GCY233" s="360"/>
      <c r="GCZ233" s="600"/>
      <c r="GDA233" s="600"/>
      <c r="GDB233" s="600"/>
      <c r="GDC233" s="598"/>
      <c r="GDD233" s="598"/>
      <c r="GDE233" s="598"/>
      <c r="GDF233" s="598"/>
      <c r="GDG233" s="598"/>
      <c r="GDH233" s="598"/>
      <c r="GDI233" s="598"/>
      <c r="GDJ233" s="598"/>
      <c r="GDK233" s="600"/>
      <c r="GDL233" s="599"/>
      <c r="GDM233" s="599"/>
      <c r="GDN233" s="599"/>
      <c r="GDO233" s="360"/>
      <c r="GDP233" s="600"/>
      <c r="GDQ233" s="600"/>
      <c r="GDR233" s="600"/>
      <c r="GDS233" s="598"/>
      <c r="GDT233" s="598"/>
      <c r="GDU233" s="598"/>
      <c r="GDV233" s="598"/>
      <c r="GDW233" s="598"/>
      <c r="GDX233" s="598"/>
      <c r="GDY233" s="598"/>
      <c r="GDZ233" s="598"/>
      <c r="GEA233" s="600"/>
      <c r="GEB233" s="599"/>
      <c r="GEC233" s="599"/>
      <c r="GED233" s="599"/>
      <c r="GEE233" s="360"/>
      <c r="GEF233" s="600"/>
      <c r="GEG233" s="600"/>
      <c r="GEH233" s="600"/>
      <c r="GEI233" s="598"/>
      <c r="GEJ233" s="598"/>
      <c r="GEK233" s="598"/>
      <c r="GEL233" s="598"/>
      <c r="GEM233" s="598"/>
      <c r="GEN233" s="598"/>
      <c r="GEO233" s="598"/>
      <c r="GEP233" s="598"/>
      <c r="GEQ233" s="600"/>
      <c r="GER233" s="599"/>
      <c r="GES233" s="599"/>
      <c r="GET233" s="599"/>
      <c r="GEU233" s="360"/>
      <c r="GEV233" s="600"/>
      <c r="GEW233" s="600"/>
      <c r="GEX233" s="600"/>
      <c r="GEY233" s="598"/>
      <c r="GEZ233" s="598"/>
      <c r="GFA233" s="598"/>
      <c r="GFB233" s="598"/>
      <c r="GFC233" s="598"/>
      <c r="GFD233" s="598"/>
      <c r="GFE233" s="598"/>
      <c r="GFF233" s="598"/>
      <c r="GFG233" s="600"/>
      <c r="GFH233" s="599"/>
      <c r="GFI233" s="599"/>
      <c r="GFJ233" s="599"/>
      <c r="GFK233" s="360"/>
      <c r="GFL233" s="600"/>
      <c r="GFM233" s="600"/>
      <c r="GFN233" s="600"/>
      <c r="GFO233" s="598"/>
      <c r="GFP233" s="598"/>
      <c r="GFQ233" s="598"/>
      <c r="GFR233" s="598"/>
      <c r="GFS233" s="598"/>
      <c r="GFT233" s="598"/>
      <c r="GFU233" s="598"/>
      <c r="GFV233" s="598"/>
      <c r="GFW233" s="600"/>
      <c r="GFX233" s="599"/>
      <c r="GFY233" s="599"/>
      <c r="GFZ233" s="599"/>
      <c r="GGA233" s="360"/>
      <c r="GGB233" s="600"/>
      <c r="GGC233" s="600"/>
      <c r="GGD233" s="600"/>
      <c r="GGE233" s="598"/>
      <c r="GGF233" s="598"/>
      <c r="GGG233" s="598"/>
      <c r="GGH233" s="598"/>
      <c r="GGI233" s="598"/>
      <c r="GGJ233" s="598"/>
      <c r="GGK233" s="598"/>
      <c r="GGL233" s="598"/>
      <c r="GGM233" s="600"/>
      <c r="GGN233" s="599"/>
      <c r="GGO233" s="599"/>
      <c r="GGP233" s="599"/>
      <c r="GGQ233" s="360"/>
      <c r="GGR233" s="600"/>
      <c r="GGS233" s="600"/>
      <c r="GGT233" s="600"/>
      <c r="GGU233" s="598"/>
      <c r="GGV233" s="598"/>
      <c r="GGW233" s="598"/>
      <c r="GGX233" s="598"/>
      <c r="GGY233" s="598"/>
      <c r="GGZ233" s="598"/>
      <c r="GHA233" s="598"/>
      <c r="GHB233" s="598"/>
      <c r="GHC233" s="600"/>
      <c r="GHD233" s="599"/>
      <c r="GHE233" s="599"/>
      <c r="GHF233" s="599"/>
      <c r="GHG233" s="360"/>
      <c r="GHH233" s="600"/>
      <c r="GHI233" s="600"/>
      <c r="GHJ233" s="600"/>
      <c r="GHK233" s="598"/>
      <c r="GHL233" s="598"/>
      <c r="GHM233" s="598"/>
      <c r="GHN233" s="598"/>
      <c r="GHO233" s="598"/>
      <c r="GHP233" s="598"/>
      <c r="GHQ233" s="598"/>
      <c r="GHR233" s="598"/>
      <c r="GHS233" s="600"/>
      <c r="GHT233" s="599"/>
      <c r="GHU233" s="599"/>
      <c r="GHV233" s="599"/>
      <c r="GHW233" s="360"/>
      <c r="GHX233" s="600"/>
      <c r="GHY233" s="600"/>
      <c r="GHZ233" s="600"/>
      <c r="GIA233" s="598"/>
      <c r="GIB233" s="598"/>
      <c r="GIC233" s="598"/>
      <c r="GID233" s="598"/>
      <c r="GIE233" s="598"/>
      <c r="GIF233" s="598"/>
      <c r="GIG233" s="598"/>
      <c r="GIH233" s="598"/>
      <c r="GII233" s="600"/>
      <c r="GIJ233" s="599"/>
      <c r="GIK233" s="599"/>
      <c r="GIL233" s="599"/>
      <c r="GIM233" s="360"/>
      <c r="GIN233" s="600"/>
      <c r="GIO233" s="600"/>
      <c r="GIP233" s="600"/>
      <c r="GIQ233" s="598"/>
      <c r="GIR233" s="598"/>
      <c r="GIS233" s="598"/>
      <c r="GIT233" s="598"/>
      <c r="GIU233" s="598"/>
      <c r="GIV233" s="598"/>
      <c r="GIW233" s="598"/>
      <c r="GIX233" s="598"/>
      <c r="GIY233" s="600"/>
      <c r="GIZ233" s="599"/>
      <c r="GJA233" s="599"/>
      <c r="GJB233" s="599"/>
      <c r="GJC233" s="360"/>
      <c r="GJD233" s="600"/>
      <c r="GJE233" s="600"/>
      <c r="GJF233" s="600"/>
      <c r="GJG233" s="598"/>
      <c r="GJH233" s="598"/>
      <c r="GJI233" s="598"/>
      <c r="GJJ233" s="598"/>
      <c r="GJK233" s="598"/>
      <c r="GJL233" s="598"/>
      <c r="GJM233" s="598"/>
      <c r="GJN233" s="598"/>
      <c r="GJO233" s="600"/>
      <c r="GJP233" s="599"/>
      <c r="GJQ233" s="599"/>
      <c r="GJR233" s="599"/>
      <c r="GJS233" s="360"/>
      <c r="GJT233" s="600"/>
      <c r="GJU233" s="600"/>
      <c r="GJV233" s="600"/>
      <c r="GJW233" s="598"/>
      <c r="GJX233" s="598"/>
      <c r="GJY233" s="598"/>
      <c r="GJZ233" s="598"/>
      <c r="GKA233" s="598"/>
      <c r="GKB233" s="598"/>
      <c r="GKC233" s="598"/>
      <c r="GKD233" s="598"/>
      <c r="GKE233" s="600"/>
      <c r="GKF233" s="599"/>
      <c r="GKG233" s="599"/>
      <c r="GKH233" s="599"/>
      <c r="GKI233" s="360"/>
      <c r="GKJ233" s="600"/>
      <c r="GKK233" s="600"/>
      <c r="GKL233" s="600"/>
      <c r="GKM233" s="598"/>
      <c r="GKN233" s="598"/>
      <c r="GKO233" s="598"/>
      <c r="GKP233" s="598"/>
      <c r="GKQ233" s="598"/>
      <c r="GKR233" s="598"/>
      <c r="GKS233" s="598"/>
      <c r="GKT233" s="598"/>
      <c r="GKU233" s="600"/>
      <c r="GKV233" s="599"/>
      <c r="GKW233" s="599"/>
      <c r="GKX233" s="599"/>
      <c r="GKY233" s="360"/>
      <c r="GKZ233" s="600"/>
      <c r="GLA233" s="600"/>
      <c r="GLB233" s="600"/>
      <c r="GLC233" s="598"/>
      <c r="GLD233" s="598"/>
      <c r="GLE233" s="598"/>
      <c r="GLF233" s="598"/>
      <c r="GLG233" s="598"/>
      <c r="GLH233" s="598"/>
      <c r="GLI233" s="598"/>
      <c r="GLJ233" s="598"/>
      <c r="GLK233" s="600"/>
      <c r="GLL233" s="599"/>
      <c r="GLM233" s="599"/>
      <c r="GLN233" s="599"/>
      <c r="GLO233" s="360"/>
      <c r="GLP233" s="600"/>
      <c r="GLQ233" s="600"/>
      <c r="GLR233" s="600"/>
      <c r="GLS233" s="598"/>
      <c r="GLT233" s="598"/>
      <c r="GLU233" s="598"/>
      <c r="GLV233" s="598"/>
      <c r="GLW233" s="598"/>
      <c r="GLX233" s="598"/>
      <c r="GLY233" s="598"/>
      <c r="GLZ233" s="598"/>
      <c r="GMA233" s="600"/>
      <c r="GMB233" s="599"/>
      <c r="GMC233" s="599"/>
      <c r="GMD233" s="599"/>
      <c r="GME233" s="360"/>
      <c r="GMF233" s="600"/>
      <c r="GMG233" s="600"/>
      <c r="GMH233" s="600"/>
      <c r="GMI233" s="598"/>
      <c r="GMJ233" s="598"/>
      <c r="GMK233" s="598"/>
      <c r="GML233" s="598"/>
      <c r="GMM233" s="598"/>
      <c r="GMN233" s="598"/>
      <c r="GMO233" s="598"/>
      <c r="GMP233" s="598"/>
      <c r="GMQ233" s="600"/>
      <c r="GMR233" s="599"/>
      <c r="GMS233" s="599"/>
      <c r="GMT233" s="599"/>
      <c r="GMU233" s="360"/>
      <c r="GMV233" s="600"/>
      <c r="GMW233" s="600"/>
      <c r="GMX233" s="600"/>
      <c r="GMY233" s="598"/>
      <c r="GMZ233" s="598"/>
      <c r="GNA233" s="598"/>
      <c r="GNB233" s="598"/>
      <c r="GNC233" s="598"/>
      <c r="GND233" s="598"/>
      <c r="GNE233" s="598"/>
      <c r="GNF233" s="598"/>
      <c r="GNG233" s="600"/>
      <c r="GNH233" s="599"/>
      <c r="GNI233" s="599"/>
      <c r="GNJ233" s="599"/>
      <c r="GNK233" s="360"/>
      <c r="GNL233" s="600"/>
      <c r="GNM233" s="600"/>
      <c r="GNN233" s="600"/>
      <c r="GNO233" s="598"/>
      <c r="GNP233" s="598"/>
      <c r="GNQ233" s="598"/>
      <c r="GNR233" s="598"/>
      <c r="GNS233" s="598"/>
      <c r="GNT233" s="598"/>
      <c r="GNU233" s="598"/>
      <c r="GNV233" s="598"/>
      <c r="GNW233" s="600"/>
      <c r="GNX233" s="599"/>
      <c r="GNY233" s="599"/>
      <c r="GNZ233" s="599"/>
      <c r="GOA233" s="360"/>
      <c r="GOB233" s="600"/>
      <c r="GOC233" s="600"/>
      <c r="GOD233" s="600"/>
      <c r="GOE233" s="598"/>
      <c r="GOF233" s="598"/>
      <c r="GOG233" s="598"/>
      <c r="GOH233" s="598"/>
      <c r="GOI233" s="598"/>
      <c r="GOJ233" s="598"/>
      <c r="GOK233" s="598"/>
      <c r="GOL233" s="598"/>
      <c r="GOM233" s="600"/>
      <c r="GON233" s="599"/>
      <c r="GOO233" s="599"/>
      <c r="GOP233" s="599"/>
      <c r="GOQ233" s="360"/>
      <c r="GOR233" s="600"/>
      <c r="GOS233" s="600"/>
      <c r="GOT233" s="600"/>
      <c r="GOU233" s="598"/>
      <c r="GOV233" s="598"/>
      <c r="GOW233" s="598"/>
      <c r="GOX233" s="598"/>
      <c r="GOY233" s="598"/>
      <c r="GOZ233" s="598"/>
      <c r="GPA233" s="598"/>
      <c r="GPB233" s="598"/>
      <c r="GPC233" s="600"/>
      <c r="GPD233" s="599"/>
      <c r="GPE233" s="599"/>
      <c r="GPF233" s="599"/>
      <c r="GPG233" s="360"/>
      <c r="GPH233" s="600"/>
      <c r="GPI233" s="600"/>
      <c r="GPJ233" s="600"/>
      <c r="GPK233" s="598"/>
      <c r="GPL233" s="598"/>
      <c r="GPM233" s="598"/>
      <c r="GPN233" s="598"/>
      <c r="GPO233" s="598"/>
      <c r="GPP233" s="598"/>
      <c r="GPQ233" s="598"/>
      <c r="GPR233" s="598"/>
      <c r="GPS233" s="600"/>
      <c r="GPT233" s="599"/>
      <c r="GPU233" s="599"/>
      <c r="GPV233" s="599"/>
      <c r="GPW233" s="360"/>
      <c r="GPX233" s="600"/>
      <c r="GPY233" s="600"/>
      <c r="GPZ233" s="600"/>
      <c r="GQA233" s="598"/>
      <c r="GQB233" s="598"/>
      <c r="GQC233" s="598"/>
      <c r="GQD233" s="598"/>
      <c r="GQE233" s="598"/>
      <c r="GQF233" s="598"/>
      <c r="GQG233" s="598"/>
      <c r="GQH233" s="598"/>
      <c r="GQI233" s="600"/>
      <c r="GQJ233" s="599"/>
      <c r="GQK233" s="599"/>
      <c r="GQL233" s="599"/>
      <c r="GQM233" s="360"/>
      <c r="GQN233" s="600"/>
      <c r="GQO233" s="600"/>
      <c r="GQP233" s="600"/>
      <c r="GQQ233" s="598"/>
      <c r="GQR233" s="598"/>
      <c r="GQS233" s="598"/>
      <c r="GQT233" s="598"/>
      <c r="GQU233" s="598"/>
      <c r="GQV233" s="598"/>
      <c r="GQW233" s="598"/>
      <c r="GQX233" s="598"/>
      <c r="GQY233" s="600"/>
      <c r="GQZ233" s="599"/>
      <c r="GRA233" s="599"/>
      <c r="GRB233" s="599"/>
      <c r="GRC233" s="360"/>
      <c r="GRD233" s="600"/>
      <c r="GRE233" s="600"/>
      <c r="GRF233" s="600"/>
      <c r="GRG233" s="598"/>
      <c r="GRH233" s="598"/>
      <c r="GRI233" s="598"/>
      <c r="GRJ233" s="598"/>
      <c r="GRK233" s="598"/>
      <c r="GRL233" s="598"/>
      <c r="GRM233" s="598"/>
      <c r="GRN233" s="598"/>
      <c r="GRO233" s="600"/>
      <c r="GRP233" s="599"/>
      <c r="GRQ233" s="599"/>
      <c r="GRR233" s="599"/>
      <c r="GRS233" s="360"/>
      <c r="GRT233" s="600"/>
      <c r="GRU233" s="600"/>
      <c r="GRV233" s="600"/>
      <c r="GRW233" s="598"/>
      <c r="GRX233" s="598"/>
      <c r="GRY233" s="598"/>
      <c r="GRZ233" s="598"/>
      <c r="GSA233" s="598"/>
      <c r="GSB233" s="598"/>
      <c r="GSC233" s="598"/>
      <c r="GSD233" s="598"/>
      <c r="GSE233" s="600"/>
      <c r="GSF233" s="599"/>
      <c r="GSG233" s="599"/>
      <c r="GSH233" s="599"/>
      <c r="GSI233" s="360"/>
      <c r="GSJ233" s="600"/>
      <c r="GSK233" s="600"/>
      <c r="GSL233" s="600"/>
      <c r="GSM233" s="598"/>
      <c r="GSN233" s="598"/>
      <c r="GSO233" s="598"/>
      <c r="GSP233" s="598"/>
      <c r="GSQ233" s="598"/>
      <c r="GSR233" s="598"/>
      <c r="GSS233" s="598"/>
      <c r="GST233" s="598"/>
      <c r="GSU233" s="600"/>
      <c r="GSV233" s="599"/>
      <c r="GSW233" s="599"/>
      <c r="GSX233" s="599"/>
      <c r="GSY233" s="360"/>
      <c r="GSZ233" s="600"/>
      <c r="GTA233" s="600"/>
      <c r="GTB233" s="600"/>
      <c r="GTC233" s="598"/>
      <c r="GTD233" s="598"/>
      <c r="GTE233" s="598"/>
      <c r="GTF233" s="598"/>
      <c r="GTG233" s="598"/>
      <c r="GTH233" s="598"/>
      <c r="GTI233" s="598"/>
      <c r="GTJ233" s="598"/>
      <c r="GTK233" s="600"/>
      <c r="GTL233" s="599"/>
      <c r="GTM233" s="599"/>
      <c r="GTN233" s="599"/>
      <c r="GTO233" s="360"/>
      <c r="GTP233" s="600"/>
      <c r="GTQ233" s="600"/>
      <c r="GTR233" s="600"/>
      <c r="GTS233" s="598"/>
      <c r="GTT233" s="598"/>
      <c r="GTU233" s="598"/>
      <c r="GTV233" s="598"/>
      <c r="GTW233" s="598"/>
      <c r="GTX233" s="598"/>
      <c r="GTY233" s="598"/>
      <c r="GTZ233" s="598"/>
      <c r="GUA233" s="600"/>
      <c r="GUB233" s="599"/>
      <c r="GUC233" s="599"/>
      <c r="GUD233" s="599"/>
      <c r="GUE233" s="360"/>
      <c r="GUF233" s="600"/>
      <c r="GUG233" s="600"/>
      <c r="GUH233" s="600"/>
      <c r="GUI233" s="598"/>
      <c r="GUJ233" s="598"/>
      <c r="GUK233" s="598"/>
      <c r="GUL233" s="598"/>
      <c r="GUM233" s="598"/>
      <c r="GUN233" s="598"/>
      <c r="GUO233" s="598"/>
      <c r="GUP233" s="598"/>
      <c r="GUQ233" s="600"/>
      <c r="GUR233" s="599"/>
      <c r="GUS233" s="599"/>
      <c r="GUT233" s="599"/>
      <c r="GUU233" s="360"/>
      <c r="GUV233" s="600"/>
      <c r="GUW233" s="600"/>
      <c r="GUX233" s="600"/>
      <c r="GUY233" s="598"/>
      <c r="GUZ233" s="598"/>
      <c r="GVA233" s="598"/>
      <c r="GVB233" s="598"/>
      <c r="GVC233" s="598"/>
      <c r="GVD233" s="598"/>
      <c r="GVE233" s="598"/>
      <c r="GVF233" s="598"/>
      <c r="GVG233" s="600"/>
      <c r="GVH233" s="599"/>
      <c r="GVI233" s="599"/>
      <c r="GVJ233" s="599"/>
      <c r="GVK233" s="360"/>
      <c r="GVL233" s="600"/>
      <c r="GVM233" s="600"/>
      <c r="GVN233" s="600"/>
      <c r="GVO233" s="598"/>
      <c r="GVP233" s="598"/>
      <c r="GVQ233" s="598"/>
      <c r="GVR233" s="598"/>
      <c r="GVS233" s="598"/>
      <c r="GVT233" s="598"/>
      <c r="GVU233" s="598"/>
      <c r="GVV233" s="598"/>
      <c r="GVW233" s="600"/>
      <c r="GVX233" s="599"/>
      <c r="GVY233" s="599"/>
      <c r="GVZ233" s="599"/>
      <c r="GWA233" s="360"/>
      <c r="GWB233" s="600"/>
      <c r="GWC233" s="600"/>
      <c r="GWD233" s="600"/>
      <c r="GWE233" s="598"/>
      <c r="GWF233" s="598"/>
      <c r="GWG233" s="598"/>
      <c r="GWH233" s="598"/>
      <c r="GWI233" s="598"/>
      <c r="GWJ233" s="598"/>
      <c r="GWK233" s="598"/>
      <c r="GWL233" s="598"/>
      <c r="GWM233" s="600"/>
      <c r="GWN233" s="599"/>
      <c r="GWO233" s="599"/>
      <c r="GWP233" s="599"/>
      <c r="GWQ233" s="360"/>
      <c r="GWR233" s="600"/>
      <c r="GWS233" s="600"/>
      <c r="GWT233" s="600"/>
      <c r="GWU233" s="598"/>
      <c r="GWV233" s="598"/>
      <c r="GWW233" s="598"/>
      <c r="GWX233" s="598"/>
      <c r="GWY233" s="598"/>
      <c r="GWZ233" s="598"/>
      <c r="GXA233" s="598"/>
      <c r="GXB233" s="598"/>
      <c r="GXC233" s="600"/>
      <c r="GXD233" s="599"/>
      <c r="GXE233" s="599"/>
      <c r="GXF233" s="599"/>
      <c r="GXG233" s="360"/>
      <c r="GXH233" s="600"/>
      <c r="GXI233" s="600"/>
      <c r="GXJ233" s="600"/>
      <c r="GXK233" s="598"/>
      <c r="GXL233" s="598"/>
      <c r="GXM233" s="598"/>
      <c r="GXN233" s="598"/>
      <c r="GXO233" s="598"/>
      <c r="GXP233" s="598"/>
      <c r="GXQ233" s="598"/>
      <c r="GXR233" s="598"/>
      <c r="GXS233" s="600"/>
      <c r="GXT233" s="599"/>
      <c r="GXU233" s="599"/>
      <c r="GXV233" s="599"/>
      <c r="GXW233" s="360"/>
      <c r="GXX233" s="600"/>
      <c r="GXY233" s="600"/>
      <c r="GXZ233" s="600"/>
      <c r="GYA233" s="598"/>
      <c r="GYB233" s="598"/>
      <c r="GYC233" s="598"/>
      <c r="GYD233" s="598"/>
      <c r="GYE233" s="598"/>
      <c r="GYF233" s="598"/>
      <c r="GYG233" s="598"/>
      <c r="GYH233" s="598"/>
      <c r="GYI233" s="600"/>
      <c r="GYJ233" s="599"/>
      <c r="GYK233" s="599"/>
      <c r="GYL233" s="599"/>
      <c r="GYM233" s="360"/>
      <c r="GYN233" s="600"/>
      <c r="GYO233" s="600"/>
      <c r="GYP233" s="600"/>
      <c r="GYQ233" s="598"/>
      <c r="GYR233" s="598"/>
      <c r="GYS233" s="598"/>
      <c r="GYT233" s="598"/>
      <c r="GYU233" s="598"/>
      <c r="GYV233" s="598"/>
      <c r="GYW233" s="598"/>
      <c r="GYX233" s="598"/>
      <c r="GYY233" s="600"/>
      <c r="GYZ233" s="599"/>
      <c r="GZA233" s="599"/>
      <c r="GZB233" s="599"/>
      <c r="GZC233" s="360"/>
      <c r="GZD233" s="600"/>
      <c r="GZE233" s="600"/>
      <c r="GZF233" s="600"/>
      <c r="GZG233" s="598"/>
      <c r="GZH233" s="598"/>
      <c r="GZI233" s="598"/>
      <c r="GZJ233" s="598"/>
      <c r="GZK233" s="598"/>
      <c r="GZL233" s="598"/>
      <c r="GZM233" s="598"/>
      <c r="GZN233" s="598"/>
      <c r="GZO233" s="600"/>
      <c r="GZP233" s="599"/>
      <c r="GZQ233" s="599"/>
      <c r="GZR233" s="599"/>
      <c r="GZS233" s="360"/>
      <c r="GZT233" s="600"/>
      <c r="GZU233" s="600"/>
      <c r="GZV233" s="600"/>
      <c r="GZW233" s="598"/>
      <c r="GZX233" s="598"/>
      <c r="GZY233" s="598"/>
      <c r="GZZ233" s="598"/>
      <c r="HAA233" s="598"/>
      <c r="HAB233" s="598"/>
      <c r="HAC233" s="598"/>
      <c r="HAD233" s="598"/>
      <c r="HAE233" s="600"/>
      <c r="HAF233" s="599"/>
      <c r="HAG233" s="599"/>
      <c r="HAH233" s="599"/>
      <c r="HAI233" s="360"/>
      <c r="HAJ233" s="600"/>
      <c r="HAK233" s="600"/>
      <c r="HAL233" s="600"/>
      <c r="HAM233" s="598"/>
      <c r="HAN233" s="598"/>
      <c r="HAO233" s="598"/>
      <c r="HAP233" s="598"/>
      <c r="HAQ233" s="598"/>
      <c r="HAR233" s="598"/>
      <c r="HAS233" s="598"/>
      <c r="HAT233" s="598"/>
      <c r="HAU233" s="600"/>
      <c r="HAV233" s="599"/>
      <c r="HAW233" s="599"/>
      <c r="HAX233" s="599"/>
      <c r="HAY233" s="360"/>
      <c r="HAZ233" s="600"/>
      <c r="HBA233" s="600"/>
      <c r="HBB233" s="600"/>
      <c r="HBC233" s="598"/>
      <c r="HBD233" s="598"/>
      <c r="HBE233" s="598"/>
      <c r="HBF233" s="598"/>
      <c r="HBG233" s="598"/>
      <c r="HBH233" s="598"/>
      <c r="HBI233" s="598"/>
      <c r="HBJ233" s="598"/>
      <c r="HBK233" s="600"/>
      <c r="HBL233" s="599"/>
      <c r="HBM233" s="599"/>
      <c r="HBN233" s="599"/>
      <c r="HBO233" s="360"/>
      <c r="HBP233" s="600"/>
      <c r="HBQ233" s="600"/>
      <c r="HBR233" s="600"/>
      <c r="HBS233" s="598"/>
      <c r="HBT233" s="598"/>
      <c r="HBU233" s="598"/>
      <c r="HBV233" s="598"/>
      <c r="HBW233" s="598"/>
      <c r="HBX233" s="598"/>
      <c r="HBY233" s="598"/>
      <c r="HBZ233" s="598"/>
      <c r="HCA233" s="600"/>
      <c r="HCB233" s="599"/>
      <c r="HCC233" s="599"/>
      <c r="HCD233" s="599"/>
      <c r="HCE233" s="360"/>
      <c r="HCF233" s="600"/>
      <c r="HCG233" s="600"/>
      <c r="HCH233" s="600"/>
      <c r="HCI233" s="598"/>
      <c r="HCJ233" s="598"/>
      <c r="HCK233" s="598"/>
      <c r="HCL233" s="598"/>
      <c r="HCM233" s="598"/>
      <c r="HCN233" s="598"/>
      <c r="HCO233" s="598"/>
      <c r="HCP233" s="598"/>
      <c r="HCQ233" s="600"/>
      <c r="HCR233" s="599"/>
      <c r="HCS233" s="599"/>
      <c r="HCT233" s="599"/>
      <c r="HCU233" s="360"/>
      <c r="HCV233" s="600"/>
      <c r="HCW233" s="600"/>
      <c r="HCX233" s="600"/>
      <c r="HCY233" s="598"/>
      <c r="HCZ233" s="598"/>
      <c r="HDA233" s="598"/>
      <c r="HDB233" s="598"/>
      <c r="HDC233" s="598"/>
      <c r="HDD233" s="598"/>
      <c r="HDE233" s="598"/>
      <c r="HDF233" s="598"/>
      <c r="HDG233" s="600"/>
      <c r="HDH233" s="599"/>
      <c r="HDI233" s="599"/>
      <c r="HDJ233" s="599"/>
      <c r="HDK233" s="360"/>
      <c r="HDL233" s="600"/>
      <c r="HDM233" s="600"/>
      <c r="HDN233" s="600"/>
      <c r="HDO233" s="598"/>
      <c r="HDP233" s="598"/>
      <c r="HDQ233" s="598"/>
      <c r="HDR233" s="598"/>
      <c r="HDS233" s="598"/>
      <c r="HDT233" s="598"/>
      <c r="HDU233" s="598"/>
      <c r="HDV233" s="598"/>
      <c r="HDW233" s="600"/>
      <c r="HDX233" s="599"/>
      <c r="HDY233" s="599"/>
      <c r="HDZ233" s="599"/>
      <c r="HEA233" s="360"/>
      <c r="HEB233" s="600"/>
      <c r="HEC233" s="600"/>
      <c r="HED233" s="600"/>
      <c r="HEE233" s="598"/>
      <c r="HEF233" s="598"/>
      <c r="HEG233" s="598"/>
      <c r="HEH233" s="598"/>
      <c r="HEI233" s="598"/>
      <c r="HEJ233" s="598"/>
      <c r="HEK233" s="598"/>
      <c r="HEL233" s="598"/>
      <c r="HEM233" s="600"/>
      <c r="HEN233" s="599"/>
      <c r="HEO233" s="599"/>
      <c r="HEP233" s="599"/>
      <c r="HEQ233" s="360"/>
      <c r="HER233" s="600"/>
      <c r="HES233" s="600"/>
      <c r="HET233" s="600"/>
      <c r="HEU233" s="598"/>
      <c r="HEV233" s="598"/>
      <c r="HEW233" s="598"/>
      <c r="HEX233" s="598"/>
      <c r="HEY233" s="598"/>
      <c r="HEZ233" s="598"/>
      <c r="HFA233" s="598"/>
      <c r="HFB233" s="598"/>
      <c r="HFC233" s="600"/>
      <c r="HFD233" s="599"/>
      <c r="HFE233" s="599"/>
      <c r="HFF233" s="599"/>
      <c r="HFG233" s="360"/>
      <c r="HFH233" s="600"/>
      <c r="HFI233" s="600"/>
      <c r="HFJ233" s="600"/>
      <c r="HFK233" s="598"/>
      <c r="HFL233" s="598"/>
      <c r="HFM233" s="598"/>
      <c r="HFN233" s="598"/>
      <c r="HFO233" s="598"/>
      <c r="HFP233" s="598"/>
      <c r="HFQ233" s="598"/>
      <c r="HFR233" s="598"/>
      <c r="HFS233" s="600"/>
      <c r="HFT233" s="599"/>
      <c r="HFU233" s="599"/>
      <c r="HFV233" s="599"/>
      <c r="HFW233" s="360"/>
      <c r="HFX233" s="600"/>
      <c r="HFY233" s="600"/>
      <c r="HFZ233" s="600"/>
      <c r="HGA233" s="598"/>
      <c r="HGB233" s="598"/>
      <c r="HGC233" s="598"/>
      <c r="HGD233" s="598"/>
      <c r="HGE233" s="598"/>
      <c r="HGF233" s="598"/>
      <c r="HGG233" s="598"/>
      <c r="HGH233" s="598"/>
      <c r="HGI233" s="600"/>
      <c r="HGJ233" s="599"/>
      <c r="HGK233" s="599"/>
      <c r="HGL233" s="599"/>
      <c r="HGM233" s="360"/>
      <c r="HGN233" s="600"/>
      <c r="HGO233" s="600"/>
      <c r="HGP233" s="600"/>
      <c r="HGQ233" s="598"/>
      <c r="HGR233" s="598"/>
      <c r="HGS233" s="598"/>
      <c r="HGT233" s="598"/>
      <c r="HGU233" s="598"/>
      <c r="HGV233" s="598"/>
      <c r="HGW233" s="598"/>
      <c r="HGX233" s="598"/>
      <c r="HGY233" s="600"/>
      <c r="HGZ233" s="599"/>
      <c r="HHA233" s="599"/>
      <c r="HHB233" s="599"/>
      <c r="HHC233" s="360"/>
      <c r="HHD233" s="600"/>
      <c r="HHE233" s="600"/>
      <c r="HHF233" s="600"/>
      <c r="HHG233" s="598"/>
      <c r="HHH233" s="598"/>
      <c r="HHI233" s="598"/>
      <c r="HHJ233" s="598"/>
      <c r="HHK233" s="598"/>
      <c r="HHL233" s="598"/>
      <c r="HHM233" s="598"/>
      <c r="HHN233" s="598"/>
      <c r="HHO233" s="600"/>
      <c r="HHP233" s="599"/>
      <c r="HHQ233" s="599"/>
      <c r="HHR233" s="599"/>
      <c r="HHS233" s="360"/>
      <c r="HHT233" s="600"/>
      <c r="HHU233" s="600"/>
      <c r="HHV233" s="600"/>
      <c r="HHW233" s="598"/>
      <c r="HHX233" s="598"/>
      <c r="HHY233" s="598"/>
      <c r="HHZ233" s="598"/>
      <c r="HIA233" s="598"/>
      <c r="HIB233" s="598"/>
      <c r="HIC233" s="598"/>
      <c r="HID233" s="598"/>
      <c r="HIE233" s="600"/>
      <c r="HIF233" s="599"/>
      <c r="HIG233" s="599"/>
      <c r="HIH233" s="599"/>
      <c r="HII233" s="360"/>
      <c r="HIJ233" s="600"/>
      <c r="HIK233" s="600"/>
      <c r="HIL233" s="600"/>
      <c r="HIM233" s="598"/>
      <c r="HIN233" s="598"/>
      <c r="HIO233" s="598"/>
      <c r="HIP233" s="598"/>
      <c r="HIQ233" s="598"/>
      <c r="HIR233" s="598"/>
      <c r="HIS233" s="598"/>
      <c r="HIT233" s="598"/>
      <c r="HIU233" s="600"/>
      <c r="HIV233" s="599"/>
      <c r="HIW233" s="599"/>
      <c r="HIX233" s="599"/>
      <c r="HIY233" s="360"/>
      <c r="HIZ233" s="600"/>
      <c r="HJA233" s="600"/>
      <c r="HJB233" s="600"/>
      <c r="HJC233" s="598"/>
      <c r="HJD233" s="598"/>
      <c r="HJE233" s="598"/>
      <c r="HJF233" s="598"/>
      <c r="HJG233" s="598"/>
      <c r="HJH233" s="598"/>
      <c r="HJI233" s="598"/>
      <c r="HJJ233" s="598"/>
      <c r="HJK233" s="600"/>
      <c r="HJL233" s="599"/>
      <c r="HJM233" s="599"/>
      <c r="HJN233" s="599"/>
      <c r="HJO233" s="360"/>
      <c r="HJP233" s="600"/>
      <c r="HJQ233" s="600"/>
      <c r="HJR233" s="600"/>
      <c r="HJS233" s="598"/>
      <c r="HJT233" s="598"/>
      <c r="HJU233" s="598"/>
      <c r="HJV233" s="598"/>
      <c r="HJW233" s="598"/>
      <c r="HJX233" s="598"/>
      <c r="HJY233" s="598"/>
      <c r="HJZ233" s="598"/>
      <c r="HKA233" s="600"/>
      <c r="HKB233" s="599"/>
      <c r="HKC233" s="599"/>
      <c r="HKD233" s="599"/>
      <c r="HKE233" s="360"/>
      <c r="HKF233" s="600"/>
      <c r="HKG233" s="600"/>
      <c r="HKH233" s="600"/>
      <c r="HKI233" s="598"/>
      <c r="HKJ233" s="598"/>
      <c r="HKK233" s="598"/>
      <c r="HKL233" s="598"/>
      <c r="HKM233" s="598"/>
      <c r="HKN233" s="598"/>
      <c r="HKO233" s="598"/>
      <c r="HKP233" s="598"/>
      <c r="HKQ233" s="600"/>
      <c r="HKR233" s="599"/>
      <c r="HKS233" s="599"/>
      <c r="HKT233" s="599"/>
      <c r="HKU233" s="360"/>
      <c r="HKV233" s="600"/>
      <c r="HKW233" s="600"/>
      <c r="HKX233" s="600"/>
      <c r="HKY233" s="598"/>
      <c r="HKZ233" s="598"/>
      <c r="HLA233" s="598"/>
      <c r="HLB233" s="598"/>
      <c r="HLC233" s="598"/>
      <c r="HLD233" s="598"/>
      <c r="HLE233" s="598"/>
      <c r="HLF233" s="598"/>
      <c r="HLG233" s="600"/>
      <c r="HLH233" s="599"/>
      <c r="HLI233" s="599"/>
      <c r="HLJ233" s="599"/>
      <c r="HLK233" s="360"/>
      <c r="HLL233" s="600"/>
      <c r="HLM233" s="600"/>
      <c r="HLN233" s="600"/>
      <c r="HLO233" s="598"/>
      <c r="HLP233" s="598"/>
      <c r="HLQ233" s="598"/>
      <c r="HLR233" s="598"/>
      <c r="HLS233" s="598"/>
      <c r="HLT233" s="598"/>
      <c r="HLU233" s="598"/>
      <c r="HLV233" s="598"/>
      <c r="HLW233" s="600"/>
      <c r="HLX233" s="599"/>
      <c r="HLY233" s="599"/>
      <c r="HLZ233" s="599"/>
      <c r="HMA233" s="360"/>
      <c r="HMB233" s="600"/>
      <c r="HMC233" s="600"/>
      <c r="HMD233" s="600"/>
      <c r="HME233" s="598"/>
      <c r="HMF233" s="598"/>
      <c r="HMG233" s="598"/>
      <c r="HMH233" s="598"/>
      <c r="HMI233" s="598"/>
      <c r="HMJ233" s="598"/>
      <c r="HMK233" s="598"/>
      <c r="HML233" s="598"/>
      <c r="HMM233" s="600"/>
      <c r="HMN233" s="599"/>
      <c r="HMO233" s="599"/>
      <c r="HMP233" s="599"/>
      <c r="HMQ233" s="360"/>
      <c r="HMR233" s="600"/>
      <c r="HMS233" s="600"/>
      <c r="HMT233" s="600"/>
      <c r="HMU233" s="598"/>
      <c r="HMV233" s="598"/>
      <c r="HMW233" s="598"/>
      <c r="HMX233" s="598"/>
      <c r="HMY233" s="598"/>
      <c r="HMZ233" s="598"/>
      <c r="HNA233" s="598"/>
      <c r="HNB233" s="598"/>
      <c r="HNC233" s="600"/>
      <c r="HND233" s="599"/>
      <c r="HNE233" s="599"/>
      <c r="HNF233" s="599"/>
      <c r="HNG233" s="360"/>
      <c r="HNH233" s="600"/>
      <c r="HNI233" s="600"/>
      <c r="HNJ233" s="600"/>
      <c r="HNK233" s="598"/>
      <c r="HNL233" s="598"/>
      <c r="HNM233" s="598"/>
      <c r="HNN233" s="598"/>
      <c r="HNO233" s="598"/>
      <c r="HNP233" s="598"/>
      <c r="HNQ233" s="598"/>
      <c r="HNR233" s="598"/>
      <c r="HNS233" s="600"/>
      <c r="HNT233" s="599"/>
      <c r="HNU233" s="599"/>
      <c r="HNV233" s="599"/>
      <c r="HNW233" s="360"/>
      <c r="HNX233" s="600"/>
      <c r="HNY233" s="600"/>
      <c r="HNZ233" s="600"/>
      <c r="HOA233" s="598"/>
      <c r="HOB233" s="598"/>
      <c r="HOC233" s="598"/>
      <c r="HOD233" s="598"/>
      <c r="HOE233" s="598"/>
      <c r="HOF233" s="598"/>
      <c r="HOG233" s="598"/>
      <c r="HOH233" s="598"/>
      <c r="HOI233" s="600"/>
      <c r="HOJ233" s="599"/>
      <c r="HOK233" s="599"/>
      <c r="HOL233" s="599"/>
      <c r="HOM233" s="360"/>
      <c r="HON233" s="600"/>
      <c r="HOO233" s="600"/>
      <c r="HOP233" s="600"/>
      <c r="HOQ233" s="598"/>
      <c r="HOR233" s="598"/>
      <c r="HOS233" s="598"/>
      <c r="HOT233" s="598"/>
      <c r="HOU233" s="598"/>
      <c r="HOV233" s="598"/>
      <c r="HOW233" s="598"/>
      <c r="HOX233" s="598"/>
      <c r="HOY233" s="600"/>
      <c r="HOZ233" s="599"/>
      <c r="HPA233" s="599"/>
      <c r="HPB233" s="599"/>
      <c r="HPC233" s="360"/>
      <c r="HPD233" s="600"/>
      <c r="HPE233" s="600"/>
      <c r="HPF233" s="600"/>
      <c r="HPG233" s="598"/>
      <c r="HPH233" s="598"/>
      <c r="HPI233" s="598"/>
      <c r="HPJ233" s="598"/>
      <c r="HPK233" s="598"/>
      <c r="HPL233" s="598"/>
      <c r="HPM233" s="598"/>
      <c r="HPN233" s="598"/>
      <c r="HPO233" s="600"/>
      <c r="HPP233" s="599"/>
      <c r="HPQ233" s="599"/>
      <c r="HPR233" s="599"/>
      <c r="HPS233" s="360"/>
      <c r="HPT233" s="600"/>
      <c r="HPU233" s="600"/>
      <c r="HPV233" s="600"/>
      <c r="HPW233" s="598"/>
      <c r="HPX233" s="598"/>
      <c r="HPY233" s="598"/>
      <c r="HPZ233" s="598"/>
      <c r="HQA233" s="598"/>
      <c r="HQB233" s="598"/>
      <c r="HQC233" s="598"/>
      <c r="HQD233" s="598"/>
      <c r="HQE233" s="600"/>
      <c r="HQF233" s="599"/>
      <c r="HQG233" s="599"/>
      <c r="HQH233" s="599"/>
      <c r="HQI233" s="360"/>
      <c r="HQJ233" s="600"/>
      <c r="HQK233" s="600"/>
      <c r="HQL233" s="600"/>
      <c r="HQM233" s="598"/>
      <c r="HQN233" s="598"/>
      <c r="HQO233" s="598"/>
      <c r="HQP233" s="598"/>
      <c r="HQQ233" s="598"/>
      <c r="HQR233" s="598"/>
      <c r="HQS233" s="598"/>
      <c r="HQT233" s="598"/>
      <c r="HQU233" s="600"/>
      <c r="HQV233" s="599"/>
      <c r="HQW233" s="599"/>
      <c r="HQX233" s="599"/>
      <c r="HQY233" s="360"/>
      <c r="HQZ233" s="600"/>
      <c r="HRA233" s="600"/>
      <c r="HRB233" s="600"/>
      <c r="HRC233" s="598"/>
      <c r="HRD233" s="598"/>
      <c r="HRE233" s="598"/>
      <c r="HRF233" s="598"/>
      <c r="HRG233" s="598"/>
      <c r="HRH233" s="598"/>
      <c r="HRI233" s="598"/>
      <c r="HRJ233" s="598"/>
      <c r="HRK233" s="600"/>
      <c r="HRL233" s="599"/>
      <c r="HRM233" s="599"/>
      <c r="HRN233" s="599"/>
      <c r="HRO233" s="360"/>
      <c r="HRP233" s="600"/>
      <c r="HRQ233" s="600"/>
      <c r="HRR233" s="600"/>
      <c r="HRS233" s="598"/>
      <c r="HRT233" s="598"/>
      <c r="HRU233" s="598"/>
      <c r="HRV233" s="598"/>
      <c r="HRW233" s="598"/>
      <c r="HRX233" s="598"/>
      <c r="HRY233" s="598"/>
      <c r="HRZ233" s="598"/>
      <c r="HSA233" s="600"/>
      <c r="HSB233" s="599"/>
      <c r="HSC233" s="599"/>
      <c r="HSD233" s="599"/>
      <c r="HSE233" s="360"/>
      <c r="HSF233" s="600"/>
      <c r="HSG233" s="600"/>
      <c r="HSH233" s="600"/>
      <c r="HSI233" s="598"/>
      <c r="HSJ233" s="598"/>
      <c r="HSK233" s="598"/>
      <c r="HSL233" s="598"/>
      <c r="HSM233" s="598"/>
      <c r="HSN233" s="598"/>
      <c r="HSO233" s="598"/>
      <c r="HSP233" s="598"/>
      <c r="HSQ233" s="600"/>
      <c r="HSR233" s="599"/>
      <c r="HSS233" s="599"/>
      <c r="HST233" s="599"/>
      <c r="HSU233" s="360"/>
      <c r="HSV233" s="600"/>
      <c r="HSW233" s="600"/>
      <c r="HSX233" s="600"/>
      <c r="HSY233" s="598"/>
      <c r="HSZ233" s="598"/>
      <c r="HTA233" s="598"/>
      <c r="HTB233" s="598"/>
      <c r="HTC233" s="598"/>
      <c r="HTD233" s="598"/>
      <c r="HTE233" s="598"/>
      <c r="HTF233" s="598"/>
      <c r="HTG233" s="600"/>
      <c r="HTH233" s="599"/>
      <c r="HTI233" s="599"/>
      <c r="HTJ233" s="599"/>
      <c r="HTK233" s="360"/>
      <c r="HTL233" s="600"/>
      <c r="HTM233" s="600"/>
      <c r="HTN233" s="600"/>
      <c r="HTO233" s="598"/>
      <c r="HTP233" s="598"/>
      <c r="HTQ233" s="598"/>
      <c r="HTR233" s="598"/>
      <c r="HTS233" s="598"/>
      <c r="HTT233" s="598"/>
      <c r="HTU233" s="598"/>
      <c r="HTV233" s="598"/>
      <c r="HTW233" s="600"/>
      <c r="HTX233" s="599"/>
      <c r="HTY233" s="599"/>
      <c r="HTZ233" s="599"/>
      <c r="HUA233" s="360"/>
      <c r="HUB233" s="600"/>
      <c r="HUC233" s="600"/>
      <c r="HUD233" s="600"/>
      <c r="HUE233" s="598"/>
      <c r="HUF233" s="598"/>
      <c r="HUG233" s="598"/>
      <c r="HUH233" s="598"/>
      <c r="HUI233" s="598"/>
      <c r="HUJ233" s="598"/>
      <c r="HUK233" s="598"/>
      <c r="HUL233" s="598"/>
      <c r="HUM233" s="600"/>
      <c r="HUN233" s="599"/>
      <c r="HUO233" s="599"/>
      <c r="HUP233" s="599"/>
      <c r="HUQ233" s="360"/>
      <c r="HUR233" s="600"/>
      <c r="HUS233" s="600"/>
      <c r="HUT233" s="600"/>
      <c r="HUU233" s="598"/>
      <c r="HUV233" s="598"/>
      <c r="HUW233" s="598"/>
      <c r="HUX233" s="598"/>
      <c r="HUY233" s="598"/>
      <c r="HUZ233" s="598"/>
      <c r="HVA233" s="598"/>
      <c r="HVB233" s="598"/>
      <c r="HVC233" s="600"/>
      <c r="HVD233" s="599"/>
      <c r="HVE233" s="599"/>
      <c r="HVF233" s="599"/>
      <c r="HVG233" s="360"/>
      <c r="HVH233" s="600"/>
      <c r="HVI233" s="600"/>
      <c r="HVJ233" s="600"/>
      <c r="HVK233" s="598"/>
      <c r="HVL233" s="598"/>
      <c r="HVM233" s="598"/>
      <c r="HVN233" s="598"/>
      <c r="HVO233" s="598"/>
      <c r="HVP233" s="598"/>
      <c r="HVQ233" s="598"/>
      <c r="HVR233" s="598"/>
      <c r="HVS233" s="600"/>
      <c r="HVT233" s="599"/>
      <c r="HVU233" s="599"/>
      <c r="HVV233" s="599"/>
      <c r="HVW233" s="360"/>
      <c r="HVX233" s="600"/>
      <c r="HVY233" s="600"/>
      <c r="HVZ233" s="600"/>
      <c r="HWA233" s="598"/>
      <c r="HWB233" s="598"/>
      <c r="HWC233" s="598"/>
      <c r="HWD233" s="598"/>
      <c r="HWE233" s="598"/>
      <c r="HWF233" s="598"/>
      <c r="HWG233" s="598"/>
      <c r="HWH233" s="598"/>
      <c r="HWI233" s="600"/>
      <c r="HWJ233" s="599"/>
      <c r="HWK233" s="599"/>
      <c r="HWL233" s="599"/>
      <c r="HWM233" s="360"/>
      <c r="HWN233" s="600"/>
      <c r="HWO233" s="600"/>
      <c r="HWP233" s="600"/>
      <c r="HWQ233" s="598"/>
      <c r="HWR233" s="598"/>
      <c r="HWS233" s="598"/>
      <c r="HWT233" s="598"/>
      <c r="HWU233" s="598"/>
      <c r="HWV233" s="598"/>
      <c r="HWW233" s="598"/>
      <c r="HWX233" s="598"/>
      <c r="HWY233" s="600"/>
      <c r="HWZ233" s="599"/>
      <c r="HXA233" s="599"/>
      <c r="HXB233" s="599"/>
      <c r="HXC233" s="360"/>
      <c r="HXD233" s="600"/>
      <c r="HXE233" s="600"/>
      <c r="HXF233" s="600"/>
      <c r="HXG233" s="598"/>
      <c r="HXH233" s="598"/>
      <c r="HXI233" s="598"/>
      <c r="HXJ233" s="598"/>
      <c r="HXK233" s="598"/>
      <c r="HXL233" s="598"/>
      <c r="HXM233" s="598"/>
      <c r="HXN233" s="598"/>
      <c r="HXO233" s="600"/>
      <c r="HXP233" s="599"/>
      <c r="HXQ233" s="599"/>
      <c r="HXR233" s="599"/>
      <c r="HXS233" s="360"/>
      <c r="HXT233" s="600"/>
      <c r="HXU233" s="600"/>
      <c r="HXV233" s="600"/>
      <c r="HXW233" s="598"/>
      <c r="HXX233" s="598"/>
      <c r="HXY233" s="598"/>
      <c r="HXZ233" s="598"/>
      <c r="HYA233" s="598"/>
      <c r="HYB233" s="598"/>
      <c r="HYC233" s="598"/>
      <c r="HYD233" s="598"/>
      <c r="HYE233" s="600"/>
      <c r="HYF233" s="599"/>
      <c r="HYG233" s="599"/>
      <c r="HYH233" s="599"/>
      <c r="HYI233" s="360"/>
      <c r="HYJ233" s="600"/>
      <c r="HYK233" s="600"/>
      <c r="HYL233" s="600"/>
      <c r="HYM233" s="598"/>
      <c r="HYN233" s="598"/>
      <c r="HYO233" s="598"/>
      <c r="HYP233" s="598"/>
      <c r="HYQ233" s="598"/>
      <c r="HYR233" s="598"/>
      <c r="HYS233" s="598"/>
      <c r="HYT233" s="598"/>
      <c r="HYU233" s="600"/>
      <c r="HYV233" s="599"/>
      <c r="HYW233" s="599"/>
      <c r="HYX233" s="599"/>
      <c r="HYY233" s="360"/>
      <c r="HYZ233" s="600"/>
      <c r="HZA233" s="600"/>
      <c r="HZB233" s="600"/>
      <c r="HZC233" s="598"/>
      <c r="HZD233" s="598"/>
      <c r="HZE233" s="598"/>
      <c r="HZF233" s="598"/>
      <c r="HZG233" s="598"/>
      <c r="HZH233" s="598"/>
      <c r="HZI233" s="598"/>
      <c r="HZJ233" s="598"/>
      <c r="HZK233" s="600"/>
      <c r="HZL233" s="599"/>
      <c r="HZM233" s="599"/>
      <c r="HZN233" s="599"/>
      <c r="HZO233" s="360"/>
      <c r="HZP233" s="600"/>
      <c r="HZQ233" s="600"/>
      <c r="HZR233" s="600"/>
      <c r="HZS233" s="598"/>
      <c r="HZT233" s="598"/>
      <c r="HZU233" s="598"/>
      <c r="HZV233" s="598"/>
      <c r="HZW233" s="598"/>
      <c r="HZX233" s="598"/>
      <c r="HZY233" s="598"/>
      <c r="HZZ233" s="598"/>
      <c r="IAA233" s="600"/>
      <c r="IAB233" s="599"/>
      <c r="IAC233" s="599"/>
      <c r="IAD233" s="599"/>
      <c r="IAE233" s="360"/>
      <c r="IAF233" s="600"/>
      <c r="IAG233" s="600"/>
      <c r="IAH233" s="600"/>
      <c r="IAI233" s="598"/>
      <c r="IAJ233" s="598"/>
      <c r="IAK233" s="598"/>
      <c r="IAL233" s="598"/>
      <c r="IAM233" s="598"/>
      <c r="IAN233" s="598"/>
      <c r="IAO233" s="598"/>
      <c r="IAP233" s="598"/>
      <c r="IAQ233" s="600"/>
      <c r="IAR233" s="599"/>
      <c r="IAS233" s="599"/>
      <c r="IAT233" s="599"/>
      <c r="IAU233" s="360"/>
      <c r="IAV233" s="600"/>
      <c r="IAW233" s="600"/>
      <c r="IAX233" s="600"/>
      <c r="IAY233" s="598"/>
      <c r="IAZ233" s="598"/>
      <c r="IBA233" s="598"/>
      <c r="IBB233" s="598"/>
      <c r="IBC233" s="598"/>
      <c r="IBD233" s="598"/>
      <c r="IBE233" s="598"/>
      <c r="IBF233" s="598"/>
      <c r="IBG233" s="600"/>
      <c r="IBH233" s="599"/>
      <c r="IBI233" s="599"/>
      <c r="IBJ233" s="599"/>
      <c r="IBK233" s="360"/>
      <c r="IBL233" s="600"/>
      <c r="IBM233" s="600"/>
      <c r="IBN233" s="600"/>
      <c r="IBO233" s="598"/>
      <c r="IBP233" s="598"/>
      <c r="IBQ233" s="598"/>
      <c r="IBR233" s="598"/>
      <c r="IBS233" s="598"/>
      <c r="IBT233" s="598"/>
      <c r="IBU233" s="598"/>
      <c r="IBV233" s="598"/>
      <c r="IBW233" s="600"/>
      <c r="IBX233" s="599"/>
      <c r="IBY233" s="599"/>
      <c r="IBZ233" s="599"/>
      <c r="ICA233" s="360"/>
      <c r="ICB233" s="600"/>
      <c r="ICC233" s="600"/>
      <c r="ICD233" s="600"/>
      <c r="ICE233" s="598"/>
      <c r="ICF233" s="598"/>
      <c r="ICG233" s="598"/>
      <c r="ICH233" s="598"/>
      <c r="ICI233" s="598"/>
      <c r="ICJ233" s="598"/>
      <c r="ICK233" s="598"/>
      <c r="ICL233" s="598"/>
      <c r="ICM233" s="600"/>
      <c r="ICN233" s="599"/>
      <c r="ICO233" s="599"/>
      <c r="ICP233" s="599"/>
      <c r="ICQ233" s="360"/>
      <c r="ICR233" s="600"/>
      <c r="ICS233" s="600"/>
      <c r="ICT233" s="600"/>
      <c r="ICU233" s="598"/>
      <c r="ICV233" s="598"/>
      <c r="ICW233" s="598"/>
      <c r="ICX233" s="598"/>
      <c r="ICY233" s="598"/>
      <c r="ICZ233" s="598"/>
      <c r="IDA233" s="598"/>
      <c r="IDB233" s="598"/>
      <c r="IDC233" s="600"/>
      <c r="IDD233" s="599"/>
      <c r="IDE233" s="599"/>
      <c r="IDF233" s="599"/>
      <c r="IDG233" s="360"/>
      <c r="IDH233" s="600"/>
      <c r="IDI233" s="600"/>
      <c r="IDJ233" s="600"/>
      <c r="IDK233" s="598"/>
      <c r="IDL233" s="598"/>
      <c r="IDM233" s="598"/>
      <c r="IDN233" s="598"/>
      <c r="IDO233" s="598"/>
      <c r="IDP233" s="598"/>
      <c r="IDQ233" s="598"/>
      <c r="IDR233" s="598"/>
      <c r="IDS233" s="600"/>
      <c r="IDT233" s="599"/>
      <c r="IDU233" s="599"/>
      <c r="IDV233" s="599"/>
      <c r="IDW233" s="360"/>
      <c r="IDX233" s="600"/>
      <c r="IDY233" s="600"/>
      <c r="IDZ233" s="600"/>
      <c r="IEA233" s="598"/>
      <c r="IEB233" s="598"/>
      <c r="IEC233" s="598"/>
      <c r="IED233" s="598"/>
      <c r="IEE233" s="598"/>
      <c r="IEF233" s="598"/>
      <c r="IEG233" s="598"/>
      <c r="IEH233" s="598"/>
      <c r="IEI233" s="600"/>
      <c r="IEJ233" s="599"/>
      <c r="IEK233" s="599"/>
      <c r="IEL233" s="599"/>
      <c r="IEM233" s="360"/>
      <c r="IEN233" s="600"/>
      <c r="IEO233" s="600"/>
      <c r="IEP233" s="600"/>
      <c r="IEQ233" s="598"/>
      <c r="IER233" s="598"/>
      <c r="IES233" s="598"/>
      <c r="IET233" s="598"/>
      <c r="IEU233" s="598"/>
      <c r="IEV233" s="598"/>
      <c r="IEW233" s="598"/>
      <c r="IEX233" s="598"/>
      <c r="IEY233" s="600"/>
      <c r="IEZ233" s="599"/>
      <c r="IFA233" s="599"/>
      <c r="IFB233" s="599"/>
      <c r="IFC233" s="360"/>
      <c r="IFD233" s="600"/>
      <c r="IFE233" s="600"/>
      <c r="IFF233" s="600"/>
      <c r="IFG233" s="598"/>
      <c r="IFH233" s="598"/>
      <c r="IFI233" s="598"/>
      <c r="IFJ233" s="598"/>
      <c r="IFK233" s="598"/>
      <c r="IFL233" s="598"/>
      <c r="IFM233" s="598"/>
      <c r="IFN233" s="598"/>
      <c r="IFO233" s="600"/>
      <c r="IFP233" s="599"/>
      <c r="IFQ233" s="599"/>
      <c r="IFR233" s="599"/>
      <c r="IFS233" s="360"/>
      <c r="IFT233" s="600"/>
      <c r="IFU233" s="600"/>
      <c r="IFV233" s="600"/>
      <c r="IFW233" s="598"/>
      <c r="IFX233" s="598"/>
      <c r="IFY233" s="598"/>
      <c r="IFZ233" s="598"/>
      <c r="IGA233" s="598"/>
      <c r="IGB233" s="598"/>
      <c r="IGC233" s="598"/>
      <c r="IGD233" s="598"/>
      <c r="IGE233" s="600"/>
      <c r="IGF233" s="599"/>
      <c r="IGG233" s="599"/>
      <c r="IGH233" s="599"/>
      <c r="IGI233" s="360"/>
      <c r="IGJ233" s="600"/>
      <c r="IGK233" s="600"/>
      <c r="IGL233" s="600"/>
      <c r="IGM233" s="598"/>
      <c r="IGN233" s="598"/>
      <c r="IGO233" s="598"/>
      <c r="IGP233" s="598"/>
      <c r="IGQ233" s="598"/>
      <c r="IGR233" s="598"/>
      <c r="IGS233" s="598"/>
      <c r="IGT233" s="598"/>
      <c r="IGU233" s="600"/>
      <c r="IGV233" s="599"/>
      <c r="IGW233" s="599"/>
      <c r="IGX233" s="599"/>
      <c r="IGY233" s="360"/>
      <c r="IGZ233" s="600"/>
      <c r="IHA233" s="600"/>
      <c r="IHB233" s="600"/>
      <c r="IHC233" s="598"/>
      <c r="IHD233" s="598"/>
      <c r="IHE233" s="598"/>
      <c r="IHF233" s="598"/>
      <c r="IHG233" s="598"/>
      <c r="IHH233" s="598"/>
      <c r="IHI233" s="598"/>
      <c r="IHJ233" s="598"/>
      <c r="IHK233" s="600"/>
      <c r="IHL233" s="599"/>
      <c r="IHM233" s="599"/>
      <c r="IHN233" s="599"/>
      <c r="IHO233" s="360"/>
      <c r="IHP233" s="600"/>
      <c r="IHQ233" s="600"/>
      <c r="IHR233" s="600"/>
      <c r="IHS233" s="598"/>
      <c r="IHT233" s="598"/>
      <c r="IHU233" s="598"/>
      <c r="IHV233" s="598"/>
      <c r="IHW233" s="598"/>
      <c r="IHX233" s="598"/>
      <c r="IHY233" s="598"/>
      <c r="IHZ233" s="598"/>
      <c r="IIA233" s="600"/>
      <c r="IIB233" s="599"/>
      <c r="IIC233" s="599"/>
      <c r="IID233" s="599"/>
      <c r="IIE233" s="360"/>
      <c r="IIF233" s="600"/>
      <c r="IIG233" s="600"/>
      <c r="IIH233" s="600"/>
      <c r="III233" s="598"/>
      <c r="IIJ233" s="598"/>
      <c r="IIK233" s="598"/>
      <c r="IIL233" s="598"/>
      <c r="IIM233" s="598"/>
      <c r="IIN233" s="598"/>
      <c r="IIO233" s="598"/>
      <c r="IIP233" s="598"/>
      <c r="IIQ233" s="600"/>
      <c r="IIR233" s="599"/>
      <c r="IIS233" s="599"/>
      <c r="IIT233" s="599"/>
      <c r="IIU233" s="360"/>
      <c r="IIV233" s="600"/>
      <c r="IIW233" s="600"/>
      <c r="IIX233" s="600"/>
      <c r="IIY233" s="598"/>
      <c r="IIZ233" s="598"/>
      <c r="IJA233" s="598"/>
      <c r="IJB233" s="598"/>
      <c r="IJC233" s="598"/>
      <c r="IJD233" s="598"/>
      <c r="IJE233" s="598"/>
      <c r="IJF233" s="598"/>
      <c r="IJG233" s="600"/>
      <c r="IJH233" s="599"/>
      <c r="IJI233" s="599"/>
      <c r="IJJ233" s="599"/>
      <c r="IJK233" s="360"/>
      <c r="IJL233" s="600"/>
      <c r="IJM233" s="600"/>
      <c r="IJN233" s="600"/>
      <c r="IJO233" s="598"/>
      <c r="IJP233" s="598"/>
      <c r="IJQ233" s="598"/>
      <c r="IJR233" s="598"/>
      <c r="IJS233" s="598"/>
      <c r="IJT233" s="598"/>
      <c r="IJU233" s="598"/>
      <c r="IJV233" s="598"/>
      <c r="IJW233" s="600"/>
      <c r="IJX233" s="599"/>
      <c r="IJY233" s="599"/>
      <c r="IJZ233" s="599"/>
      <c r="IKA233" s="360"/>
      <c r="IKB233" s="600"/>
      <c r="IKC233" s="600"/>
      <c r="IKD233" s="600"/>
      <c r="IKE233" s="598"/>
      <c r="IKF233" s="598"/>
      <c r="IKG233" s="598"/>
      <c r="IKH233" s="598"/>
      <c r="IKI233" s="598"/>
      <c r="IKJ233" s="598"/>
      <c r="IKK233" s="598"/>
      <c r="IKL233" s="598"/>
      <c r="IKM233" s="600"/>
      <c r="IKN233" s="599"/>
      <c r="IKO233" s="599"/>
      <c r="IKP233" s="599"/>
      <c r="IKQ233" s="360"/>
      <c r="IKR233" s="600"/>
      <c r="IKS233" s="600"/>
      <c r="IKT233" s="600"/>
      <c r="IKU233" s="598"/>
      <c r="IKV233" s="598"/>
      <c r="IKW233" s="598"/>
      <c r="IKX233" s="598"/>
      <c r="IKY233" s="598"/>
      <c r="IKZ233" s="598"/>
      <c r="ILA233" s="598"/>
      <c r="ILB233" s="598"/>
      <c r="ILC233" s="600"/>
      <c r="ILD233" s="599"/>
      <c r="ILE233" s="599"/>
      <c r="ILF233" s="599"/>
      <c r="ILG233" s="360"/>
      <c r="ILH233" s="600"/>
      <c r="ILI233" s="600"/>
      <c r="ILJ233" s="600"/>
      <c r="ILK233" s="598"/>
      <c r="ILL233" s="598"/>
      <c r="ILM233" s="598"/>
      <c r="ILN233" s="598"/>
      <c r="ILO233" s="598"/>
      <c r="ILP233" s="598"/>
      <c r="ILQ233" s="598"/>
      <c r="ILR233" s="598"/>
      <c r="ILS233" s="600"/>
      <c r="ILT233" s="599"/>
      <c r="ILU233" s="599"/>
      <c r="ILV233" s="599"/>
      <c r="ILW233" s="360"/>
      <c r="ILX233" s="600"/>
      <c r="ILY233" s="600"/>
      <c r="ILZ233" s="600"/>
      <c r="IMA233" s="598"/>
      <c r="IMB233" s="598"/>
      <c r="IMC233" s="598"/>
      <c r="IMD233" s="598"/>
      <c r="IME233" s="598"/>
      <c r="IMF233" s="598"/>
      <c r="IMG233" s="598"/>
      <c r="IMH233" s="598"/>
      <c r="IMI233" s="600"/>
      <c r="IMJ233" s="599"/>
      <c r="IMK233" s="599"/>
      <c r="IML233" s="599"/>
      <c r="IMM233" s="360"/>
      <c r="IMN233" s="600"/>
      <c r="IMO233" s="600"/>
      <c r="IMP233" s="600"/>
      <c r="IMQ233" s="598"/>
      <c r="IMR233" s="598"/>
      <c r="IMS233" s="598"/>
      <c r="IMT233" s="598"/>
      <c r="IMU233" s="598"/>
      <c r="IMV233" s="598"/>
      <c r="IMW233" s="598"/>
      <c r="IMX233" s="598"/>
      <c r="IMY233" s="600"/>
      <c r="IMZ233" s="599"/>
      <c r="INA233" s="599"/>
      <c r="INB233" s="599"/>
      <c r="INC233" s="360"/>
      <c r="IND233" s="600"/>
      <c r="INE233" s="600"/>
      <c r="INF233" s="600"/>
      <c r="ING233" s="598"/>
      <c r="INH233" s="598"/>
      <c r="INI233" s="598"/>
      <c r="INJ233" s="598"/>
      <c r="INK233" s="598"/>
      <c r="INL233" s="598"/>
      <c r="INM233" s="598"/>
      <c r="INN233" s="598"/>
      <c r="INO233" s="600"/>
      <c r="INP233" s="599"/>
      <c r="INQ233" s="599"/>
      <c r="INR233" s="599"/>
      <c r="INS233" s="360"/>
      <c r="INT233" s="600"/>
      <c r="INU233" s="600"/>
      <c r="INV233" s="600"/>
      <c r="INW233" s="598"/>
      <c r="INX233" s="598"/>
      <c r="INY233" s="598"/>
      <c r="INZ233" s="598"/>
      <c r="IOA233" s="598"/>
      <c r="IOB233" s="598"/>
      <c r="IOC233" s="598"/>
      <c r="IOD233" s="598"/>
      <c r="IOE233" s="600"/>
      <c r="IOF233" s="599"/>
      <c r="IOG233" s="599"/>
      <c r="IOH233" s="599"/>
      <c r="IOI233" s="360"/>
      <c r="IOJ233" s="600"/>
      <c r="IOK233" s="600"/>
      <c r="IOL233" s="600"/>
      <c r="IOM233" s="598"/>
      <c r="ION233" s="598"/>
      <c r="IOO233" s="598"/>
      <c r="IOP233" s="598"/>
      <c r="IOQ233" s="598"/>
      <c r="IOR233" s="598"/>
      <c r="IOS233" s="598"/>
      <c r="IOT233" s="598"/>
      <c r="IOU233" s="600"/>
      <c r="IOV233" s="599"/>
      <c r="IOW233" s="599"/>
      <c r="IOX233" s="599"/>
      <c r="IOY233" s="360"/>
      <c r="IOZ233" s="600"/>
      <c r="IPA233" s="600"/>
      <c r="IPB233" s="600"/>
      <c r="IPC233" s="598"/>
      <c r="IPD233" s="598"/>
      <c r="IPE233" s="598"/>
      <c r="IPF233" s="598"/>
      <c r="IPG233" s="598"/>
      <c r="IPH233" s="598"/>
      <c r="IPI233" s="598"/>
      <c r="IPJ233" s="598"/>
      <c r="IPK233" s="600"/>
      <c r="IPL233" s="599"/>
      <c r="IPM233" s="599"/>
      <c r="IPN233" s="599"/>
      <c r="IPO233" s="360"/>
      <c r="IPP233" s="600"/>
      <c r="IPQ233" s="600"/>
      <c r="IPR233" s="600"/>
      <c r="IPS233" s="598"/>
      <c r="IPT233" s="598"/>
      <c r="IPU233" s="598"/>
      <c r="IPV233" s="598"/>
      <c r="IPW233" s="598"/>
      <c r="IPX233" s="598"/>
      <c r="IPY233" s="598"/>
      <c r="IPZ233" s="598"/>
      <c r="IQA233" s="600"/>
      <c r="IQB233" s="599"/>
      <c r="IQC233" s="599"/>
      <c r="IQD233" s="599"/>
      <c r="IQE233" s="360"/>
      <c r="IQF233" s="600"/>
      <c r="IQG233" s="600"/>
      <c r="IQH233" s="600"/>
      <c r="IQI233" s="598"/>
      <c r="IQJ233" s="598"/>
      <c r="IQK233" s="598"/>
      <c r="IQL233" s="598"/>
      <c r="IQM233" s="598"/>
      <c r="IQN233" s="598"/>
      <c r="IQO233" s="598"/>
      <c r="IQP233" s="598"/>
      <c r="IQQ233" s="600"/>
      <c r="IQR233" s="599"/>
      <c r="IQS233" s="599"/>
      <c r="IQT233" s="599"/>
      <c r="IQU233" s="360"/>
      <c r="IQV233" s="600"/>
      <c r="IQW233" s="600"/>
      <c r="IQX233" s="600"/>
      <c r="IQY233" s="598"/>
      <c r="IQZ233" s="598"/>
      <c r="IRA233" s="598"/>
      <c r="IRB233" s="598"/>
      <c r="IRC233" s="598"/>
      <c r="IRD233" s="598"/>
      <c r="IRE233" s="598"/>
      <c r="IRF233" s="598"/>
      <c r="IRG233" s="600"/>
      <c r="IRH233" s="599"/>
      <c r="IRI233" s="599"/>
      <c r="IRJ233" s="599"/>
      <c r="IRK233" s="360"/>
      <c r="IRL233" s="600"/>
      <c r="IRM233" s="600"/>
      <c r="IRN233" s="600"/>
      <c r="IRO233" s="598"/>
      <c r="IRP233" s="598"/>
      <c r="IRQ233" s="598"/>
      <c r="IRR233" s="598"/>
      <c r="IRS233" s="598"/>
      <c r="IRT233" s="598"/>
      <c r="IRU233" s="598"/>
      <c r="IRV233" s="598"/>
      <c r="IRW233" s="600"/>
      <c r="IRX233" s="599"/>
      <c r="IRY233" s="599"/>
      <c r="IRZ233" s="599"/>
      <c r="ISA233" s="360"/>
      <c r="ISB233" s="600"/>
      <c r="ISC233" s="600"/>
      <c r="ISD233" s="600"/>
      <c r="ISE233" s="598"/>
      <c r="ISF233" s="598"/>
      <c r="ISG233" s="598"/>
      <c r="ISH233" s="598"/>
      <c r="ISI233" s="598"/>
      <c r="ISJ233" s="598"/>
      <c r="ISK233" s="598"/>
      <c r="ISL233" s="598"/>
      <c r="ISM233" s="600"/>
      <c r="ISN233" s="599"/>
      <c r="ISO233" s="599"/>
      <c r="ISP233" s="599"/>
      <c r="ISQ233" s="360"/>
      <c r="ISR233" s="600"/>
      <c r="ISS233" s="600"/>
      <c r="IST233" s="600"/>
      <c r="ISU233" s="598"/>
      <c r="ISV233" s="598"/>
      <c r="ISW233" s="598"/>
      <c r="ISX233" s="598"/>
      <c r="ISY233" s="598"/>
      <c r="ISZ233" s="598"/>
      <c r="ITA233" s="598"/>
      <c r="ITB233" s="598"/>
      <c r="ITC233" s="600"/>
      <c r="ITD233" s="599"/>
      <c r="ITE233" s="599"/>
      <c r="ITF233" s="599"/>
      <c r="ITG233" s="360"/>
      <c r="ITH233" s="600"/>
      <c r="ITI233" s="600"/>
      <c r="ITJ233" s="600"/>
      <c r="ITK233" s="598"/>
      <c r="ITL233" s="598"/>
      <c r="ITM233" s="598"/>
      <c r="ITN233" s="598"/>
      <c r="ITO233" s="598"/>
      <c r="ITP233" s="598"/>
      <c r="ITQ233" s="598"/>
      <c r="ITR233" s="598"/>
      <c r="ITS233" s="600"/>
      <c r="ITT233" s="599"/>
      <c r="ITU233" s="599"/>
      <c r="ITV233" s="599"/>
      <c r="ITW233" s="360"/>
      <c r="ITX233" s="600"/>
      <c r="ITY233" s="600"/>
      <c r="ITZ233" s="600"/>
      <c r="IUA233" s="598"/>
      <c r="IUB233" s="598"/>
      <c r="IUC233" s="598"/>
      <c r="IUD233" s="598"/>
      <c r="IUE233" s="598"/>
      <c r="IUF233" s="598"/>
      <c r="IUG233" s="598"/>
      <c r="IUH233" s="598"/>
      <c r="IUI233" s="600"/>
      <c r="IUJ233" s="599"/>
      <c r="IUK233" s="599"/>
      <c r="IUL233" s="599"/>
      <c r="IUM233" s="360"/>
      <c r="IUN233" s="600"/>
      <c r="IUO233" s="600"/>
      <c r="IUP233" s="600"/>
      <c r="IUQ233" s="598"/>
      <c r="IUR233" s="598"/>
      <c r="IUS233" s="598"/>
      <c r="IUT233" s="598"/>
      <c r="IUU233" s="598"/>
      <c r="IUV233" s="598"/>
      <c r="IUW233" s="598"/>
      <c r="IUX233" s="598"/>
      <c r="IUY233" s="600"/>
      <c r="IUZ233" s="599"/>
      <c r="IVA233" s="599"/>
      <c r="IVB233" s="599"/>
      <c r="IVC233" s="360"/>
      <c r="IVD233" s="600"/>
      <c r="IVE233" s="600"/>
      <c r="IVF233" s="600"/>
      <c r="IVG233" s="598"/>
      <c r="IVH233" s="598"/>
      <c r="IVI233" s="598"/>
      <c r="IVJ233" s="598"/>
      <c r="IVK233" s="598"/>
      <c r="IVL233" s="598"/>
      <c r="IVM233" s="598"/>
      <c r="IVN233" s="598"/>
      <c r="IVO233" s="600"/>
      <c r="IVP233" s="599"/>
      <c r="IVQ233" s="599"/>
      <c r="IVR233" s="599"/>
      <c r="IVS233" s="360"/>
      <c r="IVT233" s="600"/>
      <c r="IVU233" s="600"/>
      <c r="IVV233" s="600"/>
      <c r="IVW233" s="598"/>
      <c r="IVX233" s="598"/>
      <c r="IVY233" s="598"/>
      <c r="IVZ233" s="598"/>
      <c r="IWA233" s="598"/>
      <c r="IWB233" s="598"/>
      <c r="IWC233" s="598"/>
      <c r="IWD233" s="598"/>
      <c r="IWE233" s="600"/>
      <c r="IWF233" s="599"/>
      <c r="IWG233" s="599"/>
      <c r="IWH233" s="599"/>
      <c r="IWI233" s="360"/>
      <c r="IWJ233" s="600"/>
      <c r="IWK233" s="600"/>
      <c r="IWL233" s="600"/>
      <c r="IWM233" s="598"/>
      <c r="IWN233" s="598"/>
      <c r="IWO233" s="598"/>
      <c r="IWP233" s="598"/>
      <c r="IWQ233" s="598"/>
      <c r="IWR233" s="598"/>
      <c r="IWS233" s="598"/>
      <c r="IWT233" s="598"/>
      <c r="IWU233" s="600"/>
      <c r="IWV233" s="599"/>
      <c r="IWW233" s="599"/>
      <c r="IWX233" s="599"/>
      <c r="IWY233" s="360"/>
      <c r="IWZ233" s="600"/>
      <c r="IXA233" s="600"/>
      <c r="IXB233" s="600"/>
      <c r="IXC233" s="598"/>
      <c r="IXD233" s="598"/>
      <c r="IXE233" s="598"/>
      <c r="IXF233" s="598"/>
      <c r="IXG233" s="598"/>
      <c r="IXH233" s="598"/>
      <c r="IXI233" s="598"/>
      <c r="IXJ233" s="598"/>
      <c r="IXK233" s="600"/>
      <c r="IXL233" s="599"/>
      <c r="IXM233" s="599"/>
      <c r="IXN233" s="599"/>
      <c r="IXO233" s="360"/>
      <c r="IXP233" s="600"/>
      <c r="IXQ233" s="600"/>
      <c r="IXR233" s="600"/>
      <c r="IXS233" s="598"/>
      <c r="IXT233" s="598"/>
      <c r="IXU233" s="598"/>
      <c r="IXV233" s="598"/>
      <c r="IXW233" s="598"/>
      <c r="IXX233" s="598"/>
      <c r="IXY233" s="598"/>
      <c r="IXZ233" s="598"/>
      <c r="IYA233" s="600"/>
      <c r="IYB233" s="599"/>
      <c r="IYC233" s="599"/>
      <c r="IYD233" s="599"/>
      <c r="IYE233" s="360"/>
      <c r="IYF233" s="600"/>
      <c r="IYG233" s="600"/>
      <c r="IYH233" s="600"/>
      <c r="IYI233" s="598"/>
      <c r="IYJ233" s="598"/>
      <c r="IYK233" s="598"/>
      <c r="IYL233" s="598"/>
      <c r="IYM233" s="598"/>
      <c r="IYN233" s="598"/>
      <c r="IYO233" s="598"/>
      <c r="IYP233" s="598"/>
      <c r="IYQ233" s="600"/>
      <c r="IYR233" s="599"/>
      <c r="IYS233" s="599"/>
      <c r="IYT233" s="599"/>
      <c r="IYU233" s="360"/>
      <c r="IYV233" s="600"/>
      <c r="IYW233" s="600"/>
      <c r="IYX233" s="600"/>
      <c r="IYY233" s="598"/>
      <c r="IYZ233" s="598"/>
      <c r="IZA233" s="598"/>
      <c r="IZB233" s="598"/>
      <c r="IZC233" s="598"/>
      <c r="IZD233" s="598"/>
      <c r="IZE233" s="598"/>
      <c r="IZF233" s="598"/>
      <c r="IZG233" s="600"/>
      <c r="IZH233" s="599"/>
      <c r="IZI233" s="599"/>
      <c r="IZJ233" s="599"/>
      <c r="IZK233" s="360"/>
      <c r="IZL233" s="600"/>
      <c r="IZM233" s="600"/>
      <c r="IZN233" s="600"/>
      <c r="IZO233" s="598"/>
      <c r="IZP233" s="598"/>
      <c r="IZQ233" s="598"/>
      <c r="IZR233" s="598"/>
      <c r="IZS233" s="598"/>
      <c r="IZT233" s="598"/>
      <c r="IZU233" s="598"/>
      <c r="IZV233" s="598"/>
      <c r="IZW233" s="600"/>
      <c r="IZX233" s="599"/>
      <c r="IZY233" s="599"/>
      <c r="IZZ233" s="599"/>
      <c r="JAA233" s="360"/>
      <c r="JAB233" s="600"/>
      <c r="JAC233" s="600"/>
      <c r="JAD233" s="600"/>
      <c r="JAE233" s="598"/>
      <c r="JAF233" s="598"/>
      <c r="JAG233" s="598"/>
      <c r="JAH233" s="598"/>
      <c r="JAI233" s="598"/>
      <c r="JAJ233" s="598"/>
      <c r="JAK233" s="598"/>
      <c r="JAL233" s="598"/>
      <c r="JAM233" s="600"/>
      <c r="JAN233" s="599"/>
      <c r="JAO233" s="599"/>
      <c r="JAP233" s="599"/>
      <c r="JAQ233" s="360"/>
      <c r="JAR233" s="600"/>
      <c r="JAS233" s="600"/>
      <c r="JAT233" s="600"/>
      <c r="JAU233" s="598"/>
      <c r="JAV233" s="598"/>
      <c r="JAW233" s="598"/>
      <c r="JAX233" s="598"/>
      <c r="JAY233" s="598"/>
      <c r="JAZ233" s="598"/>
      <c r="JBA233" s="598"/>
      <c r="JBB233" s="598"/>
      <c r="JBC233" s="600"/>
      <c r="JBD233" s="599"/>
      <c r="JBE233" s="599"/>
      <c r="JBF233" s="599"/>
      <c r="JBG233" s="360"/>
      <c r="JBH233" s="600"/>
      <c r="JBI233" s="600"/>
      <c r="JBJ233" s="600"/>
      <c r="JBK233" s="598"/>
      <c r="JBL233" s="598"/>
      <c r="JBM233" s="598"/>
      <c r="JBN233" s="598"/>
      <c r="JBO233" s="598"/>
      <c r="JBP233" s="598"/>
      <c r="JBQ233" s="598"/>
      <c r="JBR233" s="598"/>
      <c r="JBS233" s="600"/>
      <c r="JBT233" s="599"/>
      <c r="JBU233" s="599"/>
      <c r="JBV233" s="599"/>
      <c r="JBW233" s="360"/>
      <c r="JBX233" s="600"/>
      <c r="JBY233" s="600"/>
      <c r="JBZ233" s="600"/>
      <c r="JCA233" s="598"/>
      <c r="JCB233" s="598"/>
      <c r="JCC233" s="598"/>
      <c r="JCD233" s="598"/>
      <c r="JCE233" s="598"/>
      <c r="JCF233" s="598"/>
      <c r="JCG233" s="598"/>
      <c r="JCH233" s="598"/>
      <c r="JCI233" s="600"/>
      <c r="JCJ233" s="599"/>
      <c r="JCK233" s="599"/>
      <c r="JCL233" s="599"/>
      <c r="JCM233" s="360"/>
      <c r="JCN233" s="600"/>
      <c r="JCO233" s="600"/>
      <c r="JCP233" s="600"/>
      <c r="JCQ233" s="598"/>
      <c r="JCR233" s="598"/>
      <c r="JCS233" s="598"/>
      <c r="JCT233" s="598"/>
      <c r="JCU233" s="598"/>
      <c r="JCV233" s="598"/>
      <c r="JCW233" s="598"/>
      <c r="JCX233" s="598"/>
      <c r="JCY233" s="600"/>
      <c r="JCZ233" s="599"/>
      <c r="JDA233" s="599"/>
      <c r="JDB233" s="599"/>
      <c r="JDC233" s="360"/>
      <c r="JDD233" s="600"/>
      <c r="JDE233" s="600"/>
      <c r="JDF233" s="600"/>
      <c r="JDG233" s="598"/>
      <c r="JDH233" s="598"/>
      <c r="JDI233" s="598"/>
      <c r="JDJ233" s="598"/>
      <c r="JDK233" s="598"/>
      <c r="JDL233" s="598"/>
      <c r="JDM233" s="598"/>
      <c r="JDN233" s="598"/>
      <c r="JDO233" s="600"/>
      <c r="JDP233" s="599"/>
      <c r="JDQ233" s="599"/>
      <c r="JDR233" s="599"/>
      <c r="JDS233" s="360"/>
      <c r="JDT233" s="600"/>
      <c r="JDU233" s="600"/>
      <c r="JDV233" s="600"/>
      <c r="JDW233" s="598"/>
      <c r="JDX233" s="598"/>
      <c r="JDY233" s="598"/>
      <c r="JDZ233" s="598"/>
      <c r="JEA233" s="598"/>
      <c r="JEB233" s="598"/>
      <c r="JEC233" s="598"/>
      <c r="JED233" s="598"/>
      <c r="JEE233" s="600"/>
      <c r="JEF233" s="599"/>
      <c r="JEG233" s="599"/>
      <c r="JEH233" s="599"/>
      <c r="JEI233" s="360"/>
      <c r="JEJ233" s="600"/>
      <c r="JEK233" s="600"/>
      <c r="JEL233" s="600"/>
      <c r="JEM233" s="598"/>
      <c r="JEN233" s="598"/>
      <c r="JEO233" s="598"/>
      <c r="JEP233" s="598"/>
      <c r="JEQ233" s="598"/>
      <c r="JER233" s="598"/>
      <c r="JES233" s="598"/>
      <c r="JET233" s="598"/>
      <c r="JEU233" s="600"/>
      <c r="JEV233" s="599"/>
      <c r="JEW233" s="599"/>
      <c r="JEX233" s="599"/>
      <c r="JEY233" s="360"/>
      <c r="JEZ233" s="600"/>
      <c r="JFA233" s="600"/>
      <c r="JFB233" s="600"/>
      <c r="JFC233" s="598"/>
      <c r="JFD233" s="598"/>
      <c r="JFE233" s="598"/>
      <c r="JFF233" s="598"/>
      <c r="JFG233" s="598"/>
      <c r="JFH233" s="598"/>
      <c r="JFI233" s="598"/>
      <c r="JFJ233" s="598"/>
      <c r="JFK233" s="600"/>
      <c r="JFL233" s="599"/>
      <c r="JFM233" s="599"/>
      <c r="JFN233" s="599"/>
      <c r="JFO233" s="360"/>
      <c r="JFP233" s="600"/>
      <c r="JFQ233" s="600"/>
      <c r="JFR233" s="600"/>
      <c r="JFS233" s="598"/>
      <c r="JFT233" s="598"/>
      <c r="JFU233" s="598"/>
      <c r="JFV233" s="598"/>
      <c r="JFW233" s="598"/>
      <c r="JFX233" s="598"/>
      <c r="JFY233" s="598"/>
      <c r="JFZ233" s="598"/>
      <c r="JGA233" s="600"/>
      <c r="JGB233" s="599"/>
      <c r="JGC233" s="599"/>
      <c r="JGD233" s="599"/>
      <c r="JGE233" s="360"/>
      <c r="JGF233" s="600"/>
      <c r="JGG233" s="600"/>
      <c r="JGH233" s="600"/>
      <c r="JGI233" s="598"/>
      <c r="JGJ233" s="598"/>
      <c r="JGK233" s="598"/>
      <c r="JGL233" s="598"/>
      <c r="JGM233" s="598"/>
      <c r="JGN233" s="598"/>
      <c r="JGO233" s="598"/>
      <c r="JGP233" s="598"/>
      <c r="JGQ233" s="600"/>
      <c r="JGR233" s="599"/>
      <c r="JGS233" s="599"/>
      <c r="JGT233" s="599"/>
      <c r="JGU233" s="360"/>
      <c r="JGV233" s="600"/>
      <c r="JGW233" s="600"/>
      <c r="JGX233" s="600"/>
      <c r="JGY233" s="598"/>
      <c r="JGZ233" s="598"/>
      <c r="JHA233" s="598"/>
      <c r="JHB233" s="598"/>
      <c r="JHC233" s="598"/>
      <c r="JHD233" s="598"/>
      <c r="JHE233" s="598"/>
      <c r="JHF233" s="598"/>
      <c r="JHG233" s="600"/>
      <c r="JHH233" s="599"/>
      <c r="JHI233" s="599"/>
      <c r="JHJ233" s="599"/>
      <c r="JHK233" s="360"/>
      <c r="JHL233" s="600"/>
      <c r="JHM233" s="600"/>
      <c r="JHN233" s="600"/>
      <c r="JHO233" s="598"/>
      <c r="JHP233" s="598"/>
      <c r="JHQ233" s="598"/>
      <c r="JHR233" s="598"/>
      <c r="JHS233" s="598"/>
      <c r="JHT233" s="598"/>
      <c r="JHU233" s="598"/>
      <c r="JHV233" s="598"/>
      <c r="JHW233" s="600"/>
      <c r="JHX233" s="599"/>
      <c r="JHY233" s="599"/>
      <c r="JHZ233" s="599"/>
      <c r="JIA233" s="360"/>
      <c r="JIB233" s="600"/>
      <c r="JIC233" s="600"/>
      <c r="JID233" s="600"/>
      <c r="JIE233" s="598"/>
      <c r="JIF233" s="598"/>
      <c r="JIG233" s="598"/>
      <c r="JIH233" s="598"/>
      <c r="JII233" s="598"/>
      <c r="JIJ233" s="598"/>
      <c r="JIK233" s="598"/>
      <c r="JIL233" s="598"/>
      <c r="JIM233" s="600"/>
      <c r="JIN233" s="599"/>
      <c r="JIO233" s="599"/>
      <c r="JIP233" s="599"/>
      <c r="JIQ233" s="360"/>
      <c r="JIR233" s="600"/>
      <c r="JIS233" s="600"/>
      <c r="JIT233" s="600"/>
      <c r="JIU233" s="598"/>
      <c r="JIV233" s="598"/>
      <c r="JIW233" s="598"/>
      <c r="JIX233" s="598"/>
      <c r="JIY233" s="598"/>
      <c r="JIZ233" s="598"/>
      <c r="JJA233" s="598"/>
      <c r="JJB233" s="598"/>
      <c r="JJC233" s="600"/>
      <c r="JJD233" s="599"/>
      <c r="JJE233" s="599"/>
      <c r="JJF233" s="599"/>
      <c r="JJG233" s="360"/>
      <c r="JJH233" s="600"/>
      <c r="JJI233" s="600"/>
      <c r="JJJ233" s="600"/>
      <c r="JJK233" s="598"/>
      <c r="JJL233" s="598"/>
      <c r="JJM233" s="598"/>
      <c r="JJN233" s="598"/>
      <c r="JJO233" s="598"/>
      <c r="JJP233" s="598"/>
      <c r="JJQ233" s="598"/>
      <c r="JJR233" s="598"/>
      <c r="JJS233" s="600"/>
      <c r="JJT233" s="599"/>
      <c r="JJU233" s="599"/>
      <c r="JJV233" s="599"/>
      <c r="JJW233" s="360"/>
      <c r="JJX233" s="600"/>
      <c r="JJY233" s="600"/>
      <c r="JJZ233" s="600"/>
      <c r="JKA233" s="598"/>
      <c r="JKB233" s="598"/>
      <c r="JKC233" s="598"/>
      <c r="JKD233" s="598"/>
      <c r="JKE233" s="598"/>
      <c r="JKF233" s="598"/>
      <c r="JKG233" s="598"/>
      <c r="JKH233" s="598"/>
      <c r="JKI233" s="600"/>
      <c r="JKJ233" s="599"/>
      <c r="JKK233" s="599"/>
      <c r="JKL233" s="599"/>
      <c r="JKM233" s="360"/>
      <c r="JKN233" s="600"/>
      <c r="JKO233" s="600"/>
      <c r="JKP233" s="600"/>
      <c r="JKQ233" s="598"/>
      <c r="JKR233" s="598"/>
      <c r="JKS233" s="598"/>
      <c r="JKT233" s="598"/>
      <c r="JKU233" s="598"/>
      <c r="JKV233" s="598"/>
      <c r="JKW233" s="598"/>
      <c r="JKX233" s="598"/>
      <c r="JKY233" s="600"/>
      <c r="JKZ233" s="599"/>
      <c r="JLA233" s="599"/>
      <c r="JLB233" s="599"/>
      <c r="JLC233" s="360"/>
      <c r="JLD233" s="600"/>
      <c r="JLE233" s="600"/>
      <c r="JLF233" s="600"/>
      <c r="JLG233" s="598"/>
      <c r="JLH233" s="598"/>
      <c r="JLI233" s="598"/>
      <c r="JLJ233" s="598"/>
      <c r="JLK233" s="598"/>
      <c r="JLL233" s="598"/>
      <c r="JLM233" s="598"/>
      <c r="JLN233" s="598"/>
      <c r="JLO233" s="600"/>
      <c r="JLP233" s="599"/>
      <c r="JLQ233" s="599"/>
      <c r="JLR233" s="599"/>
      <c r="JLS233" s="360"/>
      <c r="JLT233" s="600"/>
      <c r="JLU233" s="600"/>
      <c r="JLV233" s="600"/>
      <c r="JLW233" s="598"/>
      <c r="JLX233" s="598"/>
      <c r="JLY233" s="598"/>
      <c r="JLZ233" s="598"/>
      <c r="JMA233" s="598"/>
      <c r="JMB233" s="598"/>
      <c r="JMC233" s="598"/>
      <c r="JMD233" s="598"/>
      <c r="JME233" s="600"/>
      <c r="JMF233" s="599"/>
      <c r="JMG233" s="599"/>
      <c r="JMH233" s="599"/>
      <c r="JMI233" s="360"/>
      <c r="JMJ233" s="600"/>
      <c r="JMK233" s="600"/>
      <c r="JML233" s="600"/>
      <c r="JMM233" s="598"/>
      <c r="JMN233" s="598"/>
      <c r="JMO233" s="598"/>
      <c r="JMP233" s="598"/>
      <c r="JMQ233" s="598"/>
      <c r="JMR233" s="598"/>
      <c r="JMS233" s="598"/>
      <c r="JMT233" s="598"/>
      <c r="JMU233" s="600"/>
      <c r="JMV233" s="599"/>
      <c r="JMW233" s="599"/>
      <c r="JMX233" s="599"/>
      <c r="JMY233" s="360"/>
      <c r="JMZ233" s="600"/>
      <c r="JNA233" s="600"/>
      <c r="JNB233" s="600"/>
      <c r="JNC233" s="598"/>
      <c r="JND233" s="598"/>
      <c r="JNE233" s="598"/>
      <c r="JNF233" s="598"/>
      <c r="JNG233" s="598"/>
      <c r="JNH233" s="598"/>
      <c r="JNI233" s="598"/>
      <c r="JNJ233" s="598"/>
      <c r="JNK233" s="600"/>
      <c r="JNL233" s="599"/>
      <c r="JNM233" s="599"/>
      <c r="JNN233" s="599"/>
      <c r="JNO233" s="360"/>
      <c r="JNP233" s="600"/>
      <c r="JNQ233" s="600"/>
      <c r="JNR233" s="600"/>
      <c r="JNS233" s="598"/>
      <c r="JNT233" s="598"/>
      <c r="JNU233" s="598"/>
      <c r="JNV233" s="598"/>
      <c r="JNW233" s="598"/>
      <c r="JNX233" s="598"/>
      <c r="JNY233" s="598"/>
      <c r="JNZ233" s="598"/>
      <c r="JOA233" s="600"/>
      <c r="JOB233" s="599"/>
      <c r="JOC233" s="599"/>
      <c r="JOD233" s="599"/>
      <c r="JOE233" s="360"/>
      <c r="JOF233" s="600"/>
      <c r="JOG233" s="600"/>
      <c r="JOH233" s="600"/>
      <c r="JOI233" s="598"/>
      <c r="JOJ233" s="598"/>
      <c r="JOK233" s="598"/>
      <c r="JOL233" s="598"/>
      <c r="JOM233" s="598"/>
      <c r="JON233" s="598"/>
      <c r="JOO233" s="598"/>
      <c r="JOP233" s="598"/>
      <c r="JOQ233" s="600"/>
      <c r="JOR233" s="599"/>
      <c r="JOS233" s="599"/>
      <c r="JOT233" s="599"/>
      <c r="JOU233" s="360"/>
      <c r="JOV233" s="600"/>
      <c r="JOW233" s="600"/>
      <c r="JOX233" s="600"/>
      <c r="JOY233" s="598"/>
      <c r="JOZ233" s="598"/>
      <c r="JPA233" s="598"/>
      <c r="JPB233" s="598"/>
      <c r="JPC233" s="598"/>
      <c r="JPD233" s="598"/>
      <c r="JPE233" s="598"/>
      <c r="JPF233" s="598"/>
      <c r="JPG233" s="600"/>
      <c r="JPH233" s="599"/>
      <c r="JPI233" s="599"/>
      <c r="JPJ233" s="599"/>
      <c r="JPK233" s="360"/>
      <c r="JPL233" s="600"/>
      <c r="JPM233" s="600"/>
      <c r="JPN233" s="600"/>
      <c r="JPO233" s="598"/>
      <c r="JPP233" s="598"/>
      <c r="JPQ233" s="598"/>
      <c r="JPR233" s="598"/>
      <c r="JPS233" s="598"/>
      <c r="JPT233" s="598"/>
      <c r="JPU233" s="598"/>
      <c r="JPV233" s="598"/>
      <c r="JPW233" s="600"/>
      <c r="JPX233" s="599"/>
      <c r="JPY233" s="599"/>
      <c r="JPZ233" s="599"/>
      <c r="JQA233" s="360"/>
      <c r="JQB233" s="600"/>
      <c r="JQC233" s="600"/>
      <c r="JQD233" s="600"/>
      <c r="JQE233" s="598"/>
      <c r="JQF233" s="598"/>
      <c r="JQG233" s="598"/>
      <c r="JQH233" s="598"/>
      <c r="JQI233" s="598"/>
      <c r="JQJ233" s="598"/>
      <c r="JQK233" s="598"/>
      <c r="JQL233" s="598"/>
      <c r="JQM233" s="600"/>
      <c r="JQN233" s="599"/>
      <c r="JQO233" s="599"/>
      <c r="JQP233" s="599"/>
      <c r="JQQ233" s="360"/>
      <c r="JQR233" s="600"/>
      <c r="JQS233" s="600"/>
      <c r="JQT233" s="600"/>
      <c r="JQU233" s="598"/>
      <c r="JQV233" s="598"/>
      <c r="JQW233" s="598"/>
      <c r="JQX233" s="598"/>
      <c r="JQY233" s="598"/>
      <c r="JQZ233" s="598"/>
      <c r="JRA233" s="598"/>
      <c r="JRB233" s="598"/>
      <c r="JRC233" s="600"/>
      <c r="JRD233" s="599"/>
      <c r="JRE233" s="599"/>
      <c r="JRF233" s="599"/>
      <c r="JRG233" s="360"/>
      <c r="JRH233" s="600"/>
      <c r="JRI233" s="600"/>
      <c r="JRJ233" s="600"/>
      <c r="JRK233" s="598"/>
      <c r="JRL233" s="598"/>
      <c r="JRM233" s="598"/>
      <c r="JRN233" s="598"/>
      <c r="JRO233" s="598"/>
      <c r="JRP233" s="598"/>
      <c r="JRQ233" s="598"/>
      <c r="JRR233" s="598"/>
      <c r="JRS233" s="600"/>
      <c r="JRT233" s="599"/>
      <c r="JRU233" s="599"/>
      <c r="JRV233" s="599"/>
      <c r="JRW233" s="360"/>
      <c r="JRX233" s="600"/>
      <c r="JRY233" s="600"/>
      <c r="JRZ233" s="600"/>
      <c r="JSA233" s="598"/>
      <c r="JSB233" s="598"/>
      <c r="JSC233" s="598"/>
      <c r="JSD233" s="598"/>
      <c r="JSE233" s="598"/>
      <c r="JSF233" s="598"/>
      <c r="JSG233" s="598"/>
      <c r="JSH233" s="598"/>
      <c r="JSI233" s="600"/>
      <c r="JSJ233" s="599"/>
      <c r="JSK233" s="599"/>
      <c r="JSL233" s="599"/>
      <c r="JSM233" s="360"/>
      <c r="JSN233" s="600"/>
      <c r="JSO233" s="600"/>
      <c r="JSP233" s="600"/>
      <c r="JSQ233" s="598"/>
      <c r="JSR233" s="598"/>
      <c r="JSS233" s="598"/>
      <c r="JST233" s="598"/>
      <c r="JSU233" s="598"/>
      <c r="JSV233" s="598"/>
      <c r="JSW233" s="598"/>
      <c r="JSX233" s="598"/>
      <c r="JSY233" s="600"/>
      <c r="JSZ233" s="599"/>
      <c r="JTA233" s="599"/>
      <c r="JTB233" s="599"/>
      <c r="JTC233" s="360"/>
      <c r="JTD233" s="600"/>
      <c r="JTE233" s="600"/>
      <c r="JTF233" s="600"/>
      <c r="JTG233" s="598"/>
      <c r="JTH233" s="598"/>
      <c r="JTI233" s="598"/>
      <c r="JTJ233" s="598"/>
      <c r="JTK233" s="598"/>
      <c r="JTL233" s="598"/>
      <c r="JTM233" s="598"/>
      <c r="JTN233" s="598"/>
      <c r="JTO233" s="600"/>
      <c r="JTP233" s="599"/>
      <c r="JTQ233" s="599"/>
      <c r="JTR233" s="599"/>
      <c r="JTS233" s="360"/>
      <c r="JTT233" s="600"/>
      <c r="JTU233" s="600"/>
      <c r="JTV233" s="600"/>
      <c r="JTW233" s="598"/>
      <c r="JTX233" s="598"/>
      <c r="JTY233" s="598"/>
      <c r="JTZ233" s="598"/>
      <c r="JUA233" s="598"/>
      <c r="JUB233" s="598"/>
      <c r="JUC233" s="598"/>
      <c r="JUD233" s="598"/>
      <c r="JUE233" s="600"/>
      <c r="JUF233" s="599"/>
      <c r="JUG233" s="599"/>
      <c r="JUH233" s="599"/>
      <c r="JUI233" s="360"/>
      <c r="JUJ233" s="600"/>
      <c r="JUK233" s="600"/>
      <c r="JUL233" s="600"/>
      <c r="JUM233" s="598"/>
      <c r="JUN233" s="598"/>
      <c r="JUO233" s="598"/>
      <c r="JUP233" s="598"/>
      <c r="JUQ233" s="598"/>
      <c r="JUR233" s="598"/>
      <c r="JUS233" s="598"/>
      <c r="JUT233" s="598"/>
      <c r="JUU233" s="600"/>
      <c r="JUV233" s="599"/>
      <c r="JUW233" s="599"/>
      <c r="JUX233" s="599"/>
      <c r="JUY233" s="360"/>
      <c r="JUZ233" s="600"/>
      <c r="JVA233" s="600"/>
      <c r="JVB233" s="600"/>
      <c r="JVC233" s="598"/>
      <c r="JVD233" s="598"/>
      <c r="JVE233" s="598"/>
      <c r="JVF233" s="598"/>
      <c r="JVG233" s="598"/>
      <c r="JVH233" s="598"/>
      <c r="JVI233" s="598"/>
      <c r="JVJ233" s="598"/>
      <c r="JVK233" s="600"/>
      <c r="JVL233" s="599"/>
      <c r="JVM233" s="599"/>
      <c r="JVN233" s="599"/>
      <c r="JVO233" s="360"/>
      <c r="JVP233" s="600"/>
      <c r="JVQ233" s="600"/>
      <c r="JVR233" s="600"/>
      <c r="JVS233" s="598"/>
      <c r="JVT233" s="598"/>
      <c r="JVU233" s="598"/>
      <c r="JVV233" s="598"/>
      <c r="JVW233" s="598"/>
      <c r="JVX233" s="598"/>
      <c r="JVY233" s="598"/>
      <c r="JVZ233" s="598"/>
      <c r="JWA233" s="600"/>
      <c r="JWB233" s="599"/>
      <c r="JWC233" s="599"/>
      <c r="JWD233" s="599"/>
      <c r="JWE233" s="360"/>
      <c r="JWF233" s="600"/>
      <c r="JWG233" s="600"/>
      <c r="JWH233" s="600"/>
      <c r="JWI233" s="598"/>
      <c r="JWJ233" s="598"/>
      <c r="JWK233" s="598"/>
      <c r="JWL233" s="598"/>
      <c r="JWM233" s="598"/>
      <c r="JWN233" s="598"/>
      <c r="JWO233" s="598"/>
      <c r="JWP233" s="598"/>
      <c r="JWQ233" s="600"/>
      <c r="JWR233" s="599"/>
      <c r="JWS233" s="599"/>
      <c r="JWT233" s="599"/>
      <c r="JWU233" s="360"/>
      <c r="JWV233" s="600"/>
      <c r="JWW233" s="600"/>
      <c r="JWX233" s="600"/>
      <c r="JWY233" s="598"/>
      <c r="JWZ233" s="598"/>
      <c r="JXA233" s="598"/>
      <c r="JXB233" s="598"/>
      <c r="JXC233" s="598"/>
      <c r="JXD233" s="598"/>
      <c r="JXE233" s="598"/>
      <c r="JXF233" s="598"/>
      <c r="JXG233" s="600"/>
      <c r="JXH233" s="599"/>
      <c r="JXI233" s="599"/>
      <c r="JXJ233" s="599"/>
      <c r="JXK233" s="360"/>
      <c r="JXL233" s="600"/>
      <c r="JXM233" s="600"/>
      <c r="JXN233" s="600"/>
      <c r="JXO233" s="598"/>
      <c r="JXP233" s="598"/>
      <c r="JXQ233" s="598"/>
      <c r="JXR233" s="598"/>
      <c r="JXS233" s="598"/>
      <c r="JXT233" s="598"/>
      <c r="JXU233" s="598"/>
      <c r="JXV233" s="598"/>
      <c r="JXW233" s="600"/>
      <c r="JXX233" s="599"/>
      <c r="JXY233" s="599"/>
      <c r="JXZ233" s="599"/>
      <c r="JYA233" s="360"/>
      <c r="JYB233" s="600"/>
      <c r="JYC233" s="600"/>
      <c r="JYD233" s="600"/>
      <c r="JYE233" s="598"/>
      <c r="JYF233" s="598"/>
      <c r="JYG233" s="598"/>
      <c r="JYH233" s="598"/>
      <c r="JYI233" s="598"/>
      <c r="JYJ233" s="598"/>
      <c r="JYK233" s="598"/>
      <c r="JYL233" s="598"/>
      <c r="JYM233" s="600"/>
      <c r="JYN233" s="599"/>
      <c r="JYO233" s="599"/>
      <c r="JYP233" s="599"/>
      <c r="JYQ233" s="360"/>
      <c r="JYR233" s="600"/>
      <c r="JYS233" s="600"/>
      <c r="JYT233" s="600"/>
      <c r="JYU233" s="598"/>
      <c r="JYV233" s="598"/>
      <c r="JYW233" s="598"/>
      <c r="JYX233" s="598"/>
      <c r="JYY233" s="598"/>
      <c r="JYZ233" s="598"/>
      <c r="JZA233" s="598"/>
      <c r="JZB233" s="598"/>
      <c r="JZC233" s="600"/>
      <c r="JZD233" s="599"/>
      <c r="JZE233" s="599"/>
      <c r="JZF233" s="599"/>
      <c r="JZG233" s="360"/>
      <c r="JZH233" s="600"/>
      <c r="JZI233" s="600"/>
      <c r="JZJ233" s="600"/>
      <c r="JZK233" s="598"/>
      <c r="JZL233" s="598"/>
      <c r="JZM233" s="598"/>
      <c r="JZN233" s="598"/>
      <c r="JZO233" s="598"/>
      <c r="JZP233" s="598"/>
      <c r="JZQ233" s="598"/>
      <c r="JZR233" s="598"/>
      <c r="JZS233" s="600"/>
      <c r="JZT233" s="599"/>
      <c r="JZU233" s="599"/>
      <c r="JZV233" s="599"/>
      <c r="JZW233" s="360"/>
      <c r="JZX233" s="600"/>
      <c r="JZY233" s="600"/>
      <c r="JZZ233" s="600"/>
      <c r="KAA233" s="598"/>
      <c r="KAB233" s="598"/>
      <c r="KAC233" s="598"/>
      <c r="KAD233" s="598"/>
      <c r="KAE233" s="598"/>
      <c r="KAF233" s="598"/>
      <c r="KAG233" s="598"/>
      <c r="KAH233" s="598"/>
      <c r="KAI233" s="600"/>
      <c r="KAJ233" s="599"/>
      <c r="KAK233" s="599"/>
      <c r="KAL233" s="599"/>
      <c r="KAM233" s="360"/>
      <c r="KAN233" s="600"/>
      <c r="KAO233" s="600"/>
      <c r="KAP233" s="600"/>
      <c r="KAQ233" s="598"/>
      <c r="KAR233" s="598"/>
      <c r="KAS233" s="598"/>
      <c r="KAT233" s="598"/>
      <c r="KAU233" s="598"/>
      <c r="KAV233" s="598"/>
      <c r="KAW233" s="598"/>
      <c r="KAX233" s="598"/>
      <c r="KAY233" s="600"/>
      <c r="KAZ233" s="599"/>
      <c r="KBA233" s="599"/>
      <c r="KBB233" s="599"/>
      <c r="KBC233" s="360"/>
      <c r="KBD233" s="600"/>
      <c r="KBE233" s="600"/>
      <c r="KBF233" s="600"/>
      <c r="KBG233" s="598"/>
      <c r="KBH233" s="598"/>
      <c r="KBI233" s="598"/>
      <c r="KBJ233" s="598"/>
      <c r="KBK233" s="598"/>
      <c r="KBL233" s="598"/>
      <c r="KBM233" s="598"/>
      <c r="KBN233" s="598"/>
      <c r="KBO233" s="600"/>
      <c r="KBP233" s="599"/>
      <c r="KBQ233" s="599"/>
      <c r="KBR233" s="599"/>
      <c r="KBS233" s="360"/>
      <c r="KBT233" s="600"/>
      <c r="KBU233" s="600"/>
      <c r="KBV233" s="600"/>
      <c r="KBW233" s="598"/>
      <c r="KBX233" s="598"/>
      <c r="KBY233" s="598"/>
      <c r="KBZ233" s="598"/>
      <c r="KCA233" s="598"/>
      <c r="KCB233" s="598"/>
      <c r="KCC233" s="598"/>
      <c r="KCD233" s="598"/>
      <c r="KCE233" s="600"/>
      <c r="KCF233" s="599"/>
      <c r="KCG233" s="599"/>
      <c r="KCH233" s="599"/>
      <c r="KCI233" s="360"/>
      <c r="KCJ233" s="600"/>
      <c r="KCK233" s="600"/>
      <c r="KCL233" s="600"/>
      <c r="KCM233" s="598"/>
      <c r="KCN233" s="598"/>
      <c r="KCO233" s="598"/>
      <c r="KCP233" s="598"/>
      <c r="KCQ233" s="598"/>
      <c r="KCR233" s="598"/>
      <c r="KCS233" s="598"/>
      <c r="KCT233" s="598"/>
      <c r="KCU233" s="600"/>
      <c r="KCV233" s="599"/>
      <c r="KCW233" s="599"/>
      <c r="KCX233" s="599"/>
      <c r="KCY233" s="360"/>
      <c r="KCZ233" s="600"/>
      <c r="KDA233" s="600"/>
      <c r="KDB233" s="600"/>
      <c r="KDC233" s="598"/>
      <c r="KDD233" s="598"/>
      <c r="KDE233" s="598"/>
      <c r="KDF233" s="598"/>
      <c r="KDG233" s="598"/>
      <c r="KDH233" s="598"/>
      <c r="KDI233" s="598"/>
      <c r="KDJ233" s="598"/>
      <c r="KDK233" s="600"/>
      <c r="KDL233" s="599"/>
      <c r="KDM233" s="599"/>
      <c r="KDN233" s="599"/>
      <c r="KDO233" s="360"/>
      <c r="KDP233" s="600"/>
      <c r="KDQ233" s="600"/>
      <c r="KDR233" s="600"/>
      <c r="KDS233" s="598"/>
      <c r="KDT233" s="598"/>
      <c r="KDU233" s="598"/>
      <c r="KDV233" s="598"/>
      <c r="KDW233" s="598"/>
      <c r="KDX233" s="598"/>
      <c r="KDY233" s="598"/>
      <c r="KDZ233" s="598"/>
      <c r="KEA233" s="600"/>
      <c r="KEB233" s="599"/>
      <c r="KEC233" s="599"/>
      <c r="KED233" s="599"/>
      <c r="KEE233" s="360"/>
      <c r="KEF233" s="600"/>
      <c r="KEG233" s="600"/>
      <c r="KEH233" s="600"/>
      <c r="KEI233" s="598"/>
      <c r="KEJ233" s="598"/>
      <c r="KEK233" s="598"/>
      <c r="KEL233" s="598"/>
      <c r="KEM233" s="598"/>
      <c r="KEN233" s="598"/>
      <c r="KEO233" s="598"/>
      <c r="KEP233" s="598"/>
      <c r="KEQ233" s="600"/>
      <c r="KER233" s="599"/>
      <c r="KES233" s="599"/>
      <c r="KET233" s="599"/>
      <c r="KEU233" s="360"/>
      <c r="KEV233" s="600"/>
      <c r="KEW233" s="600"/>
      <c r="KEX233" s="600"/>
      <c r="KEY233" s="598"/>
      <c r="KEZ233" s="598"/>
      <c r="KFA233" s="598"/>
      <c r="KFB233" s="598"/>
      <c r="KFC233" s="598"/>
      <c r="KFD233" s="598"/>
      <c r="KFE233" s="598"/>
      <c r="KFF233" s="598"/>
      <c r="KFG233" s="600"/>
      <c r="KFH233" s="599"/>
      <c r="KFI233" s="599"/>
      <c r="KFJ233" s="599"/>
      <c r="KFK233" s="360"/>
      <c r="KFL233" s="600"/>
      <c r="KFM233" s="600"/>
      <c r="KFN233" s="600"/>
      <c r="KFO233" s="598"/>
      <c r="KFP233" s="598"/>
      <c r="KFQ233" s="598"/>
      <c r="KFR233" s="598"/>
      <c r="KFS233" s="598"/>
      <c r="KFT233" s="598"/>
      <c r="KFU233" s="598"/>
      <c r="KFV233" s="598"/>
      <c r="KFW233" s="600"/>
      <c r="KFX233" s="599"/>
      <c r="KFY233" s="599"/>
      <c r="KFZ233" s="599"/>
      <c r="KGA233" s="360"/>
      <c r="KGB233" s="600"/>
      <c r="KGC233" s="600"/>
      <c r="KGD233" s="600"/>
      <c r="KGE233" s="598"/>
      <c r="KGF233" s="598"/>
      <c r="KGG233" s="598"/>
      <c r="KGH233" s="598"/>
      <c r="KGI233" s="598"/>
      <c r="KGJ233" s="598"/>
      <c r="KGK233" s="598"/>
      <c r="KGL233" s="598"/>
      <c r="KGM233" s="600"/>
      <c r="KGN233" s="599"/>
      <c r="KGO233" s="599"/>
      <c r="KGP233" s="599"/>
      <c r="KGQ233" s="360"/>
      <c r="KGR233" s="600"/>
      <c r="KGS233" s="600"/>
      <c r="KGT233" s="600"/>
      <c r="KGU233" s="598"/>
      <c r="KGV233" s="598"/>
      <c r="KGW233" s="598"/>
      <c r="KGX233" s="598"/>
      <c r="KGY233" s="598"/>
      <c r="KGZ233" s="598"/>
      <c r="KHA233" s="598"/>
      <c r="KHB233" s="598"/>
      <c r="KHC233" s="600"/>
      <c r="KHD233" s="599"/>
      <c r="KHE233" s="599"/>
      <c r="KHF233" s="599"/>
      <c r="KHG233" s="360"/>
      <c r="KHH233" s="600"/>
      <c r="KHI233" s="600"/>
      <c r="KHJ233" s="600"/>
      <c r="KHK233" s="598"/>
      <c r="KHL233" s="598"/>
      <c r="KHM233" s="598"/>
      <c r="KHN233" s="598"/>
      <c r="KHO233" s="598"/>
      <c r="KHP233" s="598"/>
      <c r="KHQ233" s="598"/>
      <c r="KHR233" s="598"/>
      <c r="KHS233" s="600"/>
      <c r="KHT233" s="599"/>
      <c r="KHU233" s="599"/>
      <c r="KHV233" s="599"/>
      <c r="KHW233" s="360"/>
      <c r="KHX233" s="600"/>
      <c r="KHY233" s="600"/>
      <c r="KHZ233" s="600"/>
      <c r="KIA233" s="598"/>
      <c r="KIB233" s="598"/>
      <c r="KIC233" s="598"/>
      <c r="KID233" s="598"/>
      <c r="KIE233" s="598"/>
      <c r="KIF233" s="598"/>
      <c r="KIG233" s="598"/>
      <c r="KIH233" s="598"/>
      <c r="KII233" s="600"/>
      <c r="KIJ233" s="599"/>
      <c r="KIK233" s="599"/>
      <c r="KIL233" s="599"/>
      <c r="KIM233" s="360"/>
      <c r="KIN233" s="600"/>
      <c r="KIO233" s="600"/>
      <c r="KIP233" s="600"/>
      <c r="KIQ233" s="598"/>
      <c r="KIR233" s="598"/>
      <c r="KIS233" s="598"/>
      <c r="KIT233" s="598"/>
      <c r="KIU233" s="598"/>
      <c r="KIV233" s="598"/>
      <c r="KIW233" s="598"/>
      <c r="KIX233" s="598"/>
      <c r="KIY233" s="600"/>
      <c r="KIZ233" s="599"/>
      <c r="KJA233" s="599"/>
      <c r="KJB233" s="599"/>
      <c r="KJC233" s="360"/>
      <c r="KJD233" s="600"/>
      <c r="KJE233" s="600"/>
      <c r="KJF233" s="600"/>
      <c r="KJG233" s="598"/>
      <c r="KJH233" s="598"/>
      <c r="KJI233" s="598"/>
      <c r="KJJ233" s="598"/>
      <c r="KJK233" s="598"/>
      <c r="KJL233" s="598"/>
      <c r="KJM233" s="598"/>
      <c r="KJN233" s="598"/>
      <c r="KJO233" s="600"/>
      <c r="KJP233" s="599"/>
      <c r="KJQ233" s="599"/>
      <c r="KJR233" s="599"/>
      <c r="KJS233" s="360"/>
      <c r="KJT233" s="600"/>
      <c r="KJU233" s="600"/>
      <c r="KJV233" s="600"/>
      <c r="KJW233" s="598"/>
      <c r="KJX233" s="598"/>
      <c r="KJY233" s="598"/>
      <c r="KJZ233" s="598"/>
      <c r="KKA233" s="598"/>
      <c r="KKB233" s="598"/>
      <c r="KKC233" s="598"/>
      <c r="KKD233" s="598"/>
      <c r="KKE233" s="600"/>
      <c r="KKF233" s="599"/>
      <c r="KKG233" s="599"/>
      <c r="KKH233" s="599"/>
      <c r="KKI233" s="360"/>
      <c r="KKJ233" s="600"/>
      <c r="KKK233" s="600"/>
      <c r="KKL233" s="600"/>
      <c r="KKM233" s="598"/>
      <c r="KKN233" s="598"/>
      <c r="KKO233" s="598"/>
      <c r="KKP233" s="598"/>
      <c r="KKQ233" s="598"/>
      <c r="KKR233" s="598"/>
      <c r="KKS233" s="598"/>
      <c r="KKT233" s="598"/>
      <c r="KKU233" s="600"/>
      <c r="KKV233" s="599"/>
      <c r="KKW233" s="599"/>
      <c r="KKX233" s="599"/>
      <c r="KKY233" s="360"/>
      <c r="KKZ233" s="600"/>
      <c r="KLA233" s="600"/>
      <c r="KLB233" s="600"/>
      <c r="KLC233" s="598"/>
      <c r="KLD233" s="598"/>
      <c r="KLE233" s="598"/>
      <c r="KLF233" s="598"/>
      <c r="KLG233" s="598"/>
      <c r="KLH233" s="598"/>
      <c r="KLI233" s="598"/>
      <c r="KLJ233" s="598"/>
      <c r="KLK233" s="600"/>
      <c r="KLL233" s="599"/>
      <c r="KLM233" s="599"/>
      <c r="KLN233" s="599"/>
      <c r="KLO233" s="360"/>
      <c r="KLP233" s="600"/>
      <c r="KLQ233" s="600"/>
      <c r="KLR233" s="600"/>
      <c r="KLS233" s="598"/>
      <c r="KLT233" s="598"/>
      <c r="KLU233" s="598"/>
      <c r="KLV233" s="598"/>
      <c r="KLW233" s="598"/>
      <c r="KLX233" s="598"/>
      <c r="KLY233" s="598"/>
      <c r="KLZ233" s="598"/>
      <c r="KMA233" s="600"/>
      <c r="KMB233" s="599"/>
      <c r="KMC233" s="599"/>
      <c r="KMD233" s="599"/>
      <c r="KME233" s="360"/>
      <c r="KMF233" s="600"/>
      <c r="KMG233" s="600"/>
      <c r="KMH233" s="600"/>
      <c r="KMI233" s="598"/>
      <c r="KMJ233" s="598"/>
      <c r="KMK233" s="598"/>
      <c r="KML233" s="598"/>
      <c r="KMM233" s="598"/>
      <c r="KMN233" s="598"/>
      <c r="KMO233" s="598"/>
      <c r="KMP233" s="598"/>
      <c r="KMQ233" s="600"/>
      <c r="KMR233" s="599"/>
      <c r="KMS233" s="599"/>
      <c r="KMT233" s="599"/>
      <c r="KMU233" s="360"/>
      <c r="KMV233" s="600"/>
      <c r="KMW233" s="600"/>
      <c r="KMX233" s="600"/>
      <c r="KMY233" s="598"/>
      <c r="KMZ233" s="598"/>
      <c r="KNA233" s="598"/>
      <c r="KNB233" s="598"/>
      <c r="KNC233" s="598"/>
      <c r="KND233" s="598"/>
      <c r="KNE233" s="598"/>
      <c r="KNF233" s="598"/>
      <c r="KNG233" s="600"/>
      <c r="KNH233" s="599"/>
      <c r="KNI233" s="599"/>
      <c r="KNJ233" s="599"/>
      <c r="KNK233" s="360"/>
      <c r="KNL233" s="600"/>
      <c r="KNM233" s="600"/>
      <c r="KNN233" s="600"/>
      <c r="KNO233" s="598"/>
      <c r="KNP233" s="598"/>
      <c r="KNQ233" s="598"/>
      <c r="KNR233" s="598"/>
      <c r="KNS233" s="598"/>
      <c r="KNT233" s="598"/>
      <c r="KNU233" s="598"/>
      <c r="KNV233" s="598"/>
      <c r="KNW233" s="600"/>
      <c r="KNX233" s="599"/>
      <c r="KNY233" s="599"/>
      <c r="KNZ233" s="599"/>
      <c r="KOA233" s="360"/>
      <c r="KOB233" s="600"/>
      <c r="KOC233" s="600"/>
      <c r="KOD233" s="600"/>
      <c r="KOE233" s="598"/>
      <c r="KOF233" s="598"/>
      <c r="KOG233" s="598"/>
      <c r="KOH233" s="598"/>
      <c r="KOI233" s="598"/>
      <c r="KOJ233" s="598"/>
      <c r="KOK233" s="598"/>
      <c r="KOL233" s="598"/>
      <c r="KOM233" s="600"/>
      <c r="KON233" s="599"/>
      <c r="KOO233" s="599"/>
      <c r="KOP233" s="599"/>
      <c r="KOQ233" s="360"/>
      <c r="KOR233" s="600"/>
      <c r="KOS233" s="600"/>
      <c r="KOT233" s="600"/>
      <c r="KOU233" s="598"/>
      <c r="KOV233" s="598"/>
      <c r="KOW233" s="598"/>
      <c r="KOX233" s="598"/>
      <c r="KOY233" s="598"/>
      <c r="KOZ233" s="598"/>
      <c r="KPA233" s="598"/>
      <c r="KPB233" s="598"/>
      <c r="KPC233" s="600"/>
      <c r="KPD233" s="599"/>
      <c r="KPE233" s="599"/>
      <c r="KPF233" s="599"/>
      <c r="KPG233" s="360"/>
      <c r="KPH233" s="600"/>
      <c r="KPI233" s="600"/>
      <c r="KPJ233" s="600"/>
      <c r="KPK233" s="598"/>
      <c r="KPL233" s="598"/>
      <c r="KPM233" s="598"/>
      <c r="KPN233" s="598"/>
      <c r="KPO233" s="598"/>
      <c r="KPP233" s="598"/>
      <c r="KPQ233" s="598"/>
      <c r="KPR233" s="598"/>
      <c r="KPS233" s="600"/>
      <c r="KPT233" s="599"/>
      <c r="KPU233" s="599"/>
      <c r="KPV233" s="599"/>
      <c r="KPW233" s="360"/>
      <c r="KPX233" s="600"/>
      <c r="KPY233" s="600"/>
      <c r="KPZ233" s="600"/>
      <c r="KQA233" s="598"/>
      <c r="KQB233" s="598"/>
      <c r="KQC233" s="598"/>
      <c r="KQD233" s="598"/>
      <c r="KQE233" s="598"/>
      <c r="KQF233" s="598"/>
      <c r="KQG233" s="598"/>
      <c r="KQH233" s="598"/>
      <c r="KQI233" s="600"/>
      <c r="KQJ233" s="599"/>
      <c r="KQK233" s="599"/>
      <c r="KQL233" s="599"/>
      <c r="KQM233" s="360"/>
      <c r="KQN233" s="600"/>
      <c r="KQO233" s="600"/>
      <c r="KQP233" s="600"/>
      <c r="KQQ233" s="598"/>
      <c r="KQR233" s="598"/>
      <c r="KQS233" s="598"/>
      <c r="KQT233" s="598"/>
      <c r="KQU233" s="598"/>
      <c r="KQV233" s="598"/>
      <c r="KQW233" s="598"/>
      <c r="KQX233" s="598"/>
      <c r="KQY233" s="600"/>
      <c r="KQZ233" s="599"/>
      <c r="KRA233" s="599"/>
      <c r="KRB233" s="599"/>
      <c r="KRC233" s="360"/>
      <c r="KRD233" s="600"/>
      <c r="KRE233" s="600"/>
      <c r="KRF233" s="600"/>
      <c r="KRG233" s="598"/>
      <c r="KRH233" s="598"/>
      <c r="KRI233" s="598"/>
      <c r="KRJ233" s="598"/>
      <c r="KRK233" s="598"/>
      <c r="KRL233" s="598"/>
      <c r="KRM233" s="598"/>
      <c r="KRN233" s="598"/>
      <c r="KRO233" s="600"/>
      <c r="KRP233" s="599"/>
      <c r="KRQ233" s="599"/>
      <c r="KRR233" s="599"/>
      <c r="KRS233" s="360"/>
      <c r="KRT233" s="600"/>
      <c r="KRU233" s="600"/>
      <c r="KRV233" s="600"/>
      <c r="KRW233" s="598"/>
      <c r="KRX233" s="598"/>
      <c r="KRY233" s="598"/>
      <c r="KRZ233" s="598"/>
      <c r="KSA233" s="598"/>
      <c r="KSB233" s="598"/>
      <c r="KSC233" s="598"/>
      <c r="KSD233" s="598"/>
      <c r="KSE233" s="600"/>
      <c r="KSF233" s="599"/>
      <c r="KSG233" s="599"/>
      <c r="KSH233" s="599"/>
      <c r="KSI233" s="360"/>
      <c r="KSJ233" s="600"/>
      <c r="KSK233" s="600"/>
      <c r="KSL233" s="600"/>
      <c r="KSM233" s="598"/>
      <c r="KSN233" s="598"/>
      <c r="KSO233" s="598"/>
      <c r="KSP233" s="598"/>
      <c r="KSQ233" s="598"/>
      <c r="KSR233" s="598"/>
      <c r="KSS233" s="598"/>
      <c r="KST233" s="598"/>
      <c r="KSU233" s="600"/>
      <c r="KSV233" s="599"/>
      <c r="KSW233" s="599"/>
      <c r="KSX233" s="599"/>
      <c r="KSY233" s="360"/>
      <c r="KSZ233" s="600"/>
      <c r="KTA233" s="600"/>
      <c r="KTB233" s="600"/>
      <c r="KTC233" s="598"/>
      <c r="KTD233" s="598"/>
      <c r="KTE233" s="598"/>
      <c r="KTF233" s="598"/>
      <c r="KTG233" s="598"/>
      <c r="KTH233" s="598"/>
      <c r="KTI233" s="598"/>
      <c r="KTJ233" s="598"/>
      <c r="KTK233" s="600"/>
      <c r="KTL233" s="599"/>
      <c r="KTM233" s="599"/>
      <c r="KTN233" s="599"/>
      <c r="KTO233" s="360"/>
      <c r="KTP233" s="600"/>
      <c r="KTQ233" s="600"/>
      <c r="KTR233" s="600"/>
      <c r="KTS233" s="598"/>
      <c r="KTT233" s="598"/>
      <c r="KTU233" s="598"/>
      <c r="KTV233" s="598"/>
      <c r="KTW233" s="598"/>
      <c r="KTX233" s="598"/>
      <c r="KTY233" s="598"/>
      <c r="KTZ233" s="598"/>
      <c r="KUA233" s="600"/>
      <c r="KUB233" s="599"/>
      <c r="KUC233" s="599"/>
      <c r="KUD233" s="599"/>
      <c r="KUE233" s="360"/>
      <c r="KUF233" s="600"/>
      <c r="KUG233" s="600"/>
      <c r="KUH233" s="600"/>
      <c r="KUI233" s="598"/>
      <c r="KUJ233" s="598"/>
      <c r="KUK233" s="598"/>
      <c r="KUL233" s="598"/>
      <c r="KUM233" s="598"/>
      <c r="KUN233" s="598"/>
      <c r="KUO233" s="598"/>
      <c r="KUP233" s="598"/>
      <c r="KUQ233" s="600"/>
      <c r="KUR233" s="599"/>
      <c r="KUS233" s="599"/>
      <c r="KUT233" s="599"/>
      <c r="KUU233" s="360"/>
      <c r="KUV233" s="600"/>
      <c r="KUW233" s="600"/>
      <c r="KUX233" s="600"/>
      <c r="KUY233" s="598"/>
      <c r="KUZ233" s="598"/>
      <c r="KVA233" s="598"/>
      <c r="KVB233" s="598"/>
      <c r="KVC233" s="598"/>
      <c r="KVD233" s="598"/>
      <c r="KVE233" s="598"/>
      <c r="KVF233" s="598"/>
      <c r="KVG233" s="600"/>
      <c r="KVH233" s="599"/>
      <c r="KVI233" s="599"/>
      <c r="KVJ233" s="599"/>
      <c r="KVK233" s="360"/>
      <c r="KVL233" s="600"/>
      <c r="KVM233" s="600"/>
      <c r="KVN233" s="600"/>
      <c r="KVO233" s="598"/>
      <c r="KVP233" s="598"/>
      <c r="KVQ233" s="598"/>
      <c r="KVR233" s="598"/>
      <c r="KVS233" s="598"/>
      <c r="KVT233" s="598"/>
      <c r="KVU233" s="598"/>
      <c r="KVV233" s="598"/>
      <c r="KVW233" s="600"/>
      <c r="KVX233" s="599"/>
      <c r="KVY233" s="599"/>
      <c r="KVZ233" s="599"/>
      <c r="KWA233" s="360"/>
      <c r="KWB233" s="600"/>
      <c r="KWC233" s="600"/>
      <c r="KWD233" s="600"/>
      <c r="KWE233" s="598"/>
      <c r="KWF233" s="598"/>
      <c r="KWG233" s="598"/>
      <c r="KWH233" s="598"/>
      <c r="KWI233" s="598"/>
      <c r="KWJ233" s="598"/>
      <c r="KWK233" s="598"/>
      <c r="KWL233" s="598"/>
      <c r="KWM233" s="600"/>
      <c r="KWN233" s="599"/>
      <c r="KWO233" s="599"/>
      <c r="KWP233" s="599"/>
      <c r="KWQ233" s="360"/>
      <c r="KWR233" s="600"/>
      <c r="KWS233" s="600"/>
      <c r="KWT233" s="600"/>
      <c r="KWU233" s="598"/>
      <c r="KWV233" s="598"/>
      <c r="KWW233" s="598"/>
      <c r="KWX233" s="598"/>
      <c r="KWY233" s="598"/>
      <c r="KWZ233" s="598"/>
      <c r="KXA233" s="598"/>
      <c r="KXB233" s="598"/>
      <c r="KXC233" s="600"/>
      <c r="KXD233" s="599"/>
      <c r="KXE233" s="599"/>
      <c r="KXF233" s="599"/>
      <c r="KXG233" s="360"/>
      <c r="KXH233" s="600"/>
      <c r="KXI233" s="600"/>
      <c r="KXJ233" s="600"/>
      <c r="KXK233" s="598"/>
      <c r="KXL233" s="598"/>
      <c r="KXM233" s="598"/>
      <c r="KXN233" s="598"/>
      <c r="KXO233" s="598"/>
      <c r="KXP233" s="598"/>
      <c r="KXQ233" s="598"/>
      <c r="KXR233" s="598"/>
      <c r="KXS233" s="600"/>
      <c r="KXT233" s="599"/>
      <c r="KXU233" s="599"/>
      <c r="KXV233" s="599"/>
      <c r="KXW233" s="360"/>
      <c r="KXX233" s="600"/>
      <c r="KXY233" s="600"/>
      <c r="KXZ233" s="600"/>
      <c r="KYA233" s="598"/>
      <c r="KYB233" s="598"/>
      <c r="KYC233" s="598"/>
      <c r="KYD233" s="598"/>
      <c r="KYE233" s="598"/>
      <c r="KYF233" s="598"/>
      <c r="KYG233" s="598"/>
      <c r="KYH233" s="598"/>
      <c r="KYI233" s="600"/>
      <c r="KYJ233" s="599"/>
      <c r="KYK233" s="599"/>
      <c r="KYL233" s="599"/>
      <c r="KYM233" s="360"/>
      <c r="KYN233" s="600"/>
      <c r="KYO233" s="600"/>
      <c r="KYP233" s="600"/>
      <c r="KYQ233" s="598"/>
      <c r="KYR233" s="598"/>
      <c r="KYS233" s="598"/>
      <c r="KYT233" s="598"/>
      <c r="KYU233" s="598"/>
      <c r="KYV233" s="598"/>
      <c r="KYW233" s="598"/>
      <c r="KYX233" s="598"/>
      <c r="KYY233" s="600"/>
      <c r="KYZ233" s="599"/>
      <c r="KZA233" s="599"/>
      <c r="KZB233" s="599"/>
      <c r="KZC233" s="360"/>
      <c r="KZD233" s="600"/>
      <c r="KZE233" s="600"/>
      <c r="KZF233" s="600"/>
      <c r="KZG233" s="598"/>
      <c r="KZH233" s="598"/>
      <c r="KZI233" s="598"/>
      <c r="KZJ233" s="598"/>
      <c r="KZK233" s="598"/>
      <c r="KZL233" s="598"/>
      <c r="KZM233" s="598"/>
      <c r="KZN233" s="598"/>
      <c r="KZO233" s="600"/>
      <c r="KZP233" s="599"/>
      <c r="KZQ233" s="599"/>
      <c r="KZR233" s="599"/>
      <c r="KZS233" s="360"/>
      <c r="KZT233" s="600"/>
      <c r="KZU233" s="600"/>
      <c r="KZV233" s="600"/>
      <c r="KZW233" s="598"/>
      <c r="KZX233" s="598"/>
      <c r="KZY233" s="598"/>
      <c r="KZZ233" s="598"/>
      <c r="LAA233" s="598"/>
      <c r="LAB233" s="598"/>
      <c r="LAC233" s="598"/>
      <c r="LAD233" s="598"/>
      <c r="LAE233" s="600"/>
      <c r="LAF233" s="599"/>
      <c r="LAG233" s="599"/>
      <c r="LAH233" s="599"/>
      <c r="LAI233" s="360"/>
      <c r="LAJ233" s="600"/>
      <c r="LAK233" s="600"/>
      <c r="LAL233" s="600"/>
      <c r="LAM233" s="598"/>
      <c r="LAN233" s="598"/>
      <c r="LAO233" s="598"/>
      <c r="LAP233" s="598"/>
      <c r="LAQ233" s="598"/>
      <c r="LAR233" s="598"/>
      <c r="LAS233" s="598"/>
      <c r="LAT233" s="598"/>
      <c r="LAU233" s="600"/>
      <c r="LAV233" s="599"/>
      <c r="LAW233" s="599"/>
      <c r="LAX233" s="599"/>
      <c r="LAY233" s="360"/>
      <c r="LAZ233" s="600"/>
      <c r="LBA233" s="600"/>
      <c r="LBB233" s="600"/>
      <c r="LBC233" s="598"/>
      <c r="LBD233" s="598"/>
      <c r="LBE233" s="598"/>
      <c r="LBF233" s="598"/>
      <c r="LBG233" s="598"/>
      <c r="LBH233" s="598"/>
      <c r="LBI233" s="598"/>
      <c r="LBJ233" s="598"/>
      <c r="LBK233" s="600"/>
      <c r="LBL233" s="599"/>
      <c r="LBM233" s="599"/>
      <c r="LBN233" s="599"/>
      <c r="LBO233" s="360"/>
      <c r="LBP233" s="600"/>
      <c r="LBQ233" s="600"/>
      <c r="LBR233" s="600"/>
      <c r="LBS233" s="598"/>
      <c r="LBT233" s="598"/>
      <c r="LBU233" s="598"/>
      <c r="LBV233" s="598"/>
      <c r="LBW233" s="598"/>
      <c r="LBX233" s="598"/>
      <c r="LBY233" s="598"/>
      <c r="LBZ233" s="598"/>
      <c r="LCA233" s="600"/>
      <c r="LCB233" s="599"/>
      <c r="LCC233" s="599"/>
      <c r="LCD233" s="599"/>
      <c r="LCE233" s="360"/>
      <c r="LCF233" s="600"/>
      <c r="LCG233" s="600"/>
      <c r="LCH233" s="600"/>
      <c r="LCI233" s="598"/>
      <c r="LCJ233" s="598"/>
      <c r="LCK233" s="598"/>
      <c r="LCL233" s="598"/>
      <c r="LCM233" s="598"/>
      <c r="LCN233" s="598"/>
      <c r="LCO233" s="598"/>
      <c r="LCP233" s="598"/>
      <c r="LCQ233" s="600"/>
      <c r="LCR233" s="599"/>
      <c r="LCS233" s="599"/>
      <c r="LCT233" s="599"/>
      <c r="LCU233" s="360"/>
      <c r="LCV233" s="600"/>
      <c r="LCW233" s="600"/>
      <c r="LCX233" s="600"/>
      <c r="LCY233" s="598"/>
      <c r="LCZ233" s="598"/>
      <c r="LDA233" s="598"/>
      <c r="LDB233" s="598"/>
      <c r="LDC233" s="598"/>
      <c r="LDD233" s="598"/>
      <c r="LDE233" s="598"/>
      <c r="LDF233" s="598"/>
      <c r="LDG233" s="600"/>
      <c r="LDH233" s="599"/>
      <c r="LDI233" s="599"/>
      <c r="LDJ233" s="599"/>
      <c r="LDK233" s="360"/>
      <c r="LDL233" s="600"/>
      <c r="LDM233" s="600"/>
      <c r="LDN233" s="600"/>
      <c r="LDO233" s="598"/>
      <c r="LDP233" s="598"/>
      <c r="LDQ233" s="598"/>
      <c r="LDR233" s="598"/>
      <c r="LDS233" s="598"/>
      <c r="LDT233" s="598"/>
      <c r="LDU233" s="598"/>
      <c r="LDV233" s="598"/>
      <c r="LDW233" s="600"/>
      <c r="LDX233" s="599"/>
      <c r="LDY233" s="599"/>
      <c r="LDZ233" s="599"/>
      <c r="LEA233" s="360"/>
      <c r="LEB233" s="600"/>
      <c r="LEC233" s="600"/>
      <c r="LED233" s="600"/>
      <c r="LEE233" s="598"/>
      <c r="LEF233" s="598"/>
      <c r="LEG233" s="598"/>
      <c r="LEH233" s="598"/>
      <c r="LEI233" s="598"/>
      <c r="LEJ233" s="598"/>
      <c r="LEK233" s="598"/>
      <c r="LEL233" s="598"/>
      <c r="LEM233" s="600"/>
      <c r="LEN233" s="599"/>
      <c r="LEO233" s="599"/>
      <c r="LEP233" s="599"/>
      <c r="LEQ233" s="360"/>
      <c r="LER233" s="600"/>
      <c r="LES233" s="600"/>
      <c r="LET233" s="600"/>
      <c r="LEU233" s="598"/>
      <c r="LEV233" s="598"/>
      <c r="LEW233" s="598"/>
      <c r="LEX233" s="598"/>
      <c r="LEY233" s="598"/>
      <c r="LEZ233" s="598"/>
      <c r="LFA233" s="598"/>
      <c r="LFB233" s="598"/>
      <c r="LFC233" s="600"/>
      <c r="LFD233" s="599"/>
      <c r="LFE233" s="599"/>
      <c r="LFF233" s="599"/>
      <c r="LFG233" s="360"/>
      <c r="LFH233" s="600"/>
      <c r="LFI233" s="600"/>
      <c r="LFJ233" s="600"/>
      <c r="LFK233" s="598"/>
      <c r="LFL233" s="598"/>
      <c r="LFM233" s="598"/>
      <c r="LFN233" s="598"/>
      <c r="LFO233" s="598"/>
      <c r="LFP233" s="598"/>
      <c r="LFQ233" s="598"/>
      <c r="LFR233" s="598"/>
      <c r="LFS233" s="600"/>
      <c r="LFT233" s="599"/>
      <c r="LFU233" s="599"/>
      <c r="LFV233" s="599"/>
      <c r="LFW233" s="360"/>
      <c r="LFX233" s="600"/>
      <c r="LFY233" s="600"/>
      <c r="LFZ233" s="600"/>
      <c r="LGA233" s="598"/>
      <c r="LGB233" s="598"/>
      <c r="LGC233" s="598"/>
      <c r="LGD233" s="598"/>
      <c r="LGE233" s="598"/>
      <c r="LGF233" s="598"/>
      <c r="LGG233" s="598"/>
      <c r="LGH233" s="598"/>
      <c r="LGI233" s="600"/>
      <c r="LGJ233" s="599"/>
      <c r="LGK233" s="599"/>
      <c r="LGL233" s="599"/>
      <c r="LGM233" s="360"/>
      <c r="LGN233" s="600"/>
      <c r="LGO233" s="600"/>
      <c r="LGP233" s="600"/>
      <c r="LGQ233" s="598"/>
      <c r="LGR233" s="598"/>
      <c r="LGS233" s="598"/>
      <c r="LGT233" s="598"/>
      <c r="LGU233" s="598"/>
      <c r="LGV233" s="598"/>
      <c r="LGW233" s="598"/>
      <c r="LGX233" s="598"/>
      <c r="LGY233" s="600"/>
      <c r="LGZ233" s="599"/>
      <c r="LHA233" s="599"/>
      <c r="LHB233" s="599"/>
      <c r="LHC233" s="360"/>
      <c r="LHD233" s="600"/>
      <c r="LHE233" s="600"/>
      <c r="LHF233" s="600"/>
      <c r="LHG233" s="598"/>
      <c r="LHH233" s="598"/>
      <c r="LHI233" s="598"/>
      <c r="LHJ233" s="598"/>
      <c r="LHK233" s="598"/>
      <c r="LHL233" s="598"/>
      <c r="LHM233" s="598"/>
      <c r="LHN233" s="598"/>
      <c r="LHO233" s="600"/>
      <c r="LHP233" s="599"/>
      <c r="LHQ233" s="599"/>
      <c r="LHR233" s="599"/>
      <c r="LHS233" s="360"/>
      <c r="LHT233" s="600"/>
      <c r="LHU233" s="600"/>
      <c r="LHV233" s="600"/>
      <c r="LHW233" s="598"/>
      <c r="LHX233" s="598"/>
      <c r="LHY233" s="598"/>
      <c r="LHZ233" s="598"/>
      <c r="LIA233" s="598"/>
      <c r="LIB233" s="598"/>
      <c r="LIC233" s="598"/>
      <c r="LID233" s="598"/>
      <c r="LIE233" s="600"/>
      <c r="LIF233" s="599"/>
      <c r="LIG233" s="599"/>
      <c r="LIH233" s="599"/>
      <c r="LII233" s="360"/>
      <c r="LIJ233" s="600"/>
      <c r="LIK233" s="600"/>
      <c r="LIL233" s="600"/>
      <c r="LIM233" s="598"/>
      <c r="LIN233" s="598"/>
      <c r="LIO233" s="598"/>
      <c r="LIP233" s="598"/>
      <c r="LIQ233" s="598"/>
      <c r="LIR233" s="598"/>
      <c r="LIS233" s="598"/>
      <c r="LIT233" s="598"/>
      <c r="LIU233" s="600"/>
      <c r="LIV233" s="599"/>
      <c r="LIW233" s="599"/>
      <c r="LIX233" s="599"/>
      <c r="LIY233" s="360"/>
      <c r="LIZ233" s="600"/>
      <c r="LJA233" s="600"/>
      <c r="LJB233" s="600"/>
      <c r="LJC233" s="598"/>
      <c r="LJD233" s="598"/>
      <c r="LJE233" s="598"/>
      <c r="LJF233" s="598"/>
      <c r="LJG233" s="598"/>
      <c r="LJH233" s="598"/>
      <c r="LJI233" s="598"/>
      <c r="LJJ233" s="598"/>
      <c r="LJK233" s="600"/>
      <c r="LJL233" s="599"/>
      <c r="LJM233" s="599"/>
      <c r="LJN233" s="599"/>
      <c r="LJO233" s="360"/>
      <c r="LJP233" s="600"/>
      <c r="LJQ233" s="600"/>
      <c r="LJR233" s="600"/>
      <c r="LJS233" s="598"/>
      <c r="LJT233" s="598"/>
      <c r="LJU233" s="598"/>
      <c r="LJV233" s="598"/>
      <c r="LJW233" s="598"/>
      <c r="LJX233" s="598"/>
      <c r="LJY233" s="598"/>
      <c r="LJZ233" s="598"/>
      <c r="LKA233" s="600"/>
      <c r="LKB233" s="599"/>
      <c r="LKC233" s="599"/>
      <c r="LKD233" s="599"/>
      <c r="LKE233" s="360"/>
      <c r="LKF233" s="600"/>
      <c r="LKG233" s="600"/>
      <c r="LKH233" s="600"/>
      <c r="LKI233" s="598"/>
      <c r="LKJ233" s="598"/>
      <c r="LKK233" s="598"/>
      <c r="LKL233" s="598"/>
      <c r="LKM233" s="598"/>
      <c r="LKN233" s="598"/>
      <c r="LKO233" s="598"/>
      <c r="LKP233" s="598"/>
      <c r="LKQ233" s="600"/>
      <c r="LKR233" s="599"/>
      <c r="LKS233" s="599"/>
      <c r="LKT233" s="599"/>
      <c r="LKU233" s="360"/>
      <c r="LKV233" s="600"/>
      <c r="LKW233" s="600"/>
      <c r="LKX233" s="600"/>
      <c r="LKY233" s="598"/>
      <c r="LKZ233" s="598"/>
      <c r="LLA233" s="598"/>
      <c r="LLB233" s="598"/>
      <c r="LLC233" s="598"/>
      <c r="LLD233" s="598"/>
      <c r="LLE233" s="598"/>
      <c r="LLF233" s="598"/>
      <c r="LLG233" s="600"/>
      <c r="LLH233" s="599"/>
      <c r="LLI233" s="599"/>
      <c r="LLJ233" s="599"/>
      <c r="LLK233" s="360"/>
      <c r="LLL233" s="600"/>
      <c r="LLM233" s="600"/>
      <c r="LLN233" s="600"/>
      <c r="LLO233" s="598"/>
      <c r="LLP233" s="598"/>
      <c r="LLQ233" s="598"/>
      <c r="LLR233" s="598"/>
      <c r="LLS233" s="598"/>
      <c r="LLT233" s="598"/>
      <c r="LLU233" s="598"/>
      <c r="LLV233" s="598"/>
      <c r="LLW233" s="600"/>
      <c r="LLX233" s="599"/>
      <c r="LLY233" s="599"/>
      <c r="LLZ233" s="599"/>
      <c r="LMA233" s="360"/>
      <c r="LMB233" s="600"/>
      <c r="LMC233" s="600"/>
      <c r="LMD233" s="600"/>
      <c r="LME233" s="598"/>
      <c r="LMF233" s="598"/>
      <c r="LMG233" s="598"/>
      <c r="LMH233" s="598"/>
      <c r="LMI233" s="598"/>
      <c r="LMJ233" s="598"/>
      <c r="LMK233" s="598"/>
      <c r="LML233" s="598"/>
      <c r="LMM233" s="600"/>
      <c r="LMN233" s="599"/>
      <c r="LMO233" s="599"/>
      <c r="LMP233" s="599"/>
      <c r="LMQ233" s="360"/>
      <c r="LMR233" s="600"/>
      <c r="LMS233" s="600"/>
      <c r="LMT233" s="600"/>
      <c r="LMU233" s="598"/>
      <c r="LMV233" s="598"/>
      <c r="LMW233" s="598"/>
      <c r="LMX233" s="598"/>
      <c r="LMY233" s="598"/>
      <c r="LMZ233" s="598"/>
      <c r="LNA233" s="598"/>
      <c r="LNB233" s="598"/>
      <c r="LNC233" s="600"/>
      <c r="LND233" s="599"/>
      <c r="LNE233" s="599"/>
      <c r="LNF233" s="599"/>
      <c r="LNG233" s="360"/>
      <c r="LNH233" s="600"/>
      <c r="LNI233" s="600"/>
      <c r="LNJ233" s="600"/>
      <c r="LNK233" s="598"/>
      <c r="LNL233" s="598"/>
      <c r="LNM233" s="598"/>
      <c r="LNN233" s="598"/>
      <c r="LNO233" s="598"/>
      <c r="LNP233" s="598"/>
      <c r="LNQ233" s="598"/>
      <c r="LNR233" s="598"/>
      <c r="LNS233" s="600"/>
      <c r="LNT233" s="599"/>
      <c r="LNU233" s="599"/>
      <c r="LNV233" s="599"/>
      <c r="LNW233" s="360"/>
      <c r="LNX233" s="600"/>
      <c r="LNY233" s="600"/>
      <c r="LNZ233" s="600"/>
      <c r="LOA233" s="598"/>
      <c r="LOB233" s="598"/>
      <c r="LOC233" s="598"/>
      <c r="LOD233" s="598"/>
      <c r="LOE233" s="598"/>
      <c r="LOF233" s="598"/>
      <c r="LOG233" s="598"/>
      <c r="LOH233" s="598"/>
      <c r="LOI233" s="600"/>
      <c r="LOJ233" s="599"/>
      <c r="LOK233" s="599"/>
      <c r="LOL233" s="599"/>
      <c r="LOM233" s="360"/>
      <c r="LON233" s="600"/>
      <c r="LOO233" s="600"/>
      <c r="LOP233" s="600"/>
      <c r="LOQ233" s="598"/>
      <c r="LOR233" s="598"/>
      <c r="LOS233" s="598"/>
      <c r="LOT233" s="598"/>
      <c r="LOU233" s="598"/>
      <c r="LOV233" s="598"/>
      <c r="LOW233" s="598"/>
      <c r="LOX233" s="598"/>
      <c r="LOY233" s="600"/>
      <c r="LOZ233" s="599"/>
      <c r="LPA233" s="599"/>
      <c r="LPB233" s="599"/>
      <c r="LPC233" s="360"/>
      <c r="LPD233" s="600"/>
      <c r="LPE233" s="600"/>
      <c r="LPF233" s="600"/>
      <c r="LPG233" s="598"/>
      <c r="LPH233" s="598"/>
      <c r="LPI233" s="598"/>
      <c r="LPJ233" s="598"/>
      <c r="LPK233" s="598"/>
      <c r="LPL233" s="598"/>
      <c r="LPM233" s="598"/>
      <c r="LPN233" s="598"/>
      <c r="LPO233" s="600"/>
      <c r="LPP233" s="599"/>
      <c r="LPQ233" s="599"/>
      <c r="LPR233" s="599"/>
      <c r="LPS233" s="360"/>
      <c r="LPT233" s="600"/>
      <c r="LPU233" s="600"/>
      <c r="LPV233" s="600"/>
      <c r="LPW233" s="598"/>
      <c r="LPX233" s="598"/>
      <c r="LPY233" s="598"/>
      <c r="LPZ233" s="598"/>
      <c r="LQA233" s="598"/>
      <c r="LQB233" s="598"/>
      <c r="LQC233" s="598"/>
      <c r="LQD233" s="598"/>
      <c r="LQE233" s="600"/>
      <c r="LQF233" s="599"/>
      <c r="LQG233" s="599"/>
      <c r="LQH233" s="599"/>
      <c r="LQI233" s="360"/>
      <c r="LQJ233" s="600"/>
      <c r="LQK233" s="600"/>
      <c r="LQL233" s="600"/>
      <c r="LQM233" s="598"/>
      <c r="LQN233" s="598"/>
      <c r="LQO233" s="598"/>
      <c r="LQP233" s="598"/>
      <c r="LQQ233" s="598"/>
      <c r="LQR233" s="598"/>
      <c r="LQS233" s="598"/>
      <c r="LQT233" s="598"/>
      <c r="LQU233" s="600"/>
      <c r="LQV233" s="599"/>
      <c r="LQW233" s="599"/>
      <c r="LQX233" s="599"/>
      <c r="LQY233" s="360"/>
      <c r="LQZ233" s="600"/>
      <c r="LRA233" s="600"/>
      <c r="LRB233" s="600"/>
      <c r="LRC233" s="598"/>
      <c r="LRD233" s="598"/>
      <c r="LRE233" s="598"/>
      <c r="LRF233" s="598"/>
      <c r="LRG233" s="598"/>
      <c r="LRH233" s="598"/>
      <c r="LRI233" s="598"/>
      <c r="LRJ233" s="598"/>
      <c r="LRK233" s="600"/>
      <c r="LRL233" s="599"/>
      <c r="LRM233" s="599"/>
      <c r="LRN233" s="599"/>
      <c r="LRO233" s="360"/>
      <c r="LRP233" s="600"/>
      <c r="LRQ233" s="600"/>
      <c r="LRR233" s="600"/>
      <c r="LRS233" s="598"/>
      <c r="LRT233" s="598"/>
      <c r="LRU233" s="598"/>
      <c r="LRV233" s="598"/>
      <c r="LRW233" s="598"/>
      <c r="LRX233" s="598"/>
      <c r="LRY233" s="598"/>
      <c r="LRZ233" s="598"/>
      <c r="LSA233" s="600"/>
      <c r="LSB233" s="599"/>
      <c r="LSC233" s="599"/>
      <c r="LSD233" s="599"/>
      <c r="LSE233" s="360"/>
      <c r="LSF233" s="600"/>
      <c r="LSG233" s="600"/>
      <c r="LSH233" s="600"/>
      <c r="LSI233" s="598"/>
      <c r="LSJ233" s="598"/>
      <c r="LSK233" s="598"/>
      <c r="LSL233" s="598"/>
      <c r="LSM233" s="598"/>
      <c r="LSN233" s="598"/>
      <c r="LSO233" s="598"/>
      <c r="LSP233" s="598"/>
      <c r="LSQ233" s="600"/>
      <c r="LSR233" s="599"/>
      <c r="LSS233" s="599"/>
      <c r="LST233" s="599"/>
      <c r="LSU233" s="360"/>
      <c r="LSV233" s="600"/>
      <c r="LSW233" s="600"/>
      <c r="LSX233" s="600"/>
      <c r="LSY233" s="598"/>
      <c r="LSZ233" s="598"/>
      <c r="LTA233" s="598"/>
      <c r="LTB233" s="598"/>
      <c r="LTC233" s="598"/>
      <c r="LTD233" s="598"/>
      <c r="LTE233" s="598"/>
      <c r="LTF233" s="598"/>
      <c r="LTG233" s="600"/>
      <c r="LTH233" s="599"/>
      <c r="LTI233" s="599"/>
      <c r="LTJ233" s="599"/>
      <c r="LTK233" s="360"/>
      <c r="LTL233" s="600"/>
      <c r="LTM233" s="600"/>
      <c r="LTN233" s="600"/>
      <c r="LTO233" s="598"/>
      <c r="LTP233" s="598"/>
      <c r="LTQ233" s="598"/>
      <c r="LTR233" s="598"/>
      <c r="LTS233" s="598"/>
      <c r="LTT233" s="598"/>
      <c r="LTU233" s="598"/>
      <c r="LTV233" s="598"/>
      <c r="LTW233" s="600"/>
      <c r="LTX233" s="599"/>
      <c r="LTY233" s="599"/>
      <c r="LTZ233" s="599"/>
      <c r="LUA233" s="360"/>
      <c r="LUB233" s="600"/>
      <c r="LUC233" s="600"/>
      <c r="LUD233" s="600"/>
      <c r="LUE233" s="598"/>
      <c r="LUF233" s="598"/>
      <c r="LUG233" s="598"/>
      <c r="LUH233" s="598"/>
      <c r="LUI233" s="598"/>
      <c r="LUJ233" s="598"/>
      <c r="LUK233" s="598"/>
      <c r="LUL233" s="598"/>
      <c r="LUM233" s="600"/>
      <c r="LUN233" s="599"/>
      <c r="LUO233" s="599"/>
      <c r="LUP233" s="599"/>
      <c r="LUQ233" s="360"/>
      <c r="LUR233" s="600"/>
      <c r="LUS233" s="600"/>
      <c r="LUT233" s="600"/>
      <c r="LUU233" s="598"/>
      <c r="LUV233" s="598"/>
      <c r="LUW233" s="598"/>
      <c r="LUX233" s="598"/>
      <c r="LUY233" s="598"/>
      <c r="LUZ233" s="598"/>
      <c r="LVA233" s="598"/>
      <c r="LVB233" s="598"/>
      <c r="LVC233" s="600"/>
      <c r="LVD233" s="599"/>
      <c r="LVE233" s="599"/>
      <c r="LVF233" s="599"/>
      <c r="LVG233" s="360"/>
      <c r="LVH233" s="600"/>
      <c r="LVI233" s="600"/>
      <c r="LVJ233" s="600"/>
      <c r="LVK233" s="598"/>
      <c r="LVL233" s="598"/>
      <c r="LVM233" s="598"/>
      <c r="LVN233" s="598"/>
      <c r="LVO233" s="598"/>
      <c r="LVP233" s="598"/>
      <c r="LVQ233" s="598"/>
      <c r="LVR233" s="598"/>
      <c r="LVS233" s="600"/>
      <c r="LVT233" s="599"/>
      <c r="LVU233" s="599"/>
      <c r="LVV233" s="599"/>
      <c r="LVW233" s="360"/>
      <c r="LVX233" s="600"/>
      <c r="LVY233" s="600"/>
      <c r="LVZ233" s="600"/>
      <c r="LWA233" s="598"/>
      <c r="LWB233" s="598"/>
      <c r="LWC233" s="598"/>
      <c r="LWD233" s="598"/>
      <c r="LWE233" s="598"/>
      <c r="LWF233" s="598"/>
      <c r="LWG233" s="598"/>
      <c r="LWH233" s="598"/>
      <c r="LWI233" s="600"/>
      <c r="LWJ233" s="599"/>
      <c r="LWK233" s="599"/>
      <c r="LWL233" s="599"/>
      <c r="LWM233" s="360"/>
      <c r="LWN233" s="600"/>
      <c r="LWO233" s="600"/>
      <c r="LWP233" s="600"/>
      <c r="LWQ233" s="598"/>
      <c r="LWR233" s="598"/>
      <c r="LWS233" s="598"/>
      <c r="LWT233" s="598"/>
      <c r="LWU233" s="598"/>
      <c r="LWV233" s="598"/>
      <c r="LWW233" s="598"/>
      <c r="LWX233" s="598"/>
      <c r="LWY233" s="600"/>
      <c r="LWZ233" s="599"/>
      <c r="LXA233" s="599"/>
      <c r="LXB233" s="599"/>
      <c r="LXC233" s="360"/>
      <c r="LXD233" s="600"/>
      <c r="LXE233" s="600"/>
      <c r="LXF233" s="600"/>
      <c r="LXG233" s="598"/>
      <c r="LXH233" s="598"/>
      <c r="LXI233" s="598"/>
      <c r="LXJ233" s="598"/>
      <c r="LXK233" s="598"/>
      <c r="LXL233" s="598"/>
      <c r="LXM233" s="598"/>
      <c r="LXN233" s="598"/>
      <c r="LXO233" s="600"/>
      <c r="LXP233" s="599"/>
      <c r="LXQ233" s="599"/>
      <c r="LXR233" s="599"/>
      <c r="LXS233" s="360"/>
      <c r="LXT233" s="600"/>
      <c r="LXU233" s="600"/>
      <c r="LXV233" s="600"/>
      <c r="LXW233" s="598"/>
      <c r="LXX233" s="598"/>
      <c r="LXY233" s="598"/>
      <c r="LXZ233" s="598"/>
      <c r="LYA233" s="598"/>
      <c r="LYB233" s="598"/>
      <c r="LYC233" s="598"/>
      <c r="LYD233" s="598"/>
      <c r="LYE233" s="600"/>
      <c r="LYF233" s="599"/>
      <c r="LYG233" s="599"/>
      <c r="LYH233" s="599"/>
      <c r="LYI233" s="360"/>
      <c r="LYJ233" s="600"/>
      <c r="LYK233" s="600"/>
      <c r="LYL233" s="600"/>
      <c r="LYM233" s="598"/>
      <c r="LYN233" s="598"/>
      <c r="LYO233" s="598"/>
      <c r="LYP233" s="598"/>
      <c r="LYQ233" s="598"/>
      <c r="LYR233" s="598"/>
      <c r="LYS233" s="598"/>
      <c r="LYT233" s="598"/>
      <c r="LYU233" s="600"/>
      <c r="LYV233" s="599"/>
      <c r="LYW233" s="599"/>
      <c r="LYX233" s="599"/>
      <c r="LYY233" s="360"/>
      <c r="LYZ233" s="600"/>
      <c r="LZA233" s="600"/>
      <c r="LZB233" s="600"/>
      <c r="LZC233" s="598"/>
      <c r="LZD233" s="598"/>
      <c r="LZE233" s="598"/>
      <c r="LZF233" s="598"/>
      <c r="LZG233" s="598"/>
      <c r="LZH233" s="598"/>
      <c r="LZI233" s="598"/>
      <c r="LZJ233" s="598"/>
      <c r="LZK233" s="600"/>
      <c r="LZL233" s="599"/>
      <c r="LZM233" s="599"/>
      <c r="LZN233" s="599"/>
      <c r="LZO233" s="360"/>
      <c r="LZP233" s="600"/>
      <c r="LZQ233" s="600"/>
      <c r="LZR233" s="600"/>
      <c r="LZS233" s="598"/>
      <c r="LZT233" s="598"/>
      <c r="LZU233" s="598"/>
      <c r="LZV233" s="598"/>
      <c r="LZW233" s="598"/>
      <c r="LZX233" s="598"/>
      <c r="LZY233" s="598"/>
      <c r="LZZ233" s="598"/>
      <c r="MAA233" s="600"/>
      <c r="MAB233" s="599"/>
      <c r="MAC233" s="599"/>
      <c r="MAD233" s="599"/>
      <c r="MAE233" s="360"/>
      <c r="MAF233" s="600"/>
      <c r="MAG233" s="600"/>
      <c r="MAH233" s="600"/>
      <c r="MAI233" s="598"/>
      <c r="MAJ233" s="598"/>
      <c r="MAK233" s="598"/>
      <c r="MAL233" s="598"/>
      <c r="MAM233" s="598"/>
      <c r="MAN233" s="598"/>
      <c r="MAO233" s="598"/>
      <c r="MAP233" s="598"/>
      <c r="MAQ233" s="600"/>
      <c r="MAR233" s="599"/>
      <c r="MAS233" s="599"/>
      <c r="MAT233" s="599"/>
      <c r="MAU233" s="360"/>
      <c r="MAV233" s="600"/>
      <c r="MAW233" s="600"/>
      <c r="MAX233" s="600"/>
      <c r="MAY233" s="598"/>
      <c r="MAZ233" s="598"/>
      <c r="MBA233" s="598"/>
      <c r="MBB233" s="598"/>
      <c r="MBC233" s="598"/>
      <c r="MBD233" s="598"/>
      <c r="MBE233" s="598"/>
      <c r="MBF233" s="598"/>
      <c r="MBG233" s="600"/>
      <c r="MBH233" s="599"/>
      <c r="MBI233" s="599"/>
      <c r="MBJ233" s="599"/>
      <c r="MBK233" s="360"/>
      <c r="MBL233" s="600"/>
      <c r="MBM233" s="600"/>
      <c r="MBN233" s="600"/>
      <c r="MBO233" s="598"/>
      <c r="MBP233" s="598"/>
      <c r="MBQ233" s="598"/>
      <c r="MBR233" s="598"/>
      <c r="MBS233" s="598"/>
      <c r="MBT233" s="598"/>
      <c r="MBU233" s="598"/>
      <c r="MBV233" s="598"/>
      <c r="MBW233" s="600"/>
      <c r="MBX233" s="599"/>
      <c r="MBY233" s="599"/>
      <c r="MBZ233" s="599"/>
      <c r="MCA233" s="360"/>
      <c r="MCB233" s="600"/>
      <c r="MCC233" s="600"/>
      <c r="MCD233" s="600"/>
      <c r="MCE233" s="598"/>
      <c r="MCF233" s="598"/>
      <c r="MCG233" s="598"/>
      <c r="MCH233" s="598"/>
      <c r="MCI233" s="598"/>
      <c r="MCJ233" s="598"/>
      <c r="MCK233" s="598"/>
      <c r="MCL233" s="598"/>
      <c r="MCM233" s="600"/>
      <c r="MCN233" s="599"/>
      <c r="MCO233" s="599"/>
      <c r="MCP233" s="599"/>
      <c r="MCQ233" s="360"/>
      <c r="MCR233" s="600"/>
      <c r="MCS233" s="600"/>
      <c r="MCT233" s="600"/>
      <c r="MCU233" s="598"/>
      <c r="MCV233" s="598"/>
      <c r="MCW233" s="598"/>
      <c r="MCX233" s="598"/>
      <c r="MCY233" s="598"/>
      <c r="MCZ233" s="598"/>
      <c r="MDA233" s="598"/>
      <c r="MDB233" s="598"/>
      <c r="MDC233" s="600"/>
      <c r="MDD233" s="599"/>
      <c r="MDE233" s="599"/>
      <c r="MDF233" s="599"/>
      <c r="MDG233" s="360"/>
      <c r="MDH233" s="600"/>
      <c r="MDI233" s="600"/>
      <c r="MDJ233" s="600"/>
      <c r="MDK233" s="598"/>
      <c r="MDL233" s="598"/>
      <c r="MDM233" s="598"/>
      <c r="MDN233" s="598"/>
      <c r="MDO233" s="598"/>
      <c r="MDP233" s="598"/>
      <c r="MDQ233" s="598"/>
      <c r="MDR233" s="598"/>
      <c r="MDS233" s="600"/>
      <c r="MDT233" s="599"/>
      <c r="MDU233" s="599"/>
      <c r="MDV233" s="599"/>
      <c r="MDW233" s="360"/>
      <c r="MDX233" s="600"/>
      <c r="MDY233" s="600"/>
      <c r="MDZ233" s="600"/>
      <c r="MEA233" s="598"/>
      <c r="MEB233" s="598"/>
      <c r="MEC233" s="598"/>
      <c r="MED233" s="598"/>
      <c r="MEE233" s="598"/>
      <c r="MEF233" s="598"/>
      <c r="MEG233" s="598"/>
      <c r="MEH233" s="598"/>
      <c r="MEI233" s="600"/>
      <c r="MEJ233" s="599"/>
      <c r="MEK233" s="599"/>
      <c r="MEL233" s="599"/>
      <c r="MEM233" s="360"/>
      <c r="MEN233" s="600"/>
      <c r="MEO233" s="600"/>
      <c r="MEP233" s="600"/>
      <c r="MEQ233" s="598"/>
      <c r="MER233" s="598"/>
      <c r="MES233" s="598"/>
      <c r="MET233" s="598"/>
      <c r="MEU233" s="598"/>
      <c r="MEV233" s="598"/>
      <c r="MEW233" s="598"/>
      <c r="MEX233" s="598"/>
      <c r="MEY233" s="600"/>
      <c r="MEZ233" s="599"/>
      <c r="MFA233" s="599"/>
      <c r="MFB233" s="599"/>
      <c r="MFC233" s="360"/>
      <c r="MFD233" s="600"/>
      <c r="MFE233" s="600"/>
      <c r="MFF233" s="600"/>
      <c r="MFG233" s="598"/>
      <c r="MFH233" s="598"/>
      <c r="MFI233" s="598"/>
      <c r="MFJ233" s="598"/>
      <c r="MFK233" s="598"/>
      <c r="MFL233" s="598"/>
      <c r="MFM233" s="598"/>
      <c r="MFN233" s="598"/>
      <c r="MFO233" s="600"/>
      <c r="MFP233" s="599"/>
      <c r="MFQ233" s="599"/>
      <c r="MFR233" s="599"/>
      <c r="MFS233" s="360"/>
      <c r="MFT233" s="600"/>
      <c r="MFU233" s="600"/>
      <c r="MFV233" s="600"/>
      <c r="MFW233" s="598"/>
      <c r="MFX233" s="598"/>
      <c r="MFY233" s="598"/>
      <c r="MFZ233" s="598"/>
      <c r="MGA233" s="598"/>
      <c r="MGB233" s="598"/>
      <c r="MGC233" s="598"/>
      <c r="MGD233" s="598"/>
      <c r="MGE233" s="600"/>
      <c r="MGF233" s="599"/>
      <c r="MGG233" s="599"/>
      <c r="MGH233" s="599"/>
      <c r="MGI233" s="360"/>
      <c r="MGJ233" s="600"/>
      <c r="MGK233" s="600"/>
      <c r="MGL233" s="600"/>
      <c r="MGM233" s="598"/>
      <c r="MGN233" s="598"/>
      <c r="MGO233" s="598"/>
      <c r="MGP233" s="598"/>
      <c r="MGQ233" s="598"/>
      <c r="MGR233" s="598"/>
      <c r="MGS233" s="598"/>
      <c r="MGT233" s="598"/>
      <c r="MGU233" s="600"/>
      <c r="MGV233" s="599"/>
      <c r="MGW233" s="599"/>
      <c r="MGX233" s="599"/>
      <c r="MGY233" s="360"/>
      <c r="MGZ233" s="600"/>
      <c r="MHA233" s="600"/>
      <c r="MHB233" s="600"/>
      <c r="MHC233" s="598"/>
      <c r="MHD233" s="598"/>
      <c r="MHE233" s="598"/>
      <c r="MHF233" s="598"/>
      <c r="MHG233" s="598"/>
      <c r="MHH233" s="598"/>
      <c r="MHI233" s="598"/>
      <c r="MHJ233" s="598"/>
      <c r="MHK233" s="600"/>
      <c r="MHL233" s="599"/>
      <c r="MHM233" s="599"/>
      <c r="MHN233" s="599"/>
      <c r="MHO233" s="360"/>
      <c r="MHP233" s="600"/>
      <c r="MHQ233" s="600"/>
      <c r="MHR233" s="600"/>
      <c r="MHS233" s="598"/>
      <c r="MHT233" s="598"/>
      <c r="MHU233" s="598"/>
      <c r="MHV233" s="598"/>
      <c r="MHW233" s="598"/>
      <c r="MHX233" s="598"/>
      <c r="MHY233" s="598"/>
      <c r="MHZ233" s="598"/>
      <c r="MIA233" s="600"/>
      <c r="MIB233" s="599"/>
      <c r="MIC233" s="599"/>
      <c r="MID233" s="599"/>
      <c r="MIE233" s="360"/>
      <c r="MIF233" s="600"/>
      <c r="MIG233" s="600"/>
      <c r="MIH233" s="600"/>
      <c r="MII233" s="598"/>
      <c r="MIJ233" s="598"/>
      <c r="MIK233" s="598"/>
      <c r="MIL233" s="598"/>
      <c r="MIM233" s="598"/>
      <c r="MIN233" s="598"/>
      <c r="MIO233" s="598"/>
      <c r="MIP233" s="598"/>
      <c r="MIQ233" s="600"/>
      <c r="MIR233" s="599"/>
      <c r="MIS233" s="599"/>
      <c r="MIT233" s="599"/>
      <c r="MIU233" s="360"/>
      <c r="MIV233" s="600"/>
      <c r="MIW233" s="600"/>
      <c r="MIX233" s="600"/>
      <c r="MIY233" s="598"/>
      <c r="MIZ233" s="598"/>
      <c r="MJA233" s="598"/>
      <c r="MJB233" s="598"/>
      <c r="MJC233" s="598"/>
      <c r="MJD233" s="598"/>
      <c r="MJE233" s="598"/>
      <c r="MJF233" s="598"/>
      <c r="MJG233" s="600"/>
      <c r="MJH233" s="599"/>
      <c r="MJI233" s="599"/>
      <c r="MJJ233" s="599"/>
      <c r="MJK233" s="360"/>
      <c r="MJL233" s="600"/>
      <c r="MJM233" s="600"/>
      <c r="MJN233" s="600"/>
      <c r="MJO233" s="598"/>
      <c r="MJP233" s="598"/>
      <c r="MJQ233" s="598"/>
      <c r="MJR233" s="598"/>
      <c r="MJS233" s="598"/>
      <c r="MJT233" s="598"/>
      <c r="MJU233" s="598"/>
      <c r="MJV233" s="598"/>
      <c r="MJW233" s="600"/>
      <c r="MJX233" s="599"/>
      <c r="MJY233" s="599"/>
      <c r="MJZ233" s="599"/>
      <c r="MKA233" s="360"/>
      <c r="MKB233" s="600"/>
      <c r="MKC233" s="600"/>
      <c r="MKD233" s="600"/>
      <c r="MKE233" s="598"/>
      <c r="MKF233" s="598"/>
      <c r="MKG233" s="598"/>
      <c r="MKH233" s="598"/>
      <c r="MKI233" s="598"/>
      <c r="MKJ233" s="598"/>
      <c r="MKK233" s="598"/>
      <c r="MKL233" s="598"/>
      <c r="MKM233" s="600"/>
      <c r="MKN233" s="599"/>
      <c r="MKO233" s="599"/>
      <c r="MKP233" s="599"/>
      <c r="MKQ233" s="360"/>
      <c r="MKR233" s="600"/>
      <c r="MKS233" s="600"/>
      <c r="MKT233" s="600"/>
      <c r="MKU233" s="598"/>
      <c r="MKV233" s="598"/>
      <c r="MKW233" s="598"/>
      <c r="MKX233" s="598"/>
      <c r="MKY233" s="598"/>
      <c r="MKZ233" s="598"/>
      <c r="MLA233" s="598"/>
      <c r="MLB233" s="598"/>
      <c r="MLC233" s="600"/>
      <c r="MLD233" s="599"/>
      <c r="MLE233" s="599"/>
      <c r="MLF233" s="599"/>
      <c r="MLG233" s="360"/>
      <c r="MLH233" s="600"/>
      <c r="MLI233" s="600"/>
      <c r="MLJ233" s="600"/>
      <c r="MLK233" s="598"/>
      <c r="MLL233" s="598"/>
      <c r="MLM233" s="598"/>
      <c r="MLN233" s="598"/>
      <c r="MLO233" s="598"/>
      <c r="MLP233" s="598"/>
      <c r="MLQ233" s="598"/>
      <c r="MLR233" s="598"/>
      <c r="MLS233" s="600"/>
      <c r="MLT233" s="599"/>
      <c r="MLU233" s="599"/>
      <c r="MLV233" s="599"/>
      <c r="MLW233" s="360"/>
      <c r="MLX233" s="600"/>
      <c r="MLY233" s="600"/>
      <c r="MLZ233" s="600"/>
      <c r="MMA233" s="598"/>
      <c r="MMB233" s="598"/>
      <c r="MMC233" s="598"/>
      <c r="MMD233" s="598"/>
      <c r="MME233" s="598"/>
      <c r="MMF233" s="598"/>
      <c r="MMG233" s="598"/>
      <c r="MMH233" s="598"/>
      <c r="MMI233" s="600"/>
      <c r="MMJ233" s="599"/>
      <c r="MMK233" s="599"/>
      <c r="MML233" s="599"/>
      <c r="MMM233" s="360"/>
      <c r="MMN233" s="600"/>
      <c r="MMO233" s="600"/>
      <c r="MMP233" s="600"/>
      <c r="MMQ233" s="598"/>
      <c r="MMR233" s="598"/>
      <c r="MMS233" s="598"/>
      <c r="MMT233" s="598"/>
      <c r="MMU233" s="598"/>
      <c r="MMV233" s="598"/>
      <c r="MMW233" s="598"/>
      <c r="MMX233" s="598"/>
      <c r="MMY233" s="600"/>
      <c r="MMZ233" s="599"/>
      <c r="MNA233" s="599"/>
      <c r="MNB233" s="599"/>
      <c r="MNC233" s="360"/>
      <c r="MND233" s="600"/>
      <c r="MNE233" s="600"/>
      <c r="MNF233" s="600"/>
      <c r="MNG233" s="598"/>
      <c r="MNH233" s="598"/>
      <c r="MNI233" s="598"/>
      <c r="MNJ233" s="598"/>
      <c r="MNK233" s="598"/>
      <c r="MNL233" s="598"/>
      <c r="MNM233" s="598"/>
      <c r="MNN233" s="598"/>
      <c r="MNO233" s="600"/>
      <c r="MNP233" s="599"/>
      <c r="MNQ233" s="599"/>
      <c r="MNR233" s="599"/>
      <c r="MNS233" s="360"/>
      <c r="MNT233" s="600"/>
      <c r="MNU233" s="600"/>
      <c r="MNV233" s="600"/>
      <c r="MNW233" s="598"/>
      <c r="MNX233" s="598"/>
      <c r="MNY233" s="598"/>
      <c r="MNZ233" s="598"/>
      <c r="MOA233" s="598"/>
      <c r="MOB233" s="598"/>
      <c r="MOC233" s="598"/>
      <c r="MOD233" s="598"/>
      <c r="MOE233" s="600"/>
      <c r="MOF233" s="599"/>
      <c r="MOG233" s="599"/>
      <c r="MOH233" s="599"/>
      <c r="MOI233" s="360"/>
      <c r="MOJ233" s="600"/>
      <c r="MOK233" s="600"/>
      <c r="MOL233" s="600"/>
      <c r="MOM233" s="598"/>
      <c r="MON233" s="598"/>
      <c r="MOO233" s="598"/>
      <c r="MOP233" s="598"/>
      <c r="MOQ233" s="598"/>
      <c r="MOR233" s="598"/>
      <c r="MOS233" s="598"/>
      <c r="MOT233" s="598"/>
      <c r="MOU233" s="600"/>
      <c r="MOV233" s="599"/>
      <c r="MOW233" s="599"/>
      <c r="MOX233" s="599"/>
      <c r="MOY233" s="360"/>
      <c r="MOZ233" s="600"/>
      <c r="MPA233" s="600"/>
      <c r="MPB233" s="600"/>
      <c r="MPC233" s="598"/>
      <c r="MPD233" s="598"/>
      <c r="MPE233" s="598"/>
      <c r="MPF233" s="598"/>
      <c r="MPG233" s="598"/>
      <c r="MPH233" s="598"/>
      <c r="MPI233" s="598"/>
      <c r="MPJ233" s="598"/>
      <c r="MPK233" s="600"/>
      <c r="MPL233" s="599"/>
      <c r="MPM233" s="599"/>
      <c r="MPN233" s="599"/>
      <c r="MPO233" s="360"/>
      <c r="MPP233" s="600"/>
      <c r="MPQ233" s="600"/>
      <c r="MPR233" s="600"/>
      <c r="MPS233" s="598"/>
      <c r="MPT233" s="598"/>
      <c r="MPU233" s="598"/>
      <c r="MPV233" s="598"/>
      <c r="MPW233" s="598"/>
      <c r="MPX233" s="598"/>
      <c r="MPY233" s="598"/>
      <c r="MPZ233" s="598"/>
      <c r="MQA233" s="600"/>
      <c r="MQB233" s="599"/>
      <c r="MQC233" s="599"/>
      <c r="MQD233" s="599"/>
      <c r="MQE233" s="360"/>
      <c r="MQF233" s="600"/>
      <c r="MQG233" s="600"/>
      <c r="MQH233" s="600"/>
      <c r="MQI233" s="598"/>
      <c r="MQJ233" s="598"/>
      <c r="MQK233" s="598"/>
      <c r="MQL233" s="598"/>
      <c r="MQM233" s="598"/>
      <c r="MQN233" s="598"/>
      <c r="MQO233" s="598"/>
      <c r="MQP233" s="598"/>
      <c r="MQQ233" s="600"/>
      <c r="MQR233" s="599"/>
      <c r="MQS233" s="599"/>
      <c r="MQT233" s="599"/>
      <c r="MQU233" s="360"/>
      <c r="MQV233" s="600"/>
      <c r="MQW233" s="600"/>
      <c r="MQX233" s="600"/>
      <c r="MQY233" s="598"/>
      <c r="MQZ233" s="598"/>
      <c r="MRA233" s="598"/>
      <c r="MRB233" s="598"/>
      <c r="MRC233" s="598"/>
      <c r="MRD233" s="598"/>
      <c r="MRE233" s="598"/>
      <c r="MRF233" s="598"/>
      <c r="MRG233" s="600"/>
      <c r="MRH233" s="599"/>
      <c r="MRI233" s="599"/>
      <c r="MRJ233" s="599"/>
      <c r="MRK233" s="360"/>
      <c r="MRL233" s="600"/>
      <c r="MRM233" s="600"/>
      <c r="MRN233" s="600"/>
      <c r="MRO233" s="598"/>
      <c r="MRP233" s="598"/>
      <c r="MRQ233" s="598"/>
      <c r="MRR233" s="598"/>
      <c r="MRS233" s="598"/>
      <c r="MRT233" s="598"/>
      <c r="MRU233" s="598"/>
      <c r="MRV233" s="598"/>
      <c r="MRW233" s="600"/>
      <c r="MRX233" s="599"/>
      <c r="MRY233" s="599"/>
      <c r="MRZ233" s="599"/>
      <c r="MSA233" s="360"/>
      <c r="MSB233" s="600"/>
      <c r="MSC233" s="600"/>
      <c r="MSD233" s="600"/>
      <c r="MSE233" s="598"/>
      <c r="MSF233" s="598"/>
      <c r="MSG233" s="598"/>
      <c r="MSH233" s="598"/>
      <c r="MSI233" s="598"/>
      <c r="MSJ233" s="598"/>
      <c r="MSK233" s="598"/>
      <c r="MSL233" s="598"/>
      <c r="MSM233" s="600"/>
      <c r="MSN233" s="599"/>
      <c r="MSO233" s="599"/>
      <c r="MSP233" s="599"/>
      <c r="MSQ233" s="360"/>
      <c r="MSR233" s="600"/>
      <c r="MSS233" s="600"/>
      <c r="MST233" s="600"/>
      <c r="MSU233" s="598"/>
      <c r="MSV233" s="598"/>
      <c r="MSW233" s="598"/>
      <c r="MSX233" s="598"/>
      <c r="MSY233" s="598"/>
      <c r="MSZ233" s="598"/>
      <c r="MTA233" s="598"/>
      <c r="MTB233" s="598"/>
      <c r="MTC233" s="600"/>
      <c r="MTD233" s="599"/>
      <c r="MTE233" s="599"/>
      <c r="MTF233" s="599"/>
      <c r="MTG233" s="360"/>
      <c r="MTH233" s="600"/>
      <c r="MTI233" s="600"/>
      <c r="MTJ233" s="600"/>
      <c r="MTK233" s="598"/>
      <c r="MTL233" s="598"/>
      <c r="MTM233" s="598"/>
      <c r="MTN233" s="598"/>
      <c r="MTO233" s="598"/>
      <c r="MTP233" s="598"/>
      <c r="MTQ233" s="598"/>
      <c r="MTR233" s="598"/>
      <c r="MTS233" s="600"/>
      <c r="MTT233" s="599"/>
      <c r="MTU233" s="599"/>
      <c r="MTV233" s="599"/>
      <c r="MTW233" s="360"/>
      <c r="MTX233" s="600"/>
      <c r="MTY233" s="600"/>
      <c r="MTZ233" s="600"/>
      <c r="MUA233" s="598"/>
      <c r="MUB233" s="598"/>
      <c r="MUC233" s="598"/>
      <c r="MUD233" s="598"/>
      <c r="MUE233" s="598"/>
      <c r="MUF233" s="598"/>
      <c r="MUG233" s="598"/>
      <c r="MUH233" s="598"/>
      <c r="MUI233" s="600"/>
      <c r="MUJ233" s="599"/>
      <c r="MUK233" s="599"/>
      <c r="MUL233" s="599"/>
      <c r="MUM233" s="360"/>
      <c r="MUN233" s="600"/>
      <c r="MUO233" s="600"/>
      <c r="MUP233" s="600"/>
      <c r="MUQ233" s="598"/>
      <c r="MUR233" s="598"/>
      <c r="MUS233" s="598"/>
      <c r="MUT233" s="598"/>
      <c r="MUU233" s="598"/>
      <c r="MUV233" s="598"/>
      <c r="MUW233" s="598"/>
      <c r="MUX233" s="598"/>
      <c r="MUY233" s="600"/>
      <c r="MUZ233" s="599"/>
      <c r="MVA233" s="599"/>
      <c r="MVB233" s="599"/>
      <c r="MVC233" s="360"/>
      <c r="MVD233" s="600"/>
      <c r="MVE233" s="600"/>
      <c r="MVF233" s="600"/>
      <c r="MVG233" s="598"/>
      <c r="MVH233" s="598"/>
      <c r="MVI233" s="598"/>
      <c r="MVJ233" s="598"/>
      <c r="MVK233" s="598"/>
      <c r="MVL233" s="598"/>
      <c r="MVM233" s="598"/>
      <c r="MVN233" s="598"/>
      <c r="MVO233" s="600"/>
      <c r="MVP233" s="599"/>
      <c r="MVQ233" s="599"/>
      <c r="MVR233" s="599"/>
      <c r="MVS233" s="360"/>
      <c r="MVT233" s="600"/>
      <c r="MVU233" s="600"/>
      <c r="MVV233" s="600"/>
      <c r="MVW233" s="598"/>
      <c r="MVX233" s="598"/>
      <c r="MVY233" s="598"/>
      <c r="MVZ233" s="598"/>
      <c r="MWA233" s="598"/>
      <c r="MWB233" s="598"/>
      <c r="MWC233" s="598"/>
      <c r="MWD233" s="598"/>
      <c r="MWE233" s="600"/>
      <c r="MWF233" s="599"/>
      <c r="MWG233" s="599"/>
      <c r="MWH233" s="599"/>
      <c r="MWI233" s="360"/>
      <c r="MWJ233" s="600"/>
      <c r="MWK233" s="600"/>
      <c r="MWL233" s="600"/>
      <c r="MWM233" s="598"/>
      <c r="MWN233" s="598"/>
      <c r="MWO233" s="598"/>
      <c r="MWP233" s="598"/>
      <c r="MWQ233" s="598"/>
      <c r="MWR233" s="598"/>
      <c r="MWS233" s="598"/>
      <c r="MWT233" s="598"/>
      <c r="MWU233" s="600"/>
      <c r="MWV233" s="599"/>
      <c r="MWW233" s="599"/>
      <c r="MWX233" s="599"/>
      <c r="MWY233" s="360"/>
      <c r="MWZ233" s="600"/>
      <c r="MXA233" s="600"/>
      <c r="MXB233" s="600"/>
      <c r="MXC233" s="598"/>
      <c r="MXD233" s="598"/>
      <c r="MXE233" s="598"/>
      <c r="MXF233" s="598"/>
      <c r="MXG233" s="598"/>
      <c r="MXH233" s="598"/>
      <c r="MXI233" s="598"/>
      <c r="MXJ233" s="598"/>
      <c r="MXK233" s="600"/>
      <c r="MXL233" s="599"/>
      <c r="MXM233" s="599"/>
      <c r="MXN233" s="599"/>
      <c r="MXO233" s="360"/>
      <c r="MXP233" s="600"/>
      <c r="MXQ233" s="600"/>
      <c r="MXR233" s="600"/>
      <c r="MXS233" s="598"/>
      <c r="MXT233" s="598"/>
      <c r="MXU233" s="598"/>
      <c r="MXV233" s="598"/>
      <c r="MXW233" s="598"/>
      <c r="MXX233" s="598"/>
      <c r="MXY233" s="598"/>
      <c r="MXZ233" s="598"/>
      <c r="MYA233" s="600"/>
      <c r="MYB233" s="599"/>
      <c r="MYC233" s="599"/>
      <c r="MYD233" s="599"/>
      <c r="MYE233" s="360"/>
      <c r="MYF233" s="600"/>
      <c r="MYG233" s="600"/>
      <c r="MYH233" s="600"/>
      <c r="MYI233" s="598"/>
      <c r="MYJ233" s="598"/>
      <c r="MYK233" s="598"/>
      <c r="MYL233" s="598"/>
      <c r="MYM233" s="598"/>
      <c r="MYN233" s="598"/>
      <c r="MYO233" s="598"/>
      <c r="MYP233" s="598"/>
      <c r="MYQ233" s="600"/>
      <c r="MYR233" s="599"/>
      <c r="MYS233" s="599"/>
      <c r="MYT233" s="599"/>
      <c r="MYU233" s="360"/>
      <c r="MYV233" s="600"/>
      <c r="MYW233" s="600"/>
      <c r="MYX233" s="600"/>
      <c r="MYY233" s="598"/>
      <c r="MYZ233" s="598"/>
      <c r="MZA233" s="598"/>
      <c r="MZB233" s="598"/>
      <c r="MZC233" s="598"/>
      <c r="MZD233" s="598"/>
      <c r="MZE233" s="598"/>
      <c r="MZF233" s="598"/>
      <c r="MZG233" s="600"/>
      <c r="MZH233" s="599"/>
      <c r="MZI233" s="599"/>
      <c r="MZJ233" s="599"/>
      <c r="MZK233" s="360"/>
      <c r="MZL233" s="600"/>
      <c r="MZM233" s="600"/>
      <c r="MZN233" s="600"/>
      <c r="MZO233" s="598"/>
      <c r="MZP233" s="598"/>
      <c r="MZQ233" s="598"/>
      <c r="MZR233" s="598"/>
      <c r="MZS233" s="598"/>
      <c r="MZT233" s="598"/>
      <c r="MZU233" s="598"/>
      <c r="MZV233" s="598"/>
      <c r="MZW233" s="600"/>
      <c r="MZX233" s="599"/>
      <c r="MZY233" s="599"/>
      <c r="MZZ233" s="599"/>
      <c r="NAA233" s="360"/>
      <c r="NAB233" s="600"/>
      <c r="NAC233" s="600"/>
      <c r="NAD233" s="600"/>
      <c r="NAE233" s="598"/>
      <c r="NAF233" s="598"/>
      <c r="NAG233" s="598"/>
      <c r="NAH233" s="598"/>
      <c r="NAI233" s="598"/>
      <c r="NAJ233" s="598"/>
      <c r="NAK233" s="598"/>
      <c r="NAL233" s="598"/>
      <c r="NAM233" s="600"/>
      <c r="NAN233" s="599"/>
      <c r="NAO233" s="599"/>
      <c r="NAP233" s="599"/>
      <c r="NAQ233" s="360"/>
      <c r="NAR233" s="600"/>
      <c r="NAS233" s="600"/>
      <c r="NAT233" s="600"/>
      <c r="NAU233" s="598"/>
      <c r="NAV233" s="598"/>
      <c r="NAW233" s="598"/>
      <c r="NAX233" s="598"/>
      <c r="NAY233" s="598"/>
      <c r="NAZ233" s="598"/>
      <c r="NBA233" s="598"/>
      <c r="NBB233" s="598"/>
      <c r="NBC233" s="600"/>
      <c r="NBD233" s="599"/>
      <c r="NBE233" s="599"/>
      <c r="NBF233" s="599"/>
      <c r="NBG233" s="360"/>
      <c r="NBH233" s="600"/>
      <c r="NBI233" s="600"/>
      <c r="NBJ233" s="600"/>
      <c r="NBK233" s="598"/>
      <c r="NBL233" s="598"/>
      <c r="NBM233" s="598"/>
      <c r="NBN233" s="598"/>
      <c r="NBO233" s="598"/>
      <c r="NBP233" s="598"/>
      <c r="NBQ233" s="598"/>
      <c r="NBR233" s="598"/>
      <c r="NBS233" s="600"/>
      <c r="NBT233" s="599"/>
      <c r="NBU233" s="599"/>
      <c r="NBV233" s="599"/>
      <c r="NBW233" s="360"/>
      <c r="NBX233" s="600"/>
      <c r="NBY233" s="600"/>
      <c r="NBZ233" s="600"/>
      <c r="NCA233" s="598"/>
      <c r="NCB233" s="598"/>
      <c r="NCC233" s="598"/>
      <c r="NCD233" s="598"/>
      <c r="NCE233" s="598"/>
      <c r="NCF233" s="598"/>
      <c r="NCG233" s="598"/>
      <c r="NCH233" s="598"/>
      <c r="NCI233" s="600"/>
      <c r="NCJ233" s="599"/>
      <c r="NCK233" s="599"/>
      <c r="NCL233" s="599"/>
      <c r="NCM233" s="360"/>
      <c r="NCN233" s="600"/>
      <c r="NCO233" s="600"/>
      <c r="NCP233" s="600"/>
      <c r="NCQ233" s="598"/>
      <c r="NCR233" s="598"/>
      <c r="NCS233" s="598"/>
      <c r="NCT233" s="598"/>
      <c r="NCU233" s="598"/>
      <c r="NCV233" s="598"/>
      <c r="NCW233" s="598"/>
      <c r="NCX233" s="598"/>
      <c r="NCY233" s="600"/>
      <c r="NCZ233" s="599"/>
      <c r="NDA233" s="599"/>
      <c r="NDB233" s="599"/>
      <c r="NDC233" s="360"/>
      <c r="NDD233" s="600"/>
      <c r="NDE233" s="600"/>
      <c r="NDF233" s="600"/>
      <c r="NDG233" s="598"/>
      <c r="NDH233" s="598"/>
      <c r="NDI233" s="598"/>
      <c r="NDJ233" s="598"/>
      <c r="NDK233" s="598"/>
      <c r="NDL233" s="598"/>
      <c r="NDM233" s="598"/>
      <c r="NDN233" s="598"/>
      <c r="NDO233" s="600"/>
      <c r="NDP233" s="599"/>
      <c r="NDQ233" s="599"/>
      <c r="NDR233" s="599"/>
      <c r="NDS233" s="360"/>
      <c r="NDT233" s="600"/>
      <c r="NDU233" s="600"/>
      <c r="NDV233" s="600"/>
      <c r="NDW233" s="598"/>
      <c r="NDX233" s="598"/>
      <c r="NDY233" s="598"/>
      <c r="NDZ233" s="598"/>
      <c r="NEA233" s="598"/>
      <c r="NEB233" s="598"/>
      <c r="NEC233" s="598"/>
      <c r="NED233" s="598"/>
      <c r="NEE233" s="600"/>
      <c r="NEF233" s="599"/>
      <c r="NEG233" s="599"/>
      <c r="NEH233" s="599"/>
      <c r="NEI233" s="360"/>
      <c r="NEJ233" s="600"/>
      <c r="NEK233" s="600"/>
      <c r="NEL233" s="600"/>
      <c r="NEM233" s="598"/>
      <c r="NEN233" s="598"/>
      <c r="NEO233" s="598"/>
      <c r="NEP233" s="598"/>
      <c r="NEQ233" s="598"/>
      <c r="NER233" s="598"/>
      <c r="NES233" s="598"/>
      <c r="NET233" s="598"/>
      <c r="NEU233" s="600"/>
      <c r="NEV233" s="599"/>
      <c r="NEW233" s="599"/>
      <c r="NEX233" s="599"/>
      <c r="NEY233" s="360"/>
      <c r="NEZ233" s="600"/>
      <c r="NFA233" s="600"/>
      <c r="NFB233" s="600"/>
      <c r="NFC233" s="598"/>
      <c r="NFD233" s="598"/>
      <c r="NFE233" s="598"/>
      <c r="NFF233" s="598"/>
      <c r="NFG233" s="598"/>
      <c r="NFH233" s="598"/>
      <c r="NFI233" s="598"/>
      <c r="NFJ233" s="598"/>
      <c r="NFK233" s="600"/>
      <c r="NFL233" s="599"/>
      <c r="NFM233" s="599"/>
      <c r="NFN233" s="599"/>
      <c r="NFO233" s="360"/>
      <c r="NFP233" s="600"/>
      <c r="NFQ233" s="600"/>
      <c r="NFR233" s="600"/>
      <c r="NFS233" s="598"/>
      <c r="NFT233" s="598"/>
      <c r="NFU233" s="598"/>
      <c r="NFV233" s="598"/>
      <c r="NFW233" s="598"/>
      <c r="NFX233" s="598"/>
      <c r="NFY233" s="598"/>
      <c r="NFZ233" s="598"/>
      <c r="NGA233" s="600"/>
      <c r="NGB233" s="599"/>
      <c r="NGC233" s="599"/>
      <c r="NGD233" s="599"/>
      <c r="NGE233" s="360"/>
      <c r="NGF233" s="600"/>
      <c r="NGG233" s="600"/>
      <c r="NGH233" s="600"/>
      <c r="NGI233" s="598"/>
      <c r="NGJ233" s="598"/>
      <c r="NGK233" s="598"/>
      <c r="NGL233" s="598"/>
      <c r="NGM233" s="598"/>
      <c r="NGN233" s="598"/>
      <c r="NGO233" s="598"/>
      <c r="NGP233" s="598"/>
      <c r="NGQ233" s="600"/>
      <c r="NGR233" s="599"/>
      <c r="NGS233" s="599"/>
      <c r="NGT233" s="599"/>
      <c r="NGU233" s="360"/>
      <c r="NGV233" s="600"/>
      <c r="NGW233" s="600"/>
      <c r="NGX233" s="600"/>
      <c r="NGY233" s="598"/>
      <c r="NGZ233" s="598"/>
      <c r="NHA233" s="598"/>
      <c r="NHB233" s="598"/>
      <c r="NHC233" s="598"/>
      <c r="NHD233" s="598"/>
      <c r="NHE233" s="598"/>
      <c r="NHF233" s="598"/>
      <c r="NHG233" s="600"/>
      <c r="NHH233" s="599"/>
      <c r="NHI233" s="599"/>
      <c r="NHJ233" s="599"/>
      <c r="NHK233" s="360"/>
      <c r="NHL233" s="600"/>
      <c r="NHM233" s="600"/>
      <c r="NHN233" s="600"/>
      <c r="NHO233" s="598"/>
      <c r="NHP233" s="598"/>
      <c r="NHQ233" s="598"/>
      <c r="NHR233" s="598"/>
      <c r="NHS233" s="598"/>
      <c r="NHT233" s="598"/>
      <c r="NHU233" s="598"/>
      <c r="NHV233" s="598"/>
      <c r="NHW233" s="600"/>
      <c r="NHX233" s="599"/>
      <c r="NHY233" s="599"/>
      <c r="NHZ233" s="599"/>
      <c r="NIA233" s="360"/>
      <c r="NIB233" s="600"/>
      <c r="NIC233" s="600"/>
      <c r="NID233" s="600"/>
      <c r="NIE233" s="598"/>
      <c r="NIF233" s="598"/>
      <c r="NIG233" s="598"/>
      <c r="NIH233" s="598"/>
      <c r="NII233" s="598"/>
      <c r="NIJ233" s="598"/>
      <c r="NIK233" s="598"/>
      <c r="NIL233" s="598"/>
      <c r="NIM233" s="600"/>
      <c r="NIN233" s="599"/>
      <c r="NIO233" s="599"/>
      <c r="NIP233" s="599"/>
      <c r="NIQ233" s="360"/>
      <c r="NIR233" s="600"/>
      <c r="NIS233" s="600"/>
      <c r="NIT233" s="600"/>
      <c r="NIU233" s="598"/>
      <c r="NIV233" s="598"/>
      <c r="NIW233" s="598"/>
      <c r="NIX233" s="598"/>
      <c r="NIY233" s="598"/>
      <c r="NIZ233" s="598"/>
      <c r="NJA233" s="598"/>
      <c r="NJB233" s="598"/>
      <c r="NJC233" s="600"/>
      <c r="NJD233" s="599"/>
      <c r="NJE233" s="599"/>
      <c r="NJF233" s="599"/>
      <c r="NJG233" s="360"/>
      <c r="NJH233" s="600"/>
      <c r="NJI233" s="600"/>
      <c r="NJJ233" s="600"/>
      <c r="NJK233" s="598"/>
      <c r="NJL233" s="598"/>
      <c r="NJM233" s="598"/>
      <c r="NJN233" s="598"/>
      <c r="NJO233" s="598"/>
      <c r="NJP233" s="598"/>
      <c r="NJQ233" s="598"/>
      <c r="NJR233" s="598"/>
      <c r="NJS233" s="600"/>
      <c r="NJT233" s="599"/>
      <c r="NJU233" s="599"/>
      <c r="NJV233" s="599"/>
      <c r="NJW233" s="360"/>
      <c r="NJX233" s="600"/>
      <c r="NJY233" s="600"/>
      <c r="NJZ233" s="600"/>
      <c r="NKA233" s="598"/>
      <c r="NKB233" s="598"/>
      <c r="NKC233" s="598"/>
      <c r="NKD233" s="598"/>
      <c r="NKE233" s="598"/>
      <c r="NKF233" s="598"/>
      <c r="NKG233" s="598"/>
      <c r="NKH233" s="598"/>
      <c r="NKI233" s="600"/>
      <c r="NKJ233" s="599"/>
      <c r="NKK233" s="599"/>
      <c r="NKL233" s="599"/>
      <c r="NKM233" s="360"/>
      <c r="NKN233" s="600"/>
      <c r="NKO233" s="600"/>
      <c r="NKP233" s="600"/>
      <c r="NKQ233" s="598"/>
      <c r="NKR233" s="598"/>
      <c r="NKS233" s="598"/>
      <c r="NKT233" s="598"/>
      <c r="NKU233" s="598"/>
      <c r="NKV233" s="598"/>
      <c r="NKW233" s="598"/>
      <c r="NKX233" s="598"/>
      <c r="NKY233" s="600"/>
      <c r="NKZ233" s="599"/>
      <c r="NLA233" s="599"/>
      <c r="NLB233" s="599"/>
      <c r="NLC233" s="360"/>
      <c r="NLD233" s="600"/>
      <c r="NLE233" s="600"/>
      <c r="NLF233" s="600"/>
      <c r="NLG233" s="598"/>
      <c r="NLH233" s="598"/>
      <c r="NLI233" s="598"/>
      <c r="NLJ233" s="598"/>
      <c r="NLK233" s="598"/>
      <c r="NLL233" s="598"/>
      <c r="NLM233" s="598"/>
      <c r="NLN233" s="598"/>
      <c r="NLO233" s="600"/>
      <c r="NLP233" s="599"/>
      <c r="NLQ233" s="599"/>
      <c r="NLR233" s="599"/>
      <c r="NLS233" s="360"/>
      <c r="NLT233" s="600"/>
      <c r="NLU233" s="600"/>
      <c r="NLV233" s="600"/>
      <c r="NLW233" s="598"/>
      <c r="NLX233" s="598"/>
      <c r="NLY233" s="598"/>
      <c r="NLZ233" s="598"/>
      <c r="NMA233" s="598"/>
      <c r="NMB233" s="598"/>
      <c r="NMC233" s="598"/>
      <c r="NMD233" s="598"/>
      <c r="NME233" s="600"/>
      <c r="NMF233" s="599"/>
      <c r="NMG233" s="599"/>
      <c r="NMH233" s="599"/>
      <c r="NMI233" s="360"/>
      <c r="NMJ233" s="600"/>
      <c r="NMK233" s="600"/>
      <c r="NML233" s="600"/>
      <c r="NMM233" s="598"/>
      <c r="NMN233" s="598"/>
      <c r="NMO233" s="598"/>
      <c r="NMP233" s="598"/>
      <c r="NMQ233" s="598"/>
      <c r="NMR233" s="598"/>
      <c r="NMS233" s="598"/>
      <c r="NMT233" s="598"/>
      <c r="NMU233" s="600"/>
      <c r="NMV233" s="599"/>
      <c r="NMW233" s="599"/>
      <c r="NMX233" s="599"/>
      <c r="NMY233" s="360"/>
      <c r="NMZ233" s="600"/>
      <c r="NNA233" s="600"/>
      <c r="NNB233" s="600"/>
      <c r="NNC233" s="598"/>
      <c r="NND233" s="598"/>
      <c r="NNE233" s="598"/>
      <c r="NNF233" s="598"/>
      <c r="NNG233" s="598"/>
      <c r="NNH233" s="598"/>
      <c r="NNI233" s="598"/>
      <c r="NNJ233" s="598"/>
      <c r="NNK233" s="600"/>
      <c r="NNL233" s="599"/>
      <c r="NNM233" s="599"/>
      <c r="NNN233" s="599"/>
      <c r="NNO233" s="360"/>
      <c r="NNP233" s="600"/>
      <c r="NNQ233" s="600"/>
      <c r="NNR233" s="600"/>
      <c r="NNS233" s="598"/>
      <c r="NNT233" s="598"/>
      <c r="NNU233" s="598"/>
      <c r="NNV233" s="598"/>
      <c r="NNW233" s="598"/>
      <c r="NNX233" s="598"/>
      <c r="NNY233" s="598"/>
      <c r="NNZ233" s="598"/>
      <c r="NOA233" s="600"/>
      <c r="NOB233" s="599"/>
      <c r="NOC233" s="599"/>
      <c r="NOD233" s="599"/>
      <c r="NOE233" s="360"/>
      <c r="NOF233" s="600"/>
      <c r="NOG233" s="600"/>
      <c r="NOH233" s="600"/>
      <c r="NOI233" s="598"/>
      <c r="NOJ233" s="598"/>
      <c r="NOK233" s="598"/>
      <c r="NOL233" s="598"/>
      <c r="NOM233" s="598"/>
      <c r="NON233" s="598"/>
      <c r="NOO233" s="598"/>
      <c r="NOP233" s="598"/>
      <c r="NOQ233" s="600"/>
      <c r="NOR233" s="599"/>
      <c r="NOS233" s="599"/>
      <c r="NOT233" s="599"/>
      <c r="NOU233" s="360"/>
      <c r="NOV233" s="600"/>
      <c r="NOW233" s="600"/>
      <c r="NOX233" s="600"/>
      <c r="NOY233" s="598"/>
      <c r="NOZ233" s="598"/>
      <c r="NPA233" s="598"/>
      <c r="NPB233" s="598"/>
      <c r="NPC233" s="598"/>
      <c r="NPD233" s="598"/>
      <c r="NPE233" s="598"/>
      <c r="NPF233" s="598"/>
      <c r="NPG233" s="600"/>
      <c r="NPH233" s="599"/>
      <c r="NPI233" s="599"/>
      <c r="NPJ233" s="599"/>
      <c r="NPK233" s="360"/>
      <c r="NPL233" s="600"/>
      <c r="NPM233" s="600"/>
      <c r="NPN233" s="600"/>
      <c r="NPO233" s="598"/>
      <c r="NPP233" s="598"/>
      <c r="NPQ233" s="598"/>
      <c r="NPR233" s="598"/>
      <c r="NPS233" s="598"/>
      <c r="NPT233" s="598"/>
      <c r="NPU233" s="598"/>
      <c r="NPV233" s="598"/>
      <c r="NPW233" s="600"/>
      <c r="NPX233" s="599"/>
      <c r="NPY233" s="599"/>
      <c r="NPZ233" s="599"/>
      <c r="NQA233" s="360"/>
      <c r="NQB233" s="600"/>
      <c r="NQC233" s="600"/>
      <c r="NQD233" s="600"/>
      <c r="NQE233" s="598"/>
      <c r="NQF233" s="598"/>
      <c r="NQG233" s="598"/>
      <c r="NQH233" s="598"/>
      <c r="NQI233" s="598"/>
      <c r="NQJ233" s="598"/>
      <c r="NQK233" s="598"/>
      <c r="NQL233" s="598"/>
      <c r="NQM233" s="600"/>
      <c r="NQN233" s="599"/>
      <c r="NQO233" s="599"/>
      <c r="NQP233" s="599"/>
      <c r="NQQ233" s="360"/>
      <c r="NQR233" s="600"/>
      <c r="NQS233" s="600"/>
      <c r="NQT233" s="600"/>
      <c r="NQU233" s="598"/>
      <c r="NQV233" s="598"/>
      <c r="NQW233" s="598"/>
      <c r="NQX233" s="598"/>
      <c r="NQY233" s="598"/>
      <c r="NQZ233" s="598"/>
      <c r="NRA233" s="598"/>
      <c r="NRB233" s="598"/>
      <c r="NRC233" s="600"/>
      <c r="NRD233" s="599"/>
      <c r="NRE233" s="599"/>
      <c r="NRF233" s="599"/>
      <c r="NRG233" s="360"/>
      <c r="NRH233" s="600"/>
      <c r="NRI233" s="600"/>
      <c r="NRJ233" s="600"/>
      <c r="NRK233" s="598"/>
      <c r="NRL233" s="598"/>
      <c r="NRM233" s="598"/>
      <c r="NRN233" s="598"/>
      <c r="NRO233" s="598"/>
      <c r="NRP233" s="598"/>
      <c r="NRQ233" s="598"/>
      <c r="NRR233" s="598"/>
      <c r="NRS233" s="600"/>
      <c r="NRT233" s="599"/>
      <c r="NRU233" s="599"/>
      <c r="NRV233" s="599"/>
      <c r="NRW233" s="360"/>
      <c r="NRX233" s="600"/>
      <c r="NRY233" s="600"/>
      <c r="NRZ233" s="600"/>
      <c r="NSA233" s="598"/>
      <c r="NSB233" s="598"/>
      <c r="NSC233" s="598"/>
      <c r="NSD233" s="598"/>
      <c r="NSE233" s="598"/>
      <c r="NSF233" s="598"/>
      <c r="NSG233" s="598"/>
      <c r="NSH233" s="598"/>
      <c r="NSI233" s="600"/>
      <c r="NSJ233" s="599"/>
      <c r="NSK233" s="599"/>
      <c r="NSL233" s="599"/>
      <c r="NSM233" s="360"/>
      <c r="NSN233" s="600"/>
      <c r="NSO233" s="600"/>
      <c r="NSP233" s="600"/>
      <c r="NSQ233" s="598"/>
      <c r="NSR233" s="598"/>
      <c r="NSS233" s="598"/>
      <c r="NST233" s="598"/>
      <c r="NSU233" s="598"/>
      <c r="NSV233" s="598"/>
      <c r="NSW233" s="598"/>
      <c r="NSX233" s="598"/>
      <c r="NSY233" s="600"/>
      <c r="NSZ233" s="599"/>
      <c r="NTA233" s="599"/>
      <c r="NTB233" s="599"/>
      <c r="NTC233" s="360"/>
      <c r="NTD233" s="600"/>
      <c r="NTE233" s="600"/>
      <c r="NTF233" s="600"/>
      <c r="NTG233" s="598"/>
      <c r="NTH233" s="598"/>
      <c r="NTI233" s="598"/>
      <c r="NTJ233" s="598"/>
      <c r="NTK233" s="598"/>
      <c r="NTL233" s="598"/>
      <c r="NTM233" s="598"/>
      <c r="NTN233" s="598"/>
      <c r="NTO233" s="600"/>
      <c r="NTP233" s="599"/>
      <c r="NTQ233" s="599"/>
      <c r="NTR233" s="599"/>
      <c r="NTS233" s="360"/>
      <c r="NTT233" s="600"/>
      <c r="NTU233" s="600"/>
      <c r="NTV233" s="600"/>
      <c r="NTW233" s="598"/>
      <c r="NTX233" s="598"/>
      <c r="NTY233" s="598"/>
      <c r="NTZ233" s="598"/>
      <c r="NUA233" s="598"/>
      <c r="NUB233" s="598"/>
      <c r="NUC233" s="598"/>
      <c r="NUD233" s="598"/>
      <c r="NUE233" s="600"/>
      <c r="NUF233" s="599"/>
      <c r="NUG233" s="599"/>
      <c r="NUH233" s="599"/>
      <c r="NUI233" s="360"/>
      <c r="NUJ233" s="600"/>
      <c r="NUK233" s="600"/>
      <c r="NUL233" s="600"/>
      <c r="NUM233" s="598"/>
      <c r="NUN233" s="598"/>
      <c r="NUO233" s="598"/>
      <c r="NUP233" s="598"/>
      <c r="NUQ233" s="598"/>
      <c r="NUR233" s="598"/>
      <c r="NUS233" s="598"/>
      <c r="NUT233" s="598"/>
      <c r="NUU233" s="600"/>
      <c r="NUV233" s="599"/>
      <c r="NUW233" s="599"/>
      <c r="NUX233" s="599"/>
      <c r="NUY233" s="360"/>
      <c r="NUZ233" s="600"/>
      <c r="NVA233" s="600"/>
      <c r="NVB233" s="600"/>
      <c r="NVC233" s="598"/>
      <c r="NVD233" s="598"/>
      <c r="NVE233" s="598"/>
      <c r="NVF233" s="598"/>
      <c r="NVG233" s="598"/>
      <c r="NVH233" s="598"/>
      <c r="NVI233" s="598"/>
      <c r="NVJ233" s="598"/>
      <c r="NVK233" s="600"/>
      <c r="NVL233" s="599"/>
      <c r="NVM233" s="599"/>
      <c r="NVN233" s="599"/>
      <c r="NVO233" s="360"/>
      <c r="NVP233" s="600"/>
      <c r="NVQ233" s="600"/>
      <c r="NVR233" s="600"/>
      <c r="NVS233" s="598"/>
      <c r="NVT233" s="598"/>
      <c r="NVU233" s="598"/>
      <c r="NVV233" s="598"/>
      <c r="NVW233" s="598"/>
      <c r="NVX233" s="598"/>
      <c r="NVY233" s="598"/>
      <c r="NVZ233" s="598"/>
      <c r="NWA233" s="600"/>
      <c r="NWB233" s="599"/>
      <c r="NWC233" s="599"/>
      <c r="NWD233" s="599"/>
      <c r="NWE233" s="360"/>
      <c r="NWF233" s="600"/>
      <c r="NWG233" s="600"/>
      <c r="NWH233" s="600"/>
      <c r="NWI233" s="598"/>
      <c r="NWJ233" s="598"/>
      <c r="NWK233" s="598"/>
      <c r="NWL233" s="598"/>
      <c r="NWM233" s="598"/>
      <c r="NWN233" s="598"/>
      <c r="NWO233" s="598"/>
      <c r="NWP233" s="598"/>
      <c r="NWQ233" s="600"/>
      <c r="NWR233" s="599"/>
      <c r="NWS233" s="599"/>
      <c r="NWT233" s="599"/>
      <c r="NWU233" s="360"/>
      <c r="NWV233" s="600"/>
      <c r="NWW233" s="600"/>
      <c r="NWX233" s="600"/>
      <c r="NWY233" s="598"/>
      <c r="NWZ233" s="598"/>
      <c r="NXA233" s="598"/>
      <c r="NXB233" s="598"/>
      <c r="NXC233" s="598"/>
      <c r="NXD233" s="598"/>
      <c r="NXE233" s="598"/>
      <c r="NXF233" s="598"/>
      <c r="NXG233" s="600"/>
      <c r="NXH233" s="599"/>
      <c r="NXI233" s="599"/>
      <c r="NXJ233" s="599"/>
      <c r="NXK233" s="360"/>
      <c r="NXL233" s="600"/>
      <c r="NXM233" s="600"/>
      <c r="NXN233" s="600"/>
      <c r="NXO233" s="598"/>
      <c r="NXP233" s="598"/>
      <c r="NXQ233" s="598"/>
      <c r="NXR233" s="598"/>
      <c r="NXS233" s="598"/>
      <c r="NXT233" s="598"/>
      <c r="NXU233" s="598"/>
      <c r="NXV233" s="598"/>
      <c r="NXW233" s="600"/>
      <c r="NXX233" s="599"/>
      <c r="NXY233" s="599"/>
      <c r="NXZ233" s="599"/>
      <c r="NYA233" s="360"/>
      <c r="NYB233" s="600"/>
      <c r="NYC233" s="600"/>
      <c r="NYD233" s="600"/>
      <c r="NYE233" s="598"/>
      <c r="NYF233" s="598"/>
      <c r="NYG233" s="598"/>
      <c r="NYH233" s="598"/>
      <c r="NYI233" s="598"/>
      <c r="NYJ233" s="598"/>
      <c r="NYK233" s="598"/>
      <c r="NYL233" s="598"/>
      <c r="NYM233" s="600"/>
      <c r="NYN233" s="599"/>
      <c r="NYO233" s="599"/>
      <c r="NYP233" s="599"/>
      <c r="NYQ233" s="360"/>
      <c r="NYR233" s="600"/>
      <c r="NYS233" s="600"/>
      <c r="NYT233" s="600"/>
      <c r="NYU233" s="598"/>
      <c r="NYV233" s="598"/>
      <c r="NYW233" s="598"/>
      <c r="NYX233" s="598"/>
      <c r="NYY233" s="598"/>
      <c r="NYZ233" s="598"/>
      <c r="NZA233" s="598"/>
      <c r="NZB233" s="598"/>
      <c r="NZC233" s="600"/>
      <c r="NZD233" s="599"/>
      <c r="NZE233" s="599"/>
      <c r="NZF233" s="599"/>
      <c r="NZG233" s="360"/>
      <c r="NZH233" s="600"/>
      <c r="NZI233" s="600"/>
      <c r="NZJ233" s="600"/>
      <c r="NZK233" s="598"/>
      <c r="NZL233" s="598"/>
      <c r="NZM233" s="598"/>
      <c r="NZN233" s="598"/>
      <c r="NZO233" s="598"/>
      <c r="NZP233" s="598"/>
      <c r="NZQ233" s="598"/>
      <c r="NZR233" s="598"/>
      <c r="NZS233" s="600"/>
      <c r="NZT233" s="599"/>
      <c r="NZU233" s="599"/>
      <c r="NZV233" s="599"/>
      <c r="NZW233" s="360"/>
      <c r="NZX233" s="600"/>
      <c r="NZY233" s="600"/>
      <c r="NZZ233" s="600"/>
      <c r="OAA233" s="598"/>
      <c r="OAB233" s="598"/>
      <c r="OAC233" s="598"/>
      <c r="OAD233" s="598"/>
      <c r="OAE233" s="598"/>
      <c r="OAF233" s="598"/>
      <c r="OAG233" s="598"/>
      <c r="OAH233" s="598"/>
      <c r="OAI233" s="600"/>
      <c r="OAJ233" s="599"/>
      <c r="OAK233" s="599"/>
      <c r="OAL233" s="599"/>
      <c r="OAM233" s="360"/>
      <c r="OAN233" s="600"/>
      <c r="OAO233" s="600"/>
      <c r="OAP233" s="600"/>
      <c r="OAQ233" s="598"/>
      <c r="OAR233" s="598"/>
      <c r="OAS233" s="598"/>
      <c r="OAT233" s="598"/>
      <c r="OAU233" s="598"/>
      <c r="OAV233" s="598"/>
      <c r="OAW233" s="598"/>
      <c r="OAX233" s="598"/>
      <c r="OAY233" s="600"/>
      <c r="OAZ233" s="599"/>
      <c r="OBA233" s="599"/>
      <c r="OBB233" s="599"/>
      <c r="OBC233" s="360"/>
      <c r="OBD233" s="600"/>
      <c r="OBE233" s="600"/>
      <c r="OBF233" s="600"/>
      <c r="OBG233" s="598"/>
      <c r="OBH233" s="598"/>
      <c r="OBI233" s="598"/>
      <c r="OBJ233" s="598"/>
      <c r="OBK233" s="598"/>
      <c r="OBL233" s="598"/>
      <c r="OBM233" s="598"/>
      <c r="OBN233" s="598"/>
      <c r="OBO233" s="600"/>
      <c r="OBP233" s="599"/>
      <c r="OBQ233" s="599"/>
      <c r="OBR233" s="599"/>
      <c r="OBS233" s="360"/>
      <c r="OBT233" s="600"/>
      <c r="OBU233" s="600"/>
      <c r="OBV233" s="600"/>
      <c r="OBW233" s="598"/>
      <c r="OBX233" s="598"/>
      <c r="OBY233" s="598"/>
      <c r="OBZ233" s="598"/>
      <c r="OCA233" s="598"/>
      <c r="OCB233" s="598"/>
      <c r="OCC233" s="598"/>
      <c r="OCD233" s="598"/>
      <c r="OCE233" s="600"/>
      <c r="OCF233" s="599"/>
      <c r="OCG233" s="599"/>
      <c r="OCH233" s="599"/>
      <c r="OCI233" s="360"/>
      <c r="OCJ233" s="600"/>
      <c r="OCK233" s="600"/>
      <c r="OCL233" s="600"/>
      <c r="OCM233" s="598"/>
      <c r="OCN233" s="598"/>
      <c r="OCO233" s="598"/>
      <c r="OCP233" s="598"/>
      <c r="OCQ233" s="598"/>
      <c r="OCR233" s="598"/>
      <c r="OCS233" s="598"/>
      <c r="OCT233" s="598"/>
      <c r="OCU233" s="600"/>
      <c r="OCV233" s="599"/>
      <c r="OCW233" s="599"/>
      <c r="OCX233" s="599"/>
      <c r="OCY233" s="360"/>
      <c r="OCZ233" s="600"/>
      <c r="ODA233" s="600"/>
      <c r="ODB233" s="600"/>
      <c r="ODC233" s="598"/>
      <c r="ODD233" s="598"/>
      <c r="ODE233" s="598"/>
      <c r="ODF233" s="598"/>
      <c r="ODG233" s="598"/>
      <c r="ODH233" s="598"/>
      <c r="ODI233" s="598"/>
      <c r="ODJ233" s="598"/>
      <c r="ODK233" s="600"/>
      <c r="ODL233" s="599"/>
      <c r="ODM233" s="599"/>
      <c r="ODN233" s="599"/>
      <c r="ODO233" s="360"/>
      <c r="ODP233" s="600"/>
      <c r="ODQ233" s="600"/>
      <c r="ODR233" s="600"/>
      <c r="ODS233" s="598"/>
      <c r="ODT233" s="598"/>
      <c r="ODU233" s="598"/>
      <c r="ODV233" s="598"/>
      <c r="ODW233" s="598"/>
      <c r="ODX233" s="598"/>
      <c r="ODY233" s="598"/>
      <c r="ODZ233" s="598"/>
      <c r="OEA233" s="600"/>
      <c r="OEB233" s="599"/>
      <c r="OEC233" s="599"/>
      <c r="OED233" s="599"/>
      <c r="OEE233" s="360"/>
      <c r="OEF233" s="600"/>
      <c r="OEG233" s="600"/>
      <c r="OEH233" s="600"/>
      <c r="OEI233" s="598"/>
      <c r="OEJ233" s="598"/>
      <c r="OEK233" s="598"/>
      <c r="OEL233" s="598"/>
      <c r="OEM233" s="598"/>
      <c r="OEN233" s="598"/>
      <c r="OEO233" s="598"/>
      <c r="OEP233" s="598"/>
      <c r="OEQ233" s="600"/>
      <c r="OER233" s="599"/>
      <c r="OES233" s="599"/>
      <c r="OET233" s="599"/>
      <c r="OEU233" s="360"/>
      <c r="OEV233" s="600"/>
      <c r="OEW233" s="600"/>
      <c r="OEX233" s="600"/>
      <c r="OEY233" s="598"/>
      <c r="OEZ233" s="598"/>
      <c r="OFA233" s="598"/>
      <c r="OFB233" s="598"/>
      <c r="OFC233" s="598"/>
      <c r="OFD233" s="598"/>
      <c r="OFE233" s="598"/>
      <c r="OFF233" s="598"/>
      <c r="OFG233" s="600"/>
      <c r="OFH233" s="599"/>
      <c r="OFI233" s="599"/>
      <c r="OFJ233" s="599"/>
      <c r="OFK233" s="360"/>
      <c r="OFL233" s="600"/>
      <c r="OFM233" s="600"/>
      <c r="OFN233" s="600"/>
      <c r="OFO233" s="598"/>
      <c r="OFP233" s="598"/>
      <c r="OFQ233" s="598"/>
      <c r="OFR233" s="598"/>
      <c r="OFS233" s="598"/>
      <c r="OFT233" s="598"/>
      <c r="OFU233" s="598"/>
      <c r="OFV233" s="598"/>
      <c r="OFW233" s="600"/>
      <c r="OFX233" s="599"/>
      <c r="OFY233" s="599"/>
      <c r="OFZ233" s="599"/>
      <c r="OGA233" s="360"/>
      <c r="OGB233" s="600"/>
      <c r="OGC233" s="600"/>
      <c r="OGD233" s="600"/>
      <c r="OGE233" s="598"/>
      <c r="OGF233" s="598"/>
      <c r="OGG233" s="598"/>
      <c r="OGH233" s="598"/>
      <c r="OGI233" s="598"/>
      <c r="OGJ233" s="598"/>
      <c r="OGK233" s="598"/>
      <c r="OGL233" s="598"/>
      <c r="OGM233" s="600"/>
      <c r="OGN233" s="599"/>
      <c r="OGO233" s="599"/>
      <c r="OGP233" s="599"/>
      <c r="OGQ233" s="360"/>
      <c r="OGR233" s="600"/>
      <c r="OGS233" s="600"/>
      <c r="OGT233" s="600"/>
      <c r="OGU233" s="598"/>
      <c r="OGV233" s="598"/>
      <c r="OGW233" s="598"/>
      <c r="OGX233" s="598"/>
      <c r="OGY233" s="598"/>
      <c r="OGZ233" s="598"/>
      <c r="OHA233" s="598"/>
      <c r="OHB233" s="598"/>
      <c r="OHC233" s="600"/>
      <c r="OHD233" s="599"/>
      <c r="OHE233" s="599"/>
      <c r="OHF233" s="599"/>
      <c r="OHG233" s="360"/>
      <c r="OHH233" s="600"/>
      <c r="OHI233" s="600"/>
      <c r="OHJ233" s="600"/>
      <c r="OHK233" s="598"/>
      <c r="OHL233" s="598"/>
      <c r="OHM233" s="598"/>
      <c r="OHN233" s="598"/>
      <c r="OHO233" s="598"/>
      <c r="OHP233" s="598"/>
      <c r="OHQ233" s="598"/>
      <c r="OHR233" s="598"/>
      <c r="OHS233" s="600"/>
      <c r="OHT233" s="599"/>
      <c r="OHU233" s="599"/>
      <c r="OHV233" s="599"/>
      <c r="OHW233" s="360"/>
      <c r="OHX233" s="600"/>
      <c r="OHY233" s="600"/>
      <c r="OHZ233" s="600"/>
      <c r="OIA233" s="598"/>
      <c r="OIB233" s="598"/>
      <c r="OIC233" s="598"/>
      <c r="OID233" s="598"/>
      <c r="OIE233" s="598"/>
      <c r="OIF233" s="598"/>
      <c r="OIG233" s="598"/>
      <c r="OIH233" s="598"/>
      <c r="OII233" s="600"/>
      <c r="OIJ233" s="599"/>
      <c r="OIK233" s="599"/>
      <c r="OIL233" s="599"/>
      <c r="OIM233" s="360"/>
      <c r="OIN233" s="600"/>
      <c r="OIO233" s="600"/>
      <c r="OIP233" s="600"/>
      <c r="OIQ233" s="598"/>
      <c r="OIR233" s="598"/>
      <c r="OIS233" s="598"/>
      <c r="OIT233" s="598"/>
      <c r="OIU233" s="598"/>
      <c r="OIV233" s="598"/>
      <c r="OIW233" s="598"/>
      <c r="OIX233" s="598"/>
      <c r="OIY233" s="600"/>
      <c r="OIZ233" s="599"/>
      <c r="OJA233" s="599"/>
      <c r="OJB233" s="599"/>
      <c r="OJC233" s="360"/>
      <c r="OJD233" s="600"/>
      <c r="OJE233" s="600"/>
      <c r="OJF233" s="600"/>
      <c r="OJG233" s="598"/>
      <c r="OJH233" s="598"/>
      <c r="OJI233" s="598"/>
      <c r="OJJ233" s="598"/>
      <c r="OJK233" s="598"/>
      <c r="OJL233" s="598"/>
      <c r="OJM233" s="598"/>
      <c r="OJN233" s="598"/>
      <c r="OJO233" s="600"/>
      <c r="OJP233" s="599"/>
      <c r="OJQ233" s="599"/>
      <c r="OJR233" s="599"/>
      <c r="OJS233" s="360"/>
      <c r="OJT233" s="600"/>
      <c r="OJU233" s="600"/>
      <c r="OJV233" s="600"/>
      <c r="OJW233" s="598"/>
      <c r="OJX233" s="598"/>
      <c r="OJY233" s="598"/>
      <c r="OJZ233" s="598"/>
      <c r="OKA233" s="598"/>
      <c r="OKB233" s="598"/>
      <c r="OKC233" s="598"/>
      <c r="OKD233" s="598"/>
      <c r="OKE233" s="600"/>
      <c r="OKF233" s="599"/>
      <c r="OKG233" s="599"/>
      <c r="OKH233" s="599"/>
      <c r="OKI233" s="360"/>
      <c r="OKJ233" s="600"/>
      <c r="OKK233" s="600"/>
      <c r="OKL233" s="600"/>
      <c r="OKM233" s="598"/>
      <c r="OKN233" s="598"/>
      <c r="OKO233" s="598"/>
      <c r="OKP233" s="598"/>
      <c r="OKQ233" s="598"/>
      <c r="OKR233" s="598"/>
      <c r="OKS233" s="598"/>
      <c r="OKT233" s="598"/>
      <c r="OKU233" s="600"/>
      <c r="OKV233" s="599"/>
      <c r="OKW233" s="599"/>
      <c r="OKX233" s="599"/>
      <c r="OKY233" s="360"/>
      <c r="OKZ233" s="600"/>
      <c r="OLA233" s="600"/>
      <c r="OLB233" s="600"/>
      <c r="OLC233" s="598"/>
      <c r="OLD233" s="598"/>
      <c r="OLE233" s="598"/>
      <c r="OLF233" s="598"/>
      <c r="OLG233" s="598"/>
      <c r="OLH233" s="598"/>
      <c r="OLI233" s="598"/>
      <c r="OLJ233" s="598"/>
      <c r="OLK233" s="600"/>
      <c r="OLL233" s="599"/>
      <c r="OLM233" s="599"/>
      <c r="OLN233" s="599"/>
      <c r="OLO233" s="360"/>
      <c r="OLP233" s="600"/>
      <c r="OLQ233" s="600"/>
      <c r="OLR233" s="600"/>
      <c r="OLS233" s="598"/>
      <c r="OLT233" s="598"/>
      <c r="OLU233" s="598"/>
      <c r="OLV233" s="598"/>
      <c r="OLW233" s="598"/>
      <c r="OLX233" s="598"/>
      <c r="OLY233" s="598"/>
      <c r="OLZ233" s="598"/>
      <c r="OMA233" s="600"/>
      <c r="OMB233" s="599"/>
      <c r="OMC233" s="599"/>
      <c r="OMD233" s="599"/>
      <c r="OME233" s="360"/>
      <c r="OMF233" s="600"/>
      <c r="OMG233" s="600"/>
      <c r="OMH233" s="600"/>
      <c r="OMI233" s="598"/>
      <c r="OMJ233" s="598"/>
      <c r="OMK233" s="598"/>
      <c r="OML233" s="598"/>
      <c r="OMM233" s="598"/>
      <c r="OMN233" s="598"/>
      <c r="OMO233" s="598"/>
      <c r="OMP233" s="598"/>
      <c r="OMQ233" s="600"/>
      <c r="OMR233" s="599"/>
      <c r="OMS233" s="599"/>
      <c r="OMT233" s="599"/>
      <c r="OMU233" s="360"/>
      <c r="OMV233" s="600"/>
      <c r="OMW233" s="600"/>
      <c r="OMX233" s="600"/>
      <c r="OMY233" s="598"/>
      <c r="OMZ233" s="598"/>
      <c r="ONA233" s="598"/>
      <c r="ONB233" s="598"/>
      <c r="ONC233" s="598"/>
      <c r="OND233" s="598"/>
      <c r="ONE233" s="598"/>
      <c r="ONF233" s="598"/>
      <c r="ONG233" s="600"/>
      <c r="ONH233" s="599"/>
      <c r="ONI233" s="599"/>
      <c r="ONJ233" s="599"/>
      <c r="ONK233" s="360"/>
      <c r="ONL233" s="600"/>
      <c r="ONM233" s="600"/>
      <c r="ONN233" s="600"/>
      <c r="ONO233" s="598"/>
      <c r="ONP233" s="598"/>
      <c r="ONQ233" s="598"/>
      <c r="ONR233" s="598"/>
      <c r="ONS233" s="598"/>
      <c r="ONT233" s="598"/>
      <c r="ONU233" s="598"/>
      <c r="ONV233" s="598"/>
      <c r="ONW233" s="600"/>
      <c r="ONX233" s="599"/>
      <c r="ONY233" s="599"/>
      <c r="ONZ233" s="599"/>
      <c r="OOA233" s="360"/>
      <c r="OOB233" s="600"/>
      <c r="OOC233" s="600"/>
      <c r="OOD233" s="600"/>
      <c r="OOE233" s="598"/>
      <c r="OOF233" s="598"/>
      <c r="OOG233" s="598"/>
      <c r="OOH233" s="598"/>
      <c r="OOI233" s="598"/>
      <c r="OOJ233" s="598"/>
      <c r="OOK233" s="598"/>
      <c r="OOL233" s="598"/>
      <c r="OOM233" s="600"/>
      <c r="OON233" s="599"/>
      <c r="OOO233" s="599"/>
      <c r="OOP233" s="599"/>
      <c r="OOQ233" s="360"/>
      <c r="OOR233" s="600"/>
      <c r="OOS233" s="600"/>
      <c r="OOT233" s="600"/>
      <c r="OOU233" s="598"/>
      <c r="OOV233" s="598"/>
      <c r="OOW233" s="598"/>
      <c r="OOX233" s="598"/>
      <c r="OOY233" s="598"/>
      <c r="OOZ233" s="598"/>
      <c r="OPA233" s="598"/>
      <c r="OPB233" s="598"/>
      <c r="OPC233" s="600"/>
      <c r="OPD233" s="599"/>
      <c r="OPE233" s="599"/>
      <c r="OPF233" s="599"/>
      <c r="OPG233" s="360"/>
      <c r="OPH233" s="600"/>
      <c r="OPI233" s="600"/>
      <c r="OPJ233" s="600"/>
      <c r="OPK233" s="598"/>
      <c r="OPL233" s="598"/>
      <c r="OPM233" s="598"/>
      <c r="OPN233" s="598"/>
      <c r="OPO233" s="598"/>
      <c r="OPP233" s="598"/>
      <c r="OPQ233" s="598"/>
      <c r="OPR233" s="598"/>
      <c r="OPS233" s="600"/>
      <c r="OPT233" s="599"/>
      <c r="OPU233" s="599"/>
      <c r="OPV233" s="599"/>
      <c r="OPW233" s="360"/>
      <c r="OPX233" s="600"/>
      <c r="OPY233" s="600"/>
      <c r="OPZ233" s="600"/>
      <c r="OQA233" s="598"/>
      <c r="OQB233" s="598"/>
      <c r="OQC233" s="598"/>
      <c r="OQD233" s="598"/>
      <c r="OQE233" s="598"/>
      <c r="OQF233" s="598"/>
      <c r="OQG233" s="598"/>
      <c r="OQH233" s="598"/>
      <c r="OQI233" s="600"/>
      <c r="OQJ233" s="599"/>
      <c r="OQK233" s="599"/>
      <c r="OQL233" s="599"/>
      <c r="OQM233" s="360"/>
      <c r="OQN233" s="600"/>
      <c r="OQO233" s="600"/>
      <c r="OQP233" s="600"/>
      <c r="OQQ233" s="598"/>
      <c r="OQR233" s="598"/>
      <c r="OQS233" s="598"/>
      <c r="OQT233" s="598"/>
      <c r="OQU233" s="598"/>
      <c r="OQV233" s="598"/>
      <c r="OQW233" s="598"/>
      <c r="OQX233" s="598"/>
      <c r="OQY233" s="600"/>
      <c r="OQZ233" s="599"/>
      <c r="ORA233" s="599"/>
      <c r="ORB233" s="599"/>
      <c r="ORC233" s="360"/>
      <c r="ORD233" s="600"/>
      <c r="ORE233" s="600"/>
      <c r="ORF233" s="600"/>
      <c r="ORG233" s="598"/>
      <c r="ORH233" s="598"/>
      <c r="ORI233" s="598"/>
      <c r="ORJ233" s="598"/>
      <c r="ORK233" s="598"/>
      <c r="ORL233" s="598"/>
      <c r="ORM233" s="598"/>
      <c r="ORN233" s="598"/>
      <c r="ORO233" s="600"/>
      <c r="ORP233" s="599"/>
      <c r="ORQ233" s="599"/>
      <c r="ORR233" s="599"/>
      <c r="ORS233" s="360"/>
      <c r="ORT233" s="600"/>
      <c r="ORU233" s="600"/>
      <c r="ORV233" s="600"/>
      <c r="ORW233" s="598"/>
      <c r="ORX233" s="598"/>
      <c r="ORY233" s="598"/>
      <c r="ORZ233" s="598"/>
      <c r="OSA233" s="598"/>
      <c r="OSB233" s="598"/>
      <c r="OSC233" s="598"/>
      <c r="OSD233" s="598"/>
      <c r="OSE233" s="600"/>
      <c r="OSF233" s="599"/>
      <c r="OSG233" s="599"/>
      <c r="OSH233" s="599"/>
      <c r="OSI233" s="360"/>
      <c r="OSJ233" s="600"/>
      <c r="OSK233" s="600"/>
      <c r="OSL233" s="600"/>
      <c r="OSM233" s="598"/>
      <c r="OSN233" s="598"/>
      <c r="OSO233" s="598"/>
      <c r="OSP233" s="598"/>
      <c r="OSQ233" s="598"/>
      <c r="OSR233" s="598"/>
      <c r="OSS233" s="598"/>
      <c r="OST233" s="598"/>
      <c r="OSU233" s="600"/>
      <c r="OSV233" s="599"/>
      <c r="OSW233" s="599"/>
      <c r="OSX233" s="599"/>
      <c r="OSY233" s="360"/>
      <c r="OSZ233" s="600"/>
      <c r="OTA233" s="600"/>
      <c r="OTB233" s="600"/>
      <c r="OTC233" s="598"/>
      <c r="OTD233" s="598"/>
      <c r="OTE233" s="598"/>
      <c r="OTF233" s="598"/>
      <c r="OTG233" s="598"/>
      <c r="OTH233" s="598"/>
      <c r="OTI233" s="598"/>
      <c r="OTJ233" s="598"/>
      <c r="OTK233" s="600"/>
      <c r="OTL233" s="599"/>
      <c r="OTM233" s="599"/>
      <c r="OTN233" s="599"/>
      <c r="OTO233" s="360"/>
      <c r="OTP233" s="600"/>
      <c r="OTQ233" s="600"/>
      <c r="OTR233" s="600"/>
      <c r="OTS233" s="598"/>
      <c r="OTT233" s="598"/>
      <c r="OTU233" s="598"/>
      <c r="OTV233" s="598"/>
      <c r="OTW233" s="598"/>
      <c r="OTX233" s="598"/>
      <c r="OTY233" s="598"/>
      <c r="OTZ233" s="598"/>
      <c r="OUA233" s="600"/>
      <c r="OUB233" s="599"/>
      <c r="OUC233" s="599"/>
      <c r="OUD233" s="599"/>
      <c r="OUE233" s="360"/>
      <c r="OUF233" s="600"/>
      <c r="OUG233" s="600"/>
      <c r="OUH233" s="600"/>
      <c r="OUI233" s="598"/>
      <c r="OUJ233" s="598"/>
      <c r="OUK233" s="598"/>
      <c r="OUL233" s="598"/>
      <c r="OUM233" s="598"/>
      <c r="OUN233" s="598"/>
      <c r="OUO233" s="598"/>
      <c r="OUP233" s="598"/>
      <c r="OUQ233" s="600"/>
      <c r="OUR233" s="599"/>
      <c r="OUS233" s="599"/>
      <c r="OUT233" s="599"/>
      <c r="OUU233" s="360"/>
      <c r="OUV233" s="600"/>
      <c r="OUW233" s="600"/>
      <c r="OUX233" s="600"/>
      <c r="OUY233" s="598"/>
      <c r="OUZ233" s="598"/>
      <c r="OVA233" s="598"/>
      <c r="OVB233" s="598"/>
      <c r="OVC233" s="598"/>
      <c r="OVD233" s="598"/>
      <c r="OVE233" s="598"/>
      <c r="OVF233" s="598"/>
      <c r="OVG233" s="600"/>
      <c r="OVH233" s="599"/>
      <c r="OVI233" s="599"/>
      <c r="OVJ233" s="599"/>
      <c r="OVK233" s="360"/>
      <c r="OVL233" s="600"/>
      <c r="OVM233" s="600"/>
      <c r="OVN233" s="600"/>
      <c r="OVO233" s="598"/>
      <c r="OVP233" s="598"/>
      <c r="OVQ233" s="598"/>
      <c r="OVR233" s="598"/>
      <c r="OVS233" s="598"/>
      <c r="OVT233" s="598"/>
      <c r="OVU233" s="598"/>
      <c r="OVV233" s="598"/>
      <c r="OVW233" s="600"/>
      <c r="OVX233" s="599"/>
      <c r="OVY233" s="599"/>
      <c r="OVZ233" s="599"/>
      <c r="OWA233" s="360"/>
      <c r="OWB233" s="600"/>
      <c r="OWC233" s="600"/>
      <c r="OWD233" s="600"/>
      <c r="OWE233" s="598"/>
      <c r="OWF233" s="598"/>
      <c r="OWG233" s="598"/>
      <c r="OWH233" s="598"/>
      <c r="OWI233" s="598"/>
      <c r="OWJ233" s="598"/>
      <c r="OWK233" s="598"/>
      <c r="OWL233" s="598"/>
      <c r="OWM233" s="600"/>
      <c r="OWN233" s="599"/>
      <c r="OWO233" s="599"/>
      <c r="OWP233" s="599"/>
      <c r="OWQ233" s="360"/>
      <c r="OWR233" s="600"/>
      <c r="OWS233" s="600"/>
      <c r="OWT233" s="600"/>
      <c r="OWU233" s="598"/>
      <c r="OWV233" s="598"/>
      <c r="OWW233" s="598"/>
      <c r="OWX233" s="598"/>
      <c r="OWY233" s="598"/>
      <c r="OWZ233" s="598"/>
      <c r="OXA233" s="598"/>
      <c r="OXB233" s="598"/>
      <c r="OXC233" s="600"/>
      <c r="OXD233" s="599"/>
      <c r="OXE233" s="599"/>
      <c r="OXF233" s="599"/>
      <c r="OXG233" s="360"/>
      <c r="OXH233" s="600"/>
      <c r="OXI233" s="600"/>
      <c r="OXJ233" s="600"/>
      <c r="OXK233" s="598"/>
      <c r="OXL233" s="598"/>
      <c r="OXM233" s="598"/>
      <c r="OXN233" s="598"/>
      <c r="OXO233" s="598"/>
      <c r="OXP233" s="598"/>
      <c r="OXQ233" s="598"/>
      <c r="OXR233" s="598"/>
      <c r="OXS233" s="600"/>
      <c r="OXT233" s="599"/>
      <c r="OXU233" s="599"/>
      <c r="OXV233" s="599"/>
      <c r="OXW233" s="360"/>
      <c r="OXX233" s="600"/>
      <c r="OXY233" s="600"/>
      <c r="OXZ233" s="600"/>
      <c r="OYA233" s="598"/>
      <c r="OYB233" s="598"/>
      <c r="OYC233" s="598"/>
      <c r="OYD233" s="598"/>
      <c r="OYE233" s="598"/>
      <c r="OYF233" s="598"/>
      <c r="OYG233" s="598"/>
      <c r="OYH233" s="598"/>
      <c r="OYI233" s="600"/>
      <c r="OYJ233" s="599"/>
      <c r="OYK233" s="599"/>
      <c r="OYL233" s="599"/>
      <c r="OYM233" s="360"/>
      <c r="OYN233" s="600"/>
      <c r="OYO233" s="600"/>
      <c r="OYP233" s="600"/>
      <c r="OYQ233" s="598"/>
      <c r="OYR233" s="598"/>
      <c r="OYS233" s="598"/>
      <c r="OYT233" s="598"/>
      <c r="OYU233" s="598"/>
      <c r="OYV233" s="598"/>
      <c r="OYW233" s="598"/>
      <c r="OYX233" s="598"/>
      <c r="OYY233" s="600"/>
      <c r="OYZ233" s="599"/>
      <c r="OZA233" s="599"/>
      <c r="OZB233" s="599"/>
      <c r="OZC233" s="360"/>
      <c r="OZD233" s="600"/>
      <c r="OZE233" s="600"/>
      <c r="OZF233" s="600"/>
      <c r="OZG233" s="598"/>
      <c r="OZH233" s="598"/>
      <c r="OZI233" s="598"/>
      <c r="OZJ233" s="598"/>
      <c r="OZK233" s="598"/>
      <c r="OZL233" s="598"/>
      <c r="OZM233" s="598"/>
      <c r="OZN233" s="598"/>
      <c r="OZO233" s="600"/>
      <c r="OZP233" s="599"/>
      <c r="OZQ233" s="599"/>
      <c r="OZR233" s="599"/>
      <c r="OZS233" s="360"/>
      <c r="OZT233" s="600"/>
      <c r="OZU233" s="600"/>
      <c r="OZV233" s="600"/>
      <c r="OZW233" s="598"/>
      <c r="OZX233" s="598"/>
      <c r="OZY233" s="598"/>
      <c r="OZZ233" s="598"/>
      <c r="PAA233" s="598"/>
      <c r="PAB233" s="598"/>
      <c r="PAC233" s="598"/>
      <c r="PAD233" s="598"/>
      <c r="PAE233" s="600"/>
      <c r="PAF233" s="599"/>
      <c r="PAG233" s="599"/>
      <c r="PAH233" s="599"/>
      <c r="PAI233" s="360"/>
      <c r="PAJ233" s="600"/>
      <c r="PAK233" s="600"/>
      <c r="PAL233" s="600"/>
      <c r="PAM233" s="598"/>
      <c r="PAN233" s="598"/>
      <c r="PAO233" s="598"/>
      <c r="PAP233" s="598"/>
      <c r="PAQ233" s="598"/>
      <c r="PAR233" s="598"/>
      <c r="PAS233" s="598"/>
      <c r="PAT233" s="598"/>
      <c r="PAU233" s="600"/>
      <c r="PAV233" s="599"/>
      <c r="PAW233" s="599"/>
      <c r="PAX233" s="599"/>
      <c r="PAY233" s="360"/>
      <c r="PAZ233" s="600"/>
      <c r="PBA233" s="600"/>
      <c r="PBB233" s="600"/>
      <c r="PBC233" s="598"/>
      <c r="PBD233" s="598"/>
      <c r="PBE233" s="598"/>
      <c r="PBF233" s="598"/>
      <c r="PBG233" s="598"/>
      <c r="PBH233" s="598"/>
      <c r="PBI233" s="598"/>
      <c r="PBJ233" s="598"/>
      <c r="PBK233" s="600"/>
      <c r="PBL233" s="599"/>
      <c r="PBM233" s="599"/>
      <c r="PBN233" s="599"/>
      <c r="PBO233" s="360"/>
      <c r="PBP233" s="600"/>
      <c r="PBQ233" s="600"/>
      <c r="PBR233" s="600"/>
      <c r="PBS233" s="598"/>
      <c r="PBT233" s="598"/>
      <c r="PBU233" s="598"/>
      <c r="PBV233" s="598"/>
      <c r="PBW233" s="598"/>
      <c r="PBX233" s="598"/>
      <c r="PBY233" s="598"/>
      <c r="PBZ233" s="598"/>
      <c r="PCA233" s="600"/>
      <c r="PCB233" s="599"/>
      <c r="PCC233" s="599"/>
      <c r="PCD233" s="599"/>
      <c r="PCE233" s="360"/>
      <c r="PCF233" s="600"/>
      <c r="PCG233" s="600"/>
      <c r="PCH233" s="600"/>
      <c r="PCI233" s="598"/>
      <c r="PCJ233" s="598"/>
      <c r="PCK233" s="598"/>
      <c r="PCL233" s="598"/>
      <c r="PCM233" s="598"/>
      <c r="PCN233" s="598"/>
      <c r="PCO233" s="598"/>
      <c r="PCP233" s="598"/>
      <c r="PCQ233" s="600"/>
      <c r="PCR233" s="599"/>
      <c r="PCS233" s="599"/>
      <c r="PCT233" s="599"/>
      <c r="PCU233" s="360"/>
      <c r="PCV233" s="600"/>
      <c r="PCW233" s="600"/>
      <c r="PCX233" s="600"/>
      <c r="PCY233" s="598"/>
      <c r="PCZ233" s="598"/>
      <c r="PDA233" s="598"/>
      <c r="PDB233" s="598"/>
      <c r="PDC233" s="598"/>
      <c r="PDD233" s="598"/>
      <c r="PDE233" s="598"/>
      <c r="PDF233" s="598"/>
      <c r="PDG233" s="600"/>
      <c r="PDH233" s="599"/>
      <c r="PDI233" s="599"/>
      <c r="PDJ233" s="599"/>
      <c r="PDK233" s="360"/>
      <c r="PDL233" s="600"/>
      <c r="PDM233" s="600"/>
      <c r="PDN233" s="600"/>
      <c r="PDO233" s="598"/>
      <c r="PDP233" s="598"/>
      <c r="PDQ233" s="598"/>
      <c r="PDR233" s="598"/>
      <c r="PDS233" s="598"/>
      <c r="PDT233" s="598"/>
      <c r="PDU233" s="598"/>
      <c r="PDV233" s="598"/>
      <c r="PDW233" s="600"/>
      <c r="PDX233" s="599"/>
      <c r="PDY233" s="599"/>
      <c r="PDZ233" s="599"/>
      <c r="PEA233" s="360"/>
      <c r="PEB233" s="600"/>
      <c r="PEC233" s="600"/>
      <c r="PED233" s="600"/>
      <c r="PEE233" s="598"/>
      <c r="PEF233" s="598"/>
      <c r="PEG233" s="598"/>
      <c r="PEH233" s="598"/>
      <c r="PEI233" s="598"/>
      <c r="PEJ233" s="598"/>
      <c r="PEK233" s="598"/>
      <c r="PEL233" s="598"/>
      <c r="PEM233" s="600"/>
      <c r="PEN233" s="599"/>
      <c r="PEO233" s="599"/>
      <c r="PEP233" s="599"/>
      <c r="PEQ233" s="360"/>
      <c r="PER233" s="600"/>
      <c r="PES233" s="600"/>
      <c r="PET233" s="600"/>
      <c r="PEU233" s="598"/>
      <c r="PEV233" s="598"/>
      <c r="PEW233" s="598"/>
      <c r="PEX233" s="598"/>
      <c r="PEY233" s="598"/>
      <c r="PEZ233" s="598"/>
      <c r="PFA233" s="598"/>
      <c r="PFB233" s="598"/>
      <c r="PFC233" s="600"/>
      <c r="PFD233" s="599"/>
      <c r="PFE233" s="599"/>
      <c r="PFF233" s="599"/>
      <c r="PFG233" s="360"/>
      <c r="PFH233" s="600"/>
      <c r="PFI233" s="600"/>
      <c r="PFJ233" s="600"/>
      <c r="PFK233" s="598"/>
      <c r="PFL233" s="598"/>
      <c r="PFM233" s="598"/>
      <c r="PFN233" s="598"/>
      <c r="PFO233" s="598"/>
      <c r="PFP233" s="598"/>
      <c r="PFQ233" s="598"/>
      <c r="PFR233" s="598"/>
      <c r="PFS233" s="600"/>
      <c r="PFT233" s="599"/>
      <c r="PFU233" s="599"/>
      <c r="PFV233" s="599"/>
      <c r="PFW233" s="360"/>
      <c r="PFX233" s="600"/>
      <c r="PFY233" s="600"/>
      <c r="PFZ233" s="600"/>
      <c r="PGA233" s="598"/>
      <c r="PGB233" s="598"/>
      <c r="PGC233" s="598"/>
      <c r="PGD233" s="598"/>
      <c r="PGE233" s="598"/>
      <c r="PGF233" s="598"/>
      <c r="PGG233" s="598"/>
      <c r="PGH233" s="598"/>
      <c r="PGI233" s="600"/>
      <c r="PGJ233" s="599"/>
      <c r="PGK233" s="599"/>
      <c r="PGL233" s="599"/>
      <c r="PGM233" s="360"/>
      <c r="PGN233" s="600"/>
      <c r="PGO233" s="600"/>
      <c r="PGP233" s="600"/>
      <c r="PGQ233" s="598"/>
      <c r="PGR233" s="598"/>
      <c r="PGS233" s="598"/>
      <c r="PGT233" s="598"/>
      <c r="PGU233" s="598"/>
      <c r="PGV233" s="598"/>
      <c r="PGW233" s="598"/>
      <c r="PGX233" s="598"/>
      <c r="PGY233" s="600"/>
      <c r="PGZ233" s="599"/>
      <c r="PHA233" s="599"/>
      <c r="PHB233" s="599"/>
      <c r="PHC233" s="360"/>
      <c r="PHD233" s="600"/>
      <c r="PHE233" s="600"/>
      <c r="PHF233" s="600"/>
      <c r="PHG233" s="598"/>
      <c r="PHH233" s="598"/>
      <c r="PHI233" s="598"/>
      <c r="PHJ233" s="598"/>
      <c r="PHK233" s="598"/>
      <c r="PHL233" s="598"/>
      <c r="PHM233" s="598"/>
      <c r="PHN233" s="598"/>
      <c r="PHO233" s="600"/>
      <c r="PHP233" s="599"/>
      <c r="PHQ233" s="599"/>
      <c r="PHR233" s="599"/>
      <c r="PHS233" s="360"/>
      <c r="PHT233" s="600"/>
      <c r="PHU233" s="600"/>
      <c r="PHV233" s="600"/>
      <c r="PHW233" s="598"/>
      <c r="PHX233" s="598"/>
      <c r="PHY233" s="598"/>
      <c r="PHZ233" s="598"/>
      <c r="PIA233" s="598"/>
      <c r="PIB233" s="598"/>
      <c r="PIC233" s="598"/>
      <c r="PID233" s="598"/>
      <c r="PIE233" s="600"/>
      <c r="PIF233" s="599"/>
      <c r="PIG233" s="599"/>
      <c r="PIH233" s="599"/>
      <c r="PII233" s="360"/>
      <c r="PIJ233" s="600"/>
      <c r="PIK233" s="600"/>
      <c r="PIL233" s="600"/>
      <c r="PIM233" s="598"/>
      <c r="PIN233" s="598"/>
      <c r="PIO233" s="598"/>
      <c r="PIP233" s="598"/>
      <c r="PIQ233" s="598"/>
      <c r="PIR233" s="598"/>
      <c r="PIS233" s="598"/>
      <c r="PIT233" s="598"/>
      <c r="PIU233" s="600"/>
      <c r="PIV233" s="599"/>
      <c r="PIW233" s="599"/>
      <c r="PIX233" s="599"/>
      <c r="PIY233" s="360"/>
      <c r="PIZ233" s="600"/>
      <c r="PJA233" s="600"/>
      <c r="PJB233" s="600"/>
      <c r="PJC233" s="598"/>
      <c r="PJD233" s="598"/>
      <c r="PJE233" s="598"/>
      <c r="PJF233" s="598"/>
      <c r="PJG233" s="598"/>
      <c r="PJH233" s="598"/>
      <c r="PJI233" s="598"/>
      <c r="PJJ233" s="598"/>
      <c r="PJK233" s="600"/>
      <c r="PJL233" s="599"/>
      <c r="PJM233" s="599"/>
      <c r="PJN233" s="599"/>
      <c r="PJO233" s="360"/>
      <c r="PJP233" s="600"/>
      <c r="PJQ233" s="600"/>
      <c r="PJR233" s="600"/>
      <c r="PJS233" s="598"/>
      <c r="PJT233" s="598"/>
      <c r="PJU233" s="598"/>
      <c r="PJV233" s="598"/>
      <c r="PJW233" s="598"/>
      <c r="PJX233" s="598"/>
      <c r="PJY233" s="598"/>
      <c r="PJZ233" s="598"/>
      <c r="PKA233" s="600"/>
      <c r="PKB233" s="599"/>
      <c r="PKC233" s="599"/>
      <c r="PKD233" s="599"/>
      <c r="PKE233" s="360"/>
      <c r="PKF233" s="600"/>
      <c r="PKG233" s="600"/>
      <c r="PKH233" s="600"/>
      <c r="PKI233" s="598"/>
      <c r="PKJ233" s="598"/>
      <c r="PKK233" s="598"/>
      <c r="PKL233" s="598"/>
      <c r="PKM233" s="598"/>
      <c r="PKN233" s="598"/>
      <c r="PKO233" s="598"/>
      <c r="PKP233" s="598"/>
      <c r="PKQ233" s="600"/>
      <c r="PKR233" s="599"/>
      <c r="PKS233" s="599"/>
      <c r="PKT233" s="599"/>
      <c r="PKU233" s="360"/>
      <c r="PKV233" s="600"/>
      <c r="PKW233" s="600"/>
      <c r="PKX233" s="600"/>
      <c r="PKY233" s="598"/>
      <c r="PKZ233" s="598"/>
      <c r="PLA233" s="598"/>
      <c r="PLB233" s="598"/>
      <c r="PLC233" s="598"/>
      <c r="PLD233" s="598"/>
      <c r="PLE233" s="598"/>
      <c r="PLF233" s="598"/>
      <c r="PLG233" s="600"/>
      <c r="PLH233" s="599"/>
      <c r="PLI233" s="599"/>
      <c r="PLJ233" s="599"/>
      <c r="PLK233" s="360"/>
      <c r="PLL233" s="600"/>
      <c r="PLM233" s="600"/>
      <c r="PLN233" s="600"/>
      <c r="PLO233" s="598"/>
      <c r="PLP233" s="598"/>
      <c r="PLQ233" s="598"/>
      <c r="PLR233" s="598"/>
      <c r="PLS233" s="598"/>
      <c r="PLT233" s="598"/>
      <c r="PLU233" s="598"/>
      <c r="PLV233" s="598"/>
      <c r="PLW233" s="600"/>
      <c r="PLX233" s="599"/>
      <c r="PLY233" s="599"/>
      <c r="PLZ233" s="599"/>
      <c r="PMA233" s="360"/>
      <c r="PMB233" s="600"/>
      <c r="PMC233" s="600"/>
      <c r="PMD233" s="600"/>
      <c r="PME233" s="598"/>
      <c r="PMF233" s="598"/>
      <c r="PMG233" s="598"/>
      <c r="PMH233" s="598"/>
      <c r="PMI233" s="598"/>
      <c r="PMJ233" s="598"/>
      <c r="PMK233" s="598"/>
      <c r="PML233" s="598"/>
      <c r="PMM233" s="600"/>
      <c r="PMN233" s="599"/>
      <c r="PMO233" s="599"/>
      <c r="PMP233" s="599"/>
      <c r="PMQ233" s="360"/>
      <c r="PMR233" s="600"/>
      <c r="PMS233" s="600"/>
      <c r="PMT233" s="600"/>
      <c r="PMU233" s="598"/>
      <c r="PMV233" s="598"/>
      <c r="PMW233" s="598"/>
      <c r="PMX233" s="598"/>
      <c r="PMY233" s="598"/>
      <c r="PMZ233" s="598"/>
      <c r="PNA233" s="598"/>
      <c r="PNB233" s="598"/>
      <c r="PNC233" s="600"/>
      <c r="PND233" s="599"/>
      <c r="PNE233" s="599"/>
      <c r="PNF233" s="599"/>
      <c r="PNG233" s="360"/>
      <c r="PNH233" s="600"/>
      <c r="PNI233" s="600"/>
      <c r="PNJ233" s="600"/>
      <c r="PNK233" s="598"/>
      <c r="PNL233" s="598"/>
      <c r="PNM233" s="598"/>
      <c r="PNN233" s="598"/>
      <c r="PNO233" s="598"/>
      <c r="PNP233" s="598"/>
      <c r="PNQ233" s="598"/>
      <c r="PNR233" s="598"/>
      <c r="PNS233" s="600"/>
      <c r="PNT233" s="599"/>
      <c r="PNU233" s="599"/>
      <c r="PNV233" s="599"/>
      <c r="PNW233" s="360"/>
      <c r="PNX233" s="600"/>
      <c r="PNY233" s="600"/>
      <c r="PNZ233" s="600"/>
      <c r="POA233" s="598"/>
      <c r="POB233" s="598"/>
      <c r="POC233" s="598"/>
      <c r="POD233" s="598"/>
      <c r="POE233" s="598"/>
      <c r="POF233" s="598"/>
      <c r="POG233" s="598"/>
      <c r="POH233" s="598"/>
      <c r="POI233" s="600"/>
      <c r="POJ233" s="599"/>
      <c r="POK233" s="599"/>
      <c r="POL233" s="599"/>
      <c r="POM233" s="360"/>
      <c r="PON233" s="600"/>
      <c r="POO233" s="600"/>
      <c r="POP233" s="600"/>
      <c r="POQ233" s="598"/>
      <c r="POR233" s="598"/>
      <c r="POS233" s="598"/>
      <c r="POT233" s="598"/>
      <c r="POU233" s="598"/>
      <c r="POV233" s="598"/>
      <c r="POW233" s="598"/>
      <c r="POX233" s="598"/>
      <c r="POY233" s="600"/>
      <c r="POZ233" s="599"/>
      <c r="PPA233" s="599"/>
      <c r="PPB233" s="599"/>
      <c r="PPC233" s="360"/>
      <c r="PPD233" s="600"/>
      <c r="PPE233" s="600"/>
      <c r="PPF233" s="600"/>
      <c r="PPG233" s="598"/>
      <c r="PPH233" s="598"/>
      <c r="PPI233" s="598"/>
      <c r="PPJ233" s="598"/>
      <c r="PPK233" s="598"/>
      <c r="PPL233" s="598"/>
      <c r="PPM233" s="598"/>
      <c r="PPN233" s="598"/>
      <c r="PPO233" s="600"/>
      <c r="PPP233" s="599"/>
      <c r="PPQ233" s="599"/>
      <c r="PPR233" s="599"/>
      <c r="PPS233" s="360"/>
      <c r="PPT233" s="600"/>
      <c r="PPU233" s="600"/>
      <c r="PPV233" s="600"/>
      <c r="PPW233" s="598"/>
      <c r="PPX233" s="598"/>
      <c r="PPY233" s="598"/>
      <c r="PPZ233" s="598"/>
      <c r="PQA233" s="598"/>
      <c r="PQB233" s="598"/>
      <c r="PQC233" s="598"/>
      <c r="PQD233" s="598"/>
      <c r="PQE233" s="600"/>
      <c r="PQF233" s="599"/>
      <c r="PQG233" s="599"/>
      <c r="PQH233" s="599"/>
      <c r="PQI233" s="360"/>
      <c r="PQJ233" s="600"/>
      <c r="PQK233" s="600"/>
      <c r="PQL233" s="600"/>
      <c r="PQM233" s="598"/>
      <c r="PQN233" s="598"/>
      <c r="PQO233" s="598"/>
      <c r="PQP233" s="598"/>
      <c r="PQQ233" s="598"/>
      <c r="PQR233" s="598"/>
      <c r="PQS233" s="598"/>
      <c r="PQT233" s="598"/>
      <c r="PQU233" s="600"/>
      <c r="PQV233" s="599"/>
      <c r="PQW233" s="599"/>
      <c r="PQX233" s="599"/>
      <c r="PQY233" s="360"/>
      <c r="PQZ233" s="600"/>
      <c r="PRA233" s="600"/>
      <c r="PRB233" s="600"/>
      <c r="PRC233" s="598"/>
      <c r="PRD233" s="598"/>
      <c r="PRE233" s="598"/>
      <c r="PRF233" s="598"/>
      <c r="PRG233" s="598"/>
      <c r="PRH233" s="598"/>
      <c r="PRI233" s="598"/>
      <c r="PRJ233" s="598"/>
      <c r="PRK233" s="600"/>
      <c r="PRL233" s="599"/>
      <c r="PRM233" s="599"/>
      <c r="PRN233" s="599"/>
      <c r="PRO233" s="360"/>
      <c r="PRP233" s="600"/>
      <c r="PRQ233" s="600"/>
      <c r="PRR233" s="600"/>
      <c r="PRS233" s="598"/>
      <c r="PRT233" s="598"/>
      <c r="PRU233" s="598"/>
      <c r="PRV233" s="598"/>
      <c r="PRW233" s="598"/>
      <c r="PRX233" s="598"/>
      <c r="PRY233" s="598"/>
      <c r="PRZ233" s="598"/>
      <c r="PSA233" s="600"/>
      <c r="PSB233" s="599"/>
      <c r="PSC233" s="599"/>
      <c r="PSD233" s="599"/>
      <c r="PSE233" s="360"/>
      <c r="PSF233" s="600"/>
      <c r="PSG233" s="600"/>
      <c r="PSH233" s="600"/>
      <c r="PSI233" s="598"/>
      <c r="PSJ233" s="598"/>
      <c r="PSK233" s="598"/>
      <c r="PSL233" s="598"/>
      <c r="PSM233" s="598"/>
      <c r="PSN233" s="598"/>
      <c r="PSO233" s="598"/>
      <c r="PSP233" s="598"/>
      <c r="PSQ233" s="600"/>
      <c r="PSR233" s="599"/>
      <c r="PSS233" s="599"/>
      <c r="PST233" s="599"/>
      <c r="PSU233" s="360"/>
      <c r="PSV233" s="600"/>
      <c r="PSW233" s="600"/>
      <c r="PSX233" s="600"/>
      <c r="PSY233" s="598"/>
      <c r="PSZ233" s="598"/>
      <c r="PTA233" s="598"/>
      <c r="PTB233" s="598"/>
      <c r="PTC233" s="598"/>
      <c r="PTD233" s="598"/>
      <c r="PTE233" s="598"/>
      <c r="PTF233" s="598"/>
      <c r="PTG233" s="600"/>
      <c r="PTH233" s="599"/>
      <c r="PTI233" s="599"/>
      <c r="PTJ233" s="599"/>
      <c r="PTK233" s="360"/>
      <c r="PTL233" s="600"/>
      <c r="PTM233" s="600"/>
      <c r="PTN233" s="600"/>
      <c r="PTO233" s="598"/>
      <c r="PTP233" s="598"/>
      <c r="PTQ233" s="598"/>
      <c r="PTR233" s="598"/>
      <c r="PTS233" s="598"/>
      <c r="PTT233" s="598"/>
      <c r="PTU233" s="598"/>
      <c r="PTV233" s="598"/>
      <c r="PTW233" s="600"/>
      <c r="PTX233" s="599"/>
      <c r="PTY233" s="599"/>
      <c r="PTZ233" s="599"/>
      <c r="PUA233" s="360"/>
      <c r="PUB233" s="600"/>
      <c r="PUC233" s="600"/>
      <c r="PUD233" s="600"/>
      <c r="PUE233" s="598"/>
      <c r="PUF233" s="598"/>
      <c r="PUG233" s="598"/>
      <c r="PUH233" s="598"/>
      <c r="PUI233" s="598"/>
      <c r="PUJ233" s="598"/>
      <c r="PUK233" s="598"/>
      <c r="PUL233" s="598"/>
      <c r="PUM233" s="600"/>
      <c r="PUN233" s="599"/>
      <c r="PUO233" s="599"/>
      <c r="PUP233" s="599"/>
      <c r="PUQ233" s="360"/>
      <c r="PUR233" s="600"/>
      <c r="PUS233" s="600"/>
      <c r="PUT233" s="600"/>
      <c r="PUU233" s="598"/>
      <c r="PUV233" s="598"/>
      <c r="PUW233" s="598"/>
      <c r="PUX233" s="598"/>
      <c r="PUY233" s="598"/>
      <c r="PUZ233" s="598"/>
      <c r="PVA233" s="598"/>
      <c r="PVB233" s="598"/>
      <c r="PVC233" s="600"/>
      <c r="PVD233" s="599"/>
      <c r="PVE233" s="599"/>
      <c r="PVF233" s="599"/>
      <c r="PVG233" s="360"/>
      <c r="PVH233" s="600"/>
      <c r="PVI233" s="600"/>
      <c r="PVJ233" s="600"/>
      <c r="PVK233" s="598"/>
      <c r="PVL233" s="598"/>
      <c r="PVM233" s="598"/>
      <c r="PVN233" s="598"/>
      <c r="PVO233" s="598"/>
      <c r="PVP233" s="598"/>
      <c r="PVQ233" s="598"/>
      <c r="PVR233" s="598"/>
      <c r="PVS233" s="600"/>
      <c r="PVT233" s="599"/>
      <c r="PVU233" s="599"/>
      <c r="PVV233" s="599"/>
      <c r="PVW233" s="360"/>
      <c r="PVX233" s="600"/>
      <c r="PVY233" s="600"/>
      <c r="PVZ233" s="600"/>
      <c r="PWA233" s="598"/>
      <c r="PWB233" s="598"/>
      <c r="PWC233" s="598"/>
      <c r="PWD233" s="598"/>
      <c r="PWE233" s="598"/>
      <c r="PWF233" s="598"/>
      <c r="PWG233" s="598"/>
      <c r="PWH233" s="598"/>
      <c r="PWI233" s="600"/>
      <c r="PWJ233" s="599"/>
      <c r="PWK233" s="599"/>
      <c r="PWL233" s="599"/>
      <c r="PWM233" s="360"/>
      <c r="PWN233" s="600"/>
      <c r="PWO233" s="600"/>
      <c r="PWP233" s="600"/>
      <c r="PWQ233" s="598"/>
      <c r="PWR233" s="598"/>
      <c r="PWS233" s="598"/>
      <c r="PWT233" s="598"/>
      <c r="PWU233" s="598"/>
      <c r="PWV233" s="598"/>
      <c r="PWW233" s="598"/>
      <c r="PWX233" s="598"/>
      <c r="PWY233" s="600"/>
      <c r="PWZ233" s="599"/>
      <c r="PXA233" s="599"/>
      <c r="PXB233" s="599"/>
      <c r="PXC233" s="360"/>
      <c r="PXD233" s="600"/>
      <c r="PXE233" s="600"/>
      <c r="PXF233" s="600"/>
      <c r="PXG233" s="598"/>
      <c r="PXH233" s="598"/>
      <c r="PXI233" s="598"/>
      <c r="PXJ233" s="598"/>
      <c r="PXK233" s="598"/>
      <c r="PXL233" s="598"/>
      <c r="PXM233" s="598"/>
      <c r="PXN233" s="598"/>
      <c r="PXO233" s="600"/>
      <c r="PXP233" s="599"/>
      <c r="PXQ233" s="599"/>
      <c r="PXR233" s="599"/>
      <c r="PXS233" s="360"/>
      <c r="PXT233" s="600"/>
      <c r="PXU233" s="600"/>
      <c r="PXV233" s="600"/>
      <c r="PXW233" s="598"/>
      <c r="PXX233" s="598"/>
      <c r="PXY233" s="598"/>
      <c r="PXZ233" s="598"/>
      <c r="PYA233" s="598"/>
      <c r="PYB233" s="598"/>
      <c r="PYC233" s="598"/>
      <c r="PYD233" s="598"/>
      <c r="PYE233" s="600"/>
      <c r="PYF233" s="599"/>
      <c r="PYG233" s="599"/>
      <c r="PYH233" s="599"/>
      <c r="PYI233" s="360"/>
      <c r="PYJ233" s="600"/>
      <c r="PYK233" s="600"/>
      <c r="PYL233" s="600"/>
      <c r="PYM233" s="598"/>
      <c r="PYN233" s="598"/>
      <c r="PYO233" s="598"/>
      <c r="PYP233" s="598"/>
      <c r="PYQ233" s="598"/>
      <c r="PYR233" s="598"/>
      <c r="PYS233" s="598"/>
      <c r="PYT233" s="598"/>
      <c r="PYU233" s="600"/>
      <c r="PYV233" s="599"/>
      <c r="PYW233" s="599"/>
      <c r="PYX233" s="599"/>
      <c r="PYY233" s="360"/>
      <c r="PYZ233" s="600"/>
      <c r="PZA233" s="600"/>
      <c r="PZB233" s="600"/>
      <c r="PZC233" s="598"/>
      <c r="PZD233" s="598"/>
      <c r="PZE233" s="598"/>
      <c r="PZF233" s="598"/>
      <c r="PZG233" s="598"/>
      <c r="PZH233" s="598"/>
      <c r="PZI233" s="598"/>
      <c r="PZJ233" s="598"/>
      <c r="PZK233" s="600"/>
      <c r="PZL233" s="599"/>
      <c r="PZM233" s="599"/>
      <c r="PZN233" s="599"/>
      <c r="PZO233" s="360"/>
      <c r="PZP233" s="600"/>
      <c r="PZQ233" s="600"/>
      <c r="PZR233" s="600"/>
      <c r="PZS233" s="598"/>
      <c r="PZT233" s="598"/>
      <c r="PZU233" s="598"/>
      <c r="PZV233" s="598"/>
      <c r="PZW233" s="598"/>
      <c r="PZX233" s="598"/>
      <c r="PZY233" s="598"/>
      <c r="PZZ233" s="598"/>
      <c r="QAA233" s="600"/>
      <c r="QAB233" s="599"/>
      <c r="QAC233" s="599"/>
      <c r="QAD233" s="599"/>
      <c r="QAE233" s="360"/>
      <c r="QAF233" s="600"/>
      <c r="QAG233" s="600"/>
      <c r="QAH233" s="600"/>
      <c r="QAI233" s="598"/>
      <c r="QAJ233" s="598"/>
      <c r="QAK233" s="598"/>
      <c r="QAL233" s="598"/>
      <c r="QAM233" s="598"/>
      <c r="QAN233" s="598"/>
      <c r="QAO233" s="598"/>
      <c r="QAP233" s="598"/>
      <c r="QAQ233" s="600"/>
      <c r="QAR233" s="599"/>
      <c r="QAS233" s="599"/>
      <c r="QAT233" s="599"/>
      <c r="QAU233" s="360"/>
      <c r="QAV233" s="600"/>
      <c r="QAW233" s="600"/>
      <c r="QAX233" s="600"/>
      <c r="QAY233" s="598"/>
      <c r="QAZ233" s="598"/>
      <c r="QBA233" s="598"/>
      <c r="QBB233" s="598"/>
      <c r="QBC233" s="598"/>
      <c r="QBD233" s="598"/>
      <c r="QBE233" s="598"/>
      <c r="QBF233" s="598"/>
      <c r="QBG233" s="600"/>
      <c r="QBH233" s="599"/>
      <c r="QBI233" s="599"/>
      <c r="QBJ233" s="599"/>
      <c r="QBK233" s="360"/>
      <c r="QBL233" s="600"/>
      <c r="QBM233" s="600"/>
      <c r="QBN233" s="600"/>
      <c r="QBO233" s="598"/>
      <c r="QBP233" s="598"/>
      <c r="QBQ233" s="598"/>
      <c r="QBR233" s="598"/>
      <c r="QBS233" s="598"/>
      <c r="QBT233" s="598"/>
      <c r="QBU233" s="598"/>
      <c r="QBV233" s="598"/>
      <c r="QBW233" s="600"/>
      <c r="QBX233" s="599"/>
      <c r="QBY233" s="599"/>
      <c r="QBZ233" s="599"/>
      <c r="QCA233" s="360"/>
      <c r="QCB233" s="600"/>
      <c r="QCC233" s="600"/>
      <c r="QCD233" s="600"/>
      <c r="QCE233" s="598"/>
      <c r="QCF233" s="598"/>
      <c r="QCG233" s="598"/>
      <c r="QCH233" s="598"/>
      <c r="QCI233" s="598"/>
      <c r="QCJ233" s="598"/>
      <c r="QCK233" s="598"/>
      <c r="QCL233" s="598"/>
      <c r="QCM233" s="600"/>
      <c r="QCN233" s="599"/>
      <c r="QCO233" s="599"/>
      <c r="QCP233" s="599"/>
      <c r="QCQ233" s="360"/>
      <c r="QCR233" s="600"/>
      <c r="QCS233" s="600"/>
      <c r="QCT233" s="600"/>
      <c r="QCU233" s="598"/>
      <c r="QCV233" s="598"/>
      <c r="QCW233" s="598"/>
      <c r="QCX233" s="598"/>
      <c r="QCY233" s="598"/>
      <c r="QCZ233" s="598"/>
      <c r="QDA233" s="598"/>
      <c r="QDB233" s="598"/>
      <c r="QDC233" s="600"/>
      <c r="QDD233" s="599"/>
      <c r="QDE233" s="599"/>
      <c r="QDF233" s="599"/>
      <c r="QDG233" s="360"/>
      <c r="QDH233" s="600"/>
      <c r="QDI233" s="600"/>
      <c r="QDJ233" s="600"/>
      <c r="QDK233" s="598"/>
      <c r="QDL233" s="598"/>
      <c r="QDM233" s="598"/>
      <c r="QDN233" s="598"/>
      <c r="QDO233" s="598"/>
      <c r="QDP233" s="598"/>
      <c r="QDQ233" s="598"/>
      <c r="QDR233" s="598"/>
      <c r="QDS233" s="600"/>
      <c r="QDT233" s="599"/>
      <c r="QDU233" s="599"/>
      <c r="QDV233" s="599"/>
      <c r="QDW233" s="360"/>
      <c r="QDX233" s="600"/>
      <c r="QDY233" s="600"/>
      <c r="QDZ233" s="600"/>
      <c r="QEA233" s="598"/>
      <c r="QEB233" s="598"/>
      <c r="QEC233" s="598"/>
      <c r="QED233" s="598"/>
      <c r="QEE233" s="598"/>
      <c r="QEF233" s="598"/>
      <c r="QEG233" s="598"/>
      <c r="QEH233" s="598"/>
      <c r="QEI233" s="600"/>
      <c r="QEJ233" s="599"/>
      <c r="QEK233" s="599"/>
      <c r="QEL233" s="599"/>
      <c r="QEM233" s="360"/>
      <c r="QEN233" s="600"/>
      <c r="QEO233" s="600"/>
      <c r="QEP233" s="600"/>
      <c r="QEQ233" s="598"/>
      <c r="QER233" s="598"/>
      <c r="QES233" s="598"/>
      <c r="QET233" s="598"/>
      <c r="QEU233" s="598"/>
      <c r="QEV233" s="598"/>
      <c r="QEW233" s="598"/>
      <c r="QEX233" s="598"/>
      <c r="QEY233" s="600"/>
      <c r="QEZ233" s="599"/>
      <c r="QFA233" s="599"/>
      <c r="QFB233" s="599"/>
      <c r="QFC233" s="360"/>
      <c r="QFD233" s="600"/>
      <c r="QFE233" s="600"/>
      <c r="QFF233" s="600"/>
      <c r="QFG233" s="598"/>
      <c r="QFH233" s="598"/>
      <c r="QFI233" s="598"/>
      <c r="QFJ233" s="598"/>
      <c r="QFK233" s="598"/>
      <c r="QFL233" s="598"/>
      <c r="QFM233" s="598"/>
      <c r="QFN233" s="598"/>
      <c r="QFO233" s="600"/>
      <c r="QFP233" s="599"/>
      <c r="QFQ233" s="599"/>
      <c r="QFR233" s="599"/>
      <c r="QFS233" s="360"/>
      <c r="QFT233" s="600"/>
      <c r="QFU233" s="600"/>
      <c r="QFV233" s="600"/>
      <c r="QFW233" s="598"/>
      <c r="QFX233" s="598"/>
      <c r="QFY233" s="598"/>
      <c r="QFZ233" s="598"/>
      <c r="QGA233" s="598"/>
      <c r="QGB233" s="598"/>
      <c r="QGC233" s="598"/>
      <c r="QGD233" s="598"/>
      <c r="QGE233" s="600"/>
      <c r="QGF233" s="599"/>
      <c r="QGG233" s="599"/>
      <c r="QGH233" s="599"/>
      <c r="QGI233" s="360"/>
      <c r="QGJ233" s="600"/>
      <c r="QGK233" s="600"/>
      <c r="QGL233" s="600"/>
      <c r="QGM233" s="598"/>
      <c r="QGN233" s="598"/>
      <c r="QGO233" s="598"/>
      <c r="QGP233" s="598"/>
      <c r="QGQ233" s="598"/>
      <c r="QGR233" s="598"/>
      <c r="QGS233" s="598"/>
      <c r="QGT233" s="598"/>
      <c r="QGU233" s="600"/>
      <c r="QGV233" s="599"/>
      <c r="QGW233" s="599"/>
      <c r="QGX233" s="599"/>
      <c r="QGY233" s="360"/>
      <c r="QGZ233" s="600"/>
      <c r="QHA233" s="600"/>
      <c r="QHB233" s="600"/>
      <c r="QHC233" s="598"/>
      <c r="QHD233" s="598"/>
      <c r="QHE233" s="598"/>
      <c r="QHF233" s="598"/>
      <c r="QHG233" s="598"/>
      <c r="QHH233" s="598"/>
      <c r="QHI233" s="598"/>
      <c r="QHJ233" s="598"/>
      <c r="QHK233" s="600"/>
      <c r="QHL233" s="599"/>
      <c r="QHM233" s="599"/>
      <c r="QHN233" s="599"/>
      <c r="QHO233" s="360"/>
      <c r="QHP233" s="600"/>
      <c r="QHQ233" s="600"/>
      <c r="QHR233" s="600"/>
      <c r="QHS233" s="598"/>
      <c r="QHT233" s="598"/>
      <c r="QHU233" s="598"/>
      <c r="QHV233" s="598"/>
      <c r="QHW233" s="598"/>
      <c r="QHX233" s="598"/>
      <c r="QHY233" s="598"/>
      <c r="QHZ233" s="598"/>
      <c r="QIA233" s="600"/>
      <c r="QIB233" s="599"/>
      <c r="QIC233" s="599"/>
      <c r="QID233" s="599"/>
      <c r="QIE233" s="360"/>
      <c r="QIF233" s="600"/>
      <c r="QIG233" s="600"/>
      <c r="QIH233" s="600"/>
      <c r="QII233" s="598"/>
      <c r="QIJ233" s="598"/>
      <c r="QIK233" s="598"/>
      <c r="QIL233" s="598"/>
      <c r="QIM233" s="598"/>
      <c r="QIN233" s="598"/>
      <c r="QIO233" s="598"/>
      <c r="QIP233" s="598"/>
      <c r="QIQ233" s="600"/>
      <c r="QIR233" s="599"/>
      <c r="QIS233" s="599"/>
      <c r="QIT233" s="599"/>
      <c r="QIU233" s="360"/>
      <c r="QIV233" s="600"/>
      <c r="QIW233" s="600"/>
      <c r="QIX233" s="600"/>
      <c r="QIY233" s="598"/>
      <c r="QIZ233" s="598"/>
      <c r="QJA233" s="598"/>
      <c r="QJB233" s="598"/>
      <c r="QJC233" s="598"/>
      <c r="QJD233" s="598"/>
      <c r="QJE233" s="598"/>
      <c r="QJF233" s="598"/>
      <c r="QJG233" s="600"/>
      <c r="QJH233" s="599"/>
      <c r="QJI233" s="599"/>
      <c r="QJJ233" s="599"/>
      <c r="QJK233" s="360"/>
      <c r="QJL233" s="600"/>
      <c r="QJM233" s="600"/>
      <c r="QJN233" s="600"/>
      <c r="QJO233" s="598"/>
      <c r="QJP233" s="598"/>
      <c r="QJQ233" s="598"/>
      <c r="QJR233" s="598"/>
      <c r="QJS233" s="598"/>
      <c r="QJT233" s="598"/>
      <c r="QJU233" s="598"/>
      <c r="QJV233" s="598"/>
      <c r="QJW233" s="600"/>
      <c r="QJX233" s="599"/>
      <c r="QJY233" s="599"/>
      <c r="QJZ233" s="599"/>
      <c r="QKA233" s="360"/>
      <c r="QKB233" s="600"/>
      <c r="QKC233" s="600"/>
      <c r="QKD233" s="600"/>
      <c r="QKE233" s="598"/>
      <c r="QKF233" s="598"/>
      <c r="QKG233" s="598"/>
      <c r="QKH233" s="598"/>
      <c r="QKI233" s="598"/>
      <c r="QKJ233" s="598"/>
      <c r="QKK233" s="598"/>
      <c r="QKL233" s="598"/>
      <c r="QKM233" s="600"/>
      <c r="QKN233" s="599"/>
      <c r="QKO233" s="599"/>
      <c r="QKP233" s="599"/>
      <c r="QKQ233" s="360"/>
      <c r="QKR233" s="600"/>
      <c r="QKS233" s="600"/>
      <c r="QKT233" s="600"/>
      <c r="QKU233" s="598"/>
      <c r="QKV233" s="598"/>
      <c r="QKW233" s="598"/>
      <c r="QKX233" s="598"/>
      <c r="QKY233" s="598"/>
      <c r="QKZ233" s="598"/>
      <c r="QLA233" s="598"/>
      <c r="QLB233" s="598"/>
      <c r="QLC233" s="600"/>
      <c r="QLD233" s="599"/>
      <c r="QLE233" s="599"/>
      <c r="QLF233" s="599"/>
      <c r="QLG233" s="360"/>
      <c r="QLH233" s="600"/>
      <c r="QLI233" s="600"/>
      <c r="QLJ233" s="600"/>
      <c r="QLK233" s="598"/>
      <c r="QLL233" s="598"/>
      <c r="QLM233" s="598"/>
      <c r="QLN233" s="598"/>
      <c r="QLO233" s="598"/>
      <c r="QLP233" s="598"/>
      <c r="QLQ233" s="598"/>
      <c r="QLR233" s="598"/>
      <c r="QLS233" s="600"/>
      <c r="QLT233" s="599"/>
      <c r="QLU233" s="599"/>
      <c r="QLV233" s="599"/>
      <c r="QLW233" s="360"/>
      <c r="QLX233" s="600"/>
      <c r="QLY233" s="600"/>
      <c r="QLZ233" s="600"/>
      <c r="QMA233" s="598"/>
      <c r="QMB233" s="598"/>
      <c r="QMC233" s="598"/>
      <c r="QMD233" s="598"/>
      <c r="QME233" s="598"/>
      <c r="QMF233" s="598"/>
      <c r="QMG233" s="598"/>
      <c r="QMH233" s="598"/>
      <c r="QMI233" s="600"/>
      <c r="QMJ233" s="599"/>
      <c r="QMK233" s="599"/>
      <c r="QML233" s="599"/>
      <c r="QMM233" s="360"/>
      <c r="QMN233" s="600"/>
      <c r="QMO233" s="600"/>
      <c r="QMP233" s="600"/>
      <c r="QMQ233" s="598"/>
      <c r="QMR233" s="598"/>
      <c r="QMS233" s="598"/>
      <c r="QMT233" s="598"/>
      <c r="QMU233" s="598"/>
      <c r="QMV233" s="598"/>
      <c r="QMW233" s="598"/>
      <c r="QMX233" s="598"/>
      <c r="QMY233" s="600"/>
      <c r="QMZ233" s="599"/>
      <c r="QNA233" s="599"/>
      <c r="QNB233" s="599"/>
      <c r="QNC233" s="360"/>
      <c r="QND233" s="600"/>
      <c r="QNE233" s="600"/>
      <c r="QNF233" s="600"/>
      <c r="QNG233" s="598"/>
      <c r="QNH233" s="598"/>
      <c r="QNI233" s="598"/>
      <c r="QNJ233" s="598"/>
      <c r="QNK233" s="598"/>
      <c r="QNL233" s="598"/>
      <c r="QNM233" s="598"/>
      <c r="QNN233" s="598"/>
      <c r="QNO233" s="600"/>
      <c r="QNP233" s="599"/>
      <c r="QNQ233" s="599"/>
      <c r="QNR233" s="599"/>
      <c r="QNS233" s="360"/>
      <c r="QNT233" s="600"/>
      <c r="QNU233" s="600"/>
      <c r="QNV233" s="600"/>
      <c r="QNW233" s="598"/>
      <c r="QNX233" s="598"/>
      <c r="QNY233" s="598"/>
      <c r="QNZ233" s="598"/>
      <c r="QOA233" s="598"/>
      <c r="QOB233" s="598"/>
      <c r="QOC233" s="598"/>
      <c r="QOD233" s="598"/>
      <c r="QOE233" s="600"/>
      <c r="QOF233" s="599"/>
      <c r="QOG233" s="599"/>
      <c r="QOH233" s="599"/>
      <c r="QOI233" s="360"/>
      <c r="QOJ233" s="600"/>
      <c r="QOK233" s="600"/>
      <c r="QOL233" s="600"/>
      <c r="QOM233" s="598"/>
      <c r="QON233" s="598"/>
      <c r="QOO233" s="598"/>
      <c r="QOP233" s="598"/>
      <c r="QOQ233" s="598"/>
      <c r="QOR233" s="598"/>
      <c r="QOS233" s="598"/>
      <c r="QOT233" s="598"/>
      <c r="QOU233" s="600"/>
      <c r="QOV233" s="599"/>
      <c r="QOW233" s="599"/>
      <c r="QOX233" s="599"/>
      <c r="QOY233" s="360"/>
      <c r="QOZ233" s="600"/>
      <c r="QPA233" s="600"/>
      <c r="QPB233" s="600"/>
      <c r="QPC233" s="598"/>
      <c r="QPD233" s="598"/>
      <c r="QPE233" s="598"/>
      <c r="QPF233" s="598"/>
      <c r="QPG233" s="598"/>
      <c r="QPH233" s="598"/>
      <c r="QPI233" s="598"/>
      <c r="QPJ233" s="598"/>
      <c r="QPK233" s="600"/>
      <c r="QPL233" s="599"/>
      <c r="QPM233" s="599"/>
      <c r="QPN233" s="599"/>
      <c r="QPO233" s="360"/>
      <c r="QPP233" s="600"/>
      <c r="QPQ233" s="600"/>
      <c r="QPR233" s="600"/>
      <c r="QPS233" s="598"/>
      <c r="QPT233" s="598"/>
      <c r="QPU233" s="598"/>
      <c r="QPV233" s="598"/>
      <c r="QPW233" s="598"/>
      <c r="QPX233" s="598"/>
      <c r="QPY233" s="598"/>
      <c r="QPZ233" s="598"/>
      <c r="QQA233" s="600"/>
      <c r="QQB233" s="599"/>
      <c r="QQC233" s="599"/>
      <c r="QQD233" s="599"/>
      <c r="QQE233" s="360"/>
      <c r="QQF233" s="600"/>
      <c r="QQG233" s="600"/>
      <c r="QQH233" s="600"/>
      <c r="QQI233" s="598"/>
      <c r="QQJ233" s="598"/>
      <c r="QQK233" s="598"/>
      <c r="QQL233" s="598"/>
      <c r="QQM233" s="598"/>
      <c r="QQN233" s="598"/>
      <c r="QQO233" s="598"/>
      <c r="QQP233" s="598"/>
      <c r="QQQ233" s="600"/>
      <c r="QQR233" s="599"/>
      <c r="QQS233" s="599"/>
      <c r="QQT233" s="599"/>
      <c r="QQU233" s="360"/>
      <c r="QQV233" s="600"/>
      <c r="QQW233" s="600"/>
      <c r="QQX233" s="600"/>
      <c r="QQY233" s="598"/>
      <c r="QQZ233" s="598"/>
      <c r="QRA233" s="598"/>
      <c r="QRB233" s="598"/>
      <c r="QRC233" s="598"/>
      <c r="QRD233" s="598"/>
      <c r="QRE233" s="598"/>
      <c r="QRF233" s="598"/>
      <c r="QRG233" s="600"/>
      <c r="QRH233" s="599"/>
      <c r="QRI233" s="599"/>
      <c r="QRJ233" s="599"/>
      <c r="QRK233" s="360"/>
      <c r="QRL233" s="600"/>
      <c r="QRM233" s="600"/>
      <c r="QRN233" s="600"/>
      <c r="QRO233" s="598"/>
      <c r="QRP233" s="598"/>
      <c r="QRQ233" s="598"/>
      <c r="QRR233" s="598"/>
      <c r="QRS233" s="598"/>
      <c r="QRT233" s="598"/>
      <c r="QRU233" s="598"/>
      <c r="QRV233" s="598"/>
      <c r="QRW233" s="600"/>
      <c r="QRX233" s="599"/>
      <c r="QRY233" s="599"/>
      <c r="QRZ233" s="599"/>
      <c r="QSA233" s="360"/>
      <c r="QSB233" s="600"/>
      <c r="QSC233" s="600"/>
      <c r="QSD233" s="600"/>
      <c r="QSE233" s="598"/>
      <c r="QSF233" s="598"/>
      <c r="QSG233" s="598"/>
      <c r="QSH233" s="598"/>
      <c r="QSI233" s="598"/>
      <c r="QSJ233" s="598"/>
      <c r="QSK233" s="598"/>
      <c r="QSL233" s="598"/>
      <c r="QSM233" s="600"/>
      <c r="QSN233" s="599"/>
      <c r="QSO233" s="599"/>
      <c r="QSP233" s="599"/>
      <c r="QSQ233" s="360"/>
      <c r="QSR233" s="600"/>
      <c r="QSS233" s="600"/>
      <c r="QST233" s="600"/>
      <c r="QSU233" s="598"/>
      <c r="QSV233" s="598"/>
      <c r="QSW233" s="598"/>
      <c r="QSX233" s="598"/>
      <c r="QSY233" s="598"/>
      <c r="QSZ233" s="598"/>
      <c r="QTA233" s="598"/>
      <c r="QTB233" s="598"/>
      <c r="QTC233" s="600"/>
      <c r="QTD233" s="599"/>
      <c r="QTE233" s="599"/>
      <c r="QTF233" s="599"/>
      <c r="QTG233" s="360"/>
      <c r="QTH233" s="600"/>
      <c r="QTI233" s="600"/>
      <c r="QTJ233" s="600"/>
      <c r="QTK233" s="598"/>
      <c r="QTL233" s="598"/>
      <c r="QTM233" s="598"/>
      <c r="QTN233" s="598"/>
      <c r="QTO233" s="598"/>
      <c r="QTP233" s="598"/>
      <c r="QTQ233" s="598"/>
      <c r="QTR233" s="598"/>
      <c r="QTS233" s="600"/>
      <c r="QTT233" s="599"/>
      <c r="QTU233" s="599"/>
      <c r="QTV233" s="599"/>
      <c r="QTW233" s="360"/>
      <c r="QTX233" s="600"/>
      <c r="QTY233" s="600"/>
      <c r="QTZ233" s="600"/>
      <c r="QUA233" s="598"/>
      <c r="QUB233" s="598"/>
      <c r="QUC233" s="598"/>
      <c r="QUD233" s="598"/>
      <c r="QUE233" s="598"/>
      <c r="QUF233" s="598"/>
      <c r="QUG233" s="598"/>
      <c r="QUH233" s="598"/>
      <c r="QUI233" s="600"/>
      <c r="QUJ233" s="599"/>
      <c r="QUK233" s="599"/>
      <c r="QUL233" s="599"/>
      <c r="QUM233" s="360"/>
      <c r="QUN233" s="600"/>
      <c r="QUO233" s="600"/>
      <c r="QUP233" s="600"/>
      <c r="QUQ233" s="598"/>
      <c r="QUR233" s="598"/>
      <c r="QUS233" s="598"/>
      <c r="QUT233" s="598"/>
      <c r="QUU233" s="598"/>
      <c r="QUV233" s="598"/>
      <c r="QUW233" s="598"/>
      <c r="QUX233" s="598"/>
      <c r="QUY233" s="600"/>
      <c r="QUZ233" s="599"/>
      <c r="QVA233" s="599"/>
      <c r="QVB233" s="599"/>
      <c r="QVC233" s="360"/>
      <c r="QVD233" s="600"/>
      <c r="QVE233" s="600"/>
      <c r="QVF233" s="600"/>
      <c r="QVG233" s="598"/>
      <c r="QVH233" s="598"/>
      <c r="QVI233" s="598"/>
      <c r="QVJ233" s="598"/>
      <c r="QVK233" s="598"/>
      <c r="QVL233" s="598"/>
      <c r="QVM233" s="598"/>
      <c r="QVN233" s="598"/>
      <c r="QVO233" s="600"/>
      <c r="QVP233" s="599"/>
      <c r="QVQ233" s="599"/>
      <c r="QVR233" s="599"/>
      <c r="QVS233" s="360"/>
      <c r="QVT233" s="600"/>
      <c r="QVU233" s="600"/>
      <c r="QVV233" s="600"/>
      <c r="QVW233" s="598"/>
      <c r="QVX233" s="598"/>
      <c r="QVY233" s="598"/>
      <c r="QVZ233" s="598"/>
      <c r="QWA233" s="598"/>
      <c r="QWB233" s="598"/>
      <c r="QWC233" s="598"/>
      <c r="QWD233" s="598"/>
      <c r="QWE233" s="600"/>
      <c r="QWF233" s="599"/>
      <c r="QWG233" s="599"/>
      <c r="QWH233" s="599"/>
      <c r="QWI233" s="360"/>
      <c r="QWJ233" s="600"/>
      <c r="QWK233" s="600"/>
      <c r="QWL233" s="600"/>
      <c r="QWM233" s="598"/>
      <c r="QWN233" s="598"/>
      <c r="QWO233" s="598"/>
      <c r="QWP233" s="598"/>
      <c r="QWQ233" s="598"/>
      <c r="QWR233" s="598"/>
      <c r="QWS233" s="598"/>
      <c r="QWT233" s="598"/>
      <c r="QWU233" s="600"/>
      <c r="QWV233" s="599"/>
      <c r="QWW233" s="599"/>
      <c r="QWX233" s="599"/>
      <c r="QWY233" s="360"/>
      <c r="QWZ233" s="600"/>
      <c r="QXA233" s="600"/>
      <c r="QXB233" s="600"/>
      <c r="QXC233" s="598"/>
      <c r="QXD233" s="598"/>
      <c r="QXE233" s="598"/>
      <c r="QXF233" s="598"/>
      <c r="QXG233" s="598"/>
      <c r="QXH233" s="598"/>
      <c r="QXI233" s="598"/>
      <c r="QXJ233" s="598"/>
      <c r="QXK233" s="600"/>
      <c r="QXL233" s="599"/>
      <c r="QXM233" s="599"/>
      <c r="QXN233" s="599"/>
      <c r="QXO233" s="360"/>
      <c r="QXP233" s="600"/>
      <c r="QXQ233" s="600"/>
      <c r="QXR233" s="600"/>
      <c r="QXS233" s="598"/>
      <c r="QXT233" s="598"/>
      <c r="QXU233" s="598"/>
      <c r="QXV233" s="598"/>
      <c r="QXW233" s="598"/>
      <c r="QXX233" s="598"/>
      <c r="QXY233" s="598"/>
      <c r="QXZ233" s="598"/>
      <c r="QYA233" s="600"/>
      <c r="QYB233" s="599"/>
      <c r="QYC233" s="599"/>
      <c r="QYD233" s="599"/>
      <c r="QYE233" s="360"/>
      <c r="QYF233" s="600"/>
      <c r="QYG233" s="600"/>
      <c r="QYH233" s="600"/>
      <c r="QYI233" s="598"/>
      <c r="QYJ233" s="598"/>
      <c r="QYK233" s="598"/>
      <c r="QYL233" s="598"/>
      <c r="QYM233" s="598"/>
      <c r="QYN233" s="598"/>
      <c r="QYO233" s="598"/>
      <c r="QYP233" s="598"/>
      <c r="QYQ233" s="600"/>
      <c r="QYR233" s="599"/>
      <c r="QYS233" s="599"/>
      <c r="QYT233" s="599"/>
      <c r="QYU233" s="360"/>
      <c r="QYV233" s="600"/>
      <c r="QYW233" s="600"/>
      <c r="QYX233" s="600"/>
      <c r="QYY233" s="598"/>
      <c r="QYZ233" s="598"/>
      <c r="QZA233" s="598"/>
      <c r="QZB233" s="598"/>
      <c r="QZC233" s="598"/>
      <c r="QZD233" s="598"/>
      <c r="QZE233" s="598"/>
      <c r="QZF233" s="598"/>
      <c r="QZG233" s="600"/>
      <c r="QZH233" s="599"/>
      <c r="QZI233" s="599"/>
      <c r="QZJ233" s="599"/>
      <c r="QZK233" s="360"/>
      <c r="QZL233" s="600"/>
      <c r="QZM233" s="600"/>
      <c r="QZN233" s="600"/>
      <c r="QZO233" s="598"/>
      <c r="QZP233" s="598"/>
      <c r="QZQ233" s="598"/>
      <c r="QZR233" s="598"/>
      <c r="QZS233" s="598"/>
      <c r="QZT233" s="598"/>
      <c r="QZU233" s="598"/>
      <c r="QZV233" s="598"/>
      <c r="QZW233" s="600"/>
      <c r="QZX233" s="599"/>
      <c r="QZY233" s="599"/>
      <c r="QZZ233" s="599"/>
      <c r="RAA233" s="360"/>
      <c r="RAB233" s="600"/>
      <c r="RAC233" s="600"/>
      <c r="RAD233" s="600"/>
      <c r="RAE233" s="598"/>
      <c r="RAF233" s="598"/>
      <c r="RAG233" s="598"/>
      <c r="RAH233" s="598"/>
      <c r="RAI233" s="598"/>
      <c r="RAJ233" s="598"/>
      <c r="RAK233" s="598"/>
      <c r="RAL233" s="598"/>
      <c r="RAM233" s="600"/>
      <c r="RAN233" s="599"/>
      <c r="RAO233" s="599"/>
      <c r="RAP233" s="599"/>
      <c r="RAQ233" s="360"/>
      <c r="RAR233" s="600"/>
      <c r="RAS233" s="600"/>
      <c r="RAT233" s="600"/>
      <c r="RAU233" s="598"/>
      <c r="RAV233" s="598"/>
      <c r="RAW233" s="598"/>
      <c r="RAX233" s="598"/>
      <c r="RAY233" s="598"/>
      <c r="RAZ233" s="598"/>
      <c r="RBA233" s="598"/>
      <c r="RBB233" s="598"/>
      <c r="RBC233" s="600"/>
      <c r="RBD233" s="599"/>
      <c r="RBE233" s="599"/>
      <c r="RBF233" s="599"/>
      <c r="RBG233" s="360"/>
      <c r="RBH233" s="600"/>
      <c r="RBI233" s="600"/>
      <c r="RBJ233" s="600"/>
      <c r="RBK233" s="598"/>
      <c r="RBL233" s="598"/>
      <c r="RBM233" s="598"/>
      <c r="RBN233" s="598"/>
      <c r="RBO233" s="598"/>
      <c r="RBP233" s="598"/>
      <c r="RBQ233" s="598"/>
      <c r="RBR233" s="598"/>
      <c r="RBS233" s="600"/>
      <c r="RBT233" s="599"/>
      <c r="RBU233" s="599"/>
      <c r="RBV233" s="599"/>
      <c r="RBW233" s="360"/>
      <c r="RBX233" s="600"/>
      <c r="RBY233" s="600"/>
      <c r="RBZ233" s="600"/>
      <c r="RCA233" s="598"/>
      <c r="RCB233" s="598"/>
      <c r="RCC233" s="598"/>
      <c r="RCD233" s="598"/>
      <c r="RCE233" s="598"/>
      <c r="RCF233" s="598"/>
      <c r="RCG233" s="598"/>
      <c r="RCH233" s="598"/>
      <c r="RCI233" s="600"/>
      <c r="RCJ233" s="599"/>
      <c r="RCK233" s="599"/>
      <c r="RCL233" s="599"/>
      <c r="RCM233" s="360"/>
      <c r="RCN233" s="600"/>
      <c r="RCO233" s="600"/>
      <c r="RCP233" s="600"/>
      <c r="RCQ233" s="598"/>
      <c r="RCR233" s="598"/>
      <c r="RCS233" s="598"/>
      <c r="RCT233" s="598"/>
      <c r="RCU233" s="598"/>
      <c r="RCV233" s="598"/>
      <c r="RCW233" s="598"/>
      <c r="RCX233" s="598"/>
      <c r="RCY233" s="600"/>
      <c r="RCZ233" s="599"/>
      <c r="RDA233" s="599"/>
      <c r="RDB233" s="599"/>
      <c r="RDC233" s="360"/>
      <c r="RDD233" s="600"/>
      <c r="RDE233" s="600"/>
      <c r="RDF233" s="600"/>
      <c r="RDG233" s="598"/>
      <c r="RDH233" s="598"/>
      <c r="RDI233" s="598"/>
      <c r="RDJ233" s="598"/>
      <c r="RDK233" s="598"/>
      <c r="RDL233" s="598"/>
      <c r="RDM233" s="598"/>
      <c r="RDN233" s="598"/>
      <c r="RDO233" s="600"/>
      <c r="RDP233" s="599"/>
      <c r="RDQ233" s="599"/>
      <c r="RDR233" s="599"/>
      <c r="RDS233" s="360"/>
      <c r="RDT233" s="600"/>
      <c r="RDU233" s="600"/>
      <c r="RDV233" s="600"/>
      <c r="RDW233" s="598"/>
      <c r="RDX233" s="598"/>
      <c r="RDY233" s="598"/>
      <c r="RDZ233" s="598"/>
      <c r="REA233" s="598"/>
      <c r="REB233" s="598"/>
      <c r="REC233" s="598"/>
      <c r="RED233" s="598"/>
      <c r="REE233" s="600"/>
      <c r="REF233" s="599"/>
      <c r="REG233" s="599"/>
      <c r="REH233" s="599"/>
      <c r="REI233" s="360"/>
      <c r="REJ233" s="600"/>
      <c r="REK233" s="600"/>
      <c r="REL233" s="600"/>
      <c r="REM233" s="598"/>
      <c r="REN233" s="598"/>
      <c r="REO233" s="598"/>
      <c r="REP233" s="598"/>
      <c r="REQ233" s="598"/>
      <c r="RER233" s="598"/>
      <c r="RES233" s="598"/>
      <c r="RET233" s="598"/>
      <c r="REU233" s="600"/>
      <c r="REV233" s="599"/>
      <c r="REW233" s="599"/>
      <c r="REX233" s="599"/>
      <c r="REY233" s="360"/>
      <c r="REZ233" s="600"/>
      <c r="RFA233" s="600"/>
      <c r="RFB233" s="600"/>
      <c r="RFC233" s="598"/>
      <c r="RFD233" s="598"/>
      <c r="RFE233" s="598"/>
      <c r="RFF233" s="598"/>
      <c r="RFG233" s="598"/>
      <c r="RFH233" s="598"/>
      <c r="RFI233" s="598"/>
      <c r="RFJ233" s="598"/>
      <c r="RFK233" s="600"/>
      <c r="RFL233" s="599"/>
      <c r="RFM233" s="599"/>
      <c r="RFN233" s="599"/>
      <c r="RFO233" s="360"/>
      <c r="RFP233" s="600"/>
      <c r="RFQ233" s="600"/>
      <c r="RFR233" s="600"/>
      <c r="RFS233" s="598"/>
      <c r="RFT233" s="598"/>
      <c r="RFU233" s="598"/>
      <c r="RFV233" s="598"/>
      <c r="RFW233" s="598"/>
      <c r="RFX233" s="598"/>
      <c r="RFY233" s="598"/>
      <c r="RFZ233" s="598"/>
      <c r="RGA233" s="600"/>
      <c r="RGB233" s="599"/>
      <c r="RGC233" s="599"/>
      <c r="RGD233" s="599"/>
      <c r="RGE233" s="360"/>
      <c r="RGF233" s="600"/>
      <c r="RGG233" s="600"/>
      <c r="RGH233" s="600"/>
      <c r="RGI233" s="598"/>
      <c r="RGJ233" s="598"/>
      <c r="RGK233" s="598"/>
      <c r="RGL233" s="598"/>
      <c r="RGM233" s="598"/>
      <c r="RGN233" s="598"/>
      <c r="RGO233" s="598"/>
      <c r="RGP233" s="598"/>
      <c r="RGQ233" s="600"/>
      <c r="RGR233" s="599"/>
      <c r="RGS233" s="599"/>
      <c r="RGT233" s="599"/>
      <c r="RGU233" s="360"/>
      <c r="RGV233" s="600"/>
      <c r="RGW233" s="600"/>
      <c r="RGX233" s="600"/>
      <c r="RGY233" s="598"/>
      <c r="RGZ233" s="598"/>
      <c r="RHA233" s="598"/>
      <c r="RHB233" s="598"/>
      <c r="RHC233" s="598"/>
      <c r="RHD233" s="598"/>
      <c r="RHE233" s="598"/>
      <c r="RHF233" s="598"/>
      <c r="RHG233" s="600"/>
      <c r="RHH233" s="599"/>
      <c r="RHI233" s="599"/>
      <c r="RHJ233" s="599"/>
      <c r="RHK233" s="360"/>
      <c r="RHL233" s="600"/>
      <c r="RHM233" s="600"/>
      <c r="RHN233" s="600"/>
      <c r="RHO233" s="598"/>
      <c r="RHP233" s="598"/>
      <c r="RHQ233" s="598"/>
      <c r="RHR233" s="598"/>
      <c r="RHS233" s="598"/>
      <c r="RHT233" s="598"/>
      <c r="RHU233" s="598"/>
      <c r="RHV233" s="598"/>
      <c r="RHW233" s="600"/>
      <c r="RHX233" s="599"/>
      <c r="RHY233" s="599"/>
      <c r="RHZ233" s="599"/>
      <c r="RIA233" s="360"/>
      <c r="RIB233" s="600"/>
      <c r="RIC233" s="600"/>
      <c r="RID233" s="600"/>
      <c r="RIE233" s="598"/>
      <c r="RIF233" s="598"/>
      <c r="RIG233" s="598"/>
      <c r="RIH233" s="598"/>
      <c r="RII233" s="598"/>
      <c r="RIJ233" s="598"/>
      <c r="RIK233" s="598"/>
      <c r="RIL233" s="598"/>
      <c r="RIM233" s="600"/>
      <c r="RIN233" s="599"/>
      <c r="RIO233" s="599"/>
      <c r="RIP233" s="599"/>
      <c r="RIQ233" s="360"/>
      <c r="RIR233" s="600"/>
      <c r="RIS233" s="600"/>
      <c r="RIT233" s="600"/>
      <c r="RIU233" s="598"/>
      <c r="RIV233" s="598"/>
      <c r="RIW233" s="598"/>
      <c r="RIX233" s="598"/>
      <c r="RIY233" s="598"/>
      <c r="RIZ233" s="598"/>
      <c r="RJA233" s="598"/>
      <c r="RJB233" s="598"/>
      <c r="RJC233" s="600"/>
      <c r="RJD233" s="599"/>
      <c r="RJE233" s="599"/>
      <c r="RJF233" s="599"/>
      <c r="RJG233" s="360"/>
      <c r="RJH233" s="600"/>
      <c r="RJI233" s="600"/>
      <c r="RJJ233" s="600"/>
      <c r="RJK233" s="598"/>
      <c r="RJL233" s="598"/>
      <c r="RJM233" s="598"/>
      <c r="RJN233" s="598"/>
      <c r="RJO233" s="598"/>
      <c r="RJP233" s="598"/>
      <c r="RJQ233" s="598"/>
      <c r="RJR233" s="598"/>
      <c r="RJS233" s="600"/>
      <c r="RJT233" s="599"/>
      <c r="RJU233" s="599"/>
      <c r="RJV233" s="599"/>
      <c r="RJW233" s="360"/>
      <c r="RJX233" s="600"/>
      <c r="RJY233" s="600"/>
      <c r="RJZ233" s="600"/>
      <c r="RKA233" s="598"/>
      <c r="RKB233" s="598"/>
      <c r="RKC233" s="598"/>
      <c r="RKD233" s="598"/>
      <c r="RKE233" s="598"/>
      <c r="RKF233" s="598"/>
      <c r="RKG233" s="598"/>
      <c r="RKH233" s="598"/>
      <c r="RKI233" s="600"/>
      <c r="RKJ233" s="599"/>
      <c r="RKK233" s="599"/>
      <c r="RKL233" s="599"/>
      <c r="RKM233" s="360"/>
      <c r="RKN233" s="600"/>
      <c r="RKO233" s="600"/>
      <c r="RKP233" s="600"/>
      <c r="RKQ233" s="598"/>
      <c r="RKR233" s="598"/>
      <c r="RKS233" s="598"/>
      <c r="RKT233" s="598"/>
      <c r="RKU233" s="598"/>
      <c r="RKV233" s="598"/>
      <c r="RKW233" s="598"/>
      <c r="RKX233" s="598"/>
      <c r="RKY233" s="600"/>
      <c r="RKZ233" s="599"/>
      <c r="RLA233" s="599"/>
      <c r="RLB233" s="599"/>
      <c r="RLC233" s="360"/>
      <c r="RLD233" s="600"/>
      <c r="RLE233" s="600"/>
      <c r="RLF233" s="600"/>
      <c r="RLG233" s="598"/>
      <c r="RLH233" s="598"/>
      <c r="RLI233" s="598"/>
      <c r="RLJ233" s="598"/>
      <c r="RLK233" s="598"/>
      <c r="RLL233" s="598"/>
      <c r="RLM233" s="598"/>
      <c r="RLN233" s="598"/>
      <c r="RLO233" s="600"/>
      <c r="RLP233" s="599"/>
      <c r="RLQ233" s="599"/>
      <c r="RLR233" s="599"/>
      <c r="RLS233" s="360"/>
      <c r="RLT233" s="600"/>
      <c r="RLU233" s="600"/>
      <c r="RLV233" s="600"/>
      <c r="RLW233" s="598"/>
      <c r="RLX233" s="598"/>
      <c r="RLY233" s="598"/>
      <c r="RLZ233" s="598"/>
      <c r="RMA233" s="598"/>
      <c r="RMB233" s="598"/>
      <c r="RMC233" s="598"/>
      <c r="RMD233" s="598"/>
      <c r="RME233" s="600"/>
      <c r="RMF233" s="599"/>
      <c r="RMG233" s="599"/>
      <c r="RMH233" s="599"/>
      <c r="RMI233" s="360"/>
      <c r="RMJ233" s="600"/>
      <c r="RMK233" s="600"/>
      <c r="RML233" s="600"/>
      <c r="RMM233" s="598"/>
      <c r="RMN233" s="598"/>
      <c r="RMO233" s="598"/>
      <c r="RMP233" s="598"/>
      <c r="RMQ233" s="598"/>
      <c r="RMR233" s="598"/>
      <c r="RMS233" s="598"/>
      <c r="RMT233" s="598"/>
      <c r="RMU233" s="600"/>
      <c r="RMV233" s="599"/>
      <c r="RMW233" s="599"/>
      <c r="RMX233" s="599"/>
      <c r="RMY233" s="360"/>
      <c r="RMZ233" s="600"/>
      <c r="RNA233" s="600"/>
      <c r="RNB233" s="600"/>
      <c r="RNC233" s="598"/>
      <c r="RND233" s="598"/>
      <c r="RNE233" s="598"/>
      <c r="RNF233" s="598"/>
      <c r="RNG233" s="598"/>
      <c r="RNH233" s="598"/>
      <c r="RNI233" s="598"/>
      <c r="RNJ233" s="598"/>
      <c r="RNK233" s="600"/>
      <c r="RNL233" s="599"/>
      <c r="RNM233" s="599"/>
      <c r="RNN233" s="599"/>
      <c r="RNO233" s="360"/>
      <c r="RNP233" s="600"/>
      <c r="RNQ233" s="600"/>
      <c r="RNR233" s="600"/>
      <c r="RNS233" s="598"/>
      <c r="RNT233" s="598"/>
      <c r="RNU233" s="598"/>
      <c r="RNV233" s="598"/>
      <c r="RNW233" s="598"/>
      <c r="RNX233" s="598"/>
      <c r="RNY233" s="598"/>
      <c r="RNZ233" s="598"/>
      <c r="ROA233" s="600"/>
      <c r="ROB233" s="599"/>
      <c r="ROC233" s="599"/>
      <c r="ROD233" s="599"/>
      <c r="ROE233" s="360"/>
      <c r="ROF233" s="600"/>
      <c r="ROG233" s="600"/>
      <c r="ROH233" s="600"/>
      <c r="ROI233" s="598"/>
      <c r="ROJ233" s="598"/>
      <c r="ROK233" s="598"/>
      <c r="ROL233" s="598"/>
      <c r="ROM233" s="598"/>
      <c r="RON233" s="598"/>
      <c r="ROO233" s="598"/>
      <c r="ROP233" s="598"/>
      <c r="ROQ233" s="600"/>
      <c r="ROR233" s="599"/>
      <c r="ROS233" s="599"/>
      <c r="ROT233" s="599"/>
      <c r="ROU233" s="360"/>
      <c r="ROV233" s="600"/>
      <c r="ROW233" s="600"/>
      <c r="ROX233" s="600"/>
      <c r="ROY233" s="598"/>
      <c r="ROZ233" s="598"/>
      <c r="RPA233" s="598"/>
      <c r="RPB233" s="598"/>
      <c r="RPC233" s="598"/>
      <c r="RPD233" s="598"/>
      <c r="RPE233" s="598"/>
      <c r="RPF233" s="598"/>
      <c r="RPG233" s="600"/>
      <c r="RPH233" s="599"/>
      <c r="RPI233" s="599"/>
      <c r="RPJ233" s="599"/>
      <c r="RPK233" s="360"/>
      <c r="RPL233" s="600"/>
      <c r="RPM233" s="600"/>
      <c r="RPN233" s="600"/>
      <c r="RPO233" s="598"/>
      <c r="RPP233" s="598"/>
      <c r="RPQ233" s="598"/>
      <c r="RPR233" s="598"/>
      <c r="RPS233" s="598"/>
      <c r="RPT233" s="598"/>
      <c r="RPU233" s="598"/>
      <c r="RPV233" s="598"/>
      <c r="RPW233" s="600"/>
      <c r="RPX233" s="599"/>
      <c r="RPY233" s="599"/>
      <c r="RPZ233" s="599"/>
      <c r="RQA233" s="360"/>
      <c r="RQB233" s="600"/>
      <c r="RQC233" s="600"/>
      <c r="RQD233" s="600"/>
      <c r="RQE233" s="598"/>
      <c r="RQF233" s="598"/>
      <c r="RQG233" s="598"/>
      <c r="RQH233" s="598"/>
      <c r="RQI233" s="598"/>
      <c r="RQJ233" s="598"/>
      <c r="RQK233" s="598"/>
      <c r="RQL233" s="598"/>
      <c r="RQM233" s="600"/>
      <c r="RQN233" s="599"/>
      <c r="RQO233" s="599"/>
      <c r="RQP233" s="599"/>
      <c r="RQQ233" s="360"/>
      <c r="RQR233" s="600"/>
      <c r="RQS233" s="600"/>
      <c r="RQT233" s="600"/>
      <c r="RQU233" s="598"/>
      <c r="RQV233" s="598"/>
      <c r="RQW233" s="598"/>
      <c r="RQX233" s="598"/>
      <c r="RQY233" s="598"/>
      <c r="RQZ233" s="598"/>
      <c r="RRA233" s="598"/>
      <c r="RRB233" s="598"/>
      <c r="RRC233" s="600"/>
      <c r="RRD233" s="599"/>
      <c r="RRE233" s="599"/>
      <c r="RRF233" s="599"/>
      <c r="RRG233" s="360"/>
      <c r="RRH233" s="600"/>
      <c r="RRI233" s="600"/>
      <c r="RRJ233" s="600"/>
      <c r="RRK233" s="598"/>
      <c r="RRL233" s="598"/>
      <c r="RRM233" s="598"/>
      <c r="RRN233" s="598"/>
      <c r="RRO233" s="598"/>
      <c r="RRP233" s="598"/>
      <c r="RRQ233" s="598"/>
      <c r="RRR233" s="598"/>
      <c r="RRS233" s="600"/>
      <c r="RRT233" s="599"/>
      <c r="RRU233" s="599"/>
      <c r="RRV233" s="599"/>
      <c r="RRW233" s="360"/>
      <c r="RRX233" s="600"/>
      <c r="RRY233" s="600"/>
      <c r="RRZ233" s="600"/>
      <c r="RSA233" s="598"/>
      <c r="RSB233" s="598"/>
      <c r="RSC233" s="598"/>
      <c r="RSD233" s="598"/>
      <c r="RSE233" s="598"/>
      <c r="RSF233" s="598"/>
      <c r="RSG233" s="598"/>
      <c r="RSH233" s="598"/>
      <c r="RSI233" s="600"/>
      <c r="RSJ233" s="599"/>
      <c r="RSK233" s="599"/>
      <c r="RSL233" s="599"/>
      <c r="RSM233" s="360"/>
      <c r="RSN233" s="600"/>
      <c r="RSO233" s="600"/>
      <c r="RSP233" s="600"/>
      <c r="RSQ233" s="598"/>
      <c r="RSR233" s="598"/>
      <c r="RSS233" s="598"/>
      <c r="RST233" s="598"/>
      <c r="RSU233" s="598"/>
      <c r="RSV233" s="598"/>
      <c r="RSW233" s="598"/>
      <c r="RSX233" s="598"/>
      <c r="RSY233" s="600"/>
      <c r="RSZ233" s="599"/>
      <c r="RTA233" s="599"/>
      <c r="RTB233" s="599"/>
      <c r="RTC233" s="360"/>
      <c r="RTD233" s="600"/>
      <c r="RTE233" s="600"/>
      <c r="RTF233" s="600"/>
      <c r="RTG233" s="598"/>
      <c r="RTH233" s="598"/>
      <c r="RTI233" s="598"/>
      <c r="RTJ233" s="598"/>
      <c r="RTK233" s="598"/>
      <c r="RTL233" s="598"/>
      <c r="RTM233" s="598"/>
      <c r="RTN233" s="598"/>
      <c r="RTO233" s="600"/>
      <c r="RTP233" s="599"/>
      <c r="RTQ233" s="599"/>
      <c r="RTR233" s="599"/>
      <c r="RTS233" s="360"/>
      <c r="RTT233" s="600"/>
      <c r="RTU233" s="600"/>
      <c r="RTV233" s="600"/>
      <c r="RTW233" s="598"/>
      <c r="RTX233" s="598"/>
      <c r="RTY233" s="598"/>
      <c r="RTZ233" s="598"/>
      <c r="RUA233" s="598"/>
      <c r="RUB233" s="598"/>
      <c r="RUC233" s="598"/>
      <c r="RUD233" s="598"/>
      <c r="RUE233" s="600"/>
      <c r="RUF233" s="599"/>
      <c r="RUG233" s="599"/>
      <c r="RUH233" s="599"/>
      <c r="RUI233" s="360"/>
      <c r="RUJ233" s="600"/>
      <c r="RUK233" s="600"/>
      <c r="RUL233" s="600"/>
      <c r="RUM233" s="598"/>
      <c r="RUN233" s="598"/>
      <c r="RUO233" s="598"/>
      <c r="RUP233" s="598"/>
      <c r="RUQ233" s="598"/>
      <c r="RUR233" s="598"/>
      <c r="RUS233" s="598"/>
      <c r="RUT233" s="598"/>
      <c r="RUU233" s="600"/>
      <c r="RUV233" s="599"/>
      <c r="RUW233" s="599"/>
      <c r="RUX233" s="599"/>
      <c r="RUY233" s="360"/>
      <c r="RUZ233" s="600"/>
      <c r="RVA233" s="600"/>
      <c r="RVB233" s="600"/>
      <c r="RVC233" s="598"/>
      <c r="RVD233" s="598"/>
      <c r="RVE233" s="598"/>
      <c r="RVF233" s="598"/>
      <c r="RVG233" s="598"/>
      <c r="RVH233" s="598"/>
      <c r="RVI233" s="598"/>
      <c r="RVJ233" s="598"/>
      <c r="RVK233" s="600"/>
      <c r="RVL233" s="599"/>
      <c r="RVM233" s="599"/>
      <c r="RVN233" s="599"/>
      <c r="RVO233" s="360"/>
      <c r="RVP233" s="600"/>
      <c r="RVQ233" s="600"/>
      <c r="RVR233" s="600"/>
      <c r="RVS233" s="598"/>
      <c r="RVT233" s="598"/>
      <c r="RVU233" s="598"/>
      <c r="RVV233" s="598"/>
      <c r="RVW233" s="598"/>
      <c r="RVX233" s="598"/>
      <c r="RVY233" s="598"/>
      <c r="RVZ233" s="598"/>
      <c r="RWA233" s="600"/>
      <c r="RWB233" s="599"/>
      <c r="RWC233" s="599"/>
      <c r="RWD233" s="599"/>
      <c r="RWE233" s="360"/>
      <c r="RWF233" s="600"/>
      <c r="RWG233" s="600"/>
      <c r="RWH233" s="600"/>
      <c r="RWI233" s="598"/>
      <c r="RWJ233" s="598"/>
      <c r="RWK233" s="598"/>
      <c r="RWL233" s="598"/>
      <c r="RWM233" s="598"/>
      <c r="RWN233" s="598"/>
      <c r="RWO233" s="598"/>
      <c r="RWP233" s="598"/>
      <c r="RWQ233" s="600"/>
      <c r="RWR233" s="599"/>
      <c r="RWS233" s="599"/>
      <c r="RWT233" s="599"/>
      <c r="RWU233" s="360"/>
      <c r="RWV233" s="600"/>
      <c r="RWW233" s="600"/>
      <c r="RWX233" s="600"/>
      <c r="RWY233" s="598"/>
      <c r="RWZ233" s="598"/>
      <c r="RXA233" s="598"/>
      <c r="RXB233" s="598"/>
      <c r="RXC233" s="598"/>
      <c r="RXD233" s="598"/>
      <c r="RXE233" s="598"/>
      <c r="RXF233" s="598"/>
      <c r="RXG233" s="600"/>
      <c r="RXH233" s="599"/>
      <c r="RXI233" s="599"/>
      <c r="RXJ233" s="599"/>
      <c r="RXK233" s="360"/>
      <c r="RXL233" s="600"/>
      <c r="RXM233" s="600"/>
      <c r="RXN233" s="600"/>
      <c r="RXO233" s="598"/>
      <c r="RXP233" s="598"/>
      <c r="RXQ233" s="598"/>
      <c r="RXR233" s="598"/>
      <c r="RXS233" s="598"/>
      <c r="RXT233" s="598"/>
      <c r="RXU233" s="598"/>
      <c r="RXV233" s="598"/>
      <c r="RXW233" s="600"/>
      <c r="RXX233" s="599"/>
      <c r="RXY233" s="599"/>
      <c r="RXZ233" s="599"/>
      <c r="RYA233" s="360"/>
      <c r="RYB233" s="600"/>
      <c r="RYC233" s="600"/>
      <c r="RYD233" s="600"/>
      <c r="RYE233" s="598"/>
      <c r="RYF233" s="598"/>
      <c r="RYG233" s="598"/>
      <c r="RYH233" s="598"/>
      <c r="RYI233" s="598"/>
      <c r="RYJ233" s="598"/>
      <c r="RYK233" s="598"/>
      <c r="RYL233" s="598"/>
      <c r="RYM233" s="600"/>
      <c r="RYN233" s="599"/>
      <c r="RYO233" s="599"/>
      <c r="RYP233" s="599"/>
      <c r="RYQ233" s="360"/>
      <c r="RYR233" s="600"/>
      <c r="RYS233" s="600"/>
      <c r="RYT233" s="600"/>
      <c r="RYU233" s="598"/>
      <c r="RYV233" s="598"/>
      <c r="RYW233" s="598"/>
      <c r="RYX233" s="598"/>
      <c r="RYY233" s="598"/>
      <c r="RYZ233" s="598"/>
      <c r="RZA233" s="598"/>
      <c r="RZB233" s="598"/>
      <c r="RZC233" s="600"/>
      <c r="RZD233" s="599"/>
      <c r="RZE233" s="599"/>
      <c r="RZF233" s="599"/>
      <c r="RZG233" s="360"/>
      <c r="RZH233" s="600"/>
      <c r="RZI233" s="600"/>
      <c r="RZJ233" s="600"/>
      <c r="RZK233" s="598"/>
      <c r="RZL233" s="598"/>
      <c r="RZM233" s="598"/>
      <c r="RZN233" s="598"/>
      <c r="RZO233" s="598"/>
      <c r="RZP233" s="598"/>
      <c r="RZQ233" s="598"/>
      <c r="RZR233" s="598"/>
      <c r="RZS233" s="600"/>
      <c r="RZT233" s="599"/>
      <c r="RZU233" s="599"/>
      <c r="RZV233" s="599"/>
      <c r="RZW233" s="360"/>
      <c r="RZX233" s="600"/>
      <c r="RZY233" s="600"/>
      <c r="RZZ233" s="600"/>
      <c r="SAA233" s="598"/>
      <c r="SAB233" s="598"/>
      <c r="SAC233" s="598"/>
      <c r="SAD233" s="598"/>
      <c r="SAE233" s="598"/>
      <c r="SAF233" s="598"/>
      <c r="SAG233" s="598"/>
      <c r="SAH233" s="598"/>
      <c r="SAI233" s="600"/>
      <c r="SAJ233" s="599"/>
      <c r="SAK233" s="599"/>
      <c r="SAL233" s="599"/>
      <c r="SAM233" s="360"/>
      <c r="SAN233" s="600"/>
      <c r="SAO233" s="600"/>
      <c r="SAP233" s="600"/>
      <c r="SAQ233" s="598"/>
      <c r="SAR233" s="598"/>
      <c r="SAS233" s="598"/>
      <c r="SAT233" s="598"/>
      <c r="SAU233" s="598"/>
      <c r="SAV233" s="598"/>
      <c r="SAW233" s="598"/>
      <c r="SAX233" s="598"/>
      <c r="SAY233" s="600"/>
      <c r="SAZ233" s="599"/>
      <c r="SBA233" s="599"/>
      <c r="SBB233" s="599"/>
      <c r="SBC233" s="360"/>
      <c r="SBD233" s="600"/>
      <c r="SBE233" s="600"/>
      <c r="SBF233" s="600"/>
      <c r="SBG233" s="598"/>
      <c r="SBH233" s="598"/>
      <c r="SBI233" s="598"/>
      <c r="SBJ233" s="598"/>
      <c r="SBK233" s="598"/>
      <c r="SBL233" s="598"/>
      <c r="SBM233" s="598"/>
      <c r="SBN233" s="598"/>
      <c r="SBO233" s="600"/>
      <c r="SBP233" s="599"/>
      <c r="SBQ233" s="599"/>
      <c r="SBR233" s="599"/>
      <c r="SBS233" s="360"/>
      <c r="SBT233" s="600"/>
      <c r="SBU233" s="600"/>
      <c r="SBV233" s="600"/>
      <c r="SBW233" s="598"/>
      <c r="SBX233" s="598"/>
      <c r="SBY233" s="598"/>
      <c r="SBZ233" s="598"/>
      <c r="SCA233" s="598"/>
      <c r="SCB233" s="598"/>
      <c r="SCC233" s="598"/>
      <c r="SCD233" s="598"/>
      <c r="SCE233" s="600"/>
      <c r="SCF233" s="599"/>
      <c r="SCG233" s="599"/>
      <c r="SCH233" s="599"/>
      <c r="SCI233" s="360"/>
      <c r="SCJ233" s="600"/>
      <c r="SCK233" s="600"/>
      <c r="SCL233" s="600"/>
      <c r="SCM233" s="598"/>
      <c r="SCN233" s="598"/>
      <c r="SCO233" s="598"/>
      <c r="SCP233" s="598"/>
      <c r="SCQ233" s="598"/>
      <c r="SCR233" s="598"/>
      <c r="SCS233" s="598"/>
      <c r="SCT233" s="598"/>
      <c r="SCU233" s="600"/>
      <c r="SCV233" s="599"/>
      <c r="SCW233" s="599"/>
      <c r="SCX233" s="599"/>
      <c r="SCY233" s="360"/>
      <c r="SCZ233" s="600"/>
      <c r="SDA233" s="600"/>
      <c r="SDB233" s="600"/>
      <c r="SDC233" s="598"/>
      <c r="SDD233" s="598"/>
      <c r="SDE233" s="598"/>
      <c r="SDF233" s="598"/>
      <c r="SDG233" s="598"/>
      <c r="SDH233" s="598"/>
      <c r="SDI233" s="598"/>
      <c r="SDJ233" s="598"/>
      <c r="SDK233" s="600"/>
      <c r="SDL233" s="599"/>
      <c r="SDM233" s="599"/>
      <c r="SDN233" s="599"/>
      <c r="SDO233" s="360"/>
      <c r="SDP233" s="600"/>
      <c r="SDQ233" s="600"/>
      <c r="SDR233" s="600"/>
      <c r="SDS233" s="598"/>
      <c r="SDT233" s="598"/>
      <c r="SDU233" s="598"/>
      <c r="SDV233" s="598"/>
      <c r="SDW233" s="598"/>
      <c r="SDX233" s="598"/>
      <c r="SDY233" s="598"/>
      <c r="SDZ233" s="598"/>
      <c r="SEA233" s="600"/>
      <c r="SEB233" s="599"/>
      <c r="SEC233" s="599"/>
      <c r="SED233" s="599"/>
      <c r="SEE233" s="360"/>
      <c r="SEF233" s="600"/>
      <c r="SEG233" s="600"/>
      <c r="SEH233" s="600"/>
      <c r="SEI233" s="598"/>
      <c r="SEJ233" s="598"/>
      <c r="SEK233" s="598"/>
      <c r="SEL233" s="598"/>
      <c r="SEM233" s="598"/>
      <c r="SEN233" s="598"/>
      <c r="SEO233" s="598"/>
      <c r="SEP233" s="598"/>
      <c r="SEQ233" s="600"/>
      <c r="SER233" s="599"/>
      <c r="SES233" s="599"/>
      <c r="SET233" s="599"/>
      <c r="SEU233" s="360"/>
      <c r="SEV233" s="600"/>
      <c r="SEW233" s="600"/>
      <c r="SEX233" s="600"/>
      <c r="SEY233" s="598"/>
      <c r="SEZ233" s="598"/>
      <c r="SFA233" s="598"/>
      <c r="SFB233" s="598"/>
      <c r="SFC233" s="598"/>
      <c r="SFD233" s="598"/>
      <c r="SFE233" s="598"/>
      <c r="SFF233" s="598"/>
      <c r="SFG233" s="600"/>
      <c r="SFH233" s="599"/>
      <c r="SFI233" s="599"/>
      <c r="SFJ233" s="599"/>
      <c r="SFK233" s="360"/>
      <c r="SFL233" s="600"/>
      <c r="SFM233" s="600"/>
      <c r="SFN233" s="600"/>
      <c r="SFO233" s="598"/>
      <c r="SFP233" s="598"/>
      <c r="SFQ233" s="598"/>
      <c r="SFR233" s="598"/>
      <c r="SFS233" s="598"/>
      <c r="SFT233" s="598"/>
      <c r="SFU233" s="598"/>
      <c r="SFV233" s="598"/>
      <c r="SFW233" s="600"/>
      <c r="SFX233" s="599"/>
      <c r="SFY233" s="599"/>
      <c r="SFZ233" s="599"/>
      <c r="SGA233" s="360"/>
      <c r="SGB233" s="600"/>
      <c r="SGC233" s="600"/>
      <c r="SGD233" s="600"/>
      <c r="SGE233" s="598"/>
      <c r="SGF233" s="598"/>
      <c r="SGG233" s="598"/>
      <c r="SGH233" s="598"/>
      <c r="SGI233" s="598"/>
      <c r="SGJ233" s="598"/>
      <c r="SGK233" s="598"/>
      <c r="SGL233" s="598"/>
      <c r="SGM233" s="600"/>
      <c r="SGN233" s="599"/>
      <c r="SGO233" s="599"/>
      <c r="SGP233" s="599"/>
      <c r="SGQ233" s="360"/>
      <c r="SGR233" s="600"/>
      <c r="SGS233" s="600"/>
      <c r="SGT233" s="600"/>
      <c r="SGU233" s="598"/>
      <c r="SGV233" s="598"/>
      <c r="SGW233" s="598"/>
      <c r="SGX233" s="598"/>
      <c r="SGY233" s="598"/>
      <c r="SGZ233" s="598"/>
      <c r="SHA233" s="598"/>
      <c r="SHB233" s="598"/>
      <c r="SHC233" s="600"/>
      <c r="SHD233" s="599"/>
      <c r="SHE233" s="599"/>
      <c r="SHF233" s="599"/>
      <c r="SHG233" s="360"/>
      <c r="SHH233" s="600"/>
      <c r="SHI233" s="600"/>
      <c r="SHJ233" s="600"/>
      <c r="SHK233" s="598"/>
      <c r="SHL233" s="598"/>
      <c r="SHM233" s="598"/>
      <c r="SHN233" s="598"/>
      <c r="SHO233" s="598"/>
      <c r="SHP233" s="598"/>
      <c r="SHQ233" s="598"/>
      <c r="SHR233" s="598"/>
      <c r="SHS233" s="600"/>
      <c r="SHT233" s="599"/>
      <c r="SHU233" s="599"/>
      <c r="SHV233" s="599"/>
      <c r="SHW233" s="360"/>
      <c r="SHX233" s="600"/>
      <c r="SHY233" s="600"/>
      <c r="SHZ233" s="600"/>
      <c r="SIA233" s="598"/>
      <c r="SIB233" s="598"/>
      <c r="SIC233" s="598"/>
      <c r="SID233" s="598"/>
      <c r="SIE233" s="598"/>
      <c r="SIF233" s="598"/>
      <c r="SIG233" s="598"/>
      <c r="SIH233" s="598"/>
      <c r="SII233" s="600"/>
      <c r="SIJ233" s="599"/>
      <c r="SIK233" s="599"/>
      <c r="SIL233" s="599"/>
      <c r="SIM233" s="360"/>
      <c r="SIN233" s="600"/>
      <c r="SIO233" s="600"/>
      <c r="SIP233" s="600"/>
      <c r="SIQ233" s="598"/>
      <c r="SIR233" s="598"/>
      <c r="SIS233" s="598"/>
      <c r="SIT233" s="598"/>
      <c r="SIU233" s="598"/>
      <c r="SIV233" s="598"/>
      <c r="SIW233" s="598"/>
      <c r="SIX233" s="598"/>
      <c r="SIY233" s="600"/>
      <c r="SIZ233" s="599"/>
      <c r="SJA233" s="599"/>
      <c r="SJB233" s="599"/>
      <c r="SJC233" s="360"/>
      <c r="SJD233" s="600"/>
      <c r="SJE233" s="600"/>
      <c r="SJF233" s="600"/>
      <c r="SJG233" s="598"/>
      <c r="SJH233" s="598"/>
      <c r="SJI233" s="598"/>
      <c r="SJJ233" s="598"/>
      <c r="SJK233" s="598"/>
      <c r="SJL233" s="598"/>
      <c r="SJM233" s="598"/>
      <c r="SJN233" s="598"/>
      <c r="SJO233" s="600"/>
      <c r="SJP233" s="599"/>
      <c r="SJQ233" s="599"/>
      <c r="SJR233" s="599"/>
      <c r="SJS233" s="360"/>
      <c r="SJT233" s="600"/>
      <c r="SJU233" s="600"/>
      <c r="SJV233" s="600"/>
      <c r="SJW233" s="598"/>
      <c r="SJX233" s="598"/>
      <c r="SJY233" s="598"/>
      <c r="SJZ233" s="598"/>
      <c r="SKA233" s="598"/>
      <c r="SKB233" s="598"/>
      <c r="SKC233" s="598"/>
      <c r="SKD233" s="598"/>
      <c r="SKE233" s="600"/>
      <c r="SKF233" s="599"/>
      <c r="SKG233" s="599"/>
      <c r="SKH233" s="599"/>
      <c r="SKI233" s="360"/>
      <c r="SKJ233" s="600"/>
      <c r="SKK233" s="600"/>
      <c r="SKL233" s="600"/>
      <c r="SKM233" s="598"/>
      <c r="SKN233" s="598"/>
      <c r="SKO233" s="598"/>
      <c r="SKP233" s="598"/>
      <c r="SKQ233" s="598"/>
      <c r="SKR233" s="598"/>
      <c r="SKS233" s="598"/>
      <c r="SKT233" s="598"/>
      <c r="SKU233" s="600"/>
      <c r="SKV233" s="599"/>
      <c r="SKW233" s="599"/>
      <c r="SKX233" s="599"/>
      <c r="SKY233" s="360"/>
      <c r="SKZ233" s="600"/>
      <c r="SLA233" s="600"/>
      <c r="SLB233" s="600"/>
      <c r="SLC233" s="598"/>
      <c r="SLD233" s="598"/>
      <c r="SLE233" s="598"/>
      <c r="SLF233" s="598"/>
      <c r="SLG233" s="598"/>
      <c r="SLH233" s="598"/>
      <c r="SLI233" s="598"/>
      <c r="SLJ233" s="598"/>
      <c r="SLK233" s="600"/>
      <c r="SLL233" s="599"/>
      <c r="SLM233" s="599"/>
      <c r="SLN233" s="599"/>
      <c r="SLO233" s="360"/>
      <c r="SLP233" s="600"/>
      <c r="SLQ233" s="600"/>
      <c r="SLR233" s="600"/>
      <c r="SLS233" s="598"/>
      <c r="SLT233" s="598"/>
      <c r="SLU233" s="598"/>
      <c r="SLV233" s="598"/>
      <c r="SLW233" s="598"/>
      <c r="SLX233" s="598"/>
      <c r="SLY233" s="598"/>
      <c r="SLZ233" s="598"/>
      <c r="SMA233" s="600"/>
      <c r="SMB233" s="599"/>
      <c r="SMC233" s="599"/>
      <c r="SMD233" s="599"/>
      <c r="SME233" s="360"/>
      <c r="SMF233" s="600"/>
      <c r="SMG233" s="600"/>
      <c r="SMH233" s="600"/>
      <c r="SMI233" s="598"/>
      <c r="SMJ233" s="598"/>
      <c r="SMK233" s="598"/>
      <c r="SML233" s="598"/>
      <c r="SMM233" s="598"/>
      <c r="SMN233" s="598"/>
      <c r="SMO233" s="598"/>
      <c r="SMP233" s="598"/>
      <c r="SMQ233" s="600"/>
      <c r="SMR233" s="599"/>
      <c r="SMS233" s="599"/>
      <c r="SMT233" s="599"/>
      <c r="SMU233" s="360"/>
      <c r="SMV233" s="600"/>
      <c r="SMW233" s="600"/>
      <c r="SMX233" s="600"/>
      <c r="SMY233" s="598"/>
      <c r="SMZ233" s="598"/>
      <c r="SNA233" s="598"/>
      <c r="SNB233" s="598"/>
      <c r="SNC233" s="598"/>
      <c r="SND233" s="598"/>
      <c r="SNE233" s="598"/>
      <c r="SNF233" s="598"/>
      <c r="SNG233" s="600"/>
      <c r="SNH233" s="599"/>
      <c r="SNI233" s="599"/>
      <c r="SNJ233" s="599"/>
      <c r="SNK233" s="360"/>
      <c r="SNL233" s="600"/>
      <c r="SNM233" s="600"/>
      <c r="SNN233" s="600"/>
      <c r="SNO233" s="598"/>
      <c r="SNP233" s="598"/>
      <c r="SNQ233" s="598"/>
      <c r="SNR233" s="598"/>
      <c r="SNS233" s="598"/>
      <c r="SNT233" s="598"/>
      <c r="SNU233" s="598"/>
      <c r="SNV233" s="598"/>
      <c r="SNW233" s="600"/>
      <c r="SNX233" s="599"/>
      <c r="SNY233" s="599"/>
      <c r="SNZ233" s="599"/>
      <c r="SOA233" s="360"/>
      <c r="SOB233" s="600"/>
      <c r="SOC233" s="600"/>
      <c r="SOD233" s="600"/>
      <c r="SOE233" s="598"/>
      <c r="SOF233" s="598"/>
      <c r="SOG233" s="598"/>
      <c r="SOH233" s="598"/>
      <c r="SOI233" s="598"/>
      <c r="SOJ233" s="598"/>
      <c r="SOK233" s="598"/>
      <c r="SOL233" s="598"/>
      <c r="SOM233" s="600"/>
      <c r="SON233" s="599"/>
      <c r="SOO233" s="599"/>
      <c r="SOP233" s="599"/>
      <c r="SOQ233" s="360"/>
      <c r="SOR233" s="600"/>
      <c r="SOS233" s="600"/>
      <c r="SOT233" s="600"/>
      <c r="SOU233" s="598"/>
      <c r="SOV233" s="598"/>
      <c r="SOW233" s="598"/>
      <c r="SOX233" s="598"/>
      <c r="SOY233" s="598"/>
      <c r="SOZ233" s="598"/>
      <c r="SPA233" s="598"/>
      <c r="SPB233" s="598"/>
      <c r="SPC233" s="600"/>
      <c r="SPD233" s="599"/>
      <c r="SPE233" s="599"/>
      <c r="SPF233" s="599"/>
      <c r="SPG233" s="360"/>
      <c r="SPH233" s="600"/>
      <c r="SPI233" s="600"/>
      <c r="SPJ233" s="600"/>
      <c r="SPK233" s="598"/>
      <c r="SPL233" s="598"/>
      <c r="SPM233" s="598"/>
      <c r="SPN233" s="598"/>
      <c r="SPO233" s="598"/>
      <c r="SPP233" s="598"/>
      <c r="SPQ233" s="598"/>
      <c r="SPR233" s="598"/>
      <c r="SPS233" s="600"/>
      <c r="SPT233" s="599"/>
      <c r="SPU233" s="599"/>
      <c r="SPV233" s="599"/>
      <c r="SPW233" s="360"/>
      <c r="SPX233" s="600"/>
      <c r="SPY233" s="600"/>
      <c r="SPZ233" s="600"/>
      <c r="SQA233" s="598"/>
      <c r="SQB233" s="598"/>
      <c r="SQC233" s="598"/>
      <c r="SQD233" s="598"/>
      <c r="SQE233" s="598"/>
      <c r="SQF233" s="598"/>
      <c r="SQG233" s="598"/>
      <c r="SQH233" s="598"/>
      <c r="SQI233" s="600"/>
      <c r="SQJ233" s="599"/>
      <c r="SQK233" s="599"/>
      <c r="SQL233" s="599"/>
      <c r="SQM233" s="360"/>
      <c r="SQN233" s="600"/>
      <c r="SQO233" s="600"/>
      <c r="SQP233" s="600"/>
      <c r="SQQ233" s="598"/>
      <c r="SQR233" s="598"/>
      <c r="SQS233" s="598"/>
      <c r="SQT233" s="598"/>
      <c r="SQU233" s="598"/>
      <c r="SQV233" s="598"/>
      <c r="SQW233" s="598"/>
      <c r="SQX233" s="598"/>
      <c r="SQY233" s="600"/>
      <c r="SQZ233" s="599"/>
      <c r="SRA233" s="599"/>
      <c r="SRB233" s="599"/>
      <c r="SRC233" s="360"/>
      <c r="SRD233" s="600"/>
      <c r="SRE233" s="600"/>
      <c r="SRF233" s="600"/>
      <c r="SRG233" s="598"/>
      <c r="SRH233" s="598"/>
      <c r="SRI233" s="598"/>
      <c r="SRJ233" s="598"/>
      <c r="SRK233" s="598"/>
      <c r="SRL233" s="598"/>
      <c r="SRM233" s="598"/>
      <c r="SRN233" s="598"/>
      <c r="SRO233" s="600"/>
      <c r="SRP233" s="599"/>
      <c r="SRQ233" s="599"/>
      <c r="SRR233" s="599"/>
      <c r="SRS233" s="360"/>
      <c r="SRT233" s="600"/>
      <c r="SRU233" s="600"/>
      <c r="SRV233" s="600"/>
      <c r="SRW233" s="598"/>
      <c r="SRX233" s="598"/>
      <c r="SRY233" s="598"/>
      <c r="SRZ233" s="598"/>
      <c r="SSA233" s="598"/>
      <c r="SSB233" s="598"/>
      <c r="SSC233" s="598"/>
      <c r="SSD233" s="598"/>
      <c r="SSE233" s="600"/>
      <c r="SSF233" s="599"/>
      <c r="SSG233" s="599"/>
      <c r="SSH233" s="599"/>
      <c r="SSI233" s="360"/>
      <c r="SSJ233" s="600"/>
      <c r="SSK233" s="600"/>
      <c r="SSL233" s="600"/>
      <c r="SSM233" s="598"/>
      <c r="SSN233" s="598"/>
      <c r="SSO233" s="598"/>
      <c r="SSP233" s="598"/>
      <c r="SSQ233" s="598"/>
      <c r="SSR233" s="598"/>
      <c r="SSS233" s="598"/>
      <c r="SST233" s="598"/>
      <c r="SSU233" s="600"/>
      <c r="SSV233" s="599"/>
      <c r="SSW233" s="599"/>
      <c r="SSX233" s="599"/>
      <c r="SSY233" s="360"/>
      <c r="SSZ233" s="600"/>
      <c r="STA233" s="600"/>
      <c r="STB233" s="600"/>
      <c r="STC233" s="598"/>
      <c r="STD233" s="598"/>
      <c r="STE233" s="598"/>
      <c r="STF233" s="598"/>
      <c r="STG233" s="598"/>
      <c r="STH233" s="598"/>
      <c r="STI233" s="598"/>
      <c r="STJ233" s="598"/>
      <c r="STK233" s="600"/>
      <c r="STL233" s="599"/>
      <c r="STM233" s="599"/>
      <c r="STN233" s="599"/>
      <c r="STO233" s="360"/>
      <c r="STP233" s="600"/>
      <c r="STQ233" s="600"/>
      <c r="STR233" s="600"/>
      <c r="STS233" s="598"/>
      <c r="STT233" s="598"/>
      <c r="STU233" s="598"/>
      <c r="STV233" s="598"/>
      <c r="STW233" s="598"/>
      <c r="STX233" s="598"/>
      <c r="STY233" s="598"/>
      <c r="STZ233" s="598"/>
      <c r="SUA233" s="600"/>
      <c r="SUB233" s="599"/>
      <c r="SUC233" s="599"/>
      <c r="SUD233" s="599"/>
      <c r="SUE233" s="360"/>
      <c r="SUF233" s="600"/>
      <c r="SUG233" s="600"/>
      <c r="SUH233" s="600"/>
      <c r="SUI233" s="598"/>
      <c r="SUJ233" s="598"/>
      <c r="SUK233" s="598"/>
      <c r="SUL233" s="598"/>
      <c r="SUM233" s="598"/>
      <c r="SUN233" s="598"/>
      <c r="SUO233" s="598"/>
      <c r="SUP233" s="598"/>
      <c r="SUQ233" s="600"/>
      <c r="SUR233" s="599"/>
      <c r="SUS233" s="599"/>
      <c r="SUT233" s="599"/>
      <c r="SUU233" s="360"/>
      <c r="SUV233" s="600"/>
      <c r="SUW233" s="600"/>
      <c r="SUX233" s="600"/>
      <c r="SUY233" s="598"/>
      <c r="SUZ233" s="598"/>
      <c r="SVA233" s="598"/>
      <c r="SVB233" s="598"/>
      <c r="SVC233" s="598"/>
      <c r="SVD233" s="598"/>
      <c r="SVE233" s="598"/>
      <c r="SVF233" s="598"/>
      <c r="SVG233" s="600"/>
      <c r="SVH233" s="599"/>
      <c r="SVI233" s="599"/>
      <c r="SVJ233" s="599"/>
      <c r="SVK233" s="360"/>
      <c r="SVL233" s="600"/>
      <c r="SVM233" s="600"/>
      <c r="SVN233" s="600"/>
      <c r="SVO233" s="598"/>
      <c r="SVP233" s="598"/>
      <c r="SVQ233" s="598"/>
      <c r="SVR233" s="598"/>
      <c r="SVS233" s="598"/>
      <c r="SVT233" s="598"/>
      <c r="SVU233" s="598"/>
      <c r="SVV233" s="598"/>
      <c r="SVW233" s="600"/>
      <c r="SVX233" s="599"/>
      <c r="SVY233" s="599"/>
      <c r="SVZ233" s="599"/>
      <c r="SWA233" s="360"/>
      <c r="SWB233" s="600"/>
      <c r="SWC233" s="600"/>
      <c r="SWD233" s="600"/>
      <c r="SWE233" s="598"/>
      <c r="SWF233" s="598"/>
      <c r="SWG233" s="598"/>
      <c r="SWH233" s="598"/>
      <c r="SWI233" s="598"/>
      <c r="SWJ233" s="598"/>
      <c r="SWK233" s="598"/>
      <c r="SWL233" s="598"/>
      <c r="SWM233" s="600"/>
      <c r="SWN233" s="599"/>
      <c r="SWO233" s="599"/>
      <c r="SWP233" s="599"/>
      <c r="SWQ233" s="360"/>
      <c r="SWR233" s="600"/>
      <c r="SWS233" s="600"/>
      <c r="SWT233" s="600"/>
      <c r="SWU233" s="598"/>
      <c r="SWV233" s="598"/>
      <c r="SWW233" s="598"/>
      <c r="SWX233" s="598"/>
      <c r="SWY233" s="598"/>
      <c r="SWZ233" s="598"/>
      <c r="SXA233" s="598"/>
      <c r="SXB233" s="598"/>
      <c r="SXC233" s="600"/>
      <c r="SXD233" s="599"/>
      <c r="SXE233" s="599"/>
      <c r="SXF233" s="599"/>
      <c r="SXG233" s="360"/>
      <c r="SXH233" s="600"/>
      <c r="SXI233" s="600"/>
      <c r="SXJ233" s="600"/>
      <c r="SXK233" s="598"/>
      <c r="SXL233" s="598"/>
      <c r="SXM233" s="598"/>
      <c r="SXN233" s="598"/>
      <c r="SXO233" s="598"/>
      <c r="SXP233" s="598"/>
      <c r="SXQ233" s="598"/>
      <c r="SXR233" s="598"/>
      <c r="SXS233" s="600"/>
      <c r="SXT233" s="599"/>
      <c r="SXU233" s="599"/>
      <c r="SXV233" s="599"/>
      <c r="SXW233" s="360"/>
      <c r="SXX233" s="600"/>
      <c r="SXY233" s="600"/>
      <c r="SXZ233" s="600"/>
      <c r="SYA233" s="598"/>
      <c r="SYB233" s="598"/>
      <c r="SYC233" s="598"/>
      <c r="SYD233" s="598"/>
      <c r="SYE233" s="598"/>
      <c r="SYF233" s="598"/>
      <c r="SYG233" s="598"/>
      <c r="SYH233" s="598"/>
      <c r="SYI233" s="600"/>
      <c r="SYJ233" s="599"/>
      <c r="SYK233" s="599"/>
      <c r="SYL233" s="599"/>
      <c r="SYM233" s="360"/>
      <c r="SYN233" s="600"/>
      <c r="SYO233" s="600"/>
      <c r="SYP233" s="600"/>
      <c r="SYQ233" s="598"/>
      <c r="SYR233" s="598"/>
      <c r="SYS233" s="598"/>
      <c r="SYT233" s="598"/>
      <c r="SYU233" s="598"/>
      <c r="SYV233" s="598"/>
      <c r="SYW233" s="598"/>
      <c r="SYX233" s="598"/>
      <c r="SYY233" s="600"/>
      <c r="SYZ233" s="599"/>
      <c r="SZA233" s="599"/>
      <c r="SZB233" s="599"/>
      <c r="SZC233" s="360"/>
      <c r="SZD233" s="600"/>
      <c r="SZE233" s="600"/>
      <c r="SZF233" s="600"/>
      <c r="SZG233" s="598"/>
      <c r="SZH233" s="598"/>
      <c r="SZI233" s="598"/>
      <c r="SZJ233" s="598"/>
      <c r="SZK233" s="598"/>
      <c r="SZL233" s="598"/>
      <c r="SZM233" s="598"/>
      <c r="SZN233" s="598"/>
      <c r="SZO233" s="600"/>
      <c r="SZP233" s="599"/>
      <c r="SZQ233" s="599"/>
      <c r="SZR233" s="599"/>
      <c r="SZS233" s="360"/>
      <c r="SZT233" s="600"/>
      <c r="SZU233" s="600"/>
      <c r="SZV233" s="600"/>
      <c r="SZW233" s="598"/>
      <c r="SZX233" s="598"/>
      <c r="SZY233" s="598"/>
      <c r="SZZ233" s="598"/>
      <c r="TAA233" s="598"/>
      <c r="TAB233" s="598"/>
      <c r="TAC233" s="598"/>
      <c r="TAD233" s="598"/>
      <c r="TAE233" s="600"/>
      <c r="TAF233" s="599"/>
      <c r="TAG233" s="599"/>
      <c r="TAH233" s="599"/>
      <c r="TAI233" s="360"/>
      <c r="TAJ233" s="600"/>
      <c r="TAK233" s="600"/>
      <c r="TAL233" s="600"/>
      <c r="TAM233" s="598"/>
      <c r="TAN233" s="598"/>
      <c r="TAO233" s="598"/>
      <c r="TAP233" s="598"/>
      <c r="TAQ233" s="598"/>
      <c r="TAR233" s="598"/>
      <c r="TAS233" s="598"/>
      <c r="TAT233" s="598"/>
      <c r="TAU233" s="600"/>
      <c r="TAV233" s="599"/>
      <c r="TAW233" s="599"/>
      <c r="TAX233" s="599"/>
      <c r="TAY233" s="360"/>
      <c r="TAZ233" s="600"/>
      <c r="TBA233" s="600"/>
      <c r="TBB233" s="600"/>
      <c r="TBC233" s="598"/>
      <c r="TBD233" s="598"/>
      <c r="TBE233" s="598"/>
      <c r="TBF233" s="598"/>
      <c r="TBG233" s="598"/>
      <c r="TBH233" s="598"/>
      <c r="TBI233" s="598"/>
      <c r="TBJ233" s="598"/>
      <c r="TBK233" s="600"/>
      <c r="TBL233" s="599"/>
      <c r="TBM233" s="599"/>
      <c r="TBN233" s="599"/>
      <c r="TBO233" s="360"/>
      <c r="TBP233" s="600"/>
      <c r="TBQ233" s="600"/>
      <c r="TBR233" s="600"/>
      <c r="TBS233" s="598"/>
      <c r="TBT233" s="598"/>
      <c r="TBU233" s="598"/>
      <c r="TBV233" s="598"/>
      <c r="TBW233" s="598"/>
      <c r="TBX233" s="598"/>
      <c r="TBY233" s="598"/>
      <c r="TBZ233" s="598"/>
      <c r="TCA233" s="600"/>
      <c r="TCB233" s="599"/>
      <c r="TCC233" s="599"/>
      <c r="TCD233" s="599"/>
      <c r="TCE233" s="360"/>
      <c r="TCF233" s="600"/>
      <c r="TCG233" s="600"/>
      <c r="TCH233" s="600"/>
      <c r="TCI233" s="598"/>
      <c r="TCJ233" s="598"/>
      <c r="TCK233" s="598"/>
      <c r="TCL233" s="598"/>
      <c r="TCM233" s="598"/>
      <c r="TCN233" s="598"/>
      <c r="TCO233" s="598"/>
      <c r="TCP233" s="598"/>
      <c r="TCQ233" s="600"/>
      <c r="TCR233" s="599"/>
      <c r="TCS233" s="599"/>
      <c r="TCT233" s="599"/>
      <c r="TCU233" s="360"/>
      <c r="TCV233" s="600"/>
      <c r="TCW233" s="600"/>
      <c r="TCX233" s="600"/>
      <c r="TCY233" s="598"/>
      <c r="TCZ233" s="598"/>
      <c r="TDA233" s="598"/>
      <c r="TDB233" s="598"/>
      <c r="TDC233" s="598"/>
      <c r="TDD233" s="598"/>
      <c r="TDE233" s="598"/>
      <c r="TDF233" s="598"/>
      <c r="TDG233" s="600"/>
      <c r="TDH233" s="599"/>
      <c r="TDI233" s="599"/>
      <c r="TDJ233" s="599"/>
      <c r="TDK233" s="360"/>
      <c r="TDL233" s="600"/>
      <c r="TDM233" s="600"/>
      <c r="TDN233" s="600"/>
      <c r="TDO233" s="598"/>
      <c r="TDP233" s="598"/>
      <c r="TDQ233" s="598"/>
      <c r="TDR233" s="598"/>
      <c r="TDS233" s="598"/>
      <c r="TDT233" s="598"/>
      <c r="TDU233" s="598"/>
      <c r="TDV233" s="598"/>
      <c r="TDW233" s="600"/>
      <c r="TDX233" s="599"/>
      <c r="TDY233" s="599"/>
      <c r="TDZ233" s="599"/>
      <c r="TEA233" s="360"/>
      <c r="TEB233" s="600"/>
      <c r="TEC233" s="600"/>
      <c r="TED233" s="600"/>
      <c r="TEE233" s="598"/>
      <c r="TEF233" s="598"/>
      <c r="TEG233" s="598"/>
      <c r="TEH233" s="598"/>
      <c r="TEI233" s="598"/>
      <c r="TEJ233" s="598"/>
      <c r="TEK233" s="598"/>
      <c r="TEL233" s="598"/>
      <c r="TEM233" s="600"/>
      <c r="TEN233" s="599"/>
      <c r="TEO233" s="599"/>
      <c r="TEP233" s="599"/>
      <c r="TEQ233" s="360"/>
      <c r="TER233" s="600"/>
      <c r="TES233" s="600"/>
      <c r="TET233" s="600"/>
      <c r="TEU233" s="598"/>
      <c r="TEV233" s="598"/>
      <c r="TEW233" s="598"/>
      <c r="TEX233" s="598"/>
      <c r="TEY233" s="598"/>
      <c r="TEZ233" s="598"/>
      <c r="TFA233" s="598"/>
      <c r="TFB233" s="598"/>
      <c r="TFC233" s="600"/>
      <c r="TFD233" s="599"/>
      <c r="TFE233" s="599"/>
      <c r="TFF233" s="599"/>
      <c r="TFG233" s="360"/>
      <c r="TFH233" s="600"/>
      <c r="TFI233" s="600"/>
      <c r="TFJ233" s="600"/>
      <c r="TFK233" s="598"/>
      <c r="TFL233" s="598"/>
      <c r="TFM233" s="598"/>
      <c r="TFN233" s="598"/>
      <c r="TFO233" s="598"/>
      <c r="TFP233" s="598"/>
      <c r="TFQ233" s="598"/>
      <c r="TFR233" s="598"/>
      <c r="TFS233" s="600"/>
      <c r="TFT233" s="599"/>
      <c r="TFU233" s="599"/>
      <c r="TFV233" s="599"/>
      <c r="TFW233" s="360"/>
      <c r="TFX233" s="600"/>
      <c r="TFY233" s="600"/>
      <c r="TFZ233" s="600"/>
      <c r="TGA233" s="598"/>
      <c r="TGB233" s="598"/>
      <c r="TGC233" s="598"/>
      <c r="TGD233" s="598"/>
      <c r="TGE233" s="598"/>
      <c r="TGF233" s="598"/>
      <c r="TGG233" s="598"/>
      <c r="TGH233" s="598"/>
      <c r="TGI233" s="600"/>
      <c r="TGJ233" s="599"/>
      <c r="TGK233" s="599"/>
      <c r="TGL233" s="599"/>
      <c r="TGM233" s="360"/>
      <c r="TGN233" s="600"/>
      <c r="TGO233" s="600"/>
      <c r="TGP233" s="600"/>
      <c r="TGQ233" s="598"/>
      <c r="TGR233" s="598"/>
      <c r="TGS233" s="598"/>
      <c r="TGT233" s="598"/>
      <c r="TGU233" s="598"/>
      <c r="TGV233" s="598"/>
      <c r="TGW233" s="598"/>
      <c r="TGX233" s="598"/>
      <c r="TGY233" s="600"/>
      <c r="TGZ233" s="599"/>
      <c r="THA233" s="599"/>
      <c r="THB233" s="599"/>
      <c r="THC233" s="360"/>
      <c r="THD233" s="600"/>
      <c r="THE233" s="600"/>
      <c r="THF233" s="600"/>
      <c r="THG233" s="598"/>
      <c r="THH233" s="598"/>
      <c r="THI233" s="598"/>
      <c r="THJ233" s="598"/>
      <c r="THK233" s="598"/>
      <c r="THL233" s="598"/>
      <c r="THM233" s="598"/>
      <c r="THN233" s="598"/>
      <c r="THO233" s="600"/>
      <c r="THP233" s="599"/>
      <c r="THQ233" s="599"/>
      <c r="THR233" s="599"/>
      <c r="THS233" s="360"/>
      <c r="THT233" s="600"/>
      <c r="THU233" s="600"/>
      <c r="THV233" s="600"/>
      <c r="THW233" s="598"/>
      <c r="THX233" s="598"/>
      <c r="THY233" s="598"/>
      <c r="THZ233" s="598"/>
      <c r="TIA233" s="598"/>
      <c r="TIB233" s="598"/>
      <c r="TIC233" s="598"/>
      <c r="TID233" s="598"/>
      <c r="TIE233" s="600"/>
      <c r="TIF233" s="599"/>
      <c r="TIG233" s="599"/>
      <c r="TIH233" s="599"/>
      <c r="TII233" s="360"/>
      <c r="TIJ233" s="600"/>
      <c r="TIK233" s="600"/>
      <c r="TIL233" s="600"/>
      <c r="TIM233" s="598"/>
      <c r="TIN233" s="598"/>
      <c r="TIO233" s="598"/>
      <c r="TIP233" s="598"/>
      <c r="TIQ233" s="598"/>
      <c r="TIR233" s="598"/>
      <c r="TIS233" s="598"/>
      <c r="TIT233" s="598"/>
      <c r="TIU233" s="600"/>
      <c r="TIV233" s="599"/>
      <c r="TIW233" s="599"/>
      <c r="TIX233" s="599"/>
      <c r="TIY233" s="360"/>
      <c r="TIZ233" s="600"/>
      <c r="TJA233" s="600"/>
      <c r="TJB233" s="600"/>
      <c r="TJC233" s="598"/>
      <c r="TJD233" s="598"/>
      <c r="TJE233" s="598"/>
      <c r="TJF233" s="598"/>
      <c r="TJG233" s="598"/>
      <c r="TJH233" s="598"/>
      <c r="TJI233" s="598"/>
      <c r="TJJ233" s="598"/>
      <c r="TJK233" s="600"/>
      <c r="TJL233" s="599"/>
      <c r="TJM233" s="599"/>
      <c r="TJN233" s="599"/>
      <c r="TJO233" s="360"/>
      <c r="TJP233" s="600"/>
      <c r="TJQ233" s="600"/>
      <c r="TJR233" s="600"/>
      <c r="TJS233" s="598"/>
      <c r="TJT233" s="598"/>
      <c r="TJU233" s="598"/>
      <c r="TJV233" s="598"/>
      <c r="TJW233" s="598"/>
      <c r="TJX233" s="598"/>
      <c r="TJY233" s="598"/>
      <c r="TJZ233" s="598"/>
      <c r="TKA233" s="600"/>
      <c r="TKB233" s="599"/>
      <c r="TKC233" s="599"/>
      <c r="TKD233" s="599"/>
      <c r="TKE233" s="360"/>
      <c r="TKF233" s="600"/>
      <c r="TKG233" s="600"/>
      <c r="TKH233" s="600"/>
      <c r="TKI233" s="598"/>
      <c r="TKJ233" s="598"/>
      <c r="TKK233" s="598"/>
      <c r="TKL233" s="598"/>
      <c r="TKM233" s="598"/>
      <c r="TKN233" s="598"/>
      <c r="TKO233" s="598"/>
      <c r="TKP233" s="598"/>
      <c r="TKQ233" s="600"/>
      <c r="TKR233" s="599"/>
      <c r="TKS233" s="599"/>
      <c r="TKT233" s="599"/>
      <c r="TKU233" s="360"/>
      <c r="TKV233" s="600"/>
      <c r="TKW233" s="600"/>
      <c r="TKX233" s="600"/>
      <c r="TKY233" s="598"/>
      <c r="TKZ233" s="598"/>
      <c r="TLA233" s="598"/>
      <c r="TLB233" s="598"/>
      <c r="TLC233" s="598"/>
      <c r="TLD233" s="598"/>
      <c r="TLE233" s="598"/>
      <c r="TLF233" s="598"/>
      <c r="TLG233" s="600"/>
      <c r="TLH233" s="599"/>
      <c r="TLI233" s="599"/>
      <c r="TLJ233" s="599"/>
      <c r="TLK233" s="360"/>
      <c r="TLL233" s="600"/>
      <c r="TLM233" s="600"/>
      <c r="TLN233" s="600"/>
      <c r="TLO233" s="598"/>
      <c r="TLP233" s="598"/>
      <c r="TLQ233" s="598"/>
      <c r="TLR233" s="598"/>
      <c r="TLS233" s="598"/>
      <c r="TLT233" s="598"/>
      <c r="TLU233" s="598"/>
      <c r="TLV233" s="598"/>
      <c r="TLW233" s="600"/>
      <c r="TLX233" s="599"/>
      <c r="TLY233" s="599"/>
      <c r="TLZ233" s="599"/>
      <c r="TMA233" s="360"/>
      <c r="TMB233" s="600"/>
      <c r="TMC233" s="600"/>
      <c r="TMD233" s="600"/>
      <c r="TME233" s="598"/>
      <c r="TMF233" s="598"/>
      <c r="TMG233" s="598"/>
      <c r="TMH233" s="598"/>
      <c r="TMI233" s="598"/>
      <c r="TMJ233" s="598"/>
      <c r="TMK233" s="598"/>
      <c r="TML233" s="598"/>
      <c r="TMM233" s="600"/>
      <c r="TMN233" s="599"/>
      <c r="TMO233" s="599"/>
      <c r="TMP233" s="599"/>
      <c r="TMQ233" s="360"/>
      <c r="TMR233" s="600"/>
      <c r="TMS233" s="600"/>
      <c r="TMT233" s="600"/>
      <c r="TMU233" s="598"/>
      <c r="TMV233" s="598"/>
      <c r="TMW233" s="598"/>
      <c r="TMX233" s="598"/>
      <c r="TMY233" s="598"/>
      <c r="TMZ233" s="598"/>
      <c r="TNA233" s="598"/>
      <c r="TNB233" s="598"/>
      <c r="TNC233" s="600"/>
      <c r="TND233" s="599"/>
      <c r="TNE233" s="599"/>
      <c r="TNF233" s="599"/>
      <c r="TNG233" s="360"/>
      <c r="TNH233" s="600"/>
      <c r="TNI233" s="600"/>
      <c r="TNJ233" s="600"/>
      <c r="TNK233" s="598"/>
      <c r="TNL233" s="598"/>
      <c r="TNM233" s="598"/>
      <c r="TNN233" s="598"/>
      <c r="TNO233" s="598"/>
      <c r="TNP233" s="598"/>
      <c r="TNQ233" s="598"/>
      <c r="TNR233" s="598"/>
      <c r="TNS233" s="600"/>
      <c r="TNT233" s="599"/>
      <c r="TNU233" s="599"/>
      <c r="TNV233" s="599"/>
      <c r="TNW233" s="360"/>
      <c r="TNX233" s="600"/>
      <c r="TNY233" s="600"/>
      <c r="TNZ233" s="600"/>
      <c r="TOA233" s="598"/>
      <c r="TOB233" s="598"/>
      <c r="TOC233" s="598"/>
      <c r="TOD233" s="598"/>
      <c r="TOE233" s="598"/>
      <c r="TOF233" s="598"/>
      <c r="TOG233" s="598"/>
      <c r="TOH233" s="598"/>
      <c r="TOI233" s="600"/>
      <c r="TOJ233" s="599"/>
      <c r="TOK233" s="599"/>
      <c r="TOL233" s="599"/>
      <c r="TOM233" s="360"/>
      <c r="TON233" s="600"/>
      <c r="TOO233" s="600"/>
      <c r="TOP233" s="600"/>
      <c r="TOQ233" s="598"/>
      <c r="TOR233" s="598"/>
      <c r="TOS233" s="598"/>
      <c r="TOT233" s="598"/>
      <c r="TOU233" s="598"/>
      <c r="TOV233" s="598"/>
      <c r="TOW233" s="598"/>
      <c r="TOX233" s="598"/>
      <c r="TOY233" s="600"/>
      <c r="TOZ233" s="599"/>
      <c r="TPA233" s="599"/>
      <c r="TPB233" s="599"/>
      <c r="TPC233" s="360"/>
      <c r="TPD233" s="600"/>
      <c r="TPE233" s="600"/>
      <c r="TPF233" s="600"/>
      <c r="TPG233" s="598"/>
      <c r="TPH233" s="598"/>
      <c r="TPI233" s="598"/>
      <c r="TPJ233" s="598"/>
      <c r="TPK233" s="598"/>
      <c r="TPL233" s="598"/>
      <c r="TPM233" s="598"/>
      <c r="TPN233" s="598"/>
      <c r="TPO233" s="600"/>
      <c r="TPP233" s="599"/>
      <c r="TPQ233" s="599"/>
      <c r="TPR233" s="599"/>
      <c r="TPS233" s="360"/>
      <c r="TPT233" s="600"/>
      <c r="TPU233" s="600"/>
      <c r="TPV233" s="600"/>
      <c r="TPW233" s="598"/>
      <c r="TPX233" s="598"/>
      <c r="TPY233" s="598"/>
      <c r="TPZ233" s="598"/>
      <c r="TQA233" s="598"/>
      <c r="TQB233" s="598"/>
      <c r="TQC233" s="598"/>
      <c r="TQD233" s="598"/>
      <c r="TQE233" s="600"/>
      <c r="TQF233" s="599"/>
      <c r="TQG233" s="599"/>
      <c r="TQH233" s="599"/>
      <c r="TQI233" s="360"/>
      <c r="TQJ233" s="600"/>
      <c r="TQK233" s="600"/>
      <c r="TQL233" s="600"/>
      <c r="TQM233" s="598"/>
      <c r="TQN233" s="598"/>
      <c r="TQO233" s="598"/>
      <c r="TQP233" s="598"/>
      <c r="TQQ233" s="598"/>
      <c r="TQR233" s="598"/>
      <c r="TQS233" s="598"/>
      <c r="TQT233" s="598"/>
      <c r="TQU233" s="600"/>
      <c r="TQV233" s="599"/>
      <c r="TQW233" s="599"/>
      <c r="TQX233" s="599"/>
      <c r="TQY233" s="360"/>
      <c r="TQZ233" s="600"/>
      <c r="TRA233" s="600"/>
      <c r="TRB233" s="600"/>
      <c r="TRC233" s="598"/>
      <c r="TRD233" s="598"/>
      <c r="TRE233" s="598"/>
      <c r="TRF233" s="598"/>
      <c r="TRG233" s="598"/>
      <c r="TRH233" s="598"/>
      <c r="TRI233" s="598"/>
      <c r="TRJ233" s="598"/>
      <c r="TRK233" s="600"/>
      <c r="TRL233" s="599"/>
      <c r="TRM233" s="599"/>
      <c r="TRN233" s="599"/>
      <c r="TRO233" s="360"/>
      <c r="TRP233" s="600"/>
      <c r="TRQ233" s="600"/>
      <c r="TRR233" s="600"/>
      <c r="TRS233" s="598"/>
      <c r="TRT233" s="598"/>
      <c r="TRU233" s="598"/>
      <c r="TRV233" s="598"/>
      <c r="TRW233" s="598"/>
      <c r="TRX233" s="598"/>
      <c r="TRY233" s="598"/>
      <c r="TRZ233" s="598"/>
      <c r="TSA233" s="600"/>
      <c r="TSB233" s="599"/>
      <c r="TSC233" s="599"/>
      <c r="TSD233" s="599"/>
      <c r="TSE233" s="360"/>
      <c r="TSF233" s="600"/>
      <c r="TSG233" s="600"/>
      <c r="TSH233" s="600"/>
      <c r="TSI233" s="598"/>
      <c r="TSJ233" s="598"/>
      <c r="TSK233" s="598"/>
      <c r="TSL233" s="598"/>
      <c r="TSM233" s="598"/>
      <c r="TSN233" s="598"/>
      <c r="TSO233" s="598"/>
      <c r="TSP233" s="598"/>
      <c r="TSQ233" s="600"/>
      <c r="TSR233" s="599"/>
      <c r="TSS233" s="599"/>
      <c r="TST233" s="599"/>
      <c r="TSU233" s="360"/>
      <c r="TSV233" s="600"/>
      <c r="TSW233" s="600"/>
      <c r="TSX233" s="600"/>
      <c r="TSY233" s="598"/>
      <c r="TSZ233" s="598"/>
      <c r="TTA233" s="598"/>
      <c r="TTB233" s="598"/>
      <c r="TTC233" s="598"/>
      <c r="TTD233" s="598"/>
      <c r="TTE233" s="598"/>
      <c r="TTF233" s="598"/>
      <c r="TTG233" s="600"/>
      <c r="TTH233" s="599"/>
      <c r="TTI233" s="599"/>
      <c r="TTJ233" s="599"/>
      <c r="TTK233" s="360"/>
      <c r="TTL233" s="600"/>
      <c r="TTM233" s="600"/>
      <c r="TTN233" s="600"/>
      <c r="TTO233" s="598"/>
      <c r="TTP233" s="598"/>
      <c r="TTQ233" s="598"/>
      <c r="TTR233" s="598"/>
      <c r="TTS233" s="598"/>
      <c r="TTT233" s="598"/>
      <c r="TTU233" s="598"/>
      <c r="TTV233" s="598"/>
      <c r="TTW233" s="600"/>
      <c r="TTX233" s="599"/>
      <c r="TTY233" s="599"/>
      <c r="TTZ233" s="599"/>
      <c r="TUA233" s="360"/>
      <c r="TUB233" s="600"/>
      <c r="TUC233" s="600"/>
      <c r="TUD233" s="600"/>
      <c r="TUE233" s="598"/>
      <c r="TUF233" s="598"/>
      <c r="TUG233" s="598"/>
      <c r="TUH233" s="598"/>
      <c r="TUI233" s="598"/>
      <c r="TUJ233" s="598"/>
      <c r="TUK233" s="598"/>
      <c r="TUL233" s="598"/>
      <c r="TUM233" s="600"/>
      <c r="TUN233" s="599"/>
      <c r="TUO233" s="599"/>
      <c r="TUP233" s="599"/>
      <c r="TUQ233" s="360"/>
      <c r="TUR233" s="600"/>
      <c r="TUS233" s="600"/>
      <c r="TUT233" s="600"/>
      <c r="TUU233" s="598"/>
      <c r="TUV233" s="598"/>
      <c r="TUW233" s="598"/>
      <c r="TUX233" s="598"/>
      <c r="TUY233" s="598"/>
      <c r="TUZ233" s="598"/>
      <c r="TVA233" s="598"/>
      <c r="TVB233" s="598"/>
      <c r="TVC233" s="600"/>
      <c r="TVD233" s="599"/>
      <c r="TVE233" s="599"/>
      <c r="TVF233" s="599"/>
      <c r="TVG233" s="360"/>
      <c r="TVH233" s="600"/>
      <c r="TVI233" s="600"/>
      <c r="TVJ233" s="600"/>
      <c r="TVK233" s="598"/>
      <c r="TVL233" s="598"/>
      <c r="TVM233" s="598"/>
      <c r="TVN233" s="598"/>
      <c r="TVO233" s="598"/>
      <c r="TVP233" s="598"/>
      <c r="TVQ233" s="598"/>
      <c r="TVR233" s="598"/>
      <c r="TVS233" s="600"/>
      <c r="TVT233" s="599"/>
      <c r="TVU233" s="599"/>
      <c r="TVV233" s="599"/>
      <c r="TVW233" s="360"/>
      <c r="TVX233" s="600"/>
      <c r="TVY233" s="600"/>
      <c r="TVZ233" s="600"/>
      <c r="TWA233" s="598"/>
      <c r="TWB233" s="598"/>
      <c r="TWC233" s="598"/>
      <c r="TWD233" s="598"/>
      <c r="TWE233" s="598"/>
      <c r="TWF233" s="598"/>
      <c r="TWG233" s="598"/>
      <c r="TWH233" s="598"/>
      <c r="TWI233" s="600"/>
      <c r="TWJ233" s="599"/>
      <c r="TWK233" s="599"/>
      <c r="TWL233" s="599"/>
      <c r="TWM233" s="360"/>
      <c r="TWN233" s="600"/>
      <c r="TWO233" s="600"/>
      <c r="TWP233" s="600"/>
      <c r="TWQ233" s="598"/>
      <c r="TWR233" s="598"/>
      <c r="TWS233" s="598"/>
      <c r="TWT233" s="598"/>
      <c r="TWU233" s="598"/>
      <c r="TWV233" s="598"/>
      <c r="TWW233" s="598"/>
      <c r="TWX233" s="598"/>
      <c r="TWY233" s="600"/>
      <c r="TWZ233" s="599"/>
      <c r="TXA233" s="599"/>
      <c r="TXB233" s="599"/>
      <c r="TXC233" s="360"/>
      <c r="TXD233" s="600"/>
      <c r="TXE233" s="600"/>
      <c r="TXF233" s="600"/>
      <c r="TXG233" s="598"/>
      <c r="TXH233" s="598"/>
      <c r="TXI233" s="598"/>
      <c r="TXJ233" s="598"/>
      <c r="TXK233" s="598"/>
      <c r="TXL233" s="598"/>
      <c r="TXM233" s="598"/>
      <c r="TXN233" s="598"/>
      <c r="TXO233" s="600"/>
      <c r="TXP233" s="599"/>
      <c r="TXQ233" s="599"/>
      <c r="TXR233" s="599"/>
      <c r="TXS233" s="360"/>
      <c r="TXT233" s="600"/>
      <c r="TXU233" s="600"/>
      <c r="TXV233" s="600"/>
      <c r="TXW233" s="598"/>
      <c r="TXX233" s="598"/>
      <c r="TXY233" s="598"/>
      <c r="TXZ233" s="598"/>
      <c r="TYA233" s="598"/>
      <c r="TYB233" s="598"/>
      <c r="TYC233" s="598"/>
      <c r="TYD233" s="598"/>
      <c r="TYE233" s="600"/>
      <c r="TYF233" s="599"/>
      <c r="TYG233" s="599"/>
      <c r="TYH233" s="599"/>
      <c r="TYI233" s="360"/>
      <c r="TYJ233" s="600"/>
      <c r="TYK233" s="600"/>
      <c r="TYL233" s="600"/>
      <c r="TYM233" s="598"/>
      <c r="TYN233" s="598"/>
      <c r="TYO233" s="598"/>
      <c r="TYP233" s="598"/>
      <c r="TYQ233" s="598"/>
      <c r="TYR233" s="598"/>
      <c r="TYS233" s="598"/>
      <c r="TYT233" s="598"/>
      <c r="TYU233" s="600"/>
      <c r="TYV233" s="599"/>
      <c r="TYW233" s="599"/>
      <c r="TYX233" s="599"/>
      <c r="TYY233" s="360"/>
      <c r="TYZ233" s="600"/>
      <c r="TZA233" s="600"/>
      <c r="TZB233" s="600"/>
      <c r="TZC233" s="598"/>
      <c r="TZD233" s="598"/>
      <c r="TZE233" s="598"/>
      <c r="TZF233" s="598"/>
      <c r="TZG233" s="598"/>
      <c r="TZH233" s="598"/>
      <c r="TZI233" s="598"/>
      <c r="TZJ233" s="598"/>
      <c r="TZK233" s="600"/>
      <c r="TZL233" s="599"/>
      <c r="TZM233" s="599"/>
      <c r="TZN233" s="599"/>
      <c r="TZO233" s="360"/>
      <c r="TZP233" s="600"/>
      <c r="TZQ233" s="600"/>
      <c r="TZR233" s="600"/>
      <c r="TZS233" s="598"/>
      <c r="TZT233" s="598"/>
      <c r="TZU233" s="598"/>
      <c r="TZV233" s="598"/>
      <c r="TZW233" s="598"/>
      <c r="TZX233" s="598"/>
      <c r="TZY233" s="598"/>
      <c r="TZZ233" s="598"/>
      <c r="UAA233" s="600"/>
      <c r="UAB233" s="599"/>
      <c r="UAC233" s="599"/>
      <c r="UAD233" s="599"/>
      <c r="UAE233" s="360"/>
      <c r="UAF233" s="600"/>
      <c r="UAG233" s="600"/>
      <c r="UAH233" s="600"/>
      <c r="UAI233" s="598"/>
      <c r="UAJ233" s="598"/>
      <c r="UAK233" s="598"/>
      <c r="UAL233" s="598"/>
      <c r="UAM233" s="598"/>
      <c r="UAN233" s="598"/>
      <c r="UAO233" s="598"/>
      <c r="UAP233" s="598"/>
      <c r="UAQ233" s="600"/>
      <c r="UAR233" s="599"/>
      <c r="UAS233" s="599"/>
      <c r="UAT233" s="599"/>
      <c r="UAU233" s="360"/>
      <c r="UAV233" s="600"/>
      <c r="UAW233" s="600"/>
      <c r="UAX233" s="600"/>
      <c r="UAY233" s="598"/>
      <c r="UAZ233" s="598"/>
      <c r="UBA233" s="598"/>
      <c r="UBB233" s="598"/>
      <c r="UBC233" s="598"/>
      <c r="UBD233" s="598"/>
      <c r="UBE233" s="598"/>
      <c r="UBF233" s="598"/>
      <c r="UBG233" s="600"/>
      <c r="UBH233" s="599"/>
      <c r="UBI233" s="599"/>
      <c r="UBJ233" s="599"/>
      <c r="UBK233" s="360"/>
      <c r="UBL233" s="600"/>
      <c r="UBM233" s="600"/>
      <c r="UBN233" s="600"/>
      <c r="UBO233" s="598"/>
      <c r="UBP233" s="598"/>
      <c r="UBQ233" s="598"/>
      <c r="UBR233" s="598"/>
      <c r="UBS233" s="598"/>
      <c r="UBT233" s="598"/>
      <c r="UBU233" s="598"/>
      <c r="UBV233" s="598"/>
      <c r="UBW233" s="600"/>
      <c r="UBX233" s="599"/>
      <c r="UBY233" s="599"/>
      <c r="UBZ233" s="599"/>
      <c r="UCA233" s="360"/>
      <c r="UCB233" s="600"/>
      <c r="UCC233" s="600"/>
      <c r="UCD233" s="600"/>
      <c r="UCE233" s="598"/>
      <c r="UCF233" s="598"/>
      <c r="UCG233" s="598"/>
      <c r="UCH233" s="598"/>
      <c r="UCI233" s="598"/>
      <c r="UCJ233" s="598"/>
      <c r="UCK233" s="598"/>
      <c r="UCL233" s="598"/>
      <c r="UCM233" s="600"/>
      <c r="UCN233" s="599"/>
      <c r="UCO233" s="599"/>
      <c r="UCP233" s="599"/>
      <c r="UCQ233" s="360"/>
      <c r="UCR233" s="600"/>
      <c r="UCS233" s="600"/>
      <c r="UCT233" s="600"/>
      <c r="UCU233" s="598"/>
      <c r="UCV233" s="598"/>
      <c r="UCW233" s="598"/>
      <c r="UCX233" s="598"/>
      <c r="UCY233" s="598"/>
      <c r="UCZ233" s="598"/>
      <c r="UDA233" s="598"/>
      <c r="UDB233" s="598"/>
      <c r="UDC233" s="600"/>
      <c r="UDD233" s="599"/>
      <c r="UDE233" s="599"/>
      <c r="UDF233" s="599"/>
      <c r="UDG233" s="360"/>
      <c r="UDH233" s="600"/>
      <c r="UDI233" s="600"/>
      <c r="UDJ233" s="600"/>
      <c r="UDK233" s="598"/>
      <c r="UDL233" s="598"/>
      <c r="UDM233" s="598"/>
      <c r="UDN233" s="598"/>
      <c r="UDO233" s="598"/>
      <c r="UDP233" s="598"/>
      <c r="UDQ233" s="598"/>
      <c r="UDR233" s="598"/>
      <c r="UDS233" s="600"/>
      <c r="UDT233" s="599"/>
      <c r="UDU233" s="599"/>
      <c r="UDV233" s="599"/>
      <c r="UDW233" s="360"/>
      <c r="UDX233" s="600"/>
      <c r="UDY233" s="600"/>
      <c r="UDZ233" s="600"/>
      <c r="UEA233" s="598"/>
      <c r="UEB233" s="598"/>
      <c r="UEC233" s="598"/>
      <c r="UED233" s="598"/>
      <c r="UEE233" s="598"/>
      <c r="UEF233" s="598"/>
      <c r="UEG233" s="598"/>
      <c r="UEH233" s="598"/>
      <c r="UEI233" s="600"/>
      <c r="UEJ233" s="599"/>
      <c r="UEK233" s="599"/>
      <c r="UEL233" s="599"/>
      <c r="UEM233" s="360"/>
      <c r="UEN233" s="600"/>
      <c r="UEO233" s="600"/>
      <c r="UEP233" s="600"/>
      <c r="UEQ233" s="598"/>
      <c r="UER233" s="598"/>
      <c r="UES233" s="598"/>
      <c r="UET233" s="598"/>
      <c r="UEU233" s="598"/>
      <c r="UEV233" s="598"/>
      <c r="UEW233" s="598"/>
      <c r="UEX233" s="598"/>
      <c r="UEY233" s="600"/>
      <c r="UEZ233" s="599"/>
      <c r="UFA233" s="599"/>
      <c r="UFB233" s="599"/>
      <c r="UFC233" s="360"/>
      <c r="UFD233" s="600"/>
      <c r="UFE233" s="600"/>
      <c r="UFF233" s="600"/>
      <c r="UFG233" s="598"/>
      <c r="UFH233" s="598"/>
      <c r="UFI233" s="598"/>
      <c r="UFJ233" s="598"/>
      <c r="UFK233" s="598"/>
      <c r="UFL233" s="598"/>
      <c r="UFM233" s="598"/>
      <c r="UFN233" s="598"/>
      <c r="UFO233" s="600"/>
      <c r="UFP233" s="599"/>
      <c r="UFQ233" s="599"/>
      <c r="UFR233" s="599"/>
      <c r="UFS233" s="360"/>
      <c r="UFT233" s="600"/>
      <c r="UFU233" s="600"/>
      <c r="UFV233" s="600"/>
      <c r="UFW233" s="598"/>
      <c r="UFX233" s="598"/>
      <c r="UFY233" s="598"/>
      <c r="UFZ233" s="598"/>
      <c r="UGA233" s="598"/>
      <c r="UGB233" s="598"/>
      <c r="UGC233" s="598"/>
      <c r="UGD233" s="598"/>
      <c r="UGE233" s="600"/>
      <c r="UGF233" s="599"/>
      <c r="UGG233" s="599"/>
      <c r="UGH233" s="599"/>
      <c r="UGI233" s="360"/>
      <c r="UGJ233" s="600"/>
      <c r="UGK233" s="600"/>
      <c r="UGL233" s="600"/>
      <c r="UGM233" s="598"/>
      <c r="UGN233" s="598"/>
      <c r="UGO233" s="598"/>
      <c r="UGP233" s="598"/>
      <c r="UGQ233" s="598"/>
      <c r="UGR233" s="598"/>
      <c r="UGS233" s="598"/>
      <c r="UGT233" s="598"/>
      <c r="UGU233" s="600"/>
      <c r="UGV233" s="599"/>
      <c r="UGW233" s="599"/>
      <c r="UGX233" s="599"/>
      <c r="UGY233" s="360"/>
      <c r="UGZ233" s="600"/>
      <c r="UHA233" s="600"/>
      <c r="UHB233" s="600"/>
      <c r="UHC233" s="598"/>
      <c r="UHD233" s="598"/>
      <c r="UHE233" s="598"/>
      <c r="UHF233" s="598"/>
      <c r="UHG233" s="598"/>
      <c r="UHH233" s="598"/>
      <c r="UHI233" s="598"/>
      <c r="UHJ233" s="598"/>
      <c r="UHK233" s="600"/>
      <c r="UHL233" s="599"/>
      <c r="UHM233" s="599"/>
      <c r="UHN233" s="599"/>
      <c r="UHO233" s="360"/>
      <c r="UHP233" s="600"/>
      <c r="UHQ233" s="600"/>
      <c r="UHR233" s="600"/>
      <c r="UHS233" s="598"/>
      <c r="UHT233" s="598"/>
      <c r="UHU233" s="598"/>
      <c r="UHV233" s="598"/>
      <c r="UHW233" s="598"/>
      <c r="UHX233" s="598"/>
      <c r="UHY233" s="598"/>
      <c r="UHZ233" s="598"/>
      <c r="UIA233" s="600"/>
      <c r="UIB233" s="599"/>
      <c r="UIC233" s="599"/>
      <c r="UID233" s="599"/>
      <c r="UIE233" s="360"/>
      <c r="UIF233" s="600"/>
      <c r="UIG233" s="600"/>
      <c r="UIH233" s="600"/>
      <c r="UII233" s="598"/>
      <c r="UIJ233" s="598"/>
      <c r="UIK233" s="598"/>
      <c r="UIL233" s="598"/>
      <c r="UIM233" s="598"/>
      <c r="UIN233" s="598"/>
      <c r="UIO233" s="598"/>
      <c r="UIP233" s="598"/>
      <c r="UIQ233" s="600"/>
      <c r="UIR233" s="599"/>
      <c r="UIS233" s="599"/>
      <c r="UIT233" s="599"/>
      <c r="UIU233" s="360"/>
      <c r="UIV233" s="600"/>
      <c r="UIW233" s="600"/>
      <c r="UIX233" s="600"/>
      <c r="UIY233" s="598"/>
      <c r="UIZ233" s="598"/>
      <c r="UJA233" s="598"/>
      <c r="UJB233" s="598"/>
      <c r="UJC233" s="598"/>
      <c r="UJD233" s="598"/>
      <c r="UJE233" s="598"/>
      <c r="UJF233" s="598"/>
      <c r="UJG233" s="600"/>
      <c r="UJH233" s="599"/>
      <c r="UJI233" s="599"/>
      <c r="UJJ233" s="599"/>
      <c r="UJK233" s="360"/>
      <c r="UJL233" s="600"/>
      <c r="UJM233" s="600"/>
      <c r="UJN233" s="600"/>
      <c r="UJO233" s="598"/>
      <c r="UJP233" s="598"/>
      <c r="UJQ233" s="598"/>
      <c r="UJR233" s="598"/>
      <c r="UJS233" s="598"/>
      <c r="UJT233" s="598"/>
      <c r="UJU233" s="598"/>
      <c r="UJV233" s="598"/>
      <c r="UJW233" s="600"/>
      <c r="UJX233" s="599"/>
      <c r="UJY233" s="599"/>
      <c r="UJZ233" s="599"/>
      <c r="UKA233" s="360"/>
      <c r="UKB233" s="600"/>
      <c r="UKC233" s="600"/>
      <c r="UKD233" s="600"/>
      <c r="UKE233" s="598"/>
      <c r="UKF233" s="598"/>
      <c r="UKG233" s="598"/>
      <c r="UKH233" s="598"/>
      <c r="UKI233" s="598"/>
      <c r="UKJ233" s="598"/>
      <c r="UKK233" s="598"/>
      <c r="UKL233" s="598"/>
      <c r="UKM233" s="600"/>
      <c r="UKN233" s="599"/>
      <c r="UKO233" s="599"/>
      <c r="UKP233" s="599"/>
      <c r="UKQ233" s="360"/>
      <c r="UKR233" s="600"/>
      <c r="UKS233" s="600"/>
      <c r="UKT233" s="600"/>
      <c r="UKU233" s="598"/>
      <c r="UKV233" s="598"/>
      <c r="UKW233" s="598"/>
      <c r="UKX233" s="598"/>
      <c r="UKY233" s="598"/>
      <c r="UKZ233" s="598"/>
      <c r="ULA233" s="598"/>
      <c r="ULB233" s="598"/>
      <c r="ULC233" s="600"/>
      <c r="ULD233" s="599"/>
      <c r="ULE233" s="599"/>
      <c r="ULF233" s="599"/>
      <c r="ULG233" s="360"/>
      <c r="ULH233" s="600"/>
      <c r="ULI233" s="600"/>
      <c r="ULJ233" s="600"/>
      <c r="ULK233" s="598"/>
      <c r="ULL233" s="598"/>
      <c r="ULM233" s="598"/>
      <c r="ULN233" s="598"/>
      <c r="ULO233" s="598"/>
      <c r="ULP233" s="598"/>
      <c r="ULQ233" s="598"/>
      <c r="ULR233" s="598"/>
      <c r="ULS233" s="600"/>
      <c r="ULT233" s="599"/>
      <c r="ULU233" s="599"/>
      <c r="ULV233" s="599"/>
      <c r="ULW233" s="360"/>
      <c r="ULX233" s="600"/>
      <c r="ULY233" s="600"/>
      <c r="ULZ233" s="600"/>
      <c r="UMA233" s="598"/>
      <c r="UMB233" s="598"/>
      <c r="UMC233" s="598"/>
      <c r="UMD233" s="598"/>
      <c r="UME233" s="598"/>
      <c r="UMF233" s="598"/>
      <c r="UMG233" s="598"/>
      <c r="UMH233" s="598"/>
      <c r="UMI233" s="600"/>
      <c r="UMJ233" s="599"/>
      <c r="UMK233" s="599"/>
      <c r="UML233" s="599"/>
      <c r="UMM233" s="360"/>
      <c r="UMN233" s="600"/>
      <c r="UMO233" s="600"/>
      <c r="UMP233" s="600"/>
      <c r="UMQ233" s="598"/>
      <c r="UMR233" s="598"/>
      <c r="UMS233" s="598"/>
      <c r="UMT233" s="598"/>
      <c r="UMU233" s="598"/>
      <c r="UMV233" s="598"/>
      <c r="UMW233" s="598"/>
      <c r="UMX233" s="598"/>
      <c r="UMY233" s="600"/>
      <c r="UMZ233" s="599"/>
      <c r="UNA233" s="599"/>
      <c r="UNB233" s="599"/>
      <c r="UNC233" s="360"/>
      <c r="UND233" s="600"/>
      <c r="UNE233" s="600"/>
      <c r="UNF233" s="600"/>
      <c r="UNG233" s="598"/>
      <c r="UNH233" s="598"/>
      <c r="UNI233" s="598"/>
      <c r="UNJ233" s="598"/>
      <c r="UNK233" s="598"/>
      <c r="UNL233" s="598"/>
      <c r="UNM233" s="598"/>
      <c r="UNN233" s="598"/>
      <c r="UNO233" s="600"/>
      <c r="UNP233" s="599"/>
      <c r="UNQ233" s="599"/>
      <c r="UNR233" s="599"/>
      <c r="UNS233" s="360"/>
      <c r="UNT233" s="600"/>
      <c r="UNU233" s="600"/>
      <c r="UNV233" s="600"/>
      <c r="UNW233" s="598"/>
      <c r="UNX233" s="598"/>
      <c r="UNY233" s="598"/>
      <c r="UNZ233" s="598"/>
      <c r="UOA233" s="598"/>
      <c r="UOB233" s="598"/>
      <c r="UOC233" s="598"/>
      <c r="UOD233" s="598"/>
      <c r="UOE233" s="600"/>
      <c r="UOF233" s="599"/>
      <c r="UOG233" s="599"/>
      <c r="UOH233" s="599"/>
      <c r="UOI233" s="360"/>
      <c r="UOJ233" s="600"/>
      <c r="UOK233" s="600"/>
      <c r="UOL233" s="600"/>
      <c r="UOM233" s="598"/>
      <c r="UON233" s="598"/>
      <c r="UOO233" s="598"/>
      <c r="UOP233" s="598"/>
      <c r="UOQ233" s="598"/>
      <c r="UOR233" s="598"/>
      <c r="UOS233" s="598"/>
      <c r="UOT233" s="598"/>
      <c r="UOU233" s="600"/>
      <c r="UOV233" s="599"/>
      <c r="UOW233" s="599"/>
      <c r="UOX233" s="599"/>
      <c r="UOY233" s="360"/>
      <c r="UOZ233" s="600"/>
      <c r="UPA233" s="600"/>
      <c r="UPB233" s="600"/>
      <c r="UPC233" s="598"/>
      <c r="UPD233" s="598"/>
      <c r="UPE233" s="598"/>
      <c r="UPF233" s="598"/>
      <c r="UPG233" s="598"/>
      <c r="UPH233" s="598"/>
      <c r="UPI233" s="598"/>
      <c r="UPJ233" s="598"/>
      <c r="UPK233" s="600"/>
      <c r="UPL233" s="599"/>
      <c r="UPM233" s="599"/>
      <c r="UPN233" s="599"/>
      <c r="UPO233" s="360"/>
      <c r="UPP233" s="600"/>
      <c r="UPQ233" s="600"/>
      <c r="UPR233" s="600"/>
      <c r="UPS233" s="598"/>
      <c r="UPT233" s="598"/>
      <c r="UPU233" s="598"/>
      <c r="UPV233" s="598"/>
      <c r="UPW233" s="598"/>
      <c r="UPX233" s="598"/>
      <c r="UPY233" s="598"/>
      <c r="UPZ233" s="598"/>
      <c r="UQA233" s="600"/>
      <c r="UQB233" s="599"/>
      <c r="UQC233" s="599"/>
      <c r="UQD233" s="599"/>
      <c r="UQE233" s="360"/>
      <c r="UQF233" s="600"/>
      <c r="UQG233" s="600"/>
      <c r="UQH233" s="600"/>
      <c r="UQI233" s="598"/>
      <c r="UQJ233" s="598"/>
      <c r="UQK233" s="598"/>
      <c r="UQL233" s="598"/>
      <c r="UQM233" s="598"/>
      <c r="UQN233" s="598"/>
      <c r="UQO233" s="598"/>
      <c r="UQP233" s="598"/>
      <c r="UQQ233" s="600"/>
      <c r="UQR233" s="599"/>
      <c r="UQS233" s="599"/>
      <c r="UQT233" s="599"/>
      <c r="UQU233" s="360"/>
      <c r="UQV233" s="600"/>
      <c r="UQW233" s="600"/>
      <c r="UQX233" s="600"/>
      <c r="UQY233" s="598"/>
      <c r="UQZ233" s="598"/>
      <c r="URA233" s="598"/>
      <c r="URB233" s="598"/>
      <c r="URC233" s="598"/>
      <c r="URD233" s="598"/>
      <c r="URE233" s="598"/>
      <c r="URF233" s="598"/>
      <c r="URG233" s="600"/>
      <c r="URH233" s="599"/>
      <c r="URI233" s="599"/>
      <c r="URJ233" s="599"/>
      <c r="URK233" s="360"/>
      <c r="URL233" s="600"/>
      <c r="URM233" s="600"/>
      <c r="URN233" s="600"/>
      <c r="URO233" s="598"/>
      <c r="URP233" s="598"/>
      <c r="URQ233" s="598"/>
      <c r="URR233" s="598"/>
      <c r="URS233" s="598"/>
      <c r="URT233" s="598"/>
      <c r="URU233" s="598"/>
      <c r="URV233" s="598"/>
      <c r="URW233" s="600"/>
      <c r="URX233" s="599"/>
      <c r="URY233" s="599"/>
      <c r="URZ233" s="599"/>
      <c r="USA233" s="360"/>
      <c r="USB233" s="600"/>
      <c r="USC233" s="600"/>
      <c r="USD233" s="600"/>
      <c r="USE233" s="598"/>
      <c r="USF233" s="598"/>
      <c r="USG233" s="598"/>
      <c r="USH233" s="598"/>
      <c r="USI233" s="598"/>
      <c r="USJ233" s="598"/>
      <c r="USK233" s="598"/>
      <c r="USL233" s="598"/>
      <c r="USM233" s="600"/>
      <c r="USN233" s="599"/>
      <c r="USO233" s="599"/>
      <c r="USP233" s="599"/>
      <c r="USQ233" s="360"/>
      <c r="USR233" s="600"/>
      <c r="USS233" s="600"/>
      <c r="UST233" s="600"/>
      <c r="USU233" s="598"/>
      <c r="USV233" s="598"/>
      <c r="USW233" s="598"/>
      <c r="USX233" s="598"/>
      <c r="USY233" s="598"/>
      <c r="USZ233" s="598"/>
      <c r="UTA233" s="598"/>
      <c r="UTB233" s="598"/>
      <c r="UTC233" s="600"/>
      <c r="UTD233" s="599"/>
      <c r="UTE233" s="599"/>
      <c r="UTF233" s="599"/>
      <c r="UTG233" s="360"/>
      <c r="UTH233" s="600"/>
      <c r="UTI233" s="600"/>
      <c r="UTJ233" s="600"/>
      <c r="UTK233" s="598"/>
      <c r="UTL233" s="598"/>
      <c r="UTM233" s="598"/>
      <c r="UTN233" s="598"/>
      <c r="UTO233" s="598"/>
      <c r="UTP233" s="598"/>
      <c r="UTQ233" s="598"/>
      <c r="UTR233" s="598"/>
      <c r="UTS233" s="600"/>
      <c r="UTT233" s="599"/>
      <c r="UTU233" s="599"/>
      <c r="UTV233" s="599"/>
      <c r="UTW233" s="360"/>
      <c r="UTX233" s="600"/>
      <c r="UTY233" s="600"/>
      <c r="UTZ233" s="600"/>
      <c r="UUA233" s="598"/>
      <c r="UUB233" s="598"/>
      <c r="UUC233" s="598"/>
      <c r="UUD233" s="598"/>
      <c r="UUE233" s="598"/>
      <c r="UUF233" s="598"/>
      <c r="UUG233" s="598"/>
      <c r="UUH233" s="598"/>
      <c r="UUI233" s="600"/>
      <c r="UUJ233" s="599"/>
      <c r="UUK233" s="599"/>
      <c r="UUL233" s="599"/>
      <c r="UUM233" s="360"/>
      <c r="UUN233" s="600"/>
      <c r="UUO233" s="600"/>
      <c r="UUP233" s="600"/>
      <c r="UUQ233" s="598"/>
      <c r="UUR233" s="598"/>
      <c r="UUS233" s="598"/>
      <c r="UUT233" s="598"/>
      <c r="UUU233" s="598"/>
      <c r="UUV233" s="598"/>
      <c r="UUW233" s="598"/>
      <c r="UUX233" s="598"/>
      <c r="UUY233" s="600"/>
      <c r="UUZ233" s="599"/>
      <c r="UVA233" s="599"/>
      <c r="UVB233" s="599"/>
      <c r="UVC233" s="360"/>
      <c r="UVD233" s="600"/>
      <c r="UVE233" s="600"/>
      <c r="UVF233" s="600"/>
      <c r="UVG233" s="598"/>
      <c r="UVH233" s="598"/>
      <c r="UVI233" s="598"/>
      <c r="UVJ233" s="598"/>
      <c r="UVK233" s="598"/>
      <c r="UVL233" s="598"/>
      <c r="UVM233" s="598"/>
      <c r="UVN233" s="598"/>
      <c r="UVO233" s="600"/>
      <c r="UVP233" s="599"/>
      <c r="UVQ233" s="599"/>
      <c r="UVR233" s="599"/>
      <c r="UVS233" s="360"/>
      <c r="UVT233" s="600"/>
      <c r="UVU233" s="600"/>
      <c r="UVV233" s="600"/>
      <c r="UVW233" s="598"/>
      <c r="UVX233" s="598"/>
      <c r="UVY233" s="598"/>
      <c r="UVZ233" s="598"/>
      <c r="UWA233" s="598"/>
      <c r="UWB233" s="598"/>
      <c r="UWC233" s="598"/>
      <c r="UWD233" s="598"/>
      <c r="UWE233" s="600"/>
      <c r="UWF233" s="599"/>
      <c r="UWG233" s="599"/>
      <c r="UWH233" s="599"/>
      <c r="UWI233" s="360"/>
      <c r="UWJ233" s="600"/>
      <c r="UWK233" s="600"/>
      <c r="UWL233" s="600"/>
      <c r="UWM233" s="598"/>
      <c r="UWN233" s="598"/>
      <c r="UWO233" s="598"/>
      <c r="UWP233" s="598"/>
      <c r="UWQ233" s="598"/>
      <c r="UWR233" s="598"/>
      <c r="UWS233" s="598"/>
      <c r="UWT233" s="598"/>
      <c r="UWU233" s="600"/>
      <c r="UWV233" s="599"/>
      <c r="UWW233" s="599"/>
      <c r="UWX233" s="599"/>
      <c r="UWY233" s="360"/>
      <c r="UWZ233" s="600"/>
      <c r="UXA233" s="600"/>
      <c r="UXB233" s="600"/>
      <c r="UXC233" s="598"/>
      <c r="UXD233" s="598"/>
      <c r="UXE233" s="598"/>
      <c r="UXF233" s="598"/>
      <c r="UXG233" s="598"/>
      <c r="UXH233" s="598"/>
      <c r="UXI233" s="598"/>
      <c r="UXJ233" s="598"/>
      <c r="UXK233" s="600"/>
      <c r="UXL233" s="599"/>
      <c r="UXM233" s="599"/>
      <c r="UXN233" s="599"/>
      <c r="UXO233" s="360"/>
      <c r="UXP233" s="600"/>
      <c r="UXQ233" s="600"/>
      <c r="UXR233" s="600"/>
      <c r="UXS233" s="598"/>
      <c r="UXT233" s="598"/>
      <c r="UXU233" s="598"/>
      <c r="UXV233" s="598"/>
      <c r="UXW233" s="598"/>
      <c r="UXX233" s="598"/>
      <c r="UXY233" s="598"/>
      <c r="UXZ233" s="598"/>
      <c r="UYA233" s="600"/>
      <c r="UYB233" s="599"/>
      <c r="UYC233" s="599"/>
      <c r="UYD233" s="599"/>
      <c r="UYE233" s="360"/>
      <c r="UYF233" s="600"/>
      <c r="UYG233" s="600"/>
      <c r="UYH233" s="600"/>
      <c r="UYI233" s="598"/>
      <c r="UYJ233" s="598"/>
      <c r="UYK233" s="598"/>
      <c r="UYL233" s="598"/>
      <c r="UYM233" s="598"/>
      <c r="UYN233" s="598"/>
      <c r="UYO233" s="598"/>
      <c r="UYP233" s="598"/>
      <c r="UYQ233" s="600"/>
      <c r="UYR233" s="599"/>
      <c r="UYS233" s="599"/>
      <c r="UYT233" s="599"/>
      <c r="UYU233" s="360"/>
      <c r="UYV233" s="600"/>
      <c r="UYW233" s="600"/>
      <c r="UYX233" s="600"/>
      <c r="UYY233" s="598"/>
      <c r="UYZ233" s="598"/>
      <c r="UZA233" s="598"/>
      <c r="UZB233" s="598"/>
      <c r="UZC233" s="598"/>
      <c r="UZD233" s="598"/>
      <c r="UZE233" s="598"/>
      <c r="UZF233" s="598"/>
      <c r="UZG233" s="600"/>
      <c r="UZH233" s="599"/>
      <c r="UZI233" s="599"/>
      <c r="UZJ233" s="599"/>
      <c r="UZK233" s="360"/>
      <c r="UZL233" s="600"/>
      <c r="UZM233" s="600"/>
      <c r="UZN233" s="600"/>
      <c r="UZO233" s="598"/>
      <c r="UZP233" s="598"/>
      <c r="UZQ233" s="598"/>
      <c r="UZR233" s="598"/>
      <c r="UZS233" s="598"/>
      <c r="UZT233" s="598"/>
      <c r="UZU233" s="598"/>
      <c r="UZV233" s="598"/>
      <c r="UZW233" s="600"/>
      <c r="UZX233" s="599"/>
      <c r="UZY233" s="599"/>
      <c r="UZZ233" s="599"/>
      <c r="VAA233" s="360"/>
      <c r="VAB233" s="600"/>
      <c r="VAC233" s="600"/>
      <c r="VAD233" s="600"/>
      <c r="VAE233" s="598"/>
      <c r="VAF233" s="598"/>
      <c r="VAG233" s="598"/>
      <c r="VAH233" s="598"/>
      <c r="VAI233" s="598"/>
      <c r="VAJ233" s="598"/>
      <c r="VAK233" s="598"/>
      <c r="VAL233" s="598"/>
      <c r="VAM233" s="600"/>
      <c r="VAN233" s="599"/>
      <c r="VAO233" s="599"/>
      <c r="VAP233" s="599"/>
      <c r="VAQ233" s="360"/>
      <c r="VAR233" s="600"/>
      <c r="VAS233" s="600"/>
      <c r="VAT233" s="600"/>
      <c r="VAU233" s="598"/>
      <c r="VAV233" s="598"/>
      <c r="VAW233" s="598"/>
      <c r="VAX233" s="598"/>
      <c r="VAY233" s="598"/>
      <c r="VAZ233" s="598"/>
      <c r="VBA233" s="598"/>
      <c r="VBB233" s="598"/>
      <c r="VBC233" s="600"/>
      <c r="VBD233" s="599"/>
      <c r="VBE233" s="599"/>
      <c r="VBF233" s="599"/>
      <c r="VBG233" s="360"/>
      <c r="VBH233" s="600"/>
      <c r="VBI233" s="600"/>
      <c r="VBJ233" s="600"/>
      <c r="VBK233" s="598"/>
      <c r="VBL233" s="598"/>
      <c r="VBM233" s="598"/>
      <c r="VBN233" s="598"/>
      <c r="VBO233" s="598"/>
      <c r="VBP233" s="598"/>
      <c r="VBQ233" s="598"/>
      <c r="VBR233" s="598"/>
      <c r="VBS233" s="600"/>
      <c r="VBT233" s="599"/>
      <c r="VBU233" s="599"/>
      <c r="VBV233" s="599"/>
      <c r="VBW233" s="360"/>
      <c r="VBX233" s="600"/>
      <c r="VBY233" s="600"/>
      <c r="VBZ233" s="600"/>
      <c r="VCA233" s="598"/>
      <c r="VCB233" s="598"/>
      <c r="VCC233" s="598"/>
      <c r="VCD233" s="598"/>
      <c r="VCE233" s="598"/>
      <c r="VCF233" s="598"/>
      <c r="VCG233" s="598"/>
      <c r="VCH233" s="598"/>
      <c r="VCI233" s="600"/>
      <c r="VCJ233" s="599"/>
      <c r="VCK233" s="599"/>
      <c r="VCL233" s="599"/>
      <c r="VCM233" s="360"/>
      <c r="VCN233" s="600"/>
      <c r="VCO233" s="600"/>
      <c r="VCP233" s="600"/>
      <c r="VCQ233" s="598"/>
      <c r="VCR233" s="598"/>
      <c r="VCS233" s="598"/>
      <c r="VCT233" s="598"/>
      <c r="VCU233" s="598"/>
      <c r="VCV233" s="598"/>
      <c r="VCW233" s="598"/>
      <c r="VCX233" s="598"/>
      <c r="VCY233" s="600"/>
      <c r="VCZ233" s="599"/>
      <c r="VDA233" s="599"/>
      <c r="VDB233" s="599"/>
      <c r="VDC233" s="360"/>
      <c r="VDD233" s="600"/>
      <c r="VDE233" s="600"/>
      <c r="VDF233" s="600"/>
      <c r="VDG233" s="598"/>
      <c r="VDH233" s="598"/>
      <c r="VDI233" s="598"/>
      <c r="VDJ233" s="598"/>
      <c r="VDK233" s="598"/>
      <c r="VDL233" s="598"/>
      <c r="VDM233" s="598"/>
      <c r="VDN233" s="598"/>
      <c r="VDO233" s="600"/>
      <c r="VDP233" s="599"/>
      <c r="VDQ233" s="599"/>
      <c r="VDR233" s="599"/>
      <c r="VDS233" s="360"/>
      <c r="VDT233" s="600"/>
      <c r="VDU233" s="600"/>
      <c r="VDV233" s="600"/>
      <c r="VDW233" s="598"/>
      <c r="VDX233" s="598"/>
      <c r="VDY233" s="598"/>
      <c r="VDZ233" s="598"/>
      <c r="VEA233" s="598"/>
      <c r="VEB233" s="598"/>
      <c r="VEC233" s="598"/>
      <c r="VED233" s="598"/>
      <c r="VEE233" s="600"/>
      <c r="VEF233" s="599"/>
      <c r="VEG233" s="599"/>
      <c r="VEH233" s="599"/>
      <c r="VEI233" s="360"/>
      <c r="VEJ233" s="600"/>
      <c r="VEK233" s="600"/>
      <c r="VEL233" s="600"/>
      <c r="VEM233" s="598"/>
      <c r="VEN233" s="598"/>
      <c r="VEO233" s="598"/>
      <c r="VEP233" s="598"/>
      <c r="VEQ233" s="598"/>
      <c r="VER233" s="598"/>
      <c r="VES233" s="598"/>
      <c r="VET233" s="598"/>
      <c r="VEU233" s="600"/>
      <c r="VEV233" s="599"/>
      <c r="VEW233" s="599"/>
      <c r="VEX233" s="599"/>
      <c r="VEY233" s="360"/>
      <c r="VEZ233" s="600"/>
      <c r="VFA233" s="600"/>
      <c r="VFB233" s="600"/>
      <c r="VFC233" s="598"/>
      <c r="VFD233" s="598"/>
      <c r="VFE233" s="598"/>
      <c r="VFF233" s="598"/>
      <c r="VFG233" s="598"/>
      <c r="VFH233" s="598"/>
      <c r="VFI233" s="598"/>
      <c r="VFJ233" s="598"/>
      <c r="VFK233" s="600"/>
      <c r="VFL233" s="599"/>
      <c r="VFM233" s="599"/>
      <c r="VFN233" s="599"/>
      <c r="VFO233" s="360"/>
      <c r="VFP233" s="600"/>
      <c r="VFQ233" s="600"/>
      <c r="VFR233" s="600"/>
      <c r="VFS233" s="598"/>
      <c r="VFT233" s="598"/>
      <c r="VFU233" s="598"/>
      <c r="VFV233" s="598"/>
      <c r="VFW233" s="598"/>
      <c r="VFX233" s="598"/>
      <c r="VFY233" s="598"/>
      <c r="VFZ233" s="598"/>
      <c r="VGA233" s="600"/>
      <c r="VGB233" s="599"/>
      <c r="VGC233" s="599"/>
      <c r="VGD233" s="599"/>
      <c r="VGE233" s="360"/>
      <c r="VGF233" s="600"/>
      <c r="VGG233" s="600"/>
      <c r="VGH233" s="600"/>
      <c r="VGI233" s="598"/>
      <c r="VGJ233" s="598"/>
      <c r="VGK233" s="598"/>
      <c r="VGL233" s="598"/>
      <c r="VGM233" s="598"/>
      <c r="VGN233" s="598"/>
      <c r="VGO233" s="598"/>
      <c r="VGP233" s="598"/>
      <c r="VGQ233" s="600"/>
      <c r="VGR233" s="599"/>
      <c r="VGS233" s="599"/>
      <c r="VGT233" s="599"/>
      <c r="VGU233" s="360"/>
      <c r="VGV233" s="600"/>
      <c r="VGW233" s="600"/>
      <c r="VGX233" s="600"/>
      <c r="VGY233" s="598"/>
      <c r="VGZ233" s="598"/>
      <c r="VHA233" s="598"/>
      <c r="VHB233" s="598"/>
      <c r="VHC233" s="598"/>
      <c r="VHD233" s="598"/>
      <c r="VHE233" s="598"/>
      <c r="VHF233" s="598"/>
      <c r="VHG233" s="600"/>
      <c r="VHH233" s="599"/>
      <c r="VHI233" s="599"/>
      <c r="VHJ233" s="599"/>
      <c r="VHK233" s="360"/>
      <c r="VHL233" s="600"/>
      <c r="VHM233" s="600"/>
      <c r="VHN233" s="600"/>
      <c r="VHO233" s="598"/>
      <c r="VHP233" s="598"/>
      <c r="VHQ233" s="598"/>
      <c r="VHR233" s="598"/>
      <c r="VHS233" s="598"/>
      <c r="VHT233" s="598"/>
      <c r="VHU233" s="598"/>
      <c r="VHV233" s="598"/>
      <c r="VHW233" s="600"/>
      <c r="VHX233" s="599"/>
      <c r="VHY233" s="599"/>
      <c r="VHZ233" s="599"/>
      <c r="VIA233" s="360"/>
      <c r="VIB233" s="600"/>
      <c r="VIC233" s="600"/>
      <c r="VID233" s="600"/>
      <c r="VIE233" s="598"/>
      <c r="VIF233" s="598"/>
      <c r="VIG233" s="598"/>
      <c r="VIH233" s="598"/>
      <c r="VII233" s="598"/>
      <c r="VIJ233" s="598"/>
      <c r="VIK233" s="598"/>
      <c r="VIL233" s="598"/>
      <c r="VIM233" s="600"/>
      <c r="VIN233" s="599"/>
      <c r="VIO233" s="599"/>
      <c r="VIP233" s="599"/>
      <c r="VIQ233" s="360"/>
      <c r="VIR233" s="600"/>
      <c r="VIS233" s="600"/>
      <c r="VIT233" s="600"/>
      <c r="VIU233" s="598"/>
      <c r="VIV233" s="598"/>
      <c r="VIW233" s="598"/>
      <c r="VIX233" s="598"/>
      <c r="VIY233" s="598"/>
      <c r="VIZ233" s="598"/>
      <c r="VJA233" s="598"/>
      <c r="VJB233" s="598"/>
      <c r="VJC233" s="600"/>
      <c r="VJD233" s="599"/>
      <c r="VJE233" s="599"/>
      <c r="VJF233" s="599"/>
      <c r="VJG233" s="360"/>
      <c r="VJH233" s="600"/>
      <c r="VJI233" s="600"/>
      <c r="VJJ233" s="600"/>
      <c r="VJK233" s="598"/>
      <c r="VJL233" s="598"/>
      <c r="VJM233" s="598"/>
      <c r="VJN233" s="598"/>
      <c r="VJO233" s="598"/>
      <c r="VJP233" s="598"/>
      <c r="VJQ233" s="598"/>
      <c r="VJR233" s="598"/>
      <c r="VJS233" s="600"/>
      <c r="VJT233" s="599"/>
      <c r="VJU233" s="599"/>
      <c r="VJV233" s="599"/>
      <c r="VJW233" s="360"/>
      <c r="VJX233" s="600"/>
      <c r="VJY233" s="600"/>
      <c r="VJZ233" s="600"/>
      <c r="VKA233" s="598"/>
      <c r="VKB233" s="598"/>
      <c r="VKC233" s="598"/>
      <c r="VKD233" s="598"/>
      <c r="VKE233" s="598"/>
      <c r="VKF233" s="598"/>
      <c r="VKG233" s="598"/>
      <c r="VKH233" s="598"/>
      <c r="VKI233" s="600"/>
      <c r="VKJ233" s="599"/>
      <c r="VKK233" s="599"/>
      <c r="VKL233" s="599"/>
      <c r="VKM233" s="360"/>
      <c r="VKN233" s="600"/>
      <c r="VKO233" s="600"/>
      <c r="VKP233" s="600"/>
      <c r="VKQ233" s="598"/>
      <c r="VKR233" s="598"/>
      <c r="VKS233" s="598"/>
      <c r="VKT233" s="598"/>
      <c r="VKU233" s="598"/>
      <c r="VKV233" s="598"/>
      <c r="VKW233" s="598"/>
      <c r="VKX233" s="598"/>
      <c r="VKY233" s="600"/>
      <c r="VKZ233" s="599"/>
      <c r="VLA233" s="599"/>
      <c r="VLB233" s="599"/>
      <c r="VLC233" s="360"/>
      <c r="VLD233" s="600"/>
      <c r="VLE233" s="600"/>
      <c r="VLF233" s="600"/>
      <c r="VLG233" s="598"/>
      <c r="VLH233" s="598"/>
      <c r="VLI233" s="598"/>
      <c r="VLJ233" s="598"/>
      <c r="VLK233" s="598"/>
      <c r="VLL233" s="598"/>
      <c r="VLM233" s="598"/>
      <c r="VLN233" s="598"/>
      <c r="VLO233" s="600"/>
      <c r="VLP233" s="599"/>
      <c r="VLQ233" s="599"/>
      <c r="VLR233" s="599"/>
      <c r="VLS233" s="360"/>
      <c r="VLT233" s="600"/>
      <c r="VLU233" s="600"/>
      <c r="VLV233" s="600"/>
      <c r="VLW233" s="598"/>
      <c r="VLX233" s="598"/>
      <c r="VLY233" s="598"/>
      <c r="VLZ233" s="598"/>
      <c r="VMA233" s="598"/>
      <c r="VMB233" s="598"/>
      <c r="VMC233" s="598"/>
      <c r="VMD233" s="598"/>
      <c r="VME233" s="600"/>
      <c r="VMF233" s="599"/>
      <c r="VMG233" s="599"/>
      <c r="VMH233" s="599"/>
      <c r="VMI233" s="360"/>
      <c r="VMJ233" s="600"/>
      <c r="VMK233" s="600"/>
      <c r="VML233" s="600"/>
      <c r="VMM233" s="598"/>
      <c r="VMN233" s="598"/>
      <c r="VMO233" s="598"/>
      <c r="VMP233" s="598"/>
      <c r="VMQ233" s="598"/>
      <c r="VMR233" s="598"/>
      <c r="VMS233" s="598"/>
      <c r="VMT233" s="598"/>
      <c r="VMU233" s="600"/>
      <c r="VMV233" s="599"/>
      <c r="VMW233" s="599"/>
      <c r="VMX233" s="599"/>
      <c r="VMY233" s="360"/>
      <c r="VMZ233" s="600"/>
      <c r="VNA233" s="600"/>
      <c r="VNB233" s="600"/>
      <c r="VNC233" s="598"/>
      <c r="VND233" s="598"/>
      <c r="VNE233" s="598"/>
      <c r="VNF233" s="598"/>
      <c r="VNG233" s="598"/>
      <c r="VNH233" s="598"/>
      <c r="VNI233" s="598"/>
      <c r="VNJ233" s="598"/>
      <c r="VNK233" s="600"/>
      <c r="VNL233" s="599"/>
      <c r="VNM233" s="599"/>
      <c r="VNN233" s="599"/>
      <c r="VNO233" s="360"/>
      <c r="VNP233" s="600"/>
      <c r="VNQ233" s="600"/>
      <c r="VNR233" s="600"/>
      <c r="VNS233" s="598"/>
      <c r="VNT233" s="598"/>
      <c r="VNU233" s="598"/>
      <c r="VNV233" s="598"/>
      <c r="VNW233" s="598"/>
      <c r="VNX233" s="598"/>
      <c r="VNY233" s="598"/>
      <c r="VNZ233" s="598"/>
      <c r="VOA233" s="600"/>
      <c r="VOB233" s="599"/>
      <c r="VOC233" s="599"/>
      <c r="VOD233" s="599"/>
      <c r="VOE233" s="360"/>
      <c r="VOF233" s="600"/>
      <c r="VOG233" s="600"/>
      <c r="VOH233" s="600"/>
      <c r="VOI233" s="598"/>
      <c r="VOJ233" s="598"/>
      <c r="VOK233" s="598"/>
      <c r="VOL233" s="598"/>
      <c r="VOM233" s="598"/>
      <c r="VON233" s="598"/>
      <c r="VOO233" s="598"/>
      <c r="VOP233" s="598"/>
      <c r="VOQ233" s="600"/>
      <c r="VOR233" s="599"/>
      <c r="VOS233" s="599"/>
      <c r="VOT233" s="599"/>
      <c r="VOU233" s="360"/>
      <c r="VOV233" s="600"/>
      <c r="VOW233" s="600"/>
      <c r="VOX233" s="600"/>
      <c r="VOY233" s="598"/>
      <c r="VOZ233" s="598"/>
      <c r="VPA233" s="598"/>
      <c r="VPB233" s="598"/>
      <c r="VPC233" s="598"/>
      <c r="VPD233" s="598"/>
      <c r="VPE233" s="598"/>
      <c r="VPF233" s="598"/>
      <c r="VPG233" s="600"/>
      <c r="VPH233" s="599"/>
      <c r="VPI233" s="599"/>
      <c r="VPJ233" s="599"/>
      <c r="VPK233" s="360"/>
      <c r="VPL233" s="600"/>
      <c r="VPM233" s="600"/>
      <c r="VPN233" s="600"/>
      <c r="VPO233" s="598"/>
      <c r="VPP233" s="598"/>
      <c r="VPQ233" s="598"/>
      <c r="VPR233" s="598"/>
      <c r="VPS233" s="598"/>
      <c r="VPT233" s="598"/>
      <c r="VPU233" s="598"/>
      <c r="VPV233" s="598"/>
      <c r="VPW233" s="600"/>
      <c r="VPX233" s="599"/>
      <c r="VPY233" s="599"/>
      <c r="VPZ233" s="599"/>
      <c r="VQA233" s="360"/>
      <c r="VQB233" s="600"/>
      <c r="VQC233" s="600"/>
      <c r="VQD233" s="600"/>
      <c r="VQE233" s="598"/>
      <c r="VQF233" s="598"/>
      <c r="VQG233" s="598"/>
      <c r="VQH233" s="598"/>
      <c r="VQI233" s="598"/>
      <c r="VQJ233" s="598"/>
      <c r="VQK233" s="598"/>
      <c r="VQL233" s="598"/>
      <c r="VQM233" s="600"/>
      <c r="VQN233" s="599"/>
      <c r="VQO233" s="599"/>
      <c r="VQP233" s="599"/>
      <c r="VQQ233" s="360"/>
      <c r="VQR233" s="600"/>
      <c r="VQS233" s="600"/>
      <c r="VQT233" s="600"/>
      <c r="VQU233" s="598"/>
      <c r="VQV233" s="598"/>
      <c r="VQW233" s="598"/>
      <c r="VQX233" s="598"/>
      <c r="VQY233" s="598"/>
      <c r="VQZ233" s="598"/>
      <c r="VRA233" s="598"/>
      <c r="VRB233" s="598"/>
      <c r="VRC233" s="600"/>
      <c r="VRD233" s="599"/>
      <c r="VRE233" s="599"/>
      <c r="VRF233" s="599"/>
      <c r="VRG233" s="360"/>
      <c r="VRH233" s="600"/>
      <c r="VRI233" s="600"/>
      <c r="VRJ233" s="600"/>
      <c r="VRK233" s="598"/>
      <c r="VRL233" s="598"/>
      <c r="VRM233" s="598"/>
      <c r="VRN233" s="598"/>
      <c r="VRO233" s="598"/>
      <c r="VRP233" s="598"/>
      <c r="VRQ233" s="598"/>
      <c r="VRR233" s="598"/>
      <c r="VRS233" s="600"/>
      <c r="VRT233" s="599"/>
      <c r="VRU233" s="599"/>
      <c r="VRV233" s="599"/>
      <c r="VRW233" s="360"/>
      <c r="VRX233" s="600"/>
      <c r="VRY233" s="600"/>
      <c r="VRZ233" s="600"/>
      <c r="VSA233" s="598"/>
      <c r="VSB233" s="598"/>
      <c r="VSC233" s="598"/>
      <c r="VSD233" s="598"/>
      <c r="VSE233" s="598"/>
      <c r="VSF233" s="598"/>
      <c r="VSG233" s="598"/>
      <c r="VSH233" s="598"/>
      <c r="VSI233" s="600"/>
      <c r="VSJ233" s="599"/>
      <c r="VSK233" s="599"/>
      <c r="VSL233" s="599"/>
      <c r="VSM233" s="360"/>
      <c r="VSN233" s="600"/>
      <c r="VSO233" s="600"/>
      <c r="VSP233" s="600"/>
      <c r="VSQ233" s="598"/>
      <c r="VSR233" s="598"/>
      <c r="VSS233" s="598"/>
      <c r="VST233" s="598"/>
      <c r="VSU233" s="598"/>
      <c r="VSV233" s="598"/>
      <c r="VSW233" s="598"/>
      <c r="VSX233" s="598"/>
      <c r="VSY233" s="600"/>
      <c r="VSZ233" s="599"/>
      <c r="VTA233" s="599"/>
      <c r="VTB233" s="599"/>
      <c r="VTC233" s="360"/>
      <c r="VTD233" s="600"/>
      <c r="VTE233" s="600"/>
      <c r="VTF233" s="600"/>
      <c r="VTG233" s="598"/>
      <c r="VTH233" s="598"/>
      <c r="VTI233" s="598"/>
      <c r="VTJ233" s="598"/>
      <c r="VTK233" s="598"/>
      <c r="VTL233" s="598"/>
      <c r="VTM233" s="598"/>
      <c r="VTN233" s="598"/>
      <c r="VTO233" s="600"/>
      <c r="VTP233" s="599"/>
      <c r="VTQ233" s="599"/>
      <c r="VTR233" s="599"/>
      <c r="VTS233" s="360"/>
      <c r="VTT233" s="600"/>
      <c r="VTU233" s="600"/>
      <c r="VTV233" s="600"/>
      <c r="VTW233" s="598"/>
      <c r="VTX233" s="598"/>
      <c r="VTY233" s="598"/>
      <c r="VTZ233" s="598"/>
      <c r="VUA233" s="598"/>
      <c r="VUB233" s="598"/>
      <c r="VUC233" s="598"/>
      <c r="VUD233" s="598"/>
      <c r="VUE233" s="600"/>
      <c r="VUF233" s="599"/>
      <c r="VUG233" s="599"/>
      <c r="VUH233" s="599"/>
      <c r="VUI233" s="360"/>
      <c r="VUJ233" s="600"/>
      <c r="VUK233" s="600"/>
      <c r="VUL233" s="600"/>
      <c r="VUM233" s="598"/>
      <c r="VUN233" s="598"/>
      <c r="VUO233" s="598"/>
      <c r="VUP233" s="598"/>
      <c r="VUQ233" s="598"/>
      <c r="VUR233" s="598"/>
      <c r="VUS233" s="598"/>
      <c r="VUT233" s="598"/>
      <c r="VUU233" s="600"/>
      <c r="VUV233" s="599"/>
      <c r="VUW233" s="599"/>
      <c r="VUX233" s="599"/>
      <c r="VUY233" s="360"/>
      <c r="VUZ233" s="600"/>
      <c r="VVA233" s="600"/>
      <c r="VVB233" s="600"/>
      <c r="VVC233" s="598"/>
      <c r="VVD233" s="598"/>
      <c r="VVE233" s="598"/>
      <c r="VVF233" s="598"/>
      <c r="VVG233" s="598"/>
      <c r="VVH233" s="598"/>
      <c r="VVI233" s="598"/>
      <c r="VVJ233" s="598"/>
      <c r="VVK233" s="600"/>
      <c r="VVL233" s="599"/>
      <c r="VVM233" s="599"/>
      <c r="VVN233" s="599"/>
      <c r="VVO233" s="360"/>
      <c r="VVP233" s="600"/>
      <c r="VVQ233" s="600"/>
      <c r="VVR233" s="600"/>
      <c r="VVS233" s="598"/>
      <c r="VVT233" s="598"/>
      <c r="VVU233" s="598"/>
      <c r="VVV233" s="598"/>
      <c r="VVW233" s="598"/>
      <c r="VVX233" s="598"/>
      <c r="VVY233" s="598"/>
      <c r="VVZ233" s="598"/>
      <c r="VWA233" s="600"/>
      <c r="VWB233" s="599"/>
      <c r="VWC233" s="599"/>
      <c r="VWD233" s="599"/>
      <c r="VWE233" s="360"/>
      <c r="VWF233" s="600"/>
      <c r="VWG233" s="600"/>
      <c r="VWH233" s="600"/>
      <c r="VWI233" s="598"/>
      <c r="VWJ233" s="598"/>
      <c r="VWK233" s="598"/>
      <c r="VWL233" s="598"/>
      <c r="VWM233" s="598"/>
      <c r="VWN233" s="598"/>
      <c r="VWO233" s="598"/>
      <c r="VWP233" s="598"/>
      <c r="VWQ233" s="600"/>
      <c r="VWR233" s="599"/>
      <c r="VWS233" s="599"/>
      <c r="VWT233" s="599"/>
      <c r="VWU233" s="360"/>
      <c r="VWV233" s="600"/>
      <c r="VWW233" s="600"/>
      <c r="VWX233" s="600"/>
      <c r="VWY233" s="598"/>
      <c r="VWZ233" s="598"/>
      <c r="VXA233" s="598"/>
      <c r="VXB233" s="598"/>
      <c r="VXC233" s="598"/>
      <c r="VXD233" s="598"/>
      <c r="VXE233" s="598"/>
      <c r="VXF233" s="598"/>
      <c r="VXG233" s="600"/>
      <c r="VXH233" s="599"/>
      <c r="VXI233" s="599"/>
      <c r="VXJ233" s="599"/>
      <c r="VXK233" s="360"/>
      <c r="VXL233" s="600"/>
      <c r="VXM233" s="600"/>
      <c r="VXN233" s="600"/>
      <c r="VXO233" s="598"/>
      <c r="VXP233" s="598"/>
      <c r="VXQ233" s="598"/>
      <c r="VXR233" s="598"/>
      <c r="VXS233" s="598"/>
      <c r="VXT233" s="598"/>
      <c r="VXU233" s="598"/>
      <c r="VXV233" s="598"/>
      <c r="VXW233" s="600"/>
      <c r="VXX233" s="599"/>
      <c r="VXY233" s="599"/>
      <c r="VXZ233" s="599"/>
      <c r="VYA233" s="360"/>
      <c r="VYB233" s="600"/>
      <c r="VYC233" s="600"/>
      <c r="VYD233" s="600"/>
      <c r="VYE233" s="598"/>
      <c r="VYF233" s="598"/>
      <c r="VYG233" s="598"/>
      <c r="VYH233" s="598"/>
      <c r="VYI233" s="598"/>
      <c r="VYJ233" s="598"/>
      <c r="VYK233" s="598"/>
      <c r="VYL233" s="598"/>
      <c r="VYM233" s="600"/>
      <c r="VYN233" s="599"/>
      <c r="VYO233" s="599"/>
      <c r="VYP233" s="599"/>
      <c r="VYQ233" s="360"/>
      <c r="VYR233" s="600"/>
      <c r="VYS233" s="600"/>
      <c r="VYT233" s="600"/>
      <c r="VYU233" s="598"/>
      <c r="VYV233" s="598"/>
      <c r="VYW233" s="598"/>
      <c r="VYX233" s="598"/>
      <c r="VYY233" s="598"/>
      <c r="VYZ233" s="598"/>
      <c r="VZA233" s="598"/>
      <c r="VZB233" s="598"/>
      <c r="VZC233" s="600"/>
      <c r="VZD233" s="599"/>
      <c r="VZE233" s="599"/>
      <c r="VZF233" s="599"/>
      <c r="VZG233" s="360"/>
      <c r="VZH233" s="600"/>
      <c r="VZI233" s="600"/>
      <c r="VZJ233" s="600"/>
      <c r="VZK233" s="598"/>
      <c r="VZL233" s="598"/>
      <c r="VZM233" s="598"/>
      <c r="VZN233" s="598"/>
      <c r="VZO233" s="598"/>
      <c r="VZP233" s="598"/>
      <c r="VZQ233" s="598"/>
      <c r="VZR233" s="598"/>
      <c r="VZS233" s="600"/>
      <c r="VZT233" s="599"/>
      <c r="VZU233" s="599"/>
      <c r="VZV233" s="599"/>
      <c r="VZW233" s="360"/>
      <c r="VZX233" s="600"/>
      <c r="VZY233" s="600"/>
      <c r="VZZ233" s="600"/>
      <c r="WAA233" s="598"/>
      <c r="WAB233" s="598"/>
      <c r="WAC233" s="598"/>
      <c r="WAD233" s="598"/>
      <c r="WAE233" s="598"/>
      <c r="WAF233" s="598"/>
      <c r="WAG233" s="598"/>
      <c r="WAH233" s="598"/>
      <c r="WAI233" s="600"/>
      <c r="WAJ233" s="599"/>
      <c r="WAK233" s="599"/>
      <c r="WAL233" s="599"/>
      <c r="WAM233" s="360"/>
      <c r="WAN233" s="600"/>
      <c r="WAO233" s="600"/>
      <c r="WAP233" s="600"/>
      <c r="WAQ233" s="598"/>
      <c r="WAR233" s="598"/>
      <c r="WAS233" s="598"/>
      <c r="WAT233" s="598"/>
      <c r="WAU233" s="598"/>
      <c r="WAV233" s="598"/>
      <c r="WAW233" s="598"/>
      <c r="WAX233" s="598"/>
      <c r="WAY233" s="600"/>
      <c r="WAZ233" s="599"/>
      <c r="WBA233" s="599"/>
      <c r="WBB233" s="599"/>
      <c r="WBC233" s="360"/>
      <c r="WBD233" s="600"/>
      <c r="WBE233" s="600"/>
      <c r="WBF233" s="600"/>
      <c r="WBG233" s="598"/>
      <c r="WBH233" s="598"/>
      <c r="WBI233" s="598"/>
      <c r="WBJ233" s="598"/>
      <c r="WBK233" s="598"/>
      <c r="WBL233" s="598"/>
      <c r="WBM233" s="598"/>
      <c r="WBN233" s="598"/>
      <c r="WBO233" s="600"/>
      <c r="WBP233" s="599"/>
      <c r="WBQ233" s="599"/>
      <c r="WBR233" s="599"/>
      <c r="WBS233" s="360"/>
      <c r="WBT233" s="600"/>
      <c r="WBU233" s="600"/>
      <c r="WBV233" s="600"/>
      <c r="WBW233" s="598"/>
      <c r="WBX233" s="598"/>
      <c r="WBY233" s="598"/>
      <c r="WBZ233" s="598"/>
      <c r="WCA233" s="598"/>
      <c r="WCB233" s="598"/>
      <c r="WCC233" s="598"/>
      <c r="WCD233" s="598"/>
      <c r="WCE233" s="600"/>
      <c r="WCF233" s="599"/>
      <c r="WCG233" s="599"/>
      <c r="WCH233" s="599"/>
      <c r="WCI233" s="360"/>
      <c r="WCJ233" s="600"/>
      <c r="WCK233" s="600"/>
      <c r="WCL233" s="600"/>
      <c r="WCM233" s="598"/>
      <c r="WCN233" s="598"/>
      <c r="WCO233" s="598"/>
      <c r="WCP233" s="598"/>
      <c r="WCQ233" s="598"/>
      <c r="WCR233" s="598"/>
      <c r="WCS233" s="598"/>
      <c r="WCT233" s="598"/>
      <c r="WCU233" s="600"/>
      <c r="WCV233" s="599"/>
      <c r="WCW233" s="599"/>
      <c r="WCX233" s="599"/>
      <c r="WCY233" s="360"/>
      <c r="WCZ233" s="600"/>
      <c r="WDA233" s="600"/>
      <c r="WDB233" s="600"/>
      <c r="WDC233" s="598"/>
      <c r="WDD233" s="598"/>
      <c r="WDE233" s="598"/>
      <c r="WDF233" s="598"/>
      <c r="WDG233" s="598"/>
      <c r="WDH233" s="598"/>
      <c r="WDI233" s="598"/>
      <c r="WDJ233" s="598"/>
      <c r="WDK233" s="600"/>
      <c r="WDL233" s="599"/>
      <c r="WDM233" s="599"/>
      <c r="WDN233" s="599"/>
      <c r="WDO233" s="360"/>
      <c r="WDP233" s="600"/>
      <c r="WDQ233" s="600"/>
      <c r="WDR233" s="600"/>
      <c r="WDS233" s="598"/>
      <c r="WDT233" s="598"/>
      <c r="WDU233" s="598"/>
      <c r="WDV233" s="598"/>
      <c r="WDW233" s="598"/>
      <c r="WDX233" s="598"/>
      <c r="WDY233" s="598"/>
      <c r="WDZ233" s="598"/>
      <c r="WEA233" s="600"/>
      <c r="WEB233" s="599"/>
      <c r="WEC233" s="599"/>
      <c r="WED233" s="599"/>
      <c r="WEE233" s="360"/>
      <c r="WEF233" s="600"/>
      <c r="WEG233" s="600"/>
      <c r="WEH233" s="600"/>
      <c r="WEI233" s="598"/>
      <c r="WEJ233" s="598"/>
      <c r="WEK233" s="598"/>
      <c r="WEL233" s="598"/>
      <c r="WEM233" s="598"/>
      <c r="WEN233" s="598"/>
      <c r="WEO233" s="598"/>
      <c r="WEP233" s="598"/>
      <c r="WEQ233" s="600"/>
      <c r="WER233" s="599"/>
      <c r="WES233" s="599"/>
      <c r="WET233" s="599"/>
      <c r="WEU233" s="360"/>
      <c r="WEV233" s="600"/>
      <c r="WEW233" s="600"/>
      <c r="WEX233" s="600"/>
      <c r="WEY233" s="598"/>
      <c r="WEZ233" s="598"/>
      <c r="WFA233" s="598"/>
      <c r="WFB233" s="598"/>
      <c r="WFC233" s="598"/>
      <c r="WFD233" s="598"/>
      <c r="WFE233" s="598"/>
      <c r="WFF233" s="598"/>
      <c r="WFG233" s="600"/>
      <c r="WFH233" s="599"/>
      <c r="WFI233" s="599"/>
      <c r="WFJ233" s="599"/>
      <c r="WFK233" s="360"/>
      <c r="WFL233" s="600"/>
      <c r="WFM233" s="600"/>
      <c r="WFN233" s="600"/>
      <c r="WFO233" s="598"/>
      <c r="WFP233" s="598"/>
      <c r="WFQ233" s="598"/>
      <c r="WFR233" s="598"/>
      <c r="WFS233" s="598"/>
      <c r="WFT233" s="598"/>
      <c r="WFU233" s="598"/>
      <c r="WFV233" s="598"/>
      <c r="WFW233" s="600"/>
      <c r="WFX233" s="599"/>
      <c r="WFY233" s="599"/>
      <c r="WFZ233" s="599"/>
      <c r="WGA233" s="360"/>
      <c r="WGB233" s="600"/>
      <c r="WGC233" s="600"/>
      <c r="WGD233" s="600"/>
      <c r="WGE233" s="598"/>
      <c r="WGF233" s="598"/>
      <c r="WGG233" s="598"/>
      <c r="WGH233" s="598"/>
      <c r="WGI233" s="598"/>
      <c r="WGJ233" s="598"/>
      <c r="WGK233" s="598"/>
      <c r="WGL233" s="598"/>
      <c r="WGM233" s="600"/>
      <c r="WGN233" s="599"/>
      <c r="WGO233" s="599"/>
      <c r="WGP233" s="599"/>
      <c r="WGQ233" s="360"/>
      <c r="WGR233" s="600"/>
      <c r="WGS233" s="600"/>
      <c r="WGT233" s="600"/>
      <c r="WGU233" s="598"/>
      <c r="WGV233" s="598"/>
      <c r="WGW233" s="598"/>
      <c r="WGX233" s="598"/>
      <c r="WGY233" s="598"/>
      <c r="WGZ233" s="598"/>
      <c r="WHA233" s="598"/>
      <c r="WHB233" s="598"/>
      <c r="WHC233" s="600"/>
      <c r="WHD233" s="599"/>
      <c r="WHE233" s="599"/>
      <c r="WHF233" s="599"/>
      <c r="WHG233" s="360"/>
      <c r="WHH233" s="600"/>
      <c r="WHI233" s="600"/>
      <c r="WHJ233" s="600"/>
      <c r="WHK233" s="598"/>
      <c r="WHL233" s="598"/>
      <c r="WHM233" s="598"/>
      <c r="WHN233" s="598"/>
      <c r="WHO233" s="598"/>
      <c r="WHP233" s="598"/>
      <c r="WHQ233" s="598"/>
      <c r="WHR233" s="598"/>
      <c r="WHS233" s="600"/>
      <c r="WHT233" s="599"/>
      <c r="WHU233" s="599"/>
      <c r="WHV233" s="599"/>
      <c r="WHW233" s="360"/>
      <c r="WHX233" s="600"/>
      <c r="WHY233" s="600"/>
      <c r="WHZ233" s="600"/>
      <c r="WIA233" s="598"/>
      <c r="WIB233" s="598"/>
      <c r="WIC233" s="598"/>
      <c r="WID233" s="598"/>
      <c r="WIE233" s="598"/>
      <c r="WIF233" s="598"/>
      <c r="WIG233" s="598"/>
      <c r="WIH233" s="598"/>
      <c r="WII233" s="600"/>
      <c r="WIJ233" s="599"/>
      <c r="WIK233" s="599"/>
      <c r="WIL233" s="599"/>
      <c r="WIM233" s="360"/>
      <c r="WIN233" s="600"/>
      <c r="WIO233" s="600"/>
      <c r="WIP233" s="600"/>
      <c r="WIQ233" s="598"/>
      <c r="WIR233" s="598"/>
      <c r="WIS233" s="598"/>
      <c r="WIT233" s="598"/>
      <c r="WIU233" s="598"/>
      <c r="WIV233" s="598"/>
      <c r="WIW233" s="598"/>
      <c r="WIX233" s="598"/>
      <c r="WIY233" s="600"/>
      <c r="WIZ233" s="599"/>
      <c r="WJA233" s="599"/>
      <c r="WJB233" s="599"/>
      <c r="WJC233" s="360"/>
      <c r="WJD233" s="600"/>
      <c r="WJE233" s="600"/>
      <c r="WJF233" s="600"/>
      <c r="WJG233" s="598"/>
      <c r="WJH233" s="598"/>
      <c r="WJI233" s="598"/>
      <c r="WJJ233" s="598"/>
      <c r="WJK233" s="598"/>
      <c r="WJL233" s="598"/>
      <c r="WJM233" s="598"/>
      <c r="WJN233" s="598"/>
      <c r="WJO233" s="600"/>
      <c r="WJP233" s="599"/>
      <c r="WJQ233" s="599"/>
      <c r="WJR233" s="599"/>
      <c r="WJS233" s="360"/>
      <c r="WJT233" s="600"/>
      <c r="WJU233" s="600"/>
      <c r="WJV233" s="600"/>
      <c r="WJW233" s="598"/>
      <c r="WJX233" s="598"/>
      <c r="WJY233" s="598"/>
      <c r="WJZ233" s="598"/>
      <c r="WKA233" s="598"/>
      <c r="WKB233" s="598"/>
      <c r="WKC233" s="598"/>
      <c r="WKD233" s="598"/>
      <c r="WKE233" s="600"/>
      <c r="WKF233" s="599"/>
      <c r="WKG233" s="599"/>
      <c r="WKH233" s="599"/>
      <c r="WKI233" s="360"/>
      <c r="WKJ233" s="600"/>
      <c r="WKK233" s="600"/>
      <c r="WKL233" s="600"/>
      <c r="WKM233" s="598"/>
      <c r="WKN233" s="598"/>
      <c r="WKO233" s="598"/>
      <c r="WKP233" s="598"/>
      <c r="WKQ233" s="598"/>
      <c r="WKR233" s="598"/>
      <c r="WKS233" s="598"/>
      <c r="WKT233" s="598"/>
      <c r="WKU233" s="600"/>
      <c r="WKV233" s="599"/>
      <c r="WKW233" s="599"/>
      <c r="WKX233" s="599"/>
      <c r="WKY233" s="360"/>
      <c r="WKZ233" s="600"/>
      <c r="WLA233" s="600"/>
      <c r="WLB233" s="600"/>
      <c r="WLC233" s="598"/>
      <c r="WLD233" s="598"/>
      <c r="WLE233" s="598"/>
      <c r="WLF233" s="598"/>
      <c r="WLG233" s="598"/>
      <c r="WLH233" s="598"/>
      <c r="WLI233" s="598"/>
      <c r="WLJ233" s="598"/>
      <c r="WLK233" s="600"/>
      <c r="WLL233" s="599"/>
      <c r="WLM233" s="599"/>
      <c r="WLN233" s="599"/>
      <c r="WLO233" s="360"/>
      <c r="WLP233" s="600"/>
      <c r="WLQ233" s="600"/>
      <c r="WLR233" s="600"/>
      <c r="WLS233" s="598"/>
      <c r="WLT233" s="598"/>
      <c r="WLU233" s="598"/>
      <c r="WLV233" s="598"/>
      <c r="WLW233" s="598"/>
      <c r="WLX233" s="598"/>
      <c r="WLY233" s="598"/>
      <c r="WLZ233" s="598"/>
      <c r="WMA233" s="600"/>
      <c r="WMB233" s="599"/>
      <c r="WMC233" s="599"/>
      <c r="WMD233" s="599"/>
      <c r="WME233" s="360"/>
      <c r="WMF233" s="600"/>
      <c r="WMG233" s="600"/>
      <c r="WMH233" s="600"/>
      <c r="WMI233" s="598"/>
      <c r="WMJ233" s="598"/>
      <c r="WMK233" s="598"/>
      <c r="WML233" s="598"/>
      <c r="WMM233" s="598"/>
      <c r="WMN233" s="598"/>
      <c r="WMO233" s="598"/>
      <c r="WMP233" s="598"/>
      <c r="WMQ233" s="600"/>
      <c r="WMR233" s="599"/>
      <c r="WMS233" s="599"/>
      <c r="WMT233" s="599"/>
      <c r="WMU233" s="360"/>
      <c r="WMV233" s="600"/>
      <c r="WMW233" s="600"/>
      <c r="WMX233" s="600"/>
      <c r="WMY233" s="598"/>
      <c r="WMZ233" s="598"/>
      <c r="WNA233" s="598"/>
      <c r="WNB233" s="598"/>
      <c r="WNC233" s="598"/>
      <c r="WND233" s="598"/>
      <c r="WNE233" s="598"/>
      <c r="WNF233" s="598"/>
      <c r="WNG233" s="600"/>
      <c r="WNH233" s="599"/>
      <c r="WNI233" s="599"/>
      <c r="WNJ233" s="599"/>
      <c r="WNK233" s="360"/>
      <c r="WNL233" s="600"/>
      <c r="WNM233" s="600"/>
      <c r="WNN233" s="600"/>
      <c r="WNO233" s="598"/>
      <c r="WNP233" s="598"/>
      <c r="WNQ233" s="598"/>
      <c r="WNR233" s="598"/>
      <c r="WNS233" s="598"/>
      <c r="WNT233" s="598"/>
      <c r="WNU233" s="598"/>
      <c r="WNV233" s="598"/>
      <c r="WNW233" s="600"/>
      <c r="WNX233" s="599"/>
      <c r="WNY233" s="599"/>
      <c r="WNZ233" s="599"/>
      <c r="WOA233" s="360"/>
      <c r="WOB233" s="600"/>
      <c r="WOC233" s="600"/>
      <c r="WOD233" s="600"/>
      <c r="WOE233" s="598"/>
      <c r="WOF233" s="598"/>
      <c r="WOG233" s="598"/>
      <c r="WOH233" s="598"/>
      <c r="WOI233" s="598"/>
      <c r="WOJ233" s="598"/>
      <c r="WOK233" s="598"/>
      <c r="WOL233" s="598"/>
      <c r="WOM233" s="600"/>
      <c r="WON233" s="599"/>
      <c r="WOO233" s="599"/>
      <c r="WOP233" s="599"/>
      <c r="WOQ233" s="360"/>
      <c r="WOR233" s="600"/>
      <c r="WOS233" s="600"/>
      <c r="WOT233" s="600"/>
      <c r="WOU233" s="598"/>
      <c r="WOV233" s="598"/>
      <c r="WOW233" s="598"/>
      <c r="WOX233" s="598"/>
      <c r="WOY233" s="598"/>
      <c r="WOZ233" s="598"/>
      <c r="WPA233" s="598"/>
      <c r="WPB233" s="598"/>
      <c r="WPC233" s="600"/>
      <c r="WPD233" s="599"/>
      <c r="WPE233" s="599"/>
      <c r="WPF233" s="599"/>
      <c r="WPG233" s="360"/>
      <c r="WPH233" s="600"/>
      <c r="WPI233" s="600"/>
      <c r="WPJ233" s="600"/>
      <c r="WPK233" s="598"/>
      <c r="WPL233" s="598"/>
      <c r="WPM233" s="598"/>
      <c r="WPN233" s="598"/>
      <c r="WPO233" s="598"/>
      <c r="WPP233" s="598"/>
      <c r="WPQ233" s="598"/>
      <c r="WPR233" s="598"/>
      <c r="WPS233" s="600"/>
      <c r="WPT233" s="599"/>
      <c r="WPU233" s="599"/>
      <c r="WPV233" s="599"/>
      <c r="WPW233" s="360"/>
      <c r="WPX233" s="600"/>
      <c r="WPY233" s="600"/>
      <c r="WPZ233" s="600"/>
      <c r="WQA233" s="598"/>
      <c r="WQB233" s="598"/>
      <c r="WQC233" s="598"/>
      <c r="WQD233" s="598"/>
      <c r="WQE233" s="598"/>
      <c r="WQF233" s="598"/>
      <c r="WQG233" s="598"/>
      <c r="WQH233" s="598"/>
      <c r="WQI233" s="600"/>
      <c r="WQJ233" s="599"/>
      <c r="WQK233" s="599"/>
      <c r="WQL233" s="599"/>
      <c r="WQM233" s="360"/>
      <c r="WQN233" s="600"/>
      <c r="WQO233" s="600"/>
      <c r="WQP233" s="600"/>
      <c r="WQQ233" s="598"/>
      <c r="WQR233" s="598"/>
      <c r="WQS233" s="598"/>
      <c r="WQT233" s="598"/>
      <c r="WQU233" s="598"/>
      <c r="WQV233" s="598"/>
      <c r="WQW233" s="598"/>
      <c r="WQX233" s="598"/>
      <c r="WQY233" s="600"/>
      <c r="WQZ233" s="599"/>
      <c r="WRA233" s="599"/>
      <c r="WRB233" s="599"/>
      <c r="WRC233" s="360"/>
      <c r="WRD233" s="600"/>
      <c r="WRE233" s="600"/>
      <c r="WRF233" s="600"/>
      <c r="WRG233" s="598"/>
      <c r="WRH233" s="598"/>
      <c r="WRI233" s="598"/>
      <c r="WRJ233" s="598"/>
      <c r="WRK233" s="598"/>
      <c r="WRL233" s="598"/>
      <c r="WRM233" s="598"/>
      <c r="WRN233" s="598"/>
      <c r="WRO233" s="600"/>
      <c r="WRP233" s="599"/>
      <c r="WRQ233" s="599"/>
      <c r="WRR233" s="599"/>
      <c r="WRS233" s="360"/>
      <c r="WRT233" s="600"/>
      <c r="WRU233" s="600"/>
      <c r="WRV233" s="600"/>
      <c r="WRW233" s="598"/>
      <c r="WRX233" s="598"/>
      <c r="WRY233" s="598"/>
      <c r="WRZ233" s="598"/>
      <c r="WSA233" s="598"/>
      <c r="WSB233" s="598"/>
      <c r="WSC233" s="598"/>
      <c r="WSD233" s="598"/>
      <c r="WSE233" s="600"/>
      <c r="WSF233" s="599"/>
      <c r="WSG233" s="599"/>
      <c r="WSH233" s="599"/>
      <c r="WSI233" s="360"/>
      <c r="WSJ233" s="600"/>
      <c r="WSK233" s="600"/>
      <c r="WSL233" s="600"/>
      <c r="WSM233" s="598"/>
      <c r="WSN233" s="598"/>
      <c r="WSO233" s="598"/>
      <c r="WSP233" s="598"/>
      <c r="WSQ233" s="598"/>
      <c r="WSR233" s="598"/>
      <c r="WSS233" s="598"/>
      <c r="WST233" s="598"/>
      <c r="WSU233" s="600"/>
      <c r="WSV233" s="599"/>
      <c r="WSW233" s="599"/>
      <c r="WSX233" s="599"/>
      <c r="WSY233" s="360"/>
      <c r="WSZ233" s="600"/>
      <c r="WTA233" s="600"/>
      <c r="WTB233" s="600"/>
      <c r="WTC233" s="598"/>
      <c r="WTD233" s="598"/>
      <c r="WTE233" s="598"/>
      <c r="WTF233" s="598"/>
      <c r="WTG233" s="598"/>
      <c r="WTH233" s="598"/>
      <c r="WTI233" s="598"/>
      <c r="WTJ233" s="598"/>
      <c r="WTK233" s="600"/>
      <c r="WTL233" s="599"/>
      <c r="WTM233" s="599"/>
      <c r="WTN233" s="599"/>
      <c r="WTO233" s="360"/>
      <c r="WTP233" s="600"/>
      <c r="WTQ233" s="600"/>
      <c r="WTR233" s="600"/>
      <c r="WTS233" s="598"/>
      <c r="WTT233" s="598"/>
      <c r="WTU233" s="598"/>
      <c r="WTV233" s="598"/>
      <c r="WTW233" s="598"/>
      <c r="WTX233" s="598"/>
      <c r="WTY233" s="598"/>
      <c r="WTZ233" s="598"/>
      <c r="WUA233" s="600"/>
      <c r="WUB233" s="599"/>
      <c r="WUC233" s="599"/>
      <c r="WUD233" s="599"/>
      <c r="WUE233" s="360"/>
      <c r="WUF233" s="600"/>
      <c r="WUG233" s="600"/>
      <c r="WUH233" s="600"/>
      <c r="WUI233" s="598"/>
      <c r="WUJ233" s="598"/>
      <c r="WUK233" s="598"/>
      <c r="WUL233" s="598"/>
      <c r="WUM233" s="598"/>
      <c r="WUN233" s="598"/>
      <c r="WUO233" s="598"/>
      <c r="WUP233" s="598"/>
      <c r="WUQ233" s="600"/>
      <c r="WUR233" s="599"/>
      <c r="WUS233" s="599"/>
      <c r="WUT233" s="599"/>
      <c r="WUU233" s="360"/>
      <c r="WUV233" s="600"/>
      <c r="WUW233" s="600"/>
      <c r="WUX233" s="600"/>
      <c r="WUY233" s="598"/>
      <c r="WUZ233" s="598"/>
      <c r="WVA233" s="598"/>
      <c r="WVB233" s="598"/>
      <c r="WVC233" s="598"/>
      <c r="WVD233" s="598"/>
      <c r="WVE233" s="598"/>
      <c r="WVF233" s="598"/>
      <c r="WVG233" s="600"/>
      <c r="WVH233" s="599"/>
      <c r="WVI233" s="599"/>
      <c r="WVJ233" s="599"/>
      <c r="WVK233" s="360"/>
      <c r="WVL233" s="600"/>
      <c r="WVM233" s="600"/>
      <c r="WVN233" s="600"/>
      <c r="WVO233" s="598"/>
      <c r="WVP233" s="598"/>
      <c r="WVQ233" s="598"/>
      <c r="WVR233" s="598"/>
      <c r="WVS233" s="598"/>
      <c r="WVT233" s="598"/>
      <c r="WVU233" s="598"/>
      <c r="WVV233" s="598"/>
      <c r="WVW233" s="600"/>
      <c r="WVX233" s="599"/>
      <c r="WVY233" s="599"/>
      <c r="WVZ233" s="599"/>
      <c r="WWA233" s="360"/>
      <c r="WWB233" s="600"/>
      <c r="WWC233" s="600"/>
      <c r="WWD233" s="600"/>
      <c r="WWE233" s="598"/>
      <c r="WWF233" s="598"/>
      <c r="WWG233" s="598"/>
      <c r="WWH233" s="598"/>
      <c r="WWI233" s="598"/>
      <c r="WWJ233" s="598"/>
      <c r="WWK233" s="598"/>
      <c r="WWL233" s="598"/>
      <c r="WWM233" s="600"/>
      <c r="WWN233" s="599"/>
      <c r="WWO233" s="599"/>
      <c r="WWP233" s="599"/>
      <c r="WWQ233" s="360"/>
      <c r="WWR233" s="600"/>
      <c r="WWS233" s="600"/>
      <c r="WWT233" s="600"/>
      <c r="WWU233" s="598"/>
      <c r="WWV233" s="598"/>
      <c r="WWW233" s="598"/>
      <c r="WWX233" s="598"/>
      <c r="WWY233" s="598"/>
      <c r="WWZ233" s="598"/>
      <c r="WXA233" s="598"/>
      <c r="WXB233" s="598"/>
      <c r="WXC233" s="600"/>
      <c r="WXD233" s="599"/>
      <c r="WXE233" s="599"/>
      <c r="WXF233" s="599"/>
      <c r="WXG233" s="360"/>
      <c r="WXH233" s="600"/>
      <c r="WXI233" s="600"/>
      <c r="WXJ233" s="600"/>
      <c r="WXK233" s="598"/>
      <c r="WXL233" s="598"/>
      <c r="WXM233" s="598"/>
      <c r="WXN233" s="598"/>
      <c r="WXO233" s="598"/>
      <c r="WXP233" s="598"/>
      <c r="WXQ233" s="598"/>
      <c r="WXR233" s="598"/>
      <c r="WXS233" s="600"/>
      <c r="WXT233" s="599"/>
      <c r="WXU233" s="599"/>
      <c r="WXV233" s="599"/>
      <c r="WXW233" s="360"/>
      <c r="WXX233" s="600"/>
      <c r="WXY233" s="600"/>
      <c r="WXZ233" s="600"/>
      <c r="WYA233" s="598"/>
      <c r="WYB233" s="598"/>
      <c r="WYC233" s="598"/>
      <c r="WYD233" s="598"/>
      <c r="WYE233" s="598"/>
      <c r="WYF233" s="598"/>
      <c r="WYG233" s="598"/>
      <c r="WYH233" s="598"/>
      <c r="WYI233" s="600"/>
      <c r="WYJ233" s="599"/>
      <c r="WYK233" s="599"/>
      <c r="WYL233" s="599"/>
      <c r="WYM233" s="360"/>
      <c r="WYN233" s="600"/>
      <c r="WYO233" s="600"/>
      <c r="WYP233" s="600"/>
      <c r="WYQ233" s="598"/>
      <c r="WYR233" s="598"/>
      <c r="WYS233" s="598"/>
      <c r="WYT233" s="598"/>
      <c r="WYU233" s="598"/>
      <c r="WYV233" s="598"/>
      <c r="WYW233" s="598"/>
      <c r="WYX233" s="598"/>
      <c r="WYY233" s="600"/>
      <c r="WYZ233" s="599"/>
      <c r="WZA233" s="599"/>
      <c r="WZB233" s="599"/>
      <c r="WZC233" s="360"/>
      <c r="WZD233" s="600"/>
      <c r="WZE233" s="600"/>
      <c r="WZF233" s="600"/>
      <c r="WZG233" s="598"/>
      <c r="WZH233" s="598"/>
      <c r="WZI233" s="598"/>
      <c r="WZJ233" s="598"/>
      <c r="WZK233" s="598"/>
      <c r="WZL233" s="598"/>
      <c r="WZM233" s="598"/>
      <c r="WZN233" s="598"/>
      <c r="WZO233" s="600"/>
      <c r="WZP233" s="599"/>
      <c r="WZQ233" s="599"/>
      <c r="WZR233" s="599"/>
      <c r="WZS233" s="360"/>
      <c r="WZT233" s="600"/>
      <c r="WZU233" s="600"/>
      <c r="WZV233" s="600"/>
      <c r="WZW233" s="598"/>
      <c r="WZX233" s="598"/>
      <c r="WZY233" s="598"/>
      <c r="WZZ233" s="598"/>
      <c r="XAA233" s="598"/>
      <c r="XAB233" s="598"/>
      <c r="XAC233" s="598"/>
      <c r="XAD233" s="598"/>
      <c r="XAE233" s="600"/>
      <c r="XAF233" s="599"/>
      <c r="XAG233" s="599"/>
      <c r="XAH233" s="599"/>
      <c r="XAI233" s="360"/>
      <c r="XAJ233" s="600"/>
      <c r="XAK233" s="600"/>
      <c r="XAL233" s="600"/>
      <c r="XAM233" s="598"/>
      <c r="XAN233" s="598"/>
      <c r="XAO233" s="598"/>
      <c r="XAP233" s="598"/>
      <c r="XAQ233" s="598"/>
      <c r="XAR233" s="598"/>
      <c r="XAS233" s="598"/>
      <c r="XAT233" s="598"/>
      <c r="XAU233" s="600"/>
      <c r="XAV233" s="599"/>
      <c r="XAW233" s="599"/>
      <c r="XAX233" s="599"/>
      <c r="XAY233" s="360"/>
      <c r="XAZ233" s="600"/>
      <c r="XBA233" s="600"/>
      <c r="XBB233" s="600"/>
      <c r="XBC233" s="598"/>
      <c r="XBD233" s="598"/>
      <c r="XBE233" s="598"/>
      <c r="XBF233" s="598"/>
      <c r="XBG233" s="598"/>
      <c r="XBH233" s="598"/>
      <c r="XBI233" s="598"/>
      <c r="XBJ233" s="598"/>
      <c r="XBK233" s="600"/>
      <c r="XBL233" s="599"/>
      <c r="XBM233" s="599"/>
      <c r="XBN233" s="599"/>
      <c r="XBO233" s="360"/>
      <c r="XBP233" s="600"/>
      <c r="XBQ233" s="600"/>
      <c r="XBR233" s="600"/>
      <c r="XBS233" s="598"/>
      <c r="XBT233" s="598"/>
      <c r="XBU233" s="598"/>
      <c r="XBV233" s="598"/>
      <c r="XBW233" s="598"/>
      <c r="XBX233" s="598"/>
      <c r="XBY233" s="598"/>
      <c r="XBZ233" s="598"/>
      <c r="XCA233" s="600"/>
      <c r="XCB233" s="599"/>
      <c r="XCC233" s="599"/>
      <c r="XCD233" s="599"/>
      <c r="XCE233" s="360"/>
      <c r="XCF233" s="600"/>
      <c r="XCG233" s="600"/>
      <c r="XCH233" s="600"/>
      <c r="XCI233" s="598"/>
      <c r="XCJ233" s="598"/>
      <c r="XCK233" s="598"/>
      <c r="XCL233" s="598"/>
      <c r="XCM233" s="598"/>
      <c r="XCN233" s="598"/>
      <c r="XCO233" s="598"/>
      <c r="XCP233" s="598"/>
      <c r="XCQ233" s="600"/>
      <c r="XCR233" s="599"/>
      <c r="XCS233" s="599"/>
      <c r="XCT233" s="599"/>
      <c r="XCU233" s="360"/>
      <c r="XCV233" s="600"/>
      <c r="XCW233" s="600"/>
      <c r="XCX233" s="600"/>
      <c r="XCY233" s="598"/>
      <c r="XCZ233" s="598"/>
      <c r="XDA233" s="598"/>
      <c r="XDB233" s="598"/>
      <c r="XDC233" s="598"/>
      <c r="XDD233" s="598"/>
      <c r="XDE233" s="598"/>
      <c r="XDF233" s="598"/>
      <c r="XDG233" s="600"/>
      <c r="XDH233" s="599"/>
      <c r="XDI233" s="599"/>
      <c r="XDJ233" s="599"/>
      <c r="XDK233" s="360"/>
      <c r="XDL233" s="600"/>
      <c r="XDM233" s="600"/>
      <c r="XDN233" s="600"/>
      <c r="XDO233" s="598"/>
      <c r="XDP233" s="598"/>
      <c r="XDQ233" s="598"/>
      <c r="XDR233" s="598"/>
      <c r="XDS233" s="598"/>
      <c r="XDT233" s="598"/>
      <c r="XDU233" s="598"/>
      <c r="XDV233" s="598"/>
      <c r="XDW233" s="600"/>
      <c r="XDX233" s="599"/>
      <c r="XDY233" s="599"/>
      <c r="XDZ233" s="599"/>
      <c r="XEA233" s="360"/>
      <c r="XEB233" s="600"/>
      <c r="XEC233" s="600"/>
      <c r="XED233" s="600"/>
      <c r="XEE233" s="598"/>
      <c r="XEF233" s="598"/>
      <c r="XEG233" s="598"/>
      <c r="XEH233" s="598"/>
      <c r="XEI233" s="598"/>
      <c r="XEJ233" s="598"/>
      <c r="XEK233" s="598"/>
      <c r="XEL233" s="598"/>
      <c r="XEM233" s="600"/>
      <c r="XEN233" s="599"/>
      <c r="XEO233" s="599"/>
      <c r="XEP233" s="599"/>
      <c r="XEQ233" s="360"/>
      <c r="XER233" s="600"/>
      <c r="XES233" s="600"/>
      <c r="XET233" s="600"/>
      <c r="XEU233" s="598"/>
      <c r="XEV233" s="598"/>
      <c r="XEW233" s="598"/>
      <c r="XEX233" s="598"/>
      <c r="XEY233" s="598"/>
      <c r="XEZ233" s="598"/>
      <c r="XFA233" s="598"/>
      <c r="XFB233" s="598"/>
      <c r="XFC233" s="600"/>
    </row>
    <row r="234" spans="1:16383" s="591" customFormat="1" ht="30">
      <c r="A234" s="378" t="s">
        <v>664</v>
      </c>
      <c r="B234" s="384" t="s">
        <v>665</v>
      </c>
      <c r="C234" s="378" t="s">
        <v>145</v>
      </c>
      <c r="D234" s="448" t="s">
        <v>666</v>
      </c>
      <c r="E234" s="449">
        <v>229755800</v>
      </c>
      <c r="F234" s="449">
        <f t="shared" si="96"/>
        <v>229755800</v>
      </c>
      <c r="G234" s="449">
        <v>0</v>
      </c>
      <c r="H234" s="379">
        <v>0</v>
      </c>
      <c r="I234" s="379">
        <v>0</v>
      </c>
      <c r="J234" s="379">
        <v>0</v>
      </c>
      <c r="K234" s="446">
        <v>0</v>
      </c>
      <c r="L234" s="446">
        <f t="shared" si="100"/>
        <v>0</v>
      </c>
      <c r="M234" s="449">
        <v>0</v>
      </c>
      <c r="N234" s="449">
        <v>0</v>
      </c>
      <c r="O234" s="379">
        <v>0</v>
      </c>
      <c r="P234" s="449">
        <f t="shared" si="91"/>
        <v>229755800</v>
      </c>
      <c r="Q234" s="598"/>
      <c r="R234" s="599"/>
      <c r="S234" s="360"/>
      <c r="T234" s="600"/>
      <c r="U234" s="600"/>
      <c r="V234" s="600"/>
      <c r="W234" s="598"/>
      <c r="X234" s="598"/>
      <c r="Y234" s="598"/>
      <c r="Z234" s="598"/>
      <c r="AA234" s="598"/>
      <c r="AB234" s="598"/>
      <c r="AC234" s="598"/>
      <c r="AD234" s="598"/>
      <c r="AE234" s="600"/>
      <c r="AF234" s="599"/>
      <c r="AG234" s="599"/>
      <c r="AH234" s="599"/>
      <c r="AI234" s="360"/>
      <c r="AJ234" s="600"/>
      <c r="AK234" s="600"/>
      <c r="AL234" s="600"/>
      <c r="AM234" s="598"/>
      <c r="AN234" s="598"/>
      <c r="AO234" s="598"/>
      <c r="AP234" s="598"/>
      <c r="AQ234" s="598"/>
      <c r="AR234" s="598"/>
      <c r="AS234" s="598"/>
      <c r="AT234" s="598"/>
      <c r="AU234" s="600"/>
      <c r="AV234" s="599"/>
      <c r="AW234" s="599"/>
      <c r="AX234" s="599"/>
      <c r="AY234" s="360"/>
      <c r="AZ234" s="600"/>
      <c r="BA234" s="600"/>
      <c r="BB234" s="600"/>
      <c r="BC234" s="598"/>
      <c r="BD234" s="598"/>
      <c r="BE234" s="598"/>
      <c r="BF234" s="598"/>
      <c r="BG234" s="598"/>
      <c r="BH234" s="598"/>
      <c r="BI234" s="598"/>
      <c r="BJ234" s="598"/>
      <c r="BK234" s="600"/>
      <c r="BL234" s="599"/>
      <c r="BM234" s="599"/>
      <c r="BN234" s="599"/>
      <c r="BO234" s="360"/>
      <c r="BP234" s="600"/>
      <c r="BQ234" s="600"/>
      <c r="BR234" s="600"/>
      <c r="BS234" s="598"/>
      <c r="BT234" s="598"/>
      <c r="BU234" s="598"/>
      <c r="BV234" s="598"/>
      <c r="BW234" s="598"/>
      <c r="BX234" s="598"/>
      <c r="BY234" s="598"/>
      <c r="BZ234" s="598"/>
      <c r="CA234" s="600"/>
      <c r="CB234" s="599"/>
      <c r="CC234" s="599"/>
      <c r="CD234" s="599"/>
      <c r="CE234" s="360"/>
      <c r="CF234" s="600"/>
      <c r="CG234" s="600"/>
      <c r="CH234" s="600"/>
      <c r="CI234" s="598"/>
      <c r="CJ234" s="598"/>
      <c r="CK234" s="598"/>
      <c r="CL234" s="598"/>
      <c r="CM234" s="598"/>
      <c r="CN234" s="598"/>
      <c r="CO234" s="598"/>
      <c r="CP234" s="598"/>
      <c r="CQ234" s="600"/>
      <c r="CR234" s="599"/>
      <c r="CS234" s="599"/>
      <c r="CT234" s="599"/>
      <c r="CU234" s="360"/>
      <c r="CV234" s="600"/>
      <c r="CW234" s="600"/>
      <c r="CX234" s="600"/>
      <c r="CY234" s="598"/>
      <c r="CZ234" s="598"/>
      <c r="DA234" s="598"/>
      <c r="DB234" s="598"/>
      <c r="DC234" s="598"/>
      <c r="DD234" s="598"/>
      <c r="DE234" s="598"/>
      <c r="DF234" s="598"/>
      <c r="DG234" s="600"/>
      <c r="DH234" s="599"/>
      <c r="DI234" s="599"/>
      <c r="DJ234" s="599"/>
      <c r="DK234" s="360"/>
      <c r="DL234" s="600"/>
      <c r="DM234" s="600"/>
      <c r="DN234" s="600"/>
      <c r="DO234" s="598"/>
      <c r="DP234" s="598"/>
      <c r="DQ234" s="598"/>
      <c r="DR234" s="598"/>
      <c r="DS234" s="598"/>
      <c r="DT234" s="598"/>
      <c r="DU234" s="598"/>
      <c r="DV234" s="598"/>
      <c r="DW234" s="600"/>
      <c r="DX234" s="599"/>
      <c r="DY234" s="599"/>
      <c r="DZ234" s="599"/>
      <c r="EA234" s="360"/>
      <c r="EB234" s="600"/>
      <c r="EC234" s="600"/>
      <c r="ED234" s="600"/>
      <c r="EE234" s="598"/>
      <c r="EF234" s="598"/>
      <c r="EG234" s="598"/>
      <c r="EH234" s="598"/>
      <c r="EI234" s="598"/>
      <c r="EJ234" s="598"/>
      <c r="EK234" s="598"/>
      <c r="EL234" s="598"/>
      <c r="EM234" s="600"/>
      <c r="EN234" s="599"/>
      <c r="EO234" s="599"/>
      <c r="EP234" s="599"/>
      <c r="EQ234" s="360"/>
      <c r="ER234" s="600"/>
      <c r="ES234" s="600"/>
      <c r="ET234" s="600"/>
      <c r="EU234" s="598"/>
      <c r="EV234" s="598"/>
      <c r="EW234" s="598"/>
      <c r="EX234" s="598"/>
      <c r="EY234" s="598"/>
      <c r="EZ234" s="598"/>
      <c r="FA234" s="598"/>
      <c r="FB234" s="598"/>
      <c r="FC234" s="600"/>
      <c r="FD234" s="599"/>
      <c r="FE234" s="599"/>
      <c r="FF234" s="599"/>
      <c r="FG234" s="360"/>
      <c r="FH234" s="600"/>
      <c r="FI234" s="600"/>
      <c r="FJ234" s="600"/>
      <c r="FK234" s="598"/>
      <c r="FL234" s="598"/>
      <c r="FM234" s="598"/>
      <c r="FN234" s="598"/>
      <c r="FO234" s="598"/>
      <c r="FP234" s="598"/>
      <c r="FQ234" s="598"/>
      <c r="FR234" s="598"/>
      <c r="FS234" s="600"/>
      <c r="FT234" s="599"/>
      <c r="FU234" s="599"/>
      <c r="FV234" s="599"/>
      <c r="FW234" s="360"/>
      <c r="FX234" s="600"/>
      <c r="FY234" s="600"/>
      <c r="FZ234" s="600"/>
      <c r="GA234" s="598"/>
      <c r="GB234" s="598"/>
      <c r="GC234" s="598"/>
      <c r="GD234" s="598"/>
      <c r="GE234" s="598"/>
      <c r="GF234" s="598"/>
      <c r="GG234" s="598"/>
      <c r="GH234" s="598"/>
      <c r="GI234" s="600"/>
      <c r="GJ234" s="599"/>
      <c r="GK234" s="599"/>
      <c r="GL234" s="599"/>
      <c r="GM234" s="360"/>
      <c r="GN234" s="600"/>
      <c r="GO234" s="600"/>
      <c r="GP234" s="600"/>
      <c r="GQ234" s="598"/>
      <c r="GR234" s="598"/>
      <c r="GS234" s="598"/>
      <c r="GT234" s="598"/>
      <c r="GU234" s="598"/>
      <c r="GV234" s="598"/>
      <c r="GW234" s="598"/>
      <c r="GX234" s="598"/>
      <c r="GY234" s="600"/>
      <c r="GZ234" s="599"/>
      <c r="HA234" s="599"/>
      <c r="HB234" s="599"/>
      <c r="HC234" s="360"/>
      <c r="HD234" s="600"/>
      <c r="HE234" s="600"/>
      <c r="HF234" s="600"/>
      <c r="HG234" s="598"/>
      <c r="HH234" s="598"/>
      <c r="HI234" s="598"/>
      <c r="HJ234" s="598"/>
      <c r="HK234" s="598"/>
      <c r="HL234" s="598"/>
      <c r="HM234" s="598"/>
      <c r="HN234" s="598"/>
      <c r="HO234" s="600"/>
      <c r="HP234" s="599"/>
      <c r="HQ234" s="599"/>
      <c r="HR234" s="599"/>
      <c r="HS234" s="360"/>
      <c r="HT234" s="600"/>
      <c r="HU234" s="600"/>
      <c r="HV234" s="600"/>
      <c r="HW234" s="598"/>
      <c r="HX234" s="598"/>
      <c r="HY234" s="598"/>
      <c r="HZ234" s="598"/>
      <c r="IA234" s="598"/>
      <c r="IB234" s="598"/>
      <c r="IC234" s="598"/>
      <c r="ID234" s="598"/>
      <c r="IE234" s="600"/>
      <c r="IF234" s="599"/>
      <c r="IG234" s="599"/>
      <c r="IH234" s="599"/>
      <c r="II234" s="360"/>
      <c r="IJ234" s="600"/>
      <c r="IK234" s="600"/>
      <c r="IL234" s="600"/>
      <c r="IM234" s="598"/>
      <c r="IN234" s="598"/>
      <c r="IO234" s="598"/>
      <c r="IP234" s="598"/>
      <c r="IQ234" s="598"/>
      <c r="IR234" s="598"/>
      <c r="IS234" s="598"/>
      <c r="IT234" s="598"/>
      <c r="IU234" s="600"/>
      <c r="IV234" s="599"/>
      <c r="IW234" s="599"/>
      <c r="IX234" s="599"/>
      <c r="IY234" s="360"/>
      <c r="IZ234" s="600"/>
      <c r="JA234" s="600"/>
      <c r="JB234" s="600"/>
      <c r="JC234" s="598"/>
      <c r="JD234" s="598"/>
      <c r="JE234" s="598"/>
      <c r="JF234" s="598"/>
      <c r="JG234" s="598"/>
      <c r="JH234" s="598"/>
      <c r="JI234" s="598"/>
      <c r="JJ234" s="598"/>
      <c r="JK234" s="600"/>
      <c r="JL234" s="599"/>
      <c r="JM234" s="599"/>
      <c r="JN234" s="599"/>
      <c r="JO234" s="360"/>
      <c r="JP234" s="600"/>
      <c r="JQ234" s="600"/>
      <c r="JR234" s="600"/>
      <c r="JS234" s="598"/>
      <c r="JT234" s="598"/>
      <c r="JU234" s="598"/>
      <c r="JV234" s="598"/>
      <c r="JW234" s="598"/>
      <c r="JX234" s="598"/>
      <c r="JY234" s="598"/>
      <c r="JZ234" s="598"/>
      <c r="KA234" s="600"/>
      <c r="KB234" s="599"/>
      <c r="KC234" s="599"/>
      <c r="KD234" s="599"/>
      <c r="KE234" s="360"/>
      <c r="KF234" s="600"/>
      <c r="KG234" s="600"/>
      <c r="KH234" s="600"/>
      <c r="KI234" s="598"/>
      <c r="KJ234" s="598"/>
      <c r="KK234" s="598"/>
      <c r="KL234" s="598"/>
      <c r="KM234" s="598"/>
      <c r="KN234" s="598"/>
      <c r="KO234" s="598"/>
      <c r="KP234" s="598"/>
      <c r="KQ234" s="600"/>
      <c r="KR234" s="599"/>
      <c r="KS234" s="599"/>
      <c r="KT234" s="599"/>
      <c r="KU234" s="360"/>
      <c r="KV234" s="600"/>
      <c r="KW234" s="600"/>
      <c r="KX234" s="600"/>
      <c r="KY234" s="598"/>
      <c r="KZ234" s="598"/>
      <c r="LA234" s="598"/>
      <c r="LB234" s="598"/>
      <c r="LC234" s="598"/>
      <c r="LD234" s="598"/>
      <c r="LE234" s="598"/>
      <c r="LF234" s="598"/>
      <c r="LG234" s="600"/>
      <c r="LH234" s="599"/>
      <c r="LI234" s="599"/>
      <c r="LJ234" s="599"/>
      <c r="LK234" s="360"/>
      <c r="LL234" s="600"/>
      <c r="LM234" s="600"/>
      <c r="LN234" s="600"/>
      <c r="LO234" s="598"/>
      <c r="LP234" s="598"/>
      <c r="LQ234" s="598"/>
      <c r="LR234" s="598"/>
      <c r="LS234" s="598"/>
      <c r="LT234" s="598"/>
      <c r="LU234" s="598"/>
      <c r="LV234" s="598"/>
      <c r="LW234" s="600"/>
      <c r="LX234" s="599"/>
      <c r="LY234" s="599"/>
      <c r="LZ234" s="599"/>
      <c r="MA234" s="360"/>
      <c r="MB234" s="600"/>
      <c r="MC234" s="600"/>
      <c r="MD234" s="600"/>
      <c r="ME234" s="598"/>
      <c r="MF234" s="598"/>
      <c r="MG234" s="598"/>
      <c r="MH234" s="598"/>
      <c r="MI234" s="598"/>
      <c r="MJ234" s="598"/>
      <c r="MK234" s="598"/>
      <c r="ML234" s="598"/>
      <c r="MM234" s="600"/>
      <c r="MN234" s="599"/>
      <c r="MO234" s="599"/>
      <c r="MP234" s="599"/>
      <c r="MQ234" s="360"/>
      <c r="MR234" s="600"/>
      <c r="MS234" s="600"/>
      <c r="MT234" s="600"/>
      <c r="MU234" s="598"/>
      <c r="MV234" s="598"/>
      <c r="MW234" s="598"/>
      <c r="MX234" s="598"/>
      <c r="MY234" s="598"/>
      <c r="MZ234" s="598"/>
      <c r="NA234" s="598"/>
      <c r="NB234" s="598"/>
      <c r="NC234" s="600"/>
      <c r="ND234" s="599"/>
      <c r="NE234" s="599"/>
      <c r="NF234" s="599"/>
      <c r="NG234" s="360"/>
      <c r="NH234" s="600"/>
      <c r="NI234" s="600"/>
      <c r="NJ234" s="600"/>
      <c r="NK234" s="598"/>
      <c r="NL234" s="598"/>
      <c r="NM234" s="598"/>
      <c r="NN234" s="598"/>
      <c r="NO234" s="598"/>
      <c r="NP234" s="598"/>
      <c r="NQ234" s="598"/>
      <c r="NR234" s="598"/>
      <c r="NS234" s="600"/>
      <c r="NT234" s="599"/>
      <c r="NU234" s="599"/>
      <c r="NV234" s="599"/>
      <c r="NW234" s="360"/>
      <c r="NX234" s="600"/>
      <c r="NY234" s="600"/>
      <c r="NZ234" s="600"/>
      <c r="OA234" s="598"/>
      <c r="OB234" s="598"/>
      <c r="OC234" s="598"/>
      <c r="OD234" s="598"/>
      <c r="OE234" s="598"/>
      <c r="OF234" s="598"/>
      <c r="OG234" s="598"/>
      <c r="OH234" s="598"/>
      <c r="OI234" s="600"/>
      <c r="OJ234" s="599"/>
      <c r="OK234" s="599"/>
      <c r="OL234" s="599"/>
      <c r="OM234" s="360"/>
      <c r="ON234" s="600"/>
      <c r="OO234" s="600"/>
      <c r="OP234" s="600"/>
      <c r="OQ234" s="598"/>
      <c r="OR234" s="598"/>
      <c r="OS234" s="598"/>
      <c r="OT234" s="598"/>
      <c r="OU234" s="598"/>
      <c r="OV234" s="598"/>
      <c r="OW234" s="598"/>
      <c r="OX234" s="598"/>
      <c r="OY234" s="600"/>
      <c r="OZ234" s="599"/>
      <c r="PA234" s="599"/>
      <c r="PB234" s="599"/>
      <c r="PC234" s="360"/>
      <c r="PD234" s="600"/>
      <c r="PE234" s="600"/>
      <c r="PF234" s="600"/>
      <c r="PG234" s="598"/>
      <c r="PH234" s="598"/>
      <c r="PI234" s="598"/>
      <c r="PJ234" s="598"/>
      <c r="PK234" s="598"/>
      <c r="PL234" s="598"/>
      <c r="PM234" s="598"/>
      <c r="PN234" s="598"/>
      <c r="PO234" s="600"/>
      <c r="PP234" s="599"/>
      <c r="PQ234" s="599"/>
      <c r="PR234" s="599"/>
      <c r="PS234" s="360"/>
      <c r="PT234" s="600"/>
      <c r="PU234" s="600"/>
      <c r="PV234" s="600"/>
      <c r="PW234" s="598"/>
      <c r="PX234" s="598"/>
      <c r="PY234" s="598"/>
      <c r="PZ234" s="598"/>
      <c r="QA234" s="598"/>
      <c r="QB234" s="598"/>
      <c r="QC234" s="598"/>
      <c r="QD234" s="598"/>
      <c r="QE234" s="600"/>
      <c r="QF234" s="599"/>
      <c r="QG234" s="599"/>
      <c r="QH234" s="599"/>
      <c r="QI234" s="360"/>
      <c r="QJ234" s="600"/>
      <c r="QK234" s="600"/>
      <c r="QL234" s="600"/>
      <c r="QM234" s="598"/>
      <c r="QN234" s="598"/>
      <c r="QO234" s="598"/>
      <c r="QP234" s="598"/>
      <c r="QQ234" s="598"/>
      <c r="QR234" s="598"/>
      <c r="QS234" s="598"/>
      <c r="QT234" s="598"/>
      <c r="QU234" s="600"/>
      <c r="QV234" s="599"/>
      <c r="QW234" s="599"/>
      <c r="QX234" s="599"/>
      <c r="QY234" s="360"/>
      <c r="QZ234" s="600"/>
      <c r="RA234" s="600"/>
      <c r="RB234" s="600"/>
      <c r="RC234" s="598"/>
      <c r="RD234" s="598"/>
      <c r="RE234" s="598"/>
      <c r="RF234" s="598"/>
      <c r="RG234" s="598"/>
      <c r="RH234" s="598"/>
      <c r="RI234" s="598"/>
      <c r="RJ234" s="598"/>
      <c r="RK234" s="600"/>
      <c r="RL234" s="599"/>
      <c r="RM234" s="599"/>
      <c r="RN234" s="599"/>
      <c r="RO234" s="360"/>
      <c r="RP234" s="600"/>
      <c r="RQ234" s="600"/>
      <c r="RR234" s="600"/>
      <c r="RS234" s="598"/>
      <c r="RT234" s="598"/>
      <c r="RU234" s="598"/>
      <c r="RV234" s="598"/>
      <c r="RW234" s="598"/>
      <c r="RX234" s="598"/>
      <c r="RY234" s="598"/>
      <c r="RZ234" s="598"/>
      <c r="SA234" s="600"/>
      <c r="SB234" s="599"/>
      <c r="SC234" s="599"/>
      <c r="SD234" s="599"/>
      <c r="SE234" s="360"/>
      <c r="SF234" s="600"/>
      <c r="SG234" s="600"/>
      <c r="SH234" s="600"/>
      <c r="SI234" s="598"/>
      <c r="SJ234" s="598"/>
      <c r="SK234" s="598"/>
      <c r="SL234" s="598"/>
      <c r="SM234" s="598"/>
      <c r="SN234" s="598"/>
      <c r="SO234" s="598"/>
      <c r="SP234" s="598"/>
      <c r="SQ234" s="600"/>
      <c r="SR234" s="599"/>
      <c r="SS234" s="599"/>
      <c r="ST234" s="599"/>
      <c r="SU234" s="360"/>
      <c r="SV234" s="600"/>
      <c r="SW234" s="600"/>
      <c r="SX234" s="600"/>
      <c r="SY234" s="598"/>
      <c r="SZ234" s="598"/>
      <c r="TA234" s="598"/>
      <c r="TB234" s="598"/>
      <c r="TC234" s="598"/>
      <c r="TD234" s="598"/>
      <c r="TE234" s="598"/>
      <c r="TF234" s="598"/>
      <c r="TG234" s="600"/>
      <c r="TH234" s="599"/>
      <c r="TI234" s="599"/>
      <c r="TJ234" s="599"/>
      <c r="TK234" s="360"/>
      <c r="TL234" s="600"/>
      <c r="TM234" s="600"/>
      <c r="TN234" s="600"/>
      <c r="TO234" s="598"/>
      <c r="TP234" s="598"/>
      <c r="TQ234" s="598"/>
      <c r="TR234" s="598"/>
      <c r="TS234" s="598"/>
      <c r="TT234" s="598"/>
      <c r="TU234" s="598"/>
      <c r="TV234" s="598"/>
      <c r="TW234" s="600"/>
      <c r="TX234" s="599"/>
      <c r="TY234" s="599"/>
      <c r="TZ234" s="599"/>
      <c r="UA234" s="360"/>
      <c r="UB234" s="600"/>
      <c r="UC234" s="600"/>
      <c r="UD234" s="600"/>
      <c r="UE234" s="598"/>
      <c r="UF234" s="598"/>
      <c r="UG234" s="598"/>
      <c r="UH234" s="598"/>
      <c r="UI234" s="598"/>
      <c r="UJ234" s="598"/>
      <c r="UK234" s="598"/>
      <c r="UL234" s="598"/>
      <c r="UM234" s="600"/>
      <c r="UN234" s="599"/>
      <c r="UO234" s="599"/>
      <c r="UP234" s="599"/>
      <c r="UQ234" s="360"/>
      <c r="UR234" s="600"/>
      <c r="US234" s="600"/>
      <c r="UT234" s="600"/>
      <c r="UU234" s="598"/>
      <c r="UV234" s="598"/>
      <c r="UW234" s="598"/>
      <c r="UX234" s="598"/>
      <c r="UY234" s="598"/>
      <c r="UZ234" s="598"/>
      <c r="VA234" s="598"/>
      <c r="VB234" s="598"/>
      <c r="VC234" s="600"/>
      <c r="VD234" s="599"/>
      <c r="VE234" s="599"/>
      <c r="VF234" s="599"/>
      <c r="VG234" s="360"/>
      <c r="VH234" s="600"/>
      <c r="VI234" s="600"/>
      <c r="VJ234" s="600"/>
      <c r="VK234" s="598"/>
      <c r="VL234" s="598"/>
      <c r="VM234" s="598"/>
      <c r="VN234" s="598"/>
      <c r="VO234" s="598"/>
      <c r="VP234" s="598"/>
      <c r="VQ234" s="598"/>
      <c r="VR234" s="598"/>
      <c r="VS234" s="600"/>
      <c r="VT234" s="599"/>
      <c r="VU234" s="599"/>
      <c r="VV234" s="599"/>
      <c r="VW234" s="360"/>
      <c r="VX234" s="600"/>
      <c r="VY234" s="600"/>
      <c r="VZ234" s="600"/>
      <c r="WA234" s="598"/>
      <c r="WB234" s="598"/>
      <c r="WC234" s="598"/>
      <c r="WD234" s="598"/>
      <c r="WE234" s="598"/>
      <c r="WF234" s="598"/>
      <c r="WG234" s="598"/>
      <c r="WH234" s="598"/>
      <c r="WI234" s="600"/>
      <c r="WJ234" s="599"/>
      <c r="WK234" s="599"/>
      <c r="WL234" s="599"/>
      <c r="WM234" s="360"/>
      <c r="WN234" s="600"/>
      <c r="WO234" s="600"/>
      <c r="WP234" s="600"/>
      <c r="WQ234" s="598"/>
      <c r="WR234" s="598"/>
      <c r="WS234" s="598"/>
      <c r="WT234" s="598"/>
      <c r="WU234" s="598"/>
      <c r="WV234" s="598"/>
      <c r="WW234" s="598"/>
      <c r="WX234" s="598"/>
      <c r="WY234" s="600"/>
      <c r="WZ234" s="599"/>
      <c r="XA234" s="599"/>
      <c r="XB234" s="599"/>
      <c r="XC234" s="360"/>
      <c r="XD234" s="600"/>
      <c r="XE234" s="600"/>
      <c r="XF234" s="600"/>
      <c r="XG234" s="598"/>
      <c r="XH234" s="598"/>
      <c r="XI234" s="598"/>
      <c r="XJ234" s="598"/>
      <c r="XK234" s="598"/>
      <c r="XL234" s="598"/>
      <c r="XM234" s="598"/>
      <c r="XN234" s="598"/>
      <c r="XO234" s="600"/>
      <c r="XP234" s="599"/>
      <c r="XQ234" s="599"/>
      <c r="XR234" s="599"/>
      <c r="XS234" s="360"/>
      <c r="XT234" s="600"/>
      <c r="XU234" s="600"/>
      <c r="XV234" s="600"/>
      <c r="XW234" s="598"/>
      <c r="XX234" s="598"/>
      <c r="XY234" s="598"/>
      <c r="XZ234" s="598"/>
      <c r="YA234" s="598"/>
      <c r="YB234" s="598"/>
      <c r="YC234" s="598"/>
      <c r="YD234" s="598"/>
      <c r="YE234" s="600"/>
      <c r="YF234" s="599"/>
      <c r="YG234" s="599"/>
      <c r="YH234" s="599"/>
      <c r="YI234" s="360"/>
      <c r="YJ234" s="600"/>
      <c r="YK234" s="600"/>
      <c r="YL234" s="600"/>
      <c r="YM234" s="598"/>
      <c r="YN234" s="598"/>
      <c r="YO234" s="598"/>
      <c r="YP234" s="598"/>
      <c r="YQ234" s="598"/>
      <c r="YR234" s="598"/>
      <c r="YS234" s="598"/>
      <c r="YT234" s="598"/>
      <c r="YU234" s="600"/>
      <c r="YV234" s="599"/>
      <c r="YW234" s="599"/>
      <c r="YX234" s="599"/>
      <c r="YY234" s="360"/>
      <c r="YZ234" s="600"/>
      <c r="ZA234" s="600"/>
      <c r="ZB234" s="600"/>
      <c r="ZC234" s="598"/>
      <c r="ZD234" s="598"/>
      <c r="ZE234" s="598"/>
      <c r="ZF234" s="598"/>
      <c r="ZG234" s="598"/>
      <c r="ZH234" s="598"/>
      <c r="ZI234" s="598"/>
      <c r="ZJ234" s="598"/>
      <c r="ZK234" s="600"/>
      <c r="ZL234" s="599"/>
      <c r="ZM234" s="599"/>
      <c r="ZN234" s="599"/>
      <c r="ZO234" s="360"/>
      <c r="ZP234" s="600"/>
      <c r="ZQ234" s="600"/>
      <c r="ZR234" s="600"/>
      <c r="ZS234" s="598"/>
      <c r="ZT234" s="598"/>
      <c r="ZU234" s="598"/>
      <c r="ZV234" s="598"/>
      <c r="ZW234" s="598"/>
      <c r="ZX234" s="598"/>
      <c r="ZY234" s="598"/>
      <c r="ZZ234" s="598"/>
      <c r="AAA234" s="600"/>
      <c r="AAB234" s="599"/>
      <c r="AAC234" s="599"/>
      <c r="AAD234" s="599"/>
      <c r="AAE234" s="360"/>
      <c r="AAF234" s="600"/>
      <c r="AAG234" s="600"/>
      <c r="AAH234" s="600"/>
      <c r="AAI234" s="598"/>
      <c r="AAJ234" s="598"/>
      <c r="AAK234" s="598"/>
      <c r="AAL234" s="598"/>
      <c r="AAM234" s="598"/>
      <c r="AAN234" s="598"/>
      <c r="AAO234" s="598"/>
      <c r="AAP234" s="598"/>
      <c r="AAQ234" s="600"/>
      <c r="AAR234" s="599"/>
      <c r="AAS234" s="599"/>
      <c r="AAT234" s="599"/>
      <c r="AAU234" s="360"/>
      <c r="AAV234" s="600"/>
      <c r="AAW234" s="600"/>
      <c r="AAX234" s="600"/>
      <c r="AAY234" s="598"/>
      <c r="AAZ234" s="598"/>
      <c r="ABA234" s="598"/>
      <c r="ABB234" s="598"/>
      <c r="ABC234" s="598"/>
      <c r="ABD234" s="598"/>
      <c r="ABE234" s="598"/>
      <c r="ABF234" s="598"/>
      <c r="ABG234" s="600"/>
      <c r="ABH234" s="599"/>
      <c r="ABI234" s="599"/>
      <c r="ABJ234" s="599"/>
      <c r="ABK234" s="360"/>
      <c r="ABL234" s="600"/>
      <c r="ABM234" s="600"/>
      <c r="ABN234" s="600"/>
      <c r="ABO234" s="598"/>
      <c r="ABP234" s="598"/>
      <c r="ABQ234" s="598"/>
      <c r="ABR234" s="598"/>
      <c r="ABS234" s="598"/>
      <c r="ABT234" s="598"/>
      <c r="ABU234" s="598"/>
      <c r="ABV234" s="598"/>
      <c r="ABW234" s="600"/>
      <c r="ABX234" s="599"/>
      <c r="ABY234" s="599"/>
      <c r="ABZ234" s="599"/>
      <c r="ACA234" s="360"/>
      <c r="ACB234" s="600"/>
      <c r="ACC234" s="600"/>
      <c r="ACD234" s="600"/>
      <c r="ACE234" s="598"/>
      <c r="ACF234" s="598"/>
      <c r="ACG234" s="598"/>
      <c r="ACH234" s="598"/>
      <c r="ACI234" s="598"/>
      <c r="ACJ234" s="598"/>
      <c r="ACK234" s="598"/>
      <c r="ACL234" s="598"/>
      <c r="ACM234" s="600"/>
      <c r="ACN234" s="599"/>
      <c r="ACO234" s="599"/>
      <c r="ACP234" s="599"/>
      <c r="ACQ234" s="360"/>
      <c r="ACR234" s="600"/>
      <c r="ACS234" s="600"/>
      <c r="ACT234" s="600"/>
      <c r="ACU234" s="598"/>
      <c r="ACV234" s="598"/>
      <c r="ACW234" s="598"/>
      <c r="ACX234" s="598"/>
      <c r="ACY234" s="598"/>
      <c r="ACZ234" s="598"/>
      <c r="ADA234" s="598"/>
      <c r="ADB234" s="598"/>
      <c r="ADC234" s="600"/>
      <c r="ADD234" s="599"/>
      <c r="ADE234" s="599"/>
      <c r="ADF234" s="599"/>
      <c r="ADG234" s="360"/>
      <c r="ADH234" s="600"/>
      <c r="ADI234" s="600"/>
      <c r="ADJ234" s="600"/>
      <c r="ADK234" s="598"/>
      <c r="ADL234" s="598"/>
      <c r="ADM234" s="598"/>
      <c r="ADN234" s="598"/>
      <c r="ADO234" s="598"/>
      <c r="ADP234" s="598"/>
      <c r="ADQ234" s="598"/>
      <c r="ADR234" s="598"/>
      <c r="ADS234" s="600"/>
      <c r="ADT234" s="599"/>
      <c r="ADU234" s="599"/>
      <c r="ADV234" s="599"/>
      <c r="ADW234" s="360"/>
      <c r="ADX234" s="600"/>
      <c r="ADY234" s="600"/>
      <c r="ADZ234" s="600"/>
      <c r="AEA234" s="598"/>
      <c r="AEB234" s="598"/>
      <c r="AEC234" s="598"/>
      <c r="AED234" s="598"/>
      <c r="AEE234" s="598"/>
      <c r="AEF234" s="598"/>
      <c r="AEG234" s="598"/>
      <c r="AEH234" s="598"/>
      <c r="AEI234" s="600"/>
      <c r="AEJ234" s="599"/>
      <c r="AEK234" s="599"/>
      <c r="AEL234" s="599"/>
      <c r="AEM234" s="360"/>
      <c r="AEN234" s="600"/>
      <c r="AEO234" s="600"/>
      <c r="AEP234" s="600"/>
      <c r="AEQ234" s="598"/>
      <c r="AER234" s="598"/>
      <c r="AES234" s="598"/>
      <c r="AET234" s="598"/>
      <c r="AEU234" s="598"/>
      <c r="AEV234" s="598"/>
      <c r="AEW234" s="598"/>
      <c r="AEX234" s="598"/>
      <c r="AEY234" s="600"/>
      <c r="AEZ234" s="599"/>
      <c r="AFA234" s="599"/>
      <c r="AFB234" s="599"/>
      <c r="AFC234" s="360"/>
      <c r="AFD234" s="600"/>
      <c r="AFE234" s="600"/>
      <c r="AFF234" s="600"/>
      <c r="AFG234" s="598"/>
      <c r="AFH234" s="598"/>
      <c r="AFI234" s="598"/>
      <c r="AFJ234" s="598"/>
      <c r="AFK234" s="598"/>
      <c r="AFL234" s="598"/>
      <c r="AFM234" s="598"/>
      <c r="AFN234" s="598"/>
      <c r="AFO234" s="600"/>
      <c r="AFP234" s="599"/>
      <c r="AFQ234" s="599"/>
      <c r="AFR234" s="599"/>
      <c r="AFS234" s="360"/>
      <c r="AFT234" s="600"/>
      <c r="AFU234" s="600"/>
      <c r="AFV234" s="600"/>
      <c r="AFW234" s="598"/>
      <c r="AFX234" s="598"/>
      <c r="AFY234" s="598"/>
      <c r="AFZ234" s="598"/>
      <c r="AGA234" s="598"/>
      <c r="AGB234" s="598"/>
      <c r="AGC234" s="598"/>
      <c r="AGD234" s="598"/>
      <c r="AGE234" s="600"/>
      <c r="AGF234" s="599"/>
      <c r="AGG234" s="599"/>
      <c r="AGH234" s="599"/>
      <c r="AGI234" s="360"/>
      <c r="AGJ234" s="600"/>
      <c r="AGK234" s="600"/>
      <c r="AGL234" s="600"/>
      <c r="AGM234" s="598"/>
      <c r="AGN234" s="598"/>
      <c r="AGO234" s="598"/>
      <c r="AGP234" s="598"/>
      <c r="AGQ234" s="598"/>
      <c r="AGR234" s="598"/>
      <c r="AGS234" s="598"/>
      <c r="AGT234" s="598"/>
      <c r="AGU234" s="600"/>
      <c r="AGV234" s="599"/>
      <c r="AGW234" s="599"/>
      <c r="AGX234" s="599"/>
      <c r="AGY234" s="360"/>
      <c r="AGZ234" s="600"/>
      <c r="AHA234" s="600"/>
      <c r="AHB234" s="600"/>
      <c r="AHC234" s="598"/>
      <c r="AHD234" s="598"/>
      <c r="AHE234" s="598"/>
      <c r="AHF234" s="598"/>
      <c r="AHG234" s="598"/>
      <c r="AHH234" s="598"/>
      <c r="AHI234" s="598"/>
      <c r="AHJ234" s="598"/>
      <c r="AHK234" s="600"/>
      <c r="AHL234" s="599"/>
      <c r="AHM234" s="599"/>
      <c r="AHN234" s="599"/>
      <c r="AHO234" s="360"/>
      <c r="AHP234" s="600"/>
      <c r="AHQ234" s="600"/>
      <c r="AHR234" s="600"/>
      <c r="AHS234" s="598"/>
      <c r="AHT234" s="598"/>
      <c r="AHU234" s="598"/>
      <c r="AHV234" s="598"/>
      <c r="AHW234" s="598"/>
      <c r="AHX234" s="598"/>
      <c r="AHY234" s="598"/>
      <c r="AHZ234" s="598"/>
      <c r="AIA234" s="600"/>
      <c r="AIB234" s="599"/>
      <c r="AIC234" s="599"/>
      <c r="AID234" s="599"/>
      <c r="AIE234" s="360"/>
      <c r="AIF234" s="600"/>
      <c r="AIG234" s="600"/>
      <c r="AIH234" s="600"/>
      <c r="AII234" s="598"/>
      <c r="AIJ234" s="598"/>
      <c r="AIK234" s="598"/>
      <c r="AIL234" s="598"/>
      <c r="AIM234" s="598"/>
      <c r="AIN234" s="598"/>
      <c r="AIO234" s="598"/>
      <c r="AIP234" s="598"/>
      <c r="AIQ234" s="600"/>
      <c r="AIR234" s="599"/>
      <c r="AIS234" s="599"/>
      <c r="AIT234" s="599"/>
      <c r="AIU234" s="360"/>
      <c r="AIV234" s="600"/>
      <c r="AIW234" s="600"/>
      <c r="AIX234" s="600"/>
      <c r="AIY234" s="598"/>
      <c r="AIZ234" s="598"/>
      <c r="AJA234" s="598"/>
      <c r="AJB234" s="598"/>
      <c r="AJC234" s="598"/>
      <c r="AJD234" s="598"/>
      <c r="AJE234" s="598"/>
      <c r="AJF234" s="598"/>
      <c r="AJG234" s="600"/>
      <c r="AJH234" s="599"/>
      <c r="AJI234" s="599"/>
      <c r="AJJ234" s="599"/>
      <c r="AJK234" s="360"/>
      <c r="AJL234" s="600"/>
      <c r="AJM234" s="600"/>
      <c r="AJN234" s="600"/>
      <c r="AJO234" s="598"/>
      <c r="AJP234" s="598"/>
      <c r="AJQ234" s="598"/>
      <c r="AJR234" s="598"/>
      <c r="AJS234" s="598"/>
      <c r="AJT234" s="598"/>
      <c r="AJU234" s="598"/>
      <c r="AJV234" s="598"/>
      <c r="AJW234" s="600"/>
      <c r="AJX234" s="599"/>
      <c r="AJY234" s="599"/>
      <c r="AJZ234" s="599"/>
      <c r="AKA234" s="360"/>
      <c r="AKB234" s="600"/>
      <c r="AKC234" s="600"/>
      <c r="AKD234" s="600"/>
      <c r="AKE234" s="598"/>
      <c r="AKF234" s="598"/>
      <c r="AKG234" s="598"/>
      <c r="AKH234" s="598"/>
      <c r="AKI234" s="598"/>
      <c r="AKJ234" s="598"/>
      <c r="AKK234" s="598"/>
      <c r="AKL234" s="598"/>
      <c r="AKM234" s="600"/>
      <c r="AKN234" s="599"/>
      <c r="AKO234" s="599"/>
      <c r="AKP234" s="599"/>
      <c r="AKQ234" s="360"/>
      <c r="AKR234" s="600"/>
      <c r="AKS234" s="600"/>
      <c r="AKT234" s="600"/>
      <c r="AKU234" s="598"/>
      <c r="AKV234" s="598"/>
      <c r="AKW234" s="598"/>
      <c r="AKX234" s="598"/>
      <c r="AKY234" s="598"/>
      <c r="AKZ234" s="598"/>
      <c r="ALA234" s="598"/>
      <c r="ALB234" s="598"/>
      <c r="ALC234" s="600"/>
      <c r="ALD234" s="599"/>
      <c r="ALE234" s="599"/>
      <c r="ALF234" s="599"/>
      <c r="ALG234" s="360"/>
      <c r="ALH234" s="600"/>
      <c r="ALI234" s="600"/>
      <c r="ALJ234" s="600"/>
      <c r="ALK234" s="598"/>
      <c r="ALL234" s="598"/>
      <c r="ALM234" s="598"/>
      <c r="ALN234" s="598"/>
      <c r="ALO234" s="598"/>
      <c r="ALP234" s="598"/>
      <c r="ALQ234" s="598"/>
      <c r="ALR234" s="598"/>
      <c r="ALS234" s="600"/>
      <c r="ALT234" s="599"/>
      <c r="ALU234" s="599"/>
      <c r="ALV234" s="599"/>
      <c r="ALW234" s="360"/>
      <c r="ALX234" s="600"/>
      <c r="ALY234" s="600"/>
      <c r="ALZ234" s="600"/>
      <c r="AMA234" s="598"/>
      <c r="AMB234" s="598"/>
      <c r="AMC234" s="598"/>
      <c r="AMD234" s="598"/>
      <c r="AME234" s="598"/>
      <c r="AMF234" s="598"/>
      <c r="AMG234" s="598"/>
      <c r="AMH234" s="598"/>
      <c r="AMI234" s="600"/>
      <c r="AMJ234" s="599"/>
      <c r="AMK234" s="599"/>
      <c r="AML234" s="599"/>
      <c r="AMM234" s="360"/>
      <c r="AMN234" s="600"/>
      <c r="AMO234" s="600"/>
      <c r="AMP234" s="600"/>
      <c r="AMQ234" s="598"/>
      <c r="AMR234" s="598"/>
      <c r="AMS234" s="598"/>
      <c r="AMT234" s="598"/>
      <c r="AMU234" s="598"/>
      <c r="AMV234" s="598"/>
      <c r="AMW234" s="598"/>
      <c r="AMX234" s="598"/>
      <c r="AMY234" s="600"/>
      <c r="AMZ234" s="599"/>
      <c r="ANA234" s="599"/>
      <c r="ANB234" s="599"/>
      <c r="ANC234" s="360"/>
      <c r="AND234" s="600"/>
      <c r="ANE234" s="600"/>
      <c r="ANF234" s="600"/>
      <c r="ANG234" s="598"/>
      <c r="ANH234" s="598"/>
      <c r="ANI234" s="598"/>
      <c r="ANJ234" s="598"/>
      <c r="ANK234" s="598"/>
      <c r="ANL234" s="598"/>
      <c r="ANM234" s="598"/>
      <c r="ANN234" s="598"/>
      <c r="ANO234" s="600"/>
      <c r="ANP234" s="599"/>
      <c r="ANQ234" s="599"/>
      <c r="ANR234" s="599"/>
      <c r="ANS234" s="360"/>
      <c r="ANT234" s="600"/>
      <c r="ANU234" s="600"/>
      <c r="ANV234" s="600"/>
      <c r="ANW234" s="598"/>
      <c r="ANX234" s="598"/>
      <c r="ANY234" s="598"/>
      <c r="ANZ234" s="598"/>
      <c r="AOA234" s="598"/>
      <c r="AOB234" s="598"/>
      <c r="AOC234" s="598"/>
      <c r="AOD234" s="598"/>
      <c r="AOE234" s="600"/>
      <c r="AOF234" s="599"/>
      <c r="AOG234" s="599"/>
      <c r="AOH234" s="599"/>
      <c r="AOI234" s="360"/>
      <c r="AOJ234" s="600"/>
      <c r="AOK234" s="600"/>
      <c r="AOL234" s="600"/>
      <c r="AOM234" s="598"/>
      <c r="AON234" s="598"/>
      <c r="AOO234" s="598"/>
      <c r="AOP234" s="598"/>
      <c r="AOQ234" s="598"/>
      <c r="AOR234" s="598"/>
      <c r="AOS234" s="598"/>
      <c r="AOT234" s="598"/>
      <c r="AOU234" s="600"/>
      <c r="AOV234" s="599"/>
      <c r="AOW234" s="599"/>
      <c r="AOX234" s="599"/>
      <c r="AOY234" s="360"/>
      <c r="AOZ234" s="600"/>
      <c r="APA234" s="600"/>
      <c r="APB234" s="600"/>
      <c r="APC234" s="598"/>
      <c r="APD234" s="598"/>
      <c r="APE234" s="598"/>
      <c r="APF234" s="598"/>
      <c r="APG234" s="598"/>
      <c r="APH234" s="598"/>
      <c r="API234" s="598"/>
      <c r="APJ234" s="598"/>
      <c r="APK234" s="600"/>
      <c r="APL234" s="599"/>
      <c r="APM234" s="599"/>
      <c r="APN234" s="599"/>
      <c r="APO234" s="360"/>
      <c r="APP234" s="600"/>
      <c r="APQ234" s="600"/>
      <c r="APR234" s="600"/>
      <c r="APS234" s="598"/>
      <c r="APT234" s="598"/>
      <c r="APU234" s="598"/>
      <c r="APV234" s="598"/>
      <c r="APW234" s="598"/>
      <c r="APX234" s="598"/>
      <c r="APY234" s="598"/>
      <c r="APZ234" s="598"/>
      <c r="AQA234" s="600"/>
      <c r="AQB234" s="599"/>
      <c r="AQC234" s="599"/>
      <c r="AQD234" s="599"/>
      <c r="AQE234" s="360"/>
      <c r="AQF234" s="600"/>
      <c r="AQG234" s="600"/>
      <c r="AQH234" s="600"/>
      <c r="AQI234" s="598"/>
      <c r="AQJ234" s="598"/>
      <c r="AQK234" s="598"/>
      <c r="AQL234" s="598"/>
      <c r="AQM234" s="598"/>
      <c r="AQN234" s="598"/>
      <c r="AQO234" s="598"/>
      <c r="AQP234" s="598"/>
      <c r="AQQ234" s="600"/>
      <c r="AQR234" s="599"/>
      <c r="AQS234" s="599"/>
      <c r="AQT234" s="599"/>
      <c r="AQU234" s="360"/>
      <c r="AQV234" s="600"/>
      <c r="AQW234" s="600"/>
      <c r="AQX234" s="600"/>
      <c r="AQY234" s="598"/>
      <c r="AQZ234" s="598"/>
      <c r="ARA234" s="598"/>
      <c r="ARB234" s="598"/>
      <c r="ARC234" s="598"/>
      <c r="ARD234" s="598"/>
      <c r="ARE234" s="598"/>
      <c r="ARF234" s="598"/>
      <c r="ARG234" s="600"/>
      <c r="ARH234" s="599"/>
      <c r="ARI234" s="599"/>
      <c r="ARJ234" s="599"/>
      <c r="ARK234" s="360"/>
      <c r="ARL234" s="600"/>
      <c r="ARM234" s="600"/>
      <c r="ARN234" s="600"/>
      <c r="ARO234" s="598"/>
      <c r="ARP234" s="598"/>
      <c r="ARQ234" s="598"/>
      <c r="ARR234" s="598"/>
      <c r="ARS234" s="598"/>
      <c r="ART234" s="598"/>
      <c r="ARU234" s="598"/>
      <c r="ARV234" s="598"/>
      <c r="ARW234" s="600"/>
      <c r="ARX234" s="599"/>
      <c r="ARY234" s="599"/>
      <c r="ARZ234" s="599"/>
      <c r="ASA234" s="360"/>
      <c r="ASB234" s="600"/>
      <c r="ASC234" s="600"/>
      <c r="ASD234" s="600"/>
      <c r="ASE234" s="598"/>
      <c r="ASF234" s="598"/>
      <c r="ASG234" s="598"/>
      <c r="ASH234" s="598"/>
      <c r="ASI234" s="598"/>
      <c r="ASJ234" s="598"/>
      <c r="ASK234" s="598"/>
      <c r="ASL234" s="598"/>
      <c r="ASM234" s="600"/>
      <c r="ASN234" s="599"/>
      <c r="ASO234" s="599"/>
      <c r="ASP234" s="599"/>
      <c r="ASQ234" s="360"/>
      <c r="ASR234" s="600"/>
      <c r="ASS234" s="600"/>
      <c r="AST234" s="600"/>
      <c r="ASU234" s="598"/>
      <c r="ASV234" s="598"/>
      <c r="ASW234" s="598"/>
      <c r="ASX234" s="598"/>
      <c r="ASY234" s="598"/>
      <c r="ASZ234" s="598"/>
      <c r="ATA234" s="598"/>
      <c r="ATB234" s="598"/>
      <c r="ATC234" s="600"/>
      <c r="ATD234" s="599"/>
      <c r="ATE234" s="599"/>
      <c r="ATF234" s="599"/>
      <c r="ATG234" s="360"/>
      <c r="ATH234" s="600"/>
      <c r="ATI234" s="600"/>
      <c r="ATJ234" s="600"/>
      <c r="ATK234" s="598"/>
      <c r="ATL234" s="598"/>
      <c r="ATM234" s="598"/>
      <c r="ATN234" s="598"/>
      <c r="ATO234" s="598"/>
      <c r="ATP234" s="598"/>
      <c r="ATQ234" s="598"/>
      <c r="ATR234" s="598"/>
      <c r="ATS234" s="600"/>
      <c r="ATT234" s="599"/>
      <c r="ATU234" s="599"/>
      <c r="ATV234" s="599"/>
      <c r="ATW234" s="360"/>
      <c r="ATX234" s="600"/>
      <c r="ATY234" s="600"/>
      <c r="ATZ234" s="600"/>
      <c r="AUA234" s="598"/>
      <c r="AUB234" s="598"/>
      <c r="AUC234" s="598"/>
      <c r="AUD234" s="598"/>
      <c r="AUE234" s="598"/>
      <c r="AUF234" s="598"/>
      <c r="AUG234" s="598"/>
      <c r="AUH234" s="598"/>
      <c r="AUI234" s="600"/>
      <c r="AUJ234" s="599"/>
      <c r="AUK234" s="599"/>
      <c r="AUL234" s="599"/>
      <c r="AUM234" s="360"/>
      <c r="AUN234" s="600"/>
      <c r="AUO234" s="600"/>
      <c r="AUP234" s="600"/>
      <c r="AUQ234" s="598"/>
      <c r="AUR234" s="598"/>
      <c r="AUS234" s="598"/>
      <c r="AUT234" s="598"/>
      <c r="AUU234" s="598"/>
      <c r="AUV234" s="598"/>
      <c r="AUW234" s="598"/>
      <c r="AUX234" s="598"/>
      <c r="AUY234" s="600"/>
      <c r="AUZ234" s="599"/>
      <c r="AVA234" s="599"/>
      <c r="AVB234" s="599"/>
      <c r="AVC234" s="360"/>
      <c r="AVD234" s="600"/>
      <c r="AVE234" s="600"/>
      <c r="AVF234" s="600"/>
      <c r="AVG234" s="598"/>
      <c r="AVH234" s="598"/>
      <c r="AVI234" s="598"/>
      <c r="AVJ234" s="598"/>
      <c r="AVK234" s="598"/>
      <c r="AVL234" s="598"/>
      <c r="AVM234" s="598"/>
      <c r="AVN234" s="598"/>
      <c r="AVO234" s="600"/>
      <c r="AVP234" s="599"/>
      <c r="AVQ234" s="599"/>
      <c r="AVR234" s="599"/>
      <c r="AVS234" s="360"/>
      <c r="AVT234" s="600"/>
      <c r="AVU234" s="600"/>
      <c r="AVV234" s="600"/>
      <c r="AVW234" s="598"/>
      <c r="AVX234" s="598"/>
      <c r="AVY234" s="598"/>
      <c r="AVZ234" s="598"/>
      <c r="AWA234" s="598"/>
      <c r="AWB234" s="598"/>
      <c r="AWC234" s="598"/>
      <c r="AWD234" s="598"/>
      <c r="AWE234" s="600"/>
      <c r="AWF234" s="599"/>
      <c r="AWG234" s="599"/>
      <c r="AWH234" s="599"/>
      <c r="AWI234" s="360"/>
      <c r="AWJ234" s="600"/>
      <c r="AWK234" s="600"/>
      <c r="AWL234" s="600"/>
      <c r="AWM234" s="598"/>
      <c r="AWN234" s="598"/>
      <c r="AWO234" s="598"/>
      <c r="AWP234" s="598"/>
      <c r="AWQ234" s="598"/>
      <c r="AWR234" s="598"/>
      <c r="AWS234" s="598"/>
      <c r="AWT234" s="598"/>
      <c r="AWU234" s="600"/>
      <c r="AWV234" s="599"/>
      <c r="AWW234" s="599"/>
      <c r="AWX234" s="599"/>
      <c r="AWY234" s="360"/>
      <c r="AWZ234" s="600"/>
      <c r="AXA234" s="600"/>
      <c r="AXB234" s="600"/>
      <c r="AXC234" s="598"/>
      <c r="AXD234" s="598"/>
      <c r="AXE234" s="598"/>
      <c r="AXF234" s="598"/>
      <c r="AXG234" s="598"/>
      <c r="AXH234" s="598"/>
      <c r="AXI234" s="598"/>
      <c r="AXJ234" s="598"/>
      <c r="AXK234" s="600"/>
      <c r="AXL234" s="599"/>
      <c r="AXM234" s="599"/>
      <c r="AXN234" s="599"/>
      <c r="AXO234" s="360"/>
      <c r="AXP234" s="600"/>
      <c r="AXQ234" s="600"/>
      <c r="AXR234" s="600"/>
      <c r="AXS234" s="598"/>
      <c r="AXT234" s="598"/>
      <c r="AXU234" s="598"/>
      <c r="AXV234" s="598"/>
      <c r="AXW234" s="598"/>
      <c r="AXX234" s="598"/>
      <c r="AXY234" s="598"/>
      <c r="AXZ234" s="598"/>
      <c r="AYA234" s="600"/>
      <c r="AYB234" s="599"/>
      <c r="AYC234" s="599"/>
      <c r="AYD234" s="599"/>
      <c r="AYE234" s="360"/>
      <c r="AYF234" s="600"/>
      <c r="AYG234" s="600"/>
      <c r="AYH234" s="600"/>
      <c r="AYI234" s="598"/>
      <c r="AYJ234" s="598"/>
      <c r="AYK234" s="598"/>
      <c r="AYL234" s="598"/>
      <c r="AYM234" s="598"/>
      <c r="AYN234" s="598"/>
      <c r="AYO234" s="598"/>
      <c r="AYP234" s="598"/>
      <c r="AYQ234" s="600"/>
      <c r="AYR234" s="599"/>
      <c r="AYS234" s="599"/>
      <c r="AYT234" s="599"/>
      <c r="AYU234" s="360"/>
      <c r="AYV234" s="600"/>
      <c r="AYW234" s="600"/>
      <c r="AYX234" s="600"/>
      <c r="AYY234" s="598"/>
      <c r="AYZ234" s="598"/>
      <c r="AZA234" s="598"/>
      <c r="AZB234" s="598"/>
      <c r="AZC234" s="598"/>
      <c r="AZD234" s="598"/>
      <c r="AZE234" s="598"/>
      <c r="AZF234" s="598"/>
      <c r="AZG234" s="600"/>
      <c r="AZH234" s="599"/>
      <c r="AZI234" s="599"/>
      <c r="AZJ234" s="599"/>
      <c r="AZK234" s="360"/>
      <c r="AZL234" s="600"/>
      <c r="AZM234" s="600"/>
      <c r="AZN234" s="600"/>
      <c r="AZO234" s="598"/>
      <c r="AZP234" s="598"/>
      <c r="AZQ234" s="598"/>
      <c r="AZR234" s="598"/>
      <c r="AZS234" s="598"/>
      <c r="AZT234" s="598"/>
      <c r="AZU234" s="598"/>
      <c r="AZV234" s="598"/>
      <c r="AZW234" s="600"/>
      <c r="AZX234" s="599"/>
      <c r="AZY234" s="599"/>
      <c r="AZZ234" s="599"/>
      <c r="BAA234" s="360"/>
      <c r="BAB234" s="600"/>
      <c r="BAC234" s="600"/>
      <c r="BAD234" s="600"/>
      <c r="BAE234" s="598"/>
      <c r="BAF234" s="598"/>
      <c r="BAG234" s="598"/>
      <c r="BAH234" s="598"/>
      <c r="BAI234" s="598"/>
      <c r="BAJ234" s="598"/>
      <c r="BAK234" s="598"/>
      <c r="BAL234" s="598"/>
      <c r="BAM234" s="600"/>
      <c r="BAN234" s="599"/>
      <c r="BAO234" s="599"/>
      <c r="BAP234" s="599"/>
      <c r="BAQ234" s="360"/>
      <c r="BAR234" s="600"/>
      <c r="BAS234" s="600"/>
      <c r="BAT234" s="600"/>
      <c r="BAU234" s="598"/>
      <c r="BAV234" s="598"/>
      <c r="BAW234" s="598"/>
      <c r="BAX234" s="598"/>
      <c r="BAY234" s="598"/>
      <c r="BAZ234" s="598"/>
      <c r="BBA234" s="598"/>
      <c r="BBB234" s="598"/>
      <c r="BBC234" s="600"/>
      <c r="BBD234" s="599"/>
      <c r="BBE234" s="599"/>
      <c r="BBF234" s="599"/>
      <c r="BBG234" s="360"/>
      <c r="BBH234" s="600"/>
      <c r="BBI234" s="600"/>
      <c r="BBJ234" s="600"/>
      <c r="BBK234" s="598"/>
      <c r="BBL234" s="598"/>
      <c r="BBM234" s="598"/>
      <c r="BBN234" s="598"/>
      <c r="BBO234" s="598"/>
      <c r="BBP234" s="598"/>
      <c r="BBQ234" s="598"/>
      <c r="BBR234" s="598"/>
      <c r="BBS234" s="600"/>
      <c r="BBT234" s="599"/>
      <c r="BBU234" s="599"/>
      <c r="BBV234" s="599"/>
      <c r="BBW234" s="360"/>
      <c r="BBX234" s="600"/>
      <c r="BBY234" s="600"/>
      <c r="BBZ234" s="600"/>
      <c r="BCA234" s="598"/>
      <c r="BCB234" s="598"/>
      <c r="BCC234" s="598"/>
      <c r="BCD234" s="598"/>
      <c r="BCE234" s="598"/>
      <c r="BCF234" s="598"/>
      <c r="BCG234" s="598"/>
      <c r="BCH234" s="598"/>
      <c r="BCI234" s="600"/>
      <c r="BCJ234" s="599"/>
      <c r="BCK234" s="599"/>
      <c r="BCL234" s="599"/>
      <c r="BCM234" s="360"/>
      <c r="BCN234" s="600"/>
      <c r="BCO234" s="600"/>
      <c r="BCP234" s="600"/>
      <c r="BCQ234" s="598"/>
      <c r="BCR234" s="598"/>
      <c r="BCS234" s="598"/>
      <c r="BCT234" s="598"/>
      <c r="BCU234" s="598"/>
      <c r="BCV234" s="598"/>
      <c r="BCW234" s="598"/>
      <c r="BCX234" s="598"/>
      <c r="BCY234" s="600"/>
      <c r="BCZ234" s="599"/>
      <c r="BDA234" s="599"/>
      <c r="BDB234" s="599"/>
      <c r="BDC234" s="360"/>
      <c r="BDD234" s="600"/>
      <c r="BDE234" s="600"/>
      <c r="BDF234" s="600"/>
      <c r="BDG234" s="598"/>
      <c r="BDH234" s="598"/>
      <c r="BDI234" s="598"/>
      <c r="BDJ234" s="598"/>
      <c r="BDK234" s="598"/>
      <c r="BDL234" s="598"/>
      <c r="BDM234" s="598"/>
      <c r="BDN234" s="598"/>
      <c r="BDO234" s="600"/>
      <c r="BDP234" s="599"/>
      <c r="BDQ234" s="599"/>
      <c r="BDR234" s="599"/>
      <c r="BDS234" s="360"/>
      <c r="BDT234" s="600"/>
      <c r="BDU234" s="600"/>
      <c r="BDV234" s="600"/>
      <c r="BDW234" s="598"/>
      <c r="BDX234" s="598"/>
      <c r="BDY234" s="598"/>
      <c r="BDZ234" s="598"/>
      <c r="BEA234" s="598"/>
      <c r="BEB234" s="598"/>
      <c r="BEC234" s="598"/>
      <c r="BED234" s="598"/>
      <c r="BEE234" s="600"/>
      <c r="BEF234" s="599"/>
      <c r="BEG234" s="599"/>
      <c r="BEH234" s="599"/>
      <c r="BEI234" s="360"/>
      <c r="BEJ234" s="600"/>
      <c r="BEK234" s="600"/>
      <c r="BEL234" s="600"/>
      <c r="BEM234" s="598"/>
      <c r="BEN234" s="598"/>
      <c r="BEO234" s="598"/>
      <c r="BEP234" s="598"/>
      <c r="BEQ234" s="598"/>
      <c r="BER234" s="598"/>
      <c r="BES234" s="598"/>
      <c r="BET234" s="598"/>
      <c r="BEU234" s="600"/>
      <c r="BEV234" s="599"/>
      <c r="BEW234" s="599"/>
      <c r="BEX234" s="599"/>
      <c r="BEY234" s="360"/>
      <c r="BEZ234" s="600"/>
      <c r="BFA234" s="600"/>
      <c r="BFB234" s="600"/>
      <c r="BFC234" s="598"/>
      <c r="BFD234" s="598"/>
      <c r="BFE234" s="598"/>
      <c r="BFF234" s="598"/>
      <c r="BFG234" s="598"/>
      <c r="BFH234" s="598"/>
      <c r="BFI234" s="598"/>
      <c r="BFJ234" s="598"/>
      <c r="BFK234" s="600"/>
      <c r="BFL234" s="599"/>
      <c r="BFM234" s="599"/>
      <c r="BFN234" s="599"/>
      <c r="BFO234" s="360"/>
      <c r="BFP234" s="600"/>
      <c r="BFQ234" s="600"/>
      <c r="BFR234" s="600"/>
      <c r="BFS234" s="598"/>
      <c r="BFT234" s="598"/>
      <c r="BFU234" s="598"/>
      <c r="BFV234" s="598"/>
      <c r="BFW234" s="598"/>
      <c r="BFX234" s="598"/>
      <c r="BFY234" s="598"/>
      <c r="BFZ234" s="598"/>
      <c r="BGA234" s="600"/>
      <c r="BGB234" s="599"/>
      <c r="BGC234" s="599"/>
      <c r="BGD234" s="599"/>
      <c r="BGE234" s="360"/>
      <c r="BGF234" s="600"/>
      <c r="BGG234" s="600"/>
      <c r="BGH234" s="600"/>
      <c r="BGI234" s="598"/>
      <c r="BGJ234" s="598"/>
      <c r="BGK234" s="598"/>
      <c r="BGL234" s="598"/>
      <c r="BGM234" s="598"/>
      <c r="BGN234" s="598"/>
      <c r="BGO234" s="598"/>
      <c r="BGP234" s="598"/>
      <c r="BGQ234" s="600"/>
      <c r="BGR234" s="599"/>
      <c r="BGS234" s="599"/>
      <c r="BGT234" s="599"/>
      <c r="BGU234" s="360"/>
      <c r="BGV234" s="600"/>
      <c r="BGW234" s="600"/>
      <c r="BGX234" s="600"/>
      <c r="BGY234" s="598"/>
      <c r="BGZ234" s="598"/>
      <c r="BHA234" s="598"/>
      <c r="BHB234" s="598"/>
      <c r="BHC234" s="598"/>
      <c r="BHD234" s="598"/>
      <c r="BHE234" s="598"/>
      <c r="BHF234" s="598"/>
      <c r="BHG234" s="600"/>
      <c r="BHH234" s="599"/>
      <c r="BHI234" s="599"/>
      <c r="BHJ234" s="599"/>
      <c r="BHK234" s="360"/>
      <c r="BHL234" s="600"/>
      <c r="BHM234" s="600"/>
      <c r="BHN234" s="600"/>
      <c r="BHO234" s="598"/>
      <c r="BHP234" s="598"/>
      <c r="BHQ234" s="598"/>
      <c r="BHR234" s="598"/>
      <c r="BHS234" s="598"/>
      <c r="BHT234" s="598"/>
      <c r="BHU234" s="598"/>
      <c r="BHV234" s="598"/>
      <c r="BHW234" s="600"/>
      <c r="BHX234" s="599"/>
      <c r="BHY234" s="599"/>
      <c r="BHZ234" s="599"/>
      <c r="BIA234" s="360"/>
      <c r="BIB234" s="600"/>
      <c r="BIC234" s="600"/>
      <c r="BID234" s="600"/>
      <c r="BIE234" s="598"/>
      <c r="BIF234" s="598"/>
      <c r="BIG234" s="598"/>
      <c r="BIH234" s="598"/>
      <c r="BII234" s="598"/>
      <c r="BIJ234" s="598"/>
      <c r="BIK234" s="598"/>
      <c r="BIL234" s="598"/>
      <c r="BIM234" s="600"/>
      <c r="BIN234" s="599"/>
      <c r="BIO234" s="599"/>
      <c r="BIP234" s="599"/>
      <c r="BIQ234" s="360"/>
      <c r="BIR234" s="600"/>
      <c r="BIS234" s="600"/>
      <c r="BIT234" s="600"/>
      <c r="BIU234" s="598"/>
      <c r="BIV234" s="598"/>
      <c r="BIW234" s="598"/>
      <c r="BIX234" s="598"/>
      <c r="BIY234" s="598"/>
      <c r="BIZ234" s="598"/>
      <c r="BJA234" s="598"/>
      <c r="BJB234" s="598"/>
      <c r="BJC234" s="600"/>
      <c r="BJD234" s="599"/>
      <c r="BJE234" s="599"/>
      <c r="BJF234" s="599"/>
      <c r="BJG234" s="360"/>
      <c r="BJH234" s="600"/>
      <c r="BJI234" s="600"/>
      <c r="BJJ234" s="600"/>
      <c r="BJK234" s="598"/>
      <c r="BJL234" s="598"/>
      <c r="BJM234" s="598"/>
      <c r="BJN234" s="598"/>
      <c r="BJO234" s="598"/>
      <c r="BJP234" s="598"/>
      <c r="BJQ234" s="598"/>
      <c r="BJR234" s="598"/>
      <c r="BJS234" s="600"/>
      <c r="BJT234" s="599"/>
      <c r="BJU234" s="599"/>
      <c r="BJV234" s="599"/>
      <c r="BJW234" s="360"/>
      <c r="BJX234" s="600"/>
      <c r="BJY234" s="600"/>
      <c r="BJZ234" s="600"/>
      <c r="BKA234" s="598"/>
      <c r="BKB234" s="598"/>
      <c r="BKC234" s="598"/>
      <c r="BKD234" s="598"/>
      <c r="BKE234" s="598"/>
      <c r="BKF234" s="598"/>
      <c r="BKG234" s="598"/>
      <c r="BKH234" s="598"/>
      <c r="BKI234" s="600"/>
      <c r="BKJ234" s="599"/>
      <c r="BKK234" s="599"/>
      <c r="BKL234" s="599"/>
      <c r="BKM234" s="360"/>
      <c r="BKN234" s="600"/>
      <c r="BKO234" s="600"/>
      <c r="BKP234" s="600"/>
      <c r="BKQ234" s="598"/>
      <c r="BKR234" s="598"/>
      <c r="BKS234" s="598"/>
      <c r="BKT234" s="598"/>
      <c r="BKU234" s="598"/>
      <c r="BKV234" s="598"/>
      <c r="BKW234" s="598"/>
      <c r="BKX234" s="598"/>
      <c r="BKY234" s="600"/>
      <c r="BKZ234" s="599"/>
      <c r="BLA234" s="599"/>
      <c r="BLB234" s="599"/>
      <c r="BLC234" s="360"/>
      <c r="BLD234" s="600"/>
      <c r="BLE234" s="600"/>
      <c r="BLF234" s="600"/>
      <c r="BLG234" s="598"/>
      <c r="BLH234" s="598"/>
      <c r="BLI234" s="598"/>
      <c r="BLJ234" s="598"/>
      <c r="BLK234" s="598"/>
      <c r="BLL234" s="598"/>
      <c r="BLM234" s="598"/>
      <c r="BLN234" s="598"/>
      <c r="BLO234" s="600"/>
      <c r="BLP234" s="599"/>
      <c r="BLQ234" s="599"/>
      <c r="BLR234" s="599"/>
      <c r="BLS234" s="360"/>
      <c r="BLT234" s="600"/>
      <c r="BLU234" s="600"/>
      <c r="BLV234" s="600"/>
      <c r="BLW234" s="598"/>
      <c r="BLX234" s="598"/>
      <c r="BLY234" s="598"/>
      <c r="BLZ234" s="598"/>
      <c r="BMA234" s="598"/>
      <c r="BMB234" s="598"/>
      <c r="BMC234" s="598"/>
      <c r="BMD234" s="598"/>
      <c r="BME234" s="600"/>
      <c r="BMF234" s="599"/>
      <c r="BMG234" s="599"/>
      <c r="BMH234" s="599"/>
      <c r="BMI234" s="360"/>
      <c r="BMJ234" s="600"/>
      <c r="BMK234" s="600"/>
      <c r="BML234" s="600"/>
      <c r="BMM234" s="598"/>
      <c r="BMN234" s="598"/>
      <c r="BMO234" s="598"/>
      <c r="BMP234" s="598"/>
      <c r="BMQ234" s="598"/>
      <c r="BMR234" s="598"/>
      <c r="BMS234" s="598"/>
      <c r="BMT234" s="598"/>
      <c r="BMU234" s="600"/>
      <c r="BMV234" s="599"/>
      <c r="BMW234" s="599"/>
      <c r="BMX234" s="599"/>
      <c r="BMY234" s="360"/>
      <c r="BMZ234" s="600"/>
      <c r="BNA234" s="600"/>
      <c r="BNB234" s="600"/>
      <c r="BNC234" s="598"/>
      <c r="BND234" s="598"/>
      <c r="BNE234" s="598"/>
      <c r="BNF234" s="598"/>
      <c r="BNG234" s="598"/>
      <c r="BNH234" s="598"/>
      <c r="BNI234" s="598"/>
      <c r="BNJ234" s="598"/>
      <c r="BNK234" s="600"/>
      <c r="BNL234" s="599"/>
      <c r="BNM234" s="599"/>
      <c r="BNN234" s="599"/>
      <c r="BNO234" s="360"/>
      <c r="BNP234" s="600"/>
      <c r="BNQ234" s="600"/>
      <c r="BNR234" s="600"/>
      <c r="BNS234" s="598"/>
      <c r="BNT234" s="598"/>
      <c r="BNU234" s="598"/>
      <c r="BNV234" s="598"/>
      <c r="BNW234" s="598"/>
      <c r="BNX234" s="598"/>
      <c r="BNY234" s="598"/>
      <c r="BNZ234" s="598"/>
      <c r="BOA234" s="600"/>
      <c r="BOB234" s="599"/>
      <c r="BOC234" s="599"/>
      <c r="BOD234" s="599"/>
      <c r="BOE234" s="360"/>
      <c r="BOF234" s="600"/>
      <c r="BOG234" s="600"/>
      <c r="BOH234" s="600"/>
      <c r="BOI234" s="598"/>
      <c r="BOJ234" s="598"/>
      <c r="BOK234" s="598"/>
      <c r="BOL234" s="598"/>
      <c r="BOM234" s="598"/>
      <c r="BON234" s="598"/>
      <c r="BOO234" s="598"/>
      <c r="BOP234" s="598"/>
      <c r="BOQ234" s="600"/>
      <c r="BOR234" s="599"/>
      <c r="BOS234" s="599"/>
      <c r="BOT234" s="599"/>
      <c r="BOU234" s="360"/>
      <c r="BOV234" s="600"/>
      <c r="BOW234" s="600"/>
      <c r="BOX234" s="600"/>
      <c r="BOY234" s="598"/>
      <c r="BOZ234" s="598"/>
      <c r="BPA234" s="598"/>
      <c r="BPB234" s="598"/>
      <c r="BPC234" s="598"/>
      <c r="BPD234" s="598"/>
      <c r="BPE234" s="598"/>
      <c r="BPF234" s="598"/>
      <c r="BPG234" s="600"/>
      <c r="BPH234" s="599"/>
      <c r="BPI234" s="599"/>
      <c r="BPJ234" s="599"/>
      <c r="BPK234" s="360"/>
      <c r="BPL234" s="600"/>
      <c r="BPM234" s="600"/>
      <c r="BPN234" s="600"/>
      <c r="BPO234" s="598"/>
      <c r="BPP234" s="598"/>
      <c r="BPQ234" s="598"/>
      <c r="BPR234" s="598"/>
      <c r="BPS234" s="598"/>
      <c r="BPT234" s="598"/>
      <c r="BPU234" s="598"/>
      <c r="BPV234" s="598"/>
      <c r="BPW234" s="600"/>
      <c r="BPX234" s="599"/>
      <c r="BPY234" s="599"/>
      <c r="BPZ234" s="599"/>
      <c r="BQA234" s="360"/>
      <c r="BQB234" s="600"/>
      <c r="BQC234" s="600"/>
      <c r="BQD234" s="600"/>
      <c r="BQE234" s="598"/>
      <c r="BQF234" s="598"/>
      <c r="BQG234" s="598"/>
      <c r="BQH234" s="598"/>
      <c r="BQI234" s="598"/>
      <c r="BQJ234" s="598"/>
      <c r="BQK234" s="598"/>
      <c r="BQL234" s="598"/>
      <c r="BQM234" s="600"/>
      <c r="BQN234" s="599"/>
      <c r="BQO234" s="599"/>
      <c r="BQP234" s="599"/>
      <c r="BQQ234" s="360"/>
      <c r="BQR234" s="600"/>
      <c r="BQS234" s="600"/>
      <c r="BQT234" s="600"/>
      <c r="BQU234" s="598"/>
      <c r="BQV234" s="598"/>
      <c r="BQW234" s="598"/>
      <c r="BQX234" s="598"/>
      <c r="BQY234" s="598"/>
      <c r="BQZ234" s="598"/>
      <c r="BRA234" s="598"/>
      <c r="BRB234" s="598"/>
      <c r="BRC234" s="600"/>
      <c r="BRD234" s="599"/>
      <c r="BRE234" s="599"/>
      <c r="BRF234" s="599"/>
      <c r="BRG234" s="360"/>
      <c r="BRH234" s="600"/>
      <c r="BRI234" s="600"/>
      <c r="BRJ234" s="600"/>
      <c r="BRK234" s="598"/>
      <c r="BRL234" s="598"/>
      <c r="BRM234" s="598"/>
      <c r="BRN234" s="598"/>
      <c r="BRO234" s="598"/>
      <c r="BRP234" s="598"/>
      <c r="BRQ234" s="598"/>
      <c r="BRR234" s="598"/>
      <c r="BRS234" s="600"/>
      <c r="BRT234" s="599"/>
      <c r="BRU234" s="599"/>
      <c r="BRV234" s="599"/>
      <c r="BRW234" s="360"/>
      <c r="BRX234" s="600"/>
      <c r="BRY234" s="600"/>
      <c r="BRZ234" s="600"/>
      <c r="BSA234" s="598"/>
      <c r="BSB234" s="598"/>
      <c r="BSC234" s="598"/>
      <c r="BSD234" s="598"/>
      <c r="BSE234" s="598"/>
      <c r="BSF234" s="598"/>
      <c r="BSG234" s="598"/>
      <c r="BSH234" s="598"/>
      <c r="BSI234" s="600"/>
      <c r="BSJ234" s="599"/>
      <c r="BSK234" s="599"/>
      <c r="BSL234" s="599"/>
      <c r="BSM234" s="360"/>
      <c r="BSN234" s="600"/>
      <c r="BSO234" s="600"/>
      <c r="BSP234" s="600"/>
      <c r="BSQ234" s="598"/>
      <c r="BSR234" s="598"/>
      <c r="BSS234" s="598"/>
      <c r="BST234" s="598"/>
      <c r="BSU234" s="598"/>
      <c r="BSV234" s="598"/>
      <c r="BSW234" s="598"/>
      <c r="BSX234" s="598"/>
      <c r="BSY234" s="600"/>
      <c r="BSZ234" s="599"/>
      <c r="BTA234" s="599"/>
      <c r="BTB234" s="599"/>
      <c r="BTC234" s="360"/>
      <c r="BTD234" s="600"/>
      <c r="BTE234" s="600"/>
      <c r="BTF234" s="600"/>
      <c r="BTG234" s="598"/>
      <c r="BTH234" s="598"/>
      <c r="BTI234" s="598"/>
      <c r="BTJ234" s="598"/>
      <c r="BTK234" s="598"/>
      <c r="BTL234" s="598"/>
      <c r="BTM234" s="598"/>
      <c r="BTN234" s="598"/>
      <c r="BTO234" s="600"/>
      <c r="BTP234" s="599"/>
      <c r="BTQ234" s="599"/>
      <c r="BTR234" s="599"/>
      <c r="BTS234" s="360"/>
      <c r="BTT234" s="600"/>
      <c r="BTU234" s="600"/>
      <c r="BTV234" s="600"/>
      <c r="BTW234" s="598"/>
      <c r="BTX234" s="598"/>
      <c r="BTY234" s="598"/>
      <c r="BTZ234" s="598"/>
      <c r="BUA234" s="598"/>
      <c r="BUB234" s="598"/>
      <c r="BUC234" s="598"/>
      <c r="BUD234" s="598"/>
      <c r="BUE234" s="600"/>
      <c r="BUF234" s="599"/>
      <c r="BUG234" s="599"/>
      <c r="BUH234" s="599"/>
      <c r="BUI234" s="360"/>
      <c r="BUJ234" s="600"/>
      <c r="BUK234" s="600"/>
      <c r="BUL234" s="600"/>
      <c r="BUM234" s="598"/>
      <c r="BUN234" s="598"/>
      <c r="BUO234" s="598"/>
      <c r="BUP234" s="598"/>
      <c r="BUQ234" s="598"/>
      <c r="BUR234" s="598"/>
      <c r="BUS234" s="598"/>
      <c r="BUT234" s="598"/>
      <c r="BUU234" s="600"/>
      <c r="BUV234" s="599"/>
      <c r="BUW234" s="599"/>
      <c r="BUX234" s="599"/>
      <c r="BUY234" s="360"/>
      <c r="BUZ234" s="600"/>
      <c r="BVA234" s="600"/>
      <c r="BVB234" s="600"/>
      <c r="BVC234" s="598"/>
      <c r="BVD234" s="598"/>
      <c r="BVE234" s="598"/>
      <c r="BVF234" s="598"/>
      <c r="BVG234" s="598"/>
      <c r="BVH234" s="598"/>
      <c r="BVI234" s="598"/>
      <c r="BVJ234" s="598"/>
      <c r="BVK234" s="600"/>
      <c r="BVL234" s="599"/>
      <c r="BVM234" s="599"/>
      <c r="BVN234" s="599"/>
      <c r="BVO234" s="360"/>
      <c r="BVP234" s="600"/>
      <c r="BVQ234" s="600"/>
      <c r="BVR234" s="600"/>
      <c r="BVS234" s="598"/>
      <c r="BVT234" s="598"/>
      <c r="BVU234" s="598"/>
      <c r="BVV234" s="598"/>
      <c r="BVW234" s="598"/>
      <c r="BVX234" s="598"/>
      <c r="BVY234" s="598"/>
      <c r="BVZ234" s="598"/>
      <c r="BWA234" s="600"/>
      <c r="BWB234" s="599"/>
      <c r="BWC234" s="599"/>
      <c r="BWD234" s="599"/>
      <c r="BWE234" s="360"/>
      <c r="BWF234" s="600"/>
      <c r="BWG234" s="600"/>
      <c r="BWH234" s="600"/>
      <c r="BWI234" s="598"/>
      <c r="BWJ234" s="598"/>
      <c r="BWK234" s="598"/>
      <c r="BWL234" s="598"/>
      <c r="BWM234" s="598"/>
      <c r="BWN234" s="598"/>
      <c r="BWO234" s="598"/>
      <c r="BWP234" s="598"/>
      <c r="BWQ234" s="600"/>
      <c r="BWR234" s="599"/>
      <c r="BWS234" s="599"/>
      <c r="BWT234" s="599"/>
      <c r="BWU234" s="360"/>
      <c r="BWV234" s="600"/>
      <c r="BWW234" s="600"/>
      <c r="BWX234" s="600"/>
      <c r="BWY234" s="598"/>
      <c r="BWZ234" s="598"/>
      <c r="BXA234" s="598"/>
      <c r="BXB234" s="598"/>
      <c r="BXC234" s="598"/>
      <c r="BXD234" s="598"/>
      <c r="BXE234" s="598"/>
      <c r="BXF234" s="598"/>
      <c r="BXG234" s="600"/>
      <c r="BXH234" s="599"/>
      <c r="BXI234" s="599"/>
      <c r="BXJ234" s="599"/>
      <c r="BXK234" s="360"/>
      <c r="BXL234" s="600"/>
      <c r="BXM234" s="600"/>
      <c r="BXN234" s="600"/>
      <c r="BXO234" s="598"/>
      <c r="BXP234" s="598"/>
      <c r="BXQ234" s="598"/>
      <c r="BXR234" s="598"/>
      <c r="BXS234" s="598"/>
      <c r="BXT234" s="598"/>
      <c r="BXU234" s="598"/>
      <c r="BXV234" s="598"/>
      <c r="BXW234" s="600"/>
      <c r="BXX234" s="599"/>
      <c r="BXY234" s="599"/>
      <c r="BXZ234" s="599"/>
      <c r="BYA234" s="360"/>
      <c r="BYB234" s="600"/>
      <c r="BYC234" s="600"/>
      <c r="BYD234" s="600"/>
      <c r="BYE234" s="598"/>
      <c r="BYF234" s="598"/>
      <c r="BYG234" s="598"/>
      <c r="BYH234" s="598"/>
      <c r="BYI234" s="598"/>
      <c r="BYJ234" s="598"/>
      <c r="BYK234" s="598"/>
      <c r="BYL234" s="598"/>
      <c r="BYM234" s="600"/>
      <c r="BYN234" s="599"/>
      <c r="BYO234" s="599"/>
      <c r="BYP234" s="599"/>
      <c r="BYQ234" s="360"/>
      <c r="BYR234" s="600"/>
      <c r="BYS234" s="600"/>
      <c r="BYT234" s="600"/>
      <c r="BYU234" s="598"/>
      <c r="BYV234" s="598"/>
      <c r="BYW234" s="598"/>
      <c r="BYX234" s="598"/>
      <c r="BYY234" s="598"/>
      <c r="BYZ234" s="598"/>
      <c r="BZA234" s="598"/>
      <c r="BZB234" s="598"/>
      <c r="BZC234" s="600"/>
      <c r="BZD234" s="599"/>
      <c r="BZE234" s="599"/>
      <c r="BZF234" s="599"/>
      <c r="BZG234" s="360"/>
      <c r="BZH234" s="600"/>
      <c r="BZI234" s="600"/>
      <c r="BZJ234" s="600"/>
      <c r="BZK234" s="598"/>
      <c r="BZL234" s="598"/>
      <c r="BZM234" s="598"/>
      <c r="BZN234" s="598"/>
      <c r="BZO234" s="598"/>
      <c r="BZP234" s="598"/>
      <c r="BZQ234" s="598"/>
      <c r="BZR234" s="598"/>
      <c r="BZS234" s="600"/>
      <c r="BZT234" s="599"/>
      <c r="BZU234" s="599"/>
      <c r="BZV234" s="599"/>
      <c r="BZW234" s="360"/>
      <c r="BZX234" s="600"/>
      <c r="BZY234" s="600"/>
      <c r="BZZ234" s="600"/>
      <c r="CAA234" s="598"/>
      <c r="CAB234" s="598"/>
      <c r="CAC234" s="598"/>
      <c r="CAD234" s="598"/>
      <c r="CAE234" s="598"/>
      <c r="CAF234" s="598"/>
      <c r="CAG234" s="598"/>
      <c r="CAH234" s="598"/>
      <c r="CAI234" s="600"/>
      <c r="CAJ234" s="599"/>
      <c r="CAK234" s="599"/>
      <c r="CAL234" s="599"/>
      <c r="CAM234" s="360"/>
      <c r="CAN234" s="600"/>
      <c r="CAO234" s="600"/>
      <c r="CAP234" s="600"/>
      <c r="CAQ234" s="598"/>
      <c r="CAR234" s="598"/>
      <c r="CAS234" s="598"/>
      <c r="CAT234" s="598"/>
      <c r="CAU234" s="598"/>
      <c r="CAV234" s="598"/>
      <c r="CAW234" s="598"/>
      <c r="CAX234" s="598"/>
      <c r="CAY234" s="600"/>
      <c r="CAZ234" s="599"/>
      <c r="CBA234" s="599"/>
      <c r="CBB234" s="599"/>
      <c r="CBC234" s="360"/>
      <c r="CBD234" s="600"/>
      <c r="CBE234" s="600"/>
      <c r="CBF234" s="600"/>
      <c r="CBG234" s="598"/>
      <c r="CBH234" s="598"/>
      <c r="CBI234" s="598"/>
      <c r="CBJ234" s="598"/>
      <c r="CBK234" s="598"/>
      <c r="CBL234" s="598"/>
      <c r="CBM234" s="598"/>
      <c r="CBN234" s="598"/>
      <c r="CBO234" s="600"/>
      <c r="CBP234" s="599"/>
      <c r="CBQ234" s="599"/>
      <c r="CBR234" s="599"/>
      <c r="CBS234" s="360"/>
      <c r="CBT234" s="600"/>
      <c r="CBU234" s="600"/>
      <c r="CBV234" s="600"/>
      <c r="CBW234" s="598"/>
      <c r="CBX234" s="598"/>
      <c r="CBY234" s="598"/>
      <c r="CBZ234" s="598"/>
      <c r="CCA234" s="598"/>
      <c r="CCB234" s="598"/>
      <c r="CCC234" s="598"/>
      <c r="CCD234" s="598"/>
      <c r="CCE234" s="600"/>
      <c r="CCF234" s="599"/>
      <c r="CCG234" s="599"/>
      <c r="CCH234" s="599"/>
      <c r="CCI234" s="360"/>
      <c r="CCJ234" s="600"/>
      <c r="CCK234" s="600"/>
      <c r="CCL234" s="600"/>
      <c r="CCM234" s="598"/>
      <c r="CCN234" s="598"/>
      <c r="CCO234" s="598"/>
      <c r="CCP234" s="598"/>
      <c r="CCQ234" s="598"/>
      <c r="CCR234" s="598"/>
      <c r="CCS234" s="598"/>
      <c r="CCT234" s="598"/>
      <c r="CCU234" s="600"/>
      <c r="CCV234" s="599"/>
      <c r="CCW234" s="599"/>
      <c r="CCX234" s="599"/>
      <c r="CCY234" s="360"/>
      <c r="CCZ234" s="600"/>
      <c r="CDA234" s="600"/>
      <c r="CDB234" s="600"/>
      <c r="CDC234" s="598"/>
      <c r="CDD234" s="598"/>
      <c r="CDE234" s="598"/>
      <c r="CDF234" s="598"/>
      <c r="CDG234" s="598"/>
      <c r="CDH234" s="598"/>
      <c r="CDI234" s="598"/>
      <c r="CDJ234" s="598"/>
      <c r="CDK234" s="600"/>
      <c r="CDL234" s="599"/>
      <c r="CDM234" s="599"/>
      <c r="CDN234" s="599"/>
      <c r="CDO234" s="360"/>
      <c r="CDP234" s="600"/>
      <c r="CDQ234" s="600"/>
      <c r="CDR234" s="600"/>
      <c r="CDS234" s="598"/>
      <c r="CDT234" s="598"/>
      <c r="CDU234" s="598"/>
      <c r="CDV234" s="598"/>
      <c r="CDW234" s="598"/>
      <c r="CDX234" s="598"/>
      <c r="CDY234" s="598"/>
      <c r="CDZ234" s="598"/>
      <c r="CEA234" s="600"/>
      <c r="CEB234" s="599"/>
      <c r="CEC234" s="599"/>
      <c r="CED234" s="599"/>
      <c r="CEE234" s="360"/>
      <c r="CEF234" s="600"/>
      <c r="CEG234" s="600"/>
      <c r="CEH234" s="600"/>
      <c r="CEI234" s="598"/>
      <c r="CEJ234" s="598"/>
      <c r="CEK234" s="598"/>
      <c r="CEL234" s="598"/>
      <c r="CEM234" s="598"/>
      <c r="CEN234" s="598"/>
      <c r="CEO234" s="598"/>
      <c r="CEP234" s="598"/>
      <c r="CEQ234" s="600"/>
      <c r="CER234" s="599"/>
      <c r="CES234" s="599"/>
      <c r="CET234" s="599"/>
      <c r="CEU234" s="360"/>
      <c r="CEV234" s="600"/>
      <c r="CEW234" s="600"/>
      <c r="CEX234" s="600"/>
      <c r="CEY234" s="598"/>
      <c r="CEZ234" s="598"/>
      <c r="CFA234" s="598"/>
      <c r="CFB234" s="598"/>
      <c r="CFC234" s="598"/>
      <c r="CFD234" s="598"/>
      <c r="CFE234" s="598"/>
      <c r="CFF234" s="598"/>
      <c r="CFG234" s="600"/>
      <c r="CFH234" s="599"/>
      <c r="CFI234" s="599"/>
      <c r="CFJ234" s="599"/>
      <c r="CFK234" s="360"/>
      <c r="CFL234" s="600"/>
      <c r="CFM234" s="600"/>
      <c r="CFN234" s="600"/>
      <c r="CFO234" s="598"/>
      <c r="CFP234" s="598"/>
      <c r="CFQ234" s="598"/>
      <c r="CFR234" s="598"/>
      <c r="CFS234" s="598"/>
      <c r="CFT234" s="598"/>
      <c r="CFU234" s="598"/>
      <c r="CFV234" s="598"/>
      <c r="CFW234" s="600"/>
      <c r="CFX234" s="599"/>
      <c r="CFY234" s="599"/>
      <c r="CFZ234" s="599"/>
      <c r="CGA234" s="360"/>
      <c r="CGB234" s="600"/>
      <c r="CGC234" s="600"/>
      <c r="CGD234" s="600"/>
      <c r="CGE234" s="598"/>
      <c r="CGF234" s="598"/>
      <c r="CGG234" s="598"/>
      <c r="CGH234" s="598"/>
      <c r="CGI234" s="598"/>
      <c r="CGJ234" s="598"/>
      <c r="CGK234" s="598"/>
      <c r="CGL234" s="598"/>
      <c r="CGM234" s="600"/>
      <c r="CGN234" s="599"/>
      <c r="CGO234" s="599"/>
      <c r="CGP234" s="599"/>
      <c r="CGQ234" s="360"/>
      <c r="CGR234" s="600"/>
      <c r="CGS234" s="600"/>
      <c r="CGT234" s="600"/>
      <c r="CGU234" s="598"/>
      <c r="CGV234" s="598"/>
      <c r="CGW234" s="598"/>
      <c r="CGX234" s="598"/>
      <c r="CGY234" s="598"/>
      <c r="CGZ234" s="598"/>
      <c r="CHA234" s="598"/>
      <c r="CHB234" s="598"/>
      <c r="CHC234" s="600"/>
      <c r="CHD234" s="599"/>
      <c r="CHE234" s="599"/>
      <c r="CHF234" s="599"/>
      <c r="CHG234" s="360"/>
      <c r="CHH234" s="600"/>
      <c r="CHI234" s="600"/>
      <c r="CHJ234" s="600"/>
      <c r="CHK234" s="598"/>
      <c r="CHL234" s="598"/>
      <c r="CHM234" s="598"/>
      <c r="CHN234" s="598"/>
      <c r="CHO234" s="598"/>
      <c r="CHP234" s="598"/>
      <c r="CHQ234" s="598"/>
      <c r="CHR234" s="598"/>
      <c r="CHS234" s="600"/>
      <c r="CHT234" s="599"/>
      <c r="CHU234" s="599"/>
      <c r="CHV234" s="599"/>
      <c r="CHW234" s="360"/>
      <c r="CHX234" s="600"/>
      <c r="CHY234" s="600"/>
      <c r="CHZ234" s="600"/>
      <c r="CIA234" s="598"/>
      <c r="CIB234" s="598"/>
      <c r="CIC234" s="598"/>
      <c r="CID234" s="598"/>
      <c r="CIE234" s="598"/>
      <c r="CIF234" s="598"/>
      <c r="CIG234" s="598"/>
      <c r="CIH234" s="598"/>
      <c r="CII234" s="600"/>
      <c r="CIJ234" s="599"/>
      <c r="CIK234" s="599"/>
      <c r="CIL234" s="599"/>
      <c r="CIM234" s="360"/>
      <c r="CIN234" s="600"/>
      <c r="CIO234" s="600"/>
      <c r="CIP234" s="600"/>
      <c r="CIQ234" s="598"/>
      <c r="CIR234" s="598"/>
      <c r="CIS234" s="598"/>
      <c r="CIT234" s="598"/>
      <c r="CIU234" s="598"/>
      <c r="CIV234" s="598"/>
      <c r="CIW234" s="598"/>
      <c r="CIX234" s="598"/>
      <c r="CIY234" s="600"/>
      <c r="CIZ234" s="599"/>
      <c r="CJA234" s="599"/>
      <c r="CJB234" s="599"/>
      <c r="CJC234" s="360"/>
      <c r="CJD234" s="600"/>
      <c r="CJE234" s="600"/>
      <c r="CJF234" s="600"/>
      <c r="CJG234" s="598"/>
      <c r="CJH234" s="598"/>
      <c r="CJI234" s="598"/>
      <c r="CJJ234" s="598"/>
      <c r="CJK234" s="598"/>
      <c r="CJL234" s="598"/>
      <c r="CJM234" s="598"/>
      <c r="CJN234" s="598"/>
      <c r="CJO234" s="600"/>
      <c r="CJP234" s="599"/>
      <c r="CJQ234" s="599"/>
      <c r="CJR234" s="599"/>
      <c r="CJS234" s="360"/>
      <c r="CJT234" s="600"/>
      <c r="CJU234" s="600"/>
      <c r="CJV234" s="600"/>
      <c r="CJW234" s="598"/>
      <c r="CJX234" s="598"/>
      <c r="CJY234" s="598"/>
      <c r="CJZ234" s="598"/>
      <c r="CKA234" s="598"/>
      <c r="CKB234" s="598"/>
      <c r="CKC234" s="598"/>
      <c r="CKD234" s="598"/>
      <c r="CKE234" s="600"/>
      <c r="CKF234" s="599"/>
      <c r="CKG234" s="599"/>
      <c r="CKH234" s="599"/>
      <c r="CKI234" s="360"/>
      <c r="CKJ234" s="600"/>
      <c r="CKK234" s="600"/>
      <c r="CKL234" s="600"/>
      <c r="CKM234" s="598"/>
      <c r="CKN234" s="598"/>
      <c r="CKO234" s="598"/>
      <c r="CKP234" s="598"/>
      <c r="CKQ234" s="598"/>
      <c r="CKR234" s="598"/>
      <c r="CKS234" s="598"/>
      <c r="CKT234" s="598"/>
      <c r="CKU234" s="600"/>
      <c r="CKV234" s="599"/>
      <c r="CKW234" s="599"/>
      <c r="CKX234" s="599"/>
      <c r="CKY234" s="360"/>
      <c r="CKZ234" s="600"/>
      <c r="CLA234" s="600"/>
      <c r="CLB234" s="600"/>
      <c r="CLC234" s="598"/>
      <c r="CLD234" s="598"/>
      <c r="CLE234" s="598"/>
      <c r="CLF234" s="598"/>
      <c r="CLG234" s="598"/>
      <c r="CLH234" s="598"/>
      <c r="CLI234" s="598"/>
      <c r="CLJ234" s="598"/>
      <c r="CLK234" s="600"/>
      <c r="CLL234" s="599"/>
      <c r="CLM234" s="599"/>
      <c r="CLN234" s="599"/>
      <c r="CLO234" s="360"/>
      <c r="CLP234" s="600"/>
      <c r="CLQ234" s="600"/>
      <c r="CLR234" s="600"/>
      <c r="CLS234" s="598"/>
      <c r="CLT234" s="598"/>
      <c r="CLU234" s="598"/>
      <c r="CLV234" s="598"/>
      <c r="CLW234" s="598"/>
      <c r="CLX234" s="598"/>
      <c r="CLY234" s="598"/>
      <c r="CLZ234" s="598"/>
      <c r="CMA234" s="600"/>
      <c r="CMB234" s="599"/>
      <c r="CMC234" s="599"/>
      <c r="CMD234" s="599"/>
      <c r="CME234" s="360"/>
      <c r="CMF234" s="600"/>
      <c r="CMG234" s="600"/>
      <c r="CMH234" s="600"/>
      <c r="CMI234" s="598"/>
      <c r="CMJ234" s="598"/>
      <c r="CMK234" s="598"/>
      <c r="CML234" s="598"/>
      <c r="CMM234" s="598"/>
      <c r="CMN234" s="598"/>
      <c r="CMO234" s="598"/>
      <c r="CMP234" s="598"/>
      <c r="CMQ234" s="600"/>
      <c r="CMR234" s="599"/>
      <c r="CMS234" s="599"/>
      <c r="CMT234" s="599"/>
      <c r="CMU234" s="360"/>
      <c r="CMV234" s="600"/>
      <c r="CMW234" s="600"/>
      <c r="CMX234" s="600"/>
      <c r="CMY234" s="598"/>
      <c r="CMZ234" s="598"/>
      <c r="CNA234" s="598"/>
      <c r="CNB234" s="598"/>
      <c r="CNC234" s="598"/>
      <c r="CND234" s="598"/>
      <c r="CNE234" s="598"/>
      <c r="CNF234" s="598"/>
      <c r="CNG234" s="600"/>
      <c r="CNH234" s="599"/>
      <c r="CNI234" s="599"/>
      <c r="CNJ234" s="599"/>
      <c r="CNK234" s="360"/>
      <c r="CNL234" s="600"/>
      <c r="CNM234" s="600"/>
      <c r="CNN234" s="600"/>
      <c r="CNO234" s="598"/>
      <c r="CNP234" s="598"/>
      <c r="CNQ234" s="598"/>
      <c r="CNR234" s="598"/>
      <c r="CNS234" s="598"/>
      <c r="CNT234" s="598"/>
      <c r="CNU234" s="598"/>
      <c r="CNV234" s="598"/>
      <c r="CNW234" s="600"/>
      <c r="CNX234" s="599"/>
      <c r="CNY234" s="599"/>
      <c r="CNZ234" s="599"/>
      <c r="COA234" s="360"/>
      <c r="COB234" s="600"/>
      <c r="COC234" s="600"/>
      <c r="COD234" s="600"/>
      <c r="COE234" s="598"/>
      <c r="COF234" s="598"/>
      <c r="COG234" s="598"/>
      <c r="COH234" s="598"/>
      <c r="COI234" s="598"/>
      <c r="COJ234" s="598"/>
      <c r="COK234" s="598"/>
      <c r="COL234" s="598"/>
      <c r="COM234" s="600"/>
      <c r="CON234" s="599"/>
      <c r="COO234" s="599"/>
      <c r="COP234" s="599"/>
      <c r="COQ234" s="360"/>
      <c r="COR234" s="600"/>
      <c r="COS234" s="600"/>
      <c r="COT234" s="600"/>
      <c r="COU234" s="598"/>
      <c r="COV234" s="598"/>
      <c r="COW234" s="598"/>
      <c r="COX234" s="598"/>
      <c r="COY234" s="598"/>
      <c r="COZ234" s="598"/>
      <c r="CPA234" s="598"/>
      <c r="CPB234" s="598"/>
      <c r="CPC234" s="600"/>
      <c r="CPD234" s="599"/>
      <c r="CPE234" s="599"/>
      <c r="CPF234" s="599"/>
      <c r="CPG234" s="360"/>
      <c r="CPH234" s="600"/>
      <c r="CPI234" s="600"/>
      <c r="CPJ234" s="600"/>
      <c r="CPK234" s="598"/>
      <c r="CPL234" s="598"/>
      <c r="CPM234" s="598"/>
      <c r="CPN234" s="598"/>
      <c r="CPO234" s="598"/>
      <c r="CPP234" s="598"/>
      <c r="CPQ234" s="598"/>
      <c r="CPR234" s="598"/>
      <c r="CPS234" s="600"/>
      <c r="CPT234" s="599"/>
      <c r="CPU234" s="599"/>
      <c r="CPV234" s="599"/>
      <c r="CPW234" s="360"/>
      <c r="CPX234" s="600"/>
      <c r="CPY234" s="600"/>
      <c r="CPZ234" s="600"/>
      <c r="CQA234" s="598"/>
      <c r="CQB234" s="598"/>
      <c r="CQC234" s="598"/>
      <c r="CQD234" s="598"/>
      <c r="CQE234" s="598"/>
      <c r="CQF234" s="598"/>
      <c r="CQG234" s="598"/>
      <c r="CQH234" s="598"/>
      <c r="CQI234" s="600"/>
      <c r="CQJ234" s="599"/>
      <c r="CQK234" s="599"/>
      <c r="CQL234" s="599"/>
      <c r="CQM234" s="360"/>
      <c r="CQN234" s="600"/>
      <c r="CQO234" s="600"/>
      <c r="CQP234" s="600"/>
      <c r="CQQ234" s="598"/>
      <c r="CQR234" s="598"/>
      <c r="CQS234" s="598"/>
      <c r="CQT234" s="598"/>
      <c r="CQU234" s="598"/>
      <c r="CQV234" s="598"/>
      <c r="CQW234" s="598"/>
      <c r="CQX234" s="598"/>
      <c r="CQY234" s="600"/>
      <c r="CQZ234" s="599"/>
      <c r="CRA234" s="599"/>
      <c r="CRB234" s="599"/>
      <c r="CRC234" s="360"/>
      <c r="CRD234" s="600"/>
      <c r="CRE234" s="600"/>
      <c r="CRF234" s="600"/>
      <c r="CRG234" s="598"/>
      <c r="CRH234" s="598"/>
      <c r="CRI234" s="598"/>
      <c r="CRJ234" s="598"/>
      <c r="CRK234" s="598"/>
      <c r="CRL234" s="598"/>
      <c r="CRM234" s="598"/>
      <c r="CRN234" s="598"/>
      <c r="CRO234" s="600"/>
      <c r="CRP234" s="599"/>
      <c r="CRQ234" s="599"/>
      <c r="CRR234" s="599"/>
      <c r="CRS234" s="360"/>
      <c r="CRT234" s="600"/>
      <c r="CRU234" s="600"/>
      <c r="CRV234" s="600"/>
      <c r="CRW234" s="598"/>
      <c r="CRX234" s="598"/>
      <c r="CRY234" s="598"/>
      <c r="CRZ234" s="598"/>
      <c r="CSA234" s="598"/>
      <c r="CSB234" s="598"/>
      <c r="CSC234" s="598"/>
      <c r="CSD234" s="598"/>
      <c r="CSE234" s="600"/>
      <c r="CSF234" s="599"/>
      <c r="CSG234" s="599"/>
      <c r="CSH234" s="599"/>
      <c r="CSI234" s="360"/>
      <c r="CSJ234" s="600"/>
      <c r="CSK234" s="600"/>
      <c r="CSL234" s="600"/>
      <c r="CSM234" s="598"/>
      <c r="CSN234" s="598"/>
      <c r="CSO234" s="598"/>
      <c r="CSP234" s="598"/>
      <c r="CSQ234" s="598"/>
      <c r="CSR234" s="598"/>
      <c r="CSS234" s="598"/>
      <c r="CST234" s="598"/>
      <c r="CSU234" s="600"/>
      <c r="CSV234" s="599"/>
      <c r="CSW234" s="599"/>
      <c r="CSX234" s="599"/>
      <c r="CSY234" s="360"/>
      <c r="CSZ234" s="600"/>
      <c r="CTA234" s="600"/>
      <c r="CTB234" s="600"/>
      <c r="CTC234" s="598"/>
      <c r="CTD234" s="598"/>
      <c r="CTE234" s="598"/>
      <c r="CTF234" s="598"/>
      <c r="CTG234" s="598"/>
      <c r="CTH234" s="598"/>
      <c r="CTI234" s="598"/>
      <c r="CTJ234" s="598"/>
      <c r="CTK234" s="600"/>
      <c r="CTL234" s="599"/>
      <c r="CTM234" s="599"/>
      <c r="CTN234" s="599"/>
      <c r="CTO234" s="360"/>
      <c r="CTP234" s="600"/>
      <c r="CTQ234" s="600"/>
      <c r="CTR234" s="600"/>
      <c r="CTS234" s="598"/>
      <c r="CTT234" s="598"/>
      <c r="CTU234" s="598"/>
      <c r="CTV234" s="598"/>
      <c r="CTW234" s="598"/>
      <c r="CTX234" s="598"/>
      <c r="CTY234" s="598"/>
      <c r="CTZ234" s="598"/>
      <c r="CUA234" s="600"/>
      <c r="CUB234" s="599"/>
      <c r="CUC234" s="599"/>
      <c r="CUD234" s="599"/>
      <c r="CUE234" s="360"/>
      <c r="CUF234" s="600"/>
      <c r="CUG234" s="600"/>
      <c r="CUH234" s="600"/>
      <c r="CUI234" s="598"/>
      <c r="CUJ234" s="598"/>
      <c r="CUK234" s="598"/>
      <c r="CUL234" s="598"/>
      <c r="CUM234" s="598"/>
      <c r="CUN234" s="598"/>
      <c r="CUO234" s="598"/>
      <c r="CUP234" s="598"/>
      <c r="CUQ234" s="600"/>
      <c r="CUR234" s="599"/>
      <c r="CUS234" s="599"/>
      <c r="CUT234" s="599"/>
      <c r="CUU234" s="360"/>
      <c r="CUV234" s="600"/>
      <c r="CUW234" s="600"/>
      <c r="CUX234" s="600"/>
      <c r="CUY234" s="598"/>
      <c r="CUZ234" s="598"/>
      <c r="CVA234" s="598"/>
      <c r="CVB234" s="598"/>
      <c r="CVC234" s="598"/>
      <c r="CVD234" s="598"/>
      <c r="CVE234" s="598"/>
      <c r="CVF234" s="598"/>
      <c r="CVG234" s="600"/>
      <c r="CVH234" s="599"/>
      <c r="CVI234" s="599"/>
      <c r="CVJ234" s="599"/>
      <c r="CVK234" s="360"/>
      <c r="CVL234" s="600"/>
      <c r="CVM234" s="600"/>
      <c r="CVN234" s="600"/>
      <c r="CVO234" s="598"/>
      <c r="CVP234" s="598"/>
      <c r="CVQ234" s="598"/>
      <c r="CVR234" s="598"/>
      <c r="CVS234" s="598"/>
      <c r="CVT234" s="598"/>
      <c r="CVU234" s="598"/>
      <c r="CVV234" s="598"/>
      <c r="CVW234" s="600"/>
      <c r="CVX234" s="599"/>
      <c r="CVY234" s="599"/>
      <c r="CVZ234" s="599"/>
      <c r="CWA234" s="360"/>
      <c r="CWB234" s="600"/>
      <c r="CWC234" s="600"/>
      <c r="CWD234" s="600"/>
      <c r="CWE234" s="598"/>
      <c r="CWF234" s="598"/>
      <c r="CWG234" s="598"/>
      <c r="CWH234" s="598"/>
      <c r="CWI234" s="598"/>
      <c r="CWJ234" s="598"/>
      <c r="CWK234" s="598"/>
      <c r="CWL234" s="598"/>
      <c r="CWM234" s="600"/>
      <c r="CWN234" s="599"/>
      <c r="CWO234" s="599"/>
      <c r="CWP234" s="599"/>
      <c r="CWQ234" s="360"/>
      <c r="CWR234" s="600"/>
      <c r="CWS234" s="600"/>
      <c r="CWT234" s="600"/>
      <c r="CWU234" s="598"/>
      <c r="CWV234" s="598"/>
      <c r="CWW234" s="598"/>
      <c r="CWX234" s="598"/>
      <c r="CWY234" s="598"/>
      <c r="CWZ234" s="598"/>
      <c r="CXA234" s="598"/>
      <c r="CXB234" s="598"/>
      <c r="CXC234" s="600"/>
      <c r="CXD234" s="599"/>
      <c r="CXE234" s="599"/>
      <c r="CXF234" s="599"/>
      <c r="CXG234" s="360"/>
      <c r="CXH234" s="600"/>
      <c r="CXI234" s="600"/>
      <c r="CXJ234" s="600"/>
      <c r="CXK234" s="598"/>
      <c r="CXL234" s="598"/>
      <c r="CXM234" s="598"/>
      <c r="CXN234" s="598"/>
      <c r="CXO234" s="598"/>
      <c r="CXP234" s="598"/>
      <c r="CXQ234" s="598"/>
      <c r="CXR234" s="598"/>
      <c r="CXS234" s="600"/>
      <c r="CXT234" s="599"/>
      <c r="CXU234" s="599"/>
      <c r="CXV234" s="599"/>
      <c r="CXW234" s="360"/>
      <c r="CXX234" s="600"/>
      <c r="CXY234" s="600"/>
      <c r="CXZ234" s="600"/>
      <c r="CYA234" s="598"/>
      <c r="CYB234" s="598"/>
      <c r="CYC234" s="598"/>
      <c r="CYD234" s="598"/>
      <c r="CYE234" s="598"/>
      <c r="CYF234" s="598"/>
      <c r="CYG234" s="598"/>
      <c r="CYH234" s="598"/>
      <c r="CYI234" s="600"/>
      <c r="CYJ234" s="599"/>
      <c r="CYK234" s="599"/>
      <c r="CYL234" s="599"/>
      <c r="CYM234" s="360"/>
      <c r="CYN234" s="600"/>
      <c r="CYO234" s="600"/>
      <c r="CYP234" s="600"/>
      <c r="CYQ234" s="598"/>
      <c r="CYR234" s="598"/>
      <c r="CYS234" s="598"/>
      <c r="CYT234" s="598"/>
      <c r="CYU234" s="598"/>
      <c r="CYV234" s="598"/>
      <c r="CYW234" s="598"/>
      <c r="CYX234" s="598"/>
      <c r="CYY234" s="600"/>
      <c r="CYZ234" s="599"/>
      <c r="CZA234" s="599"/>
      <c r="CZB234" s="599"/>
      <c r="CZC234" s="360"/>
      <c r="CZD234" s="600"/>
      <c r="CZE234" s="600"/>
      <c r="CZF234" s="600"/>
      <c r="CZG234" s="598"/>
      <c r="CZH234" s="598"/>
      <c r="CZI234" s="598"/>
      <c r="CZJ234" s="598"/>
      <c r="CZK234" s="598"/>
      <c r="CZL234" s="598"/>
      <c r="CZM234" s="598"/>
      <c r="CZN234" s="598"/>
      <c r="CZO234" s="600"/>
      <c r="CZP234" s="599"/>
      <c r="CZQ234" s="599"/>
      <c r="CZR234" s="599"/>
      <c r="CZS234" s="360"/>
      <c r="CZT234" s="600"/>
      <c r="CZU234" s="600"/>
      <c r="CZV234" s="600"/>
      <c r="CZW234" s="598"/>
      <c r="CZX234" s="598"/>
      <c r="CZY234" s="598"/>
      <c r="CZZ234" s="598"/>
      <c r="DAA234" s="598"/>
      <c r="DAB234" s="598"/>
      <c r="DAC234" s="598"/>
      <c r="DAD234" s="598"/>
      <c r="DAE234" s="600"/>
      <c r="DAF234" s="599"/>
      <c r="DAG234" s="599"/>
      <c r="DAH234" s="599"/>
      <c r="DAI234" s="360"/>
      <c r="DAJ234" s="600"/>
      <c r="DAK234" s="600"/>
      <c r="DAL234" s="600"/>
      <c r="DAM234" s="598"/>
      <c r="DAN234" s="598"/>
      <c r="DAO234" s="598"/>
      <c r="DAP234" s="598"/>
      <c r="DAQ234" s="598"/>
      <c r="DAR234" s="598"/>
      <c r="DAS234" s="598"/>
      <c r="DAT234" s="598"/>
      <c r="DAU234" s="600"/>
      <c r="DAV234" s="599"/>
      <c r="DAW234" s="599"/>
      <c r="DAX234" s="599"/>
      <c r="DAY234" s="360"/>
      <c r="DAZ234" s="600"/>
      <c r="DBA234" s="600"/>
      <c r="DBB234" s="600"/>
      <c r="DBC234" s="598"/>
      <c r="DBD234" s="598"/>
      <c r="DBE234" s="598"/>
      <c r="DBF234" s="598"/>
      <c r="DBG234" s="598"/>
      <c r="DBH234" s="598"/>
      <c r="DBI234" s="598"/>
      <c r="DBJ234" s="598"/>
      <c r="DBK234" s="600"/>
      <c r="DBL234" s="599"/>
      <c r="DBM234" s="599"/>
      <c r="DBN234" s="599"/>
      <c r="DBO234" s="360"/>
      <c r="DBP234" s="600"/>
      <c r="DBQ234" s="600"/>
      <c r="DBR234" s="600"/>
      <c r="DBS234" s="598"/>
      <c r="DBT234" s="598"/>
      <c r="DBU234" s="598"/>
      <c r="DBV234" s="598"/>
      <c r="DBW234" s="598"/>
      <c r="DBX234" s="598"/>
      <c r="DBY234" s="598"/>
      <c r="DBZ234" s="598"/>
      <c r="DCA234" s="600"/>
      <c r="DCB234" s="599"/>
      <c r="DCC234" s="599"/>
      <c r="DCD234" s="599"/>
      <c r="DCE234" s="360"/>
      <c r="DCF234" s="600"/>
      <c r="DCG234" s="600"/>
      <c r="DCH234" s="600"/>
      <c r="DCI234" s="598"/>
      <c r="DCJ234" s="598"/>
      <c r="DCK234" s="598"/>
      <c r="DCL234" s="598"/>
      <c r="DCM234" s="598"/>
      <c r="DCN234" s="598"/>
      <c r="DCO234" s="598"/>
      <c r="DCP234" s="598"/>
      <c r="DCQ234" s="600"/>
      <c r="DCR234" s="599"/>
      <c r="DCS234" s="599"/>
      <c r="DCT234" s="599"/>
      <c r="DCU234" s="360"/>
      <c r="DCV234" s="600"/>
      <c r="DCW234" s="600"/>
      <c r="DCX234" s="600"/>
      <c r="DCY234" s="598"/>
      <c r="DCZ234" s="598"/>
      <c r="DDA234" s="598"/>
      <c r="DDB234" s="598"/>
      <c r="DDC234" s="598"/>
      <c r="DDD234" s="598"/>
      <c r="DDE234" s="598"/>
      <c r="DDF234" s="598"/>
      <c r="DDG234" s="600"/>
      <c r="DDH234" s="599"/>
      <c r="DDI234" s="599"/>
      <c r="DDJ234" s="599"/>
      <c r="DDK234" s="360"/>
      <c r="DDL234" s="600"/>
      <c r="DDM234" s="600"/>
      <c r="DDN234" s="600"/>
      <c r="DDO234" s="598"/>
      <c r="DDP234" s="598"/>
      <c r="DDQ234" s="598"/>
      <c r="DDR234" s="598"/>
      <c r="DDS234" s="598"/>
      <c r="DDT234" s="598"/>
      <c r="DDU234" s="598"/>
      <c r="DDV234" s="598"/>
      <c r="DDW234" s="600"/>
      <c r="DDX234" s="599"/>
      <c r="DDY234" s="599"/>
      <c r="DDZ234" s="599"/>
      <c r="DEA234" s="360"/>
      <c r="DEB234" s="600"/>
      <c r="DEC234" s="600"/>
      <c r="DED234" s="600"/>
      <c r="DEE234" s="598"/>
      <c r="DEF234" s="598"/>
      <c r="DEG234" s="598"/>
      <c r="DEH234" s="598"/>
      <c r="DEI234" s="598"/>
      <c r="DEJ234" s="598"/>
      <c r="DEK234" s="598"/>
      <c r="DEL234" s="598"/>
      <c r="DEM234" s="600"/>
      <c r="DEN234" s="599"/>
      <c r="DEO234" s="599"/>
      <c r="DEP234" s="599"/>
      <c r="DEQ234" s="360"/>
      <c r="DER234" s="600"/>
      <c r="DES234" s="600"/>
      <c r="DET234" s="600"/>
      <c r="DEU234" s="598"/>
      <c r="DEV234" s="598"/>
      <c r="DEW234" s="598"/>
      <c r="DEX234" s="598"/>
      <c r="DEY234" s="598"/>
      <c r="DEZ234" s="598"/>
      <c r="DFA234" s="598"/>
      <c r="DFB234" s="598"/>
      <c r="DFC234" s="600"/>
      <c r="DFD234" s="599"/>
      <c r="DFE234" s="599"/>
      <c r="DFF234" s="599"/>
      <c r="DFG234" s="360"/>
      <c r="DFH234" s="600"/>
      <c r="DFI234" s="600"/>
      <c r="DFJ234" s="600"/>
      <c r="DFK234" s="598"/>
      <c r="DFL234" s="598"/>
      <c r="DFM234" s="598"/>
      <c r="DFN234" s="598"/>
      <c r="DFO234" s="598"/>
      <c r="DFP234" s="598"/>
      <c r="DFQ234" s="598"/>
      <c r="DFR234" s="598"/>
      <c r="DFS234" s="600"/>
      <c r="DFT234" s="599"/>
      <c r="DFU234" s="599"/>
      <c r="DFV234" s="599"/>
      <c r="DFW234" s="360"/>
      <c r="DFX234" s="600"/>
      <c r="DFY234" s="600"/>
      <c r="DFZ234" s="600"/>
      <c r="DGA234" s="598"/>
      <c r="DGB234" s="598"/>
      <c r="DGC234" s="598"/>
      <c r="DGD234" s="598"/>
      <c r="DGE234" s="598"/>
      <c r="DGF234" s="598"/>
      <c r="DGG234" s="598"/>
      <c r="DGH234" s="598"/>
      <c r="DGI234" s="600"/>
      <c r="DGJ234" s="599"/>
      <c r="DGK234" s="599"/>
      <c r="DGL234" s="599"/>
      <c r="DGM234" s="360"/>
      <c r="DGN234" s="600"/>
      <c r="DGO234" s="600"/>
      <c r="DGP234" s="600"/>
      <c r="DGQ234" s="598"/>
      <c r="DGR234" s="598"/>
      <c r="DGS234" s="598"/>
      <c r="DGT234" s="598"/>
      <c r="DGU234" s="598"/>
      <c r="DGV234" s="598"/>
      <c r="DGW234" s="598"/>
      <c r="DGX234" s="598"/>
      <c r="DGY234" s="600"/>
      <c r="DGZ234" s="599"/>
      <c r="DHA234" s="599"/>
      <c r="DHB234" s="599"/>
      <c r="DHC234" s="360"/>
      <c r="DHD234" s="600"/>
      <c r="DHE234" s="600"/>
      <c r="DHF234" s="600"/>
      <c r="DHG234" s="598"/>
      <c r="DHH234" s="598"/>
      <c r="DHI234" s="598"/>
      <c r="DHJ234" s="598"/>
      <c r="DHK234" s="598"/>
      <c r="DHL234" s="598"/>
      <c r="DHM234" s="598"/>
      <c r="DHN234" s="598"/>
      <c r="DHO234" s="600"/>
      <c r="DHP234" s="599"/>
      <c r="DHQ234" s="599"/>
      <c r="DHR234" s="599"/>
      <c r="DHS234" s="360"/>
      <c r="DHT234" s="600"/>
      <c r="DHU234" s="600"/>
      <c r="DHV234" s="600"/>
      <c r="DHW234" s="598"/>
      <c r="DHX234" s="598"/>
      <c r="DHY234" s="598"/>
      <c r="DHZ234" s="598"/>
      <c r="DIA234" s="598"/>
      <c r="DIB234" s="598"/>
      <c r="DIC234" s="598"/>
      <c r="DID234" s="598"/>
      <c r="DIE234" s="600"/>
      <c r="DIF234" s="599"/>
      <c r="DIG234" s="599"/>
      <c r="DIH234" s="599"/>
      <c r="DII234" s="360"/>
      <c r="DIJ234" s="600"/>
      <c r="DIK234" s="600"/>
      <c r="DIL234" s="600"/>
      <c r="DIM234" s="598"/>
      <c r="DIN234" s="598"/>
      <c r="DIO234" s="598"/>
      <c r="DIP234" s="598"/>
      <c r="DIQ234" s="598"/>
      <c r="DIR234" s="598"/>
      <c r="DIS234" s="598"/>
      <c r="DIT234" s="598"/>
      <c r="DIU234" s="600"/>
      <c r="DIV234" s="599"/>
      <c r="DIW234" s="599"/>
      <c r="DIX234" s="599"/>
      <c r="DIY234" s="360"/>
      <c r="DIZ234" s="600"/>
      <c r="DJA234" s="600"/>
      <c r="DJB234" s="600"/>
      <c r="DJC234" s="598"/>
      <c r="DJD234" s="598"/>
      <c r="DJE234" s="598"/>
      <c r="DJF234" s="598"/>
      <c r="DJG234" s="598"/>
      <c r="DJH234" s="598"/>
      <c r="DJI234" s="598"/>
      <c r="DJJ234" s="598"/>
      <c r="DJK234" s="600"/>
      <c r="DJL234" s="599"/>
      <c r="DJM234" s="599"/>
      <c r="DJN234" s="599"/>
      <c r="DJO234" s="360"/>
      <c r="DJP234" s="600"/>
      <c r="DJQ234" s="600"/>
      <c r="DJR234" s="600"/>
      <c r="DJS234" s="598"/>
      <c r="DJT234" s="598"/>
      <c r="DJU234" s="598"/>
      <c r="DJV234" s="598"/>
      <c r="DJW234" s="598"/>
      <c r="DJX234" s="598"/>
      <c r="DJY234" s="598"/>
      <c r="DJZ234" s="598"/>
      <c r="DKA234" s="600"/>
      <c r="DKB234" s="599"/>
      <c r="DKC234" s="599"/>
      <c r="DKD234" s="599"/>
      <c r="DKE234" s="360"/>
      <c r="DKF234" s="600"/>
      <c r="DKG234" s="600"/>
      <c r="DKH234" s="600"/>
      <c r="DKI234" s="598"/>
      <c r="DKJ234" s="598"/>
      <c r="DKK234" s="598"/>
      <c r="DKL234" s="598"/>
      <c r="DKM234" s="598"/>
      <c r="DKN234" s="598"/>
      <c r="DKO234" s="598"/>
      <c r="DKP234" s="598"/>
      <c r="DKQ234" s="600"/>
      <c r="DKR234" s="599"/>
      <c r="DKS234" s="599"/>
      <c r="DKT234" s="599"/>
      <c r="DKU234" s="360"/>
      <c r="DKV234" s="600"/>
      <c r="DKW234" s="600"/>
      <c r="DKX234" s="600"/>
      <c r="DKY234" s="598"/>
      <c r="DKZ234" s="598"/>
      <c r="DLA234" s="598"/>
      <c r="DLB234" s="598"/>
      <c r="DLC234" s="598"/>
      <c r="DLD234" s="598"/>
      <c r="DLE234" s="598"/>
      <c r="DLF234" s="598"/>
      <c r="DLG234" s="600"/>
      <c r="DLH234" s="599"/>
      <c r="DLI234" s="599"/>
      <c r="DLJ234" s="599"/>
      <c r="DLK234" s="360"/>
      <c r="DLL234" s="600"/>
      <c r="DLM234" s="600"/>
      <c r="DLN234" s="600"/>
      <c r="DLO234" s="598"/>
      <c r="DLP234" s="598"/>
      <c r="DLQ234" s="598"/>
      <c r="DLR234" s="598"/>
      <c r="DLS234" s="598"/>
      <c r="DLT234" s="598"/>
      <c r="DLU234" s="598"/>
      <c r="DLV234" s="598"/>
      <c r="DLW234" s="600"/>
      <c r="DLX234" s="599"/>
      <c r="DLY234" s="599"/>
      <c r="DLZ234" s="599"/>
      <c r="DMA234" s="360"/>
      <c r="DMB234" s="600"/>
      <c r="DMC234" s="600"/>
      <c r="DMD234" s="600"/>
      <c r="DME234" s="598"/>
      <c r="DMF234" s="598"/>
      <c r="DMG234" s="598"/>
      <c r="DMH234" s="598"/>
      <c r="DMI234" s="598"/>
      <c r="DMJ234" s="598"/>
      <c r="DMK234" s="598"/>
      <c r="DML234" s="598"/>
      <c r="DMM234" s="600"/>
      <c r="DMN234" s="599"/>
      <c r="DMO234" s="599"/>
      <c r="DMP234" s="599"/>
      <c r="DMQ234" s="360"/>
      <c r="DMR234" s="600"/>
      <c r="DMS234" s="600"/>
      <c r="DMT234" s="600"/>
      <c r="DMU234" s="598"/>
      <c r="DMV234" s="598"/>
      <c r="DMW234" s="598"/>
      <c r="DMX234" s="598"/>
      <c r="DMY234" s="598"/>
      <c r="DMZ234" s="598"/>
      <c r="DNA234" s="598"/>
      <c r="DNB234" s="598"/>
      <c r="DNC234" s="600"/>
      <c r="DND234" s="599"/>
      <c r="DNE234" s="599"/>
      <c r="DNF234" s="599"/>
      <c r="DNG234" s="360"/>
      <c r="DNH234" s="600"/>
      <c r="DNI234" s="600"/>
      <c r="DNJ234" s="600"/>
      <c r="DNK234" s="598"/>
      <c r="DNL234" s="598"/>
      <c r="DNM234" s="598"/>
      <c r="DNN234" s="598"/>
      <c r="DNO234" s="598"/>
      <c r="DNP234" s="598"/>
      <c r="DNQ234" s="598"/>
      <c r="DNR234" s="598"/>
      <c r="DNS234" s="600"/>
      <c r="DNT234" s="599"/>
      <c r="DNU234" s="599"/>
      <c r="DNV234" s="599"/>
      <c r="DNW234" s="360"/>
      <c r="DNX234" s="600"/>
      <c r="DNY234" s="600"/>
      <c r="DNZ234" s="600"/>
      <c r="DOA234" s="598"/>
      <c r="DOB234" s="598"/>
      <c r="DOC234" s="598"/>
      <c r="DOD234" s="598"/>
      <c r="DOE234" s="598"/>
      <c r="DOF234" s="598"/>
      <c r="DOG234" s="598"/>
      <c r="DOH234" s="598"/>
      <c r="DOI234" s="600"/>
      <c r="DOJ234" s="599"/>
      <c r="DOK234" s="599"/>
      <c r="DOL234" s="599"/>
      <c r="DOM234" s="360"/>
      <c r="DON234" s="600"/>
      <c r="DOO234" s="600"/>
      <c r="DOP234" s="600"/>
      <c r="DOQ234" s="598"/>
      <c r="DOR234" s="598"/>
      <c r="DOS234" s="598"/>
      <c r="DOT234" s="598"/>
      <c r="DOU234" s="598"/>
      <c r="DOV234" s="598"/>
      <c r="DOW234" s="598"/>
      <c r="DOX234" s="598"/>
      <c r="DOY234" s="600"/>
      <c r="DOZ234" s="599"/>
      <c r="DPA234" s="599"/>
      <c r="DPB234" s="599"/>
      <c r="DPC234" s="360"/>
      <c r="DPD234" s="600"/>
      <c r="DPE234" s="600"/>
      <c r="DPF234" s="600"/>
      <c r="DPG234" s="598"/>
      <c r="DPH234" s="598"/>
      <c r="DPI234" s="598"/>
      <c r="DPJ234" s="598"/>
      <c r="DPK234" s="598"/>
      <c r="DPL234" s="598"/>
      <c r="DPM234" s="598"/>
      <c r="DPN234" s="598"/>
      <c r="DPO234" s="600"/>
      <c r="DPP234" s="599"/>
      <c r="DPQ234" s="599"/>
      <c r="DPR234" s="599"/>
      <c r="DPS234" s="360"/>
      <c r="DPT234" s="600"/>
      <c r="DPU234" s="600"/>
      <c r="DPV234" s="600"/>
      <c r="DPW234" s="598"/>
      <c r="DPX234" s="598"/>
      <c r="DPY234" s="598"/>
      <c r="DPZ234" s="598"/>
      <c r="DQA234" s="598"/>
      <c r="DQB234" s="598"/>
      <c r="DQC234" s="598"/>
      <c r="DQD234" s="598"/>
      <c r="DQE234" s="600"/>
      <c r="DQF234" s="599"/>
      <c r="DQG234" s="599"/>
      <c r="DQH234" s="599"/>
      <c r="DQI234" s="360"/>
      <c r="DQJ234" s="600"/>
      <c r="DQK234" s="600"/>
      <c r="DQL234" s="600"/>
      <c r="DQM234" s="598"/>
      <c r="DQN234" s="598"/>
      <c r="DQO234" s="598"/>
      <c r="DQP234" s="598"/>
      <c r="DQQ234" s="598"/>
      <c r="DQR234" s="598"/>
      <c r="DQS234" s="598"/>
      <c r="DQT234" s="598"/>
      <c r="DQU234" s="600"/>
      <c r="DQV234" s="599"/>
      <c r="DQW234" s="599"/>
      <c r="DQX234" s="599"/>
      <c r="DQY234" s="360"/>
      <c r="DQZ234" s="600"/>
      <c r="DRA234" s="600"/>
      <c r="DRB234" s="600"/>
      <c r="DRC234" s="598"/>
      <c r="DRD234" s="598"/>
      <c r="DRE234" s="598"/>
      <c r="DRF234" s="598"/>
      <c r="DRG234" s="598"/>
      <c r="DRH234" s="598"/>
      <c r="DRI234" s="598"/>
      <c r="DRJ234" s="598"/>
      <c r="DRK234" s="600"/>
      <c r="DRL234" s="599"/>
      <c r="DRM234" s="599"/>
      <c r="DRN234" s="599"/>
      <c r="DRO234" s="360"/>
      <c r="DRP234" s="600"/>
      <c r="DRQ234" s="600"/>
      <c r="DRR234" s="600"/>
      <c r="DRS234" s="598"/>
      <c r="DRT234" s="598"/>
      <c r="DRU234" s="598"/>
      <c r="DRV234" s="598"/>
      <c r="DRW234" s="598"/>
      <c r="DRX234" s="598"/>
      <c r="DRY234" s="598"/>
      <c r="DRZ234" s="598"/>
      <c r="DSA234" s="600"/>
      <c r="DSB234" s="599"/>
      <c r="DSC234" s="599"/>
      <c r="DSD234" s="599"/>
      <c r="DSE234" s="360"/>
      <c r="DSF234" s="600"/>
      <c r="DSG234" s="600"/>
      <c r="DSH234" s="600"/>
      <c r="DSI234" s="598"/>
      <c r="DSJ234" s="598"/>
      <c r="DSK234" s="598"/>
      <c r="DSL234" s="598"/>
      <c r="DSM234" s="598"/>
      <c r="DSN234" s="598"/>
      <c r="DSO234" s="598"/>
      <c r="DSP234" s="598"/>
      <c r="DSQ234" s="600"/>
      <c r="DSR234" s="599"/>
      <c r="DSS234" s="599"/>
      <c r="DST234" s="599"/>
      <c r="DSU234" s="360"/>
      <c r="DSV234" s="600"/>
      <c r="DSW234" s="600"/>
      <c r="DSX234" s="600"/>
      <c r="DSY234" s="598"/>
      <c r="DSZ234" s="598"/>
      <c r="DTA234" s="598"/>
      <c r="DTB234" s="598"/>
      <c r="DTC234" s="598"/>
      <c r="DTD234" s="598"/>
      <c r="DTE234" s="598"/>
      <c r="DTF234" s="598"/>
      <c r="DTG234" s="600"/>
      <c r="DTH234" s="599"/>
      <c r="DTI234" s="599"/>
      <c r="DTJ234" s="599"/>
      <c r="DTK234" s="360"/>
      <c r="DTL234" s="600"/>
      <c r="DTM234" s="600"/>
      <c r="DTN234" s="600"/>
      <c r="DTO234" s="598"/>
      <c r="DTP234" s="598"/>
      <c r="DTQ234" s="598"/>
      <c r="DTR234" s="598"/>
      <c r="DTS234" s="598"/>
      <c r="DTT234" s="598"/>
      <c r="DTU234" s="598"/>
      <c r="DTV234" s="598"/>
      <c r="DTW234" s="600"/>
      <c r="DTX234" s="599"/>
      <c r="DTY234" s="599"/>
      <c r="DTZ234" s="599"/>
      <c r="DUA234" s="360"/>
      <c r="DUB234" s="600"/>
      <c r="DUC234" s="600"/>
      <c r="DUD234" s="600"/>
      <c r="DUE234" s="598"/>
      <c r="DUF234" s="598"/>
      <c r="DUG234" s="598"/>
      <c r="DUH234" s="598"/>
      <c r="DUI234" s="598"/>
      <c r="DUJ234" s="598"/>
      <c r="DUK234" s="598"/>
      <c r="DUL234" s="598"/>
      <c r="DUM234" s="600"/>
      <c r="DUN234" s="599"/>
      <c r="DUO234" s="599"/>
      <c r="DUP234" s="599"/>
      <c r="DUQ234" s="360"/>
      <c r="DUR234" s="600"/>
      <c r="DUS234" s="600"/>
      <c r="DUT234" s="600"/>
      <c r="DUU234" s="598"/>
      <c r="DUV234" s="598"/>
      <c r="DUW234" s="598"/>
      <c r="DUX234" s="598"/>
      <c r="DUY234" s="598"/>
      <c r="DUZ234" s="598"/>
      <c r="DVA234" s="598"/>
      <c r="DVB234" s="598"/>
      <c r="DVC234" s="600"/>
      <c r="DVD234" s="599"/>
      <c r="DVE234" s="599"/>
      <c r="DVF234" s="599"/>
      <c r="DVG234" s="360"/>
      <c r="DVH234" s="600"/>
      <c r="DVI234" s="600"/>
      <c r="DVJ234" s="600"/>
      <c r="DVK234" s="598"/>
      <c r="DVL234" s="598"/>
      <c r="DVM234" s="598"/>
      <c r="DVN234" s="598"/>
      <c r="DVO234" s="598"/>
      <c r="DVP234" s="598"/>
      <c r="DVQ234" s="598"/>
      <c r="DVR234" s="598"/>
      <c r="DVS234" s="600"/>
      <c r="DVT234" s="599"/>
      <c r="DVU234" s="599"/>
      <c r="DVV234" s="599"/>
      <c r="DVW234" s="360"/>
      <c r="DVX234" s="600"/>
      <c r="DVY234" s="600"/>
      <c r="DVZ234" s="600"/>
      <c r="DWA234" s="598"/>
      <c r="DWB234" s="598"/>
      <c r="DWC234" s="598"/>
      <c r="DWD234" s="598"/>
      <c r="DWE234" s="598"/>
      <c r="DWF234" s="598"/>
      <c r="DWG234" s="598"/>
      <c r="DWH234" s="598"/>
      <c r="DWI234" s="600"/>
      <c r="DWJ234" s="599"/>
      <c r="DWK234" s="599"/>
      <c r="DWL234" s="599"/>
      <c r="DWM234" s="360"/>
      <c r="DWN234" s="600"/>
      <c r="DWO234" s="600"/>
      <c r="DWP234" s="600"/>
      <c r="DWQ234" s="598"/>
      <c r="DWR234" s="598"/>
      <c r="DWS234" s="598"/>
      <c r="DWT234" s="598"/>
      <c r="DWU234" s="598"/>
      <c r="DWV234" s="598"/>
      <c r="DWW234" s="598"/>
      <c r="DWX234" s="598"/>
      <c r="DWY234" s="600"/>
      <c r="DWZ234" s="599"/>
      <c r="DXA234" s="599"/>
      <c r="DXB234" s="599"/>
      <c r="DXC234" s="360"/>
      <c r="DXD234" s="600"/>
      <c r="DXE234" s="600"/>
      <c r="DXF234" s="600"/>
      <c r="DXG234" s="598"/>
      <c r="DXH234" s="598"/>
      <c r="DXI234" s="598"/>
      <c r="DXJ234" s="598"/>
      <c r="DXK234" s="598"/>
      <c r="DXL234" s="598"/>
      <c r="DXM234" s="598"/>
      <c r="DXN234" s="598"/>
      <c r="DXO234" s="600"/>
      <c r="DXP234" s="599"/>
      <c r="DXQ234" s="599"/>
      <c r="DXR234" s="599"/>
      <c r="DXS234" s="360"/>
      <c r="DXT234" s="600"/>
      <c r="DXU234" s="600"/>
      <c r="DXV234" s="600"/>
      <c r="DXW234" s="598"/>
      <c r="DXX234" s="598"/>
      <c r="DXY234" s="598"/>
      <c r="DXZ234" s="598"/>
      <c r="DYA234" s="598"/>
      <c r="DYB234" s="598"/>
      <c r="DYC234" s="598"/>
      <c r="DYD234" s="598"/>
      <c r="DYE234" s="600"/>
      <c r="DYF234" s="599"/>
      <c r="DYG234" s="599"/>
      <c r="DYH234" s="599"/>
      <c r="DYI234" s="360"/>
      <c r="DYJ234" s="600"/>
      <c r="DYK234" s="600"/>
      <c r="DYL234" s="600"/>
      <c r="DYM234" s="598"/>
      <c r="DYN234" s="598"/>
      <c r="DYO234" s="598"/>
      <c r="DYP234" s="598"/>
      <c r="DYQ234" s="598"/>
      <c r="DYR234" s="598"/>
      <c r="DYS234" s="598"/>
      <c r="DYT234" s="598"/>
      <c r="DYU234" s="600"/>
      <c r="DYV234" s="599"/>
      <c r="DYW234" s="599"/>
      <c r="DYX234" s="599"/>
      <c r="DYY234" s="360"/>
      <c r="DYZ234" s="600"/>
      <c r="DZA234" s="600"/>
      <c r="DZB234" s="600"/>
      <c r="DZC234" s="598"/>
      <c r="DZD234" s="598"/>
      <c r="DZE234" s="598"/>
      <c r="DZF234" s="598"/>
      <c r="DZG234" s="598"/>
      <c r="DZH234" s="598"/>
      <c r="DZI234" s="598"/>
      <c r="DZJ234" s="598"/>
      <c r="DZK234" s="600"/>
      <c r="DZL234" s="599"/>
      <c r="DZM234" s="599"/>
      <c r="DZN234" s="599"/>
      <c r="DZO234" s="360"/>
      <c r="DZP234" s="600"/>
      <c r="DZQ234" s="600"/>
      <c r="DZR234" s="600"/>
      <c r="DZS234" s="598"/>
      <c r="DZT234" s="598"/>
      <c r="DZU234" s="598"/>
      <c r="DZV234" s="598"/>
      <c r="DZW234" s="598"/>
      <c r="DZX234" s="598"/>
      <c r="DZY234" s="598"/>
      <c r="DZZ234" s="598"/>
      <c r="EAA234" s="600"/>
      <c r="EAB234" s="599"/>
      <c r="EAC234" s="599"/>
      <c r="EAD234" s="599"/>
      <c r="EAE234" s="360"/>
      <c r="EAF234" s="600"/>
      <c r="EAG234" s="600"/>
      <c r="EAH234" s="600"/>
      <c r="EAI234" s="598"/>
      <c r="EAJ234" s="598"/>
      <c r="EAK234" s="598"/>
      <c r="EAL234" s="598"/>
      <c r="EAM234" s="598"/>
      <c r="EAN234" s="598"/>
      <c r="EAO234" s="598"/>
      <c r="EAP234" s="598"/>
      <c r="EAQ234" s="600"/>
      <c r="EAR234" s="599"/>
      <c r="EAS234" s="599"/>
      <c r="EAT234" s="599"/>
      <c r="EAU234" s="360"/>
      <c r="EAV234" s="600"/>
      <c r="EAW234" s="600"/>
      <c r="EAX234" s="600"/>
      <c r="EAY234" s="598"/>
      <c r="EAZ234" s="598"/>
      <c r="EBA234" s="598"/>
      <c r="EBB234" s="598"/>
      <c r="EBC234" s="598"/>
      <c r="EBD234" s="598"/>
      <c r="EBE234" s="598"/>
      <c r="EBF234" s="598"/>
      <c r="EBG234" s="600"/>
      <c r="EBH234" s="599"/>
      <c r="EBI234" s="599"/>
      <c r="EBJ234" s="599"/>
      <c r="EBK234" s="360"/>
      <c r="EBL234" s="600"/>
      <c r="EBM234" s="600"/>
      <c r="EBN234" s="600"/>
      <c r="EBO234" s="598"/>
      <c r="EBP234" s="598"/>
      <c r="EBQ234" s="598"/>
      <c r="EBR234" s="598"/>
      <c r="EBS234" s="598"/>
      <c r="EBT234" s="598"/>
      <c r="EBU234" s="598"/>
      <c r="EBV234" s="598"/>
      <c r="EBW234" s="600"/>
      <c r="EBX234" s="599"/>
      <c r="EBY234" s="599"/>
      <c r="EBZ234" s="599"/>
      <c r="ECA234" s="360"/>
      <c r="ECB234" s="600"/>
      <c r="ECC234" s="600"/>
      <c r="ECD234" s="600"/>
      <c r="ECE234" s="598"/>
      <c r="ECF234" s="598"/>
      <c r="ECG234" s="598"/>
      <c r="ECH234" s="598"/>
      <c r="ECI234" s="598"/>
      <c r="ECJ234" s="598"/>
      <c r="ECK234" s="598"/>
      <c r="ECL234" s="598"/>
      <c r="ECM234" s="600"/>
      <c r="ECN234" s="599"/>
      <c r="ECO234" s="599"/>
      <c r="ECP234" s="599"/>
      <c r="ECQ234" s="360"/>
      <c r="ECR234" s="600"/>
      <c r="ECS234" s="600"/>
      <c r="ECT234" s="600"/>
      <c r="ECU234" s="598"/>
      <c r="ECV234" s="598"/>
      <c r="ECW234" s="598"/>
      <c r="ECX234" s="598"/>
      <c r="ECY234" s="598"/>
      <c r="ECZ234" s="598"/>
      <c r="EDA234" s="598"/>
      <c r="EDB234" s="598"/>
      <c r="EDC234" s="600"/>
      <c r="EDD234" s="599"/>
      <c r="EDE234" s="599"/>
      <c r="EDF234" s="599"/>
      <c r="EDG234" s="360"/>
      <c r="EDH234" s="600"/>
      <c r="EDI234" s="600"/>
      <c r="EDJ234" s="600"/>
      <c r="EDK234" s="598"/>
      <c r="EDL234" s="598"/>
      <c r="EDM234" s="598"/>
      <c r="EDN234" s="598"/>
      <c r="EDO234" s="598"/>
      <c r="EDP234" s="598"/>
      <c r="EDQ234" s="598"/>
      <c r="EDR234" s="598"/>
      <c r="EDS234" s="600"/>
      <c r="EDT234" s="599"/>
      <c r="EDU234" s="599"/>
      <c r="EDV234" s="599"/>
      <c r="EDW234" s="360"/>
      <c r="EDX234" s="600"/>
      <c r="EDY234" s="600"/>
      <c r="EDZ234" s="600"/>
      <c r="EEA234" s="598"/>
      <c r="EEB234" s="598"/>
      <c r="EEC234" s="598"/>
      <c r="EED234" s="598"/>
      <c r="EEE234" s="598"/>
      <c r="EEF234" s="598"/>
      <c r="EEG234" s="598"/>
      <c r="EEH234" s="598"/>
      <c r="EEI234" s="600"/>
      <c r="EEJ234" s="599"/>
      <c r="EEK234" s="599"/>
      <c r="EEL234" s="599"/>
      <c r="EEM234" s="360"/>
      <c r="EEN234" s="600"/>
      <c r="EEO234" s="600"/>
      <c r="EEP234" s="600"/>
      <c r="EEQ234" s="598"/>
      <c r="EER234" s="598"/>
      <c r="EES234" s="598"/>
      <c r="EET234" s="598"/>
      <c r="EEU234" s="598"/>
      <c r="EEV234" s="598"/>
      <c r="EEW234" s="598"/>
      <c r="EEX234" s="598"/>
      <c r="EEY234" s="600"/>
      <c r="EEZ234" s="599"/>
      <c r="EFA234" s="599"/>
      <c r="EFB234" s="599"/>
      <c r="EFC234" s="360"/>
      <c r="EFD234" s="600"/>
      <c r="EFE234" s="600"/>
      <c r="EFF234" s="600"/>
      <c r="EFG234" s="598"/>
      <c r="EFH234" s="598"/>
      <c r="EFI234" s="598"/>
      <c r="EFJ234" s="598"/>
      <c r="EFK234" s="598"/>
      <c r="EFL234" s="598"/>
      <c r="EFM234" s="598"/>
      <c r="EFN234" s="598"/>
      <c r="EFO234" s="600"/>
      <c r="EFP234" s="599"/>
      <c r="EFQ234" s="599"/>
      <c r="EFR234" s="599"/>
      <c r="EFS234" s="360"/>
      <c r="EFT234" s="600"/>
      <c r="EFU234" s="600"/>
      <c r="EFV234" s="600"/>
      <c r="EFW234" s="598"/>
      <c r="EFX234" s="598"/>
      <c r="EFY234" s="598"/>
      <c r="EFZ234" s="598"/>
      <c r="EGA234" s="598"/>
      <c r="EGB234" s="598"/>
      <c r="EGC234" s="598"/>
      <c r="EGD234" s="598"/>
      <c r="EGE234" s="600"/>
      <c r="EGF234" s="599"/>
      <c r="EGG234" s="599"/>
      <c r="EGH234" s="599"/>
      <c r="EGI234" s="360"/>
      <c r="EGJ234" s="600"/>
      <c r="EGK234" s="600"/>
      <c r="EGL234" s="600"/>
      <c r="EGM234" s="598"/>
      <c r="EGN234" s="598"/>
      <c r="EGO234" s="598"/>
      <c r="EGP234" s="598"/>
      <c r="EGQ234" s="598"/>
      <c r="EGR234" s="598"/>
      <c r="EGS234" s="598"/>
      <c r="EGT234" s="598"/>
      <c r="EGU234" s="600"/>
      <c r="EGV234" s="599"/>
      <c r="EGW234" s="599"/>
      <c r="EGX234" s="599"/>
      <c r="EGY234" s="360"/>
      <c r="EGZ234" s="600"/>
      <c r="EHA234" s="600"/>
      <c r="EHB234" s="600"/>
      <c r="EHC234" s="598"/>
      <c r="EHD234" s="598"/>
      <c r="EHE234" s="598"/>
      <c r="EHF234" s="598"/>
      <c r="EHG234" s="598"/>
      <c r="EHH234" s="598"/>
      <c r="EHI234" s="598"/>
      <c r="EHJ234" s="598"/>
      <c r="EHK234" s="600"/>
      <c r="EHL234" s="599"/>
      <c r="EHM234" s="599"/>
      <c r="EHN234" s="599"/>
      <c r="EHO234" s="360"/>
      <c r="EHP234" s="600"/>
      <c r="EHQ234" s="600"/>
      <c r="EHR234" s="600"/>
      <c r="EHS234" s="598"/>
      <c r="EHT234" s="598"/>
      <c r="EHU234" s="598"/>
      <c r="EHV234" s="598"/>
      <c r="EHW234" s="598"/>
      <c r="EHX234" s="598"/>
      <c r="EHY234" s="598"/>
      <c r="EHZ234" s="598"/>
      <c r="EIA234" s="600"/>
      <c r="EIB234" s="599"/>
      <c r="EIC234" s="599"/>
      <c r="EID234" s="599"/>
      <c r="EIE234" s="360"/>
      <c r="EIF234" s="600"/>
      <c r="EIG234" s="600"/>
      <c r="EIH234" s="600"/>
      <c r="EII234" s="598"/>
      <c r="EIJ234" s="598"/>
      <c r="EIK234" s="598"/>
      <c r="EIL234" s="598"/>
      <c r="EIM234" s="598"/>
      <c r="EIN234" s="598"/>
      <c r="EIO234" s="598"/>
      <c r="EIP234" s="598"/>
      <c r="EIQ234" s="600"/>
      <c r="EIR234" s="599"/>
      <c r="EIS234" s="599"/>
      <c r="EIT234" s="599"/>
      <c r="EIU234" s="360"/>
      <c r="EIV234" s="600"/>
      <c r="EIW234" s="600"/>
      <c r="EIX234" s="600"/>
      <c r="EIY234" s="598"/>
      <c r="EIZ234" s="598"/>
      <c r="EJA234" s="598"/>
      <c r="EJB234" s="598"/>
      <c r="EJC234" s="598"/>
      <c r="EJD234" s="598"/>
      <c r="EJE234" s="598"/>
      <c r="EJF234" s="598"/>
      <c r="EJG234" s="600"/>
      <c r="EJH234" s="599"/>
      <c r="EJI234" s="599"/>
      <c r="EJJ234" s="599"/>
      <c r="EJK234" s="360"/>
      <c r="EJL234" s="600"/>
      <c r="EJM234" s="600"/>
      <c r="EJN234" s="600"/>
      <c r="EJO234" s="598"/>
      <c r="EJP234" s="598"/>
      <c r="EJQ234" s="598"/>
      <c r="EJR234" s="598"/>
      <c r="EJS234" s="598"/>
      <c r="EJT234" s="598"/>
      <c r="EJU234" s="598"/>
      <c r="EJV234" s="598"/>
      <c r="EJW234" s="600"/>
      <c r="EJX234" s="599"/>
      <c r="EJY234" s="599"/>
      <c r="EJZ234" s="599"/>
      <c r="EKA234" s="360"/>
      <c r="EKB234" s="600"/>
      <c r="EKC234" s="600"/>
      <c r="EKD234" s="600"/>
      <c r="EKE234" s="598"/>
      <c r="EKF234" s="598"/>
      <c r="EKG234" s="598"/>
      <c r="EKH234" s="598"/>
      <c r="EKI234" s="598"/>
      <c r="EKJ234" s="598"/>
      <c r="EKK234" s="598"/>
      <c r="EKL234" s="598"/>
      <c r="EKM234" s="600"/>
      <c r="EKN234" s="599"/>
      <c r="EKO234" s="599"/>
      <c r="EKP234" s="599"/>
      <c r="EKQ234" s="360"/>
      <c r="EKR234" s="600"/>
      <c r="EKS234" s="600"/>
      <c r="EKT234" s="600"/>
      <c r="EKU234" s="598"/>
      <c r="EKV234" s="598"/>
      <c r="EKW234" s="598"/>
      <c r="EKX234" s="598"/>
      <c r="EKY234" s="598"/>
      <c r="EKZ234" s="598"/>
      <c r="ELA234" s="598"/>
      <c r="ELB234" s="598"/>
      <c r="ELC234" s="600"/>
      <c r="ELD234" s="599"/>
      <c r="ELE234" s="599"/>
      <c r="ELF234" s="599"/>
      <c r="ELG234" s="360"/>
      <c r="ELH234" s="600"/>
      <c r="ELI234" s="600"/>
      <c r="ELJ234" s="600"/>
      <c r="ELK234" s="598"/>
      <c r="ELL234" s="598"/>
      <c r="ELM234" s="598"/>
      <c r="ELN234" s="598"/>
      <c r="ELO234" s="598"/>
      <c r="ELP234" s="598"/>
      <c r="ELQ234" s="598"/>
      <c r="ELR234" s="598"/>
      <c r="ELS234" s="600"/>
      <c r="ELT234" s="599"/>
      <c r="ELU234" s="599"/>
      <c r="ELV234" s="599"/>
      <c r="ELW234" s="360"/>
      <c r="ELX234" s="600"/>
      <c r="ELY234" s="600"/>
      <c r="ELZ234" s="600"/>
      <c r="EMA234" s="598"/>
      <c r="EMB234" s="598"/>
      <c r="EMC234" s="598"/>
      <c r="EMD234" s="598"/>
      <c r="EME234" s="598"/>
      <c r="EMF234" s="598"/>
      <c r="EMG234" s="598"/>
      <c r="EMH234" s="598"/>
      <c r="EMI234" s="600"/>
      <c r="EMJ234" s="599"/>
      <c r="EMK234" s="599"/>
      <c r="EML234" s="599"/>
      <c r="EMM234" s="360"/>
      <c r="EMN234" s="600"/>
      <c r="EMO234" s="600"/>
      <c r="EMP234" s="600"/>
      <c r="EMQ234" s="598"/>
      <c r="EMR234" s="598"/>
      <c r="EMS234" s="598"/>
      <c r="EMT234" s="598"/>
      <c r="EMU234" s="598"/>
      <c r="EMV234" s="598"/>
      <c r="EMW234" s="598"/>
      <c r="EMX234" s="598"/>
      <c r="EMY234" s="600"/>
      <c r="EMZ234" s="599"/>
      <c r="ENA234" s="599"/>
      <c r="ENB234" s="599"/>
      <c r="ENC234" s="360"/>
      <c r="END234" s="600"/>
      <c r="ENE234" s="600"/>
      <c r="ENF234" s="600"/>
      <c r="ENG234" s="598"/>
      <c r="ENH234" s="598"/>
      <c r="ENI234" s="598"/>
      <c r="ENJ234" s="598"/>
      <c r="ENK234" s="598"/>
      <c r="ENL234" s="598"/>
      <c r="ENM234" s="598"/>
      <c r="ENN234" s="598"/>
      <c r="ENO234" s="600"/>
      <c r="ENP234" s="599"/>
      <c r="ENQ234" s="599"/>
      <c r="ENR234" s="599"/>
      <c r="ENS234" s="360"/>
      <c r="ENT234" s="600"/>
      <c r="ENU234" s="600"/>
      <c r="ENV234" s="600"/>
      <c r="ENW234" s="598"/>
      <c r="ENX234" s="598"/>
      <c r="ENY234" s="598"/>
      <c r="ENZ234" s="598"/>
      <c r="EOA234" s="598"/>
      <c r="EOB234" s="598"/>
      <c r="EOC234" s="598"/>
      <c r="EOD234" s="598"/>
      <c r="EOE234" s="600"/>
      <c r="EOF234" s="599"/>
      <c r="EOG234" s="599"/>
      <c r="EOH234" s="599"/>
      <c r="EOI234" s="360"/>
      <c r="EOJ234" s="600"/>
      <c r="EOK234" s="600"/>
      <c r="EOL234" s="600"/>
      <c r="EOM234" s="598"/>
      <c r="EON234" s="598"/>
      <c r="EOO234" s="598"/>
      <c r="EOP234" s="598"/>
      <c r="EOQ234" s="598"/>
      <c r="EOR234" s="598"/>
      <c r="EOS234" s="598"/>
      <c r="EOT234" s="598"/>
      <c r="EOU234" s="600"/>
      <c r="EOV234" s="599"/>
      <c r="EOW234" s="599"/>
      <c r="EOX234" s="599"/>
      <c r="EOY234" s="360"/>
      <c r="EOZ234" s="600"/>
      <c r="EPA234" s="600"/>
      <c r="EPB234" s="600"/>
      <c r="EPC234" s="598"/>
      <c r="EPD234" s="598"/>
      <c r="EPE234" s="598"/>
      <c r="EPF234" s="598"/>
      <c r="EPG234" s="598"/>
      <c r="EPH234" s="598"/>
      <c r="EPI234" s="598"/>
      <c r="EPJ234" s="598"/>
      <c r="EPK234" s="600"/>
      <c r="EPL234" s="599"/>
      <c r="EPM234" s="599"/>
      <c r="EPN234" s="599"/>
      <c r="EPO234" s="360"/>
      <c r="EPP234" s="600"/>
      <c r="EPQ234" s="600"/>
      <c r="EPR234" s="600"/>
      <c r="EPS234" s="598"/>
      <c r="EPT234" s="598"/>
      <c r="EPU234" s="598"/>
      <c r="EPV234" s="598"/>
      <c r="EPW234" s="598"/>
      <c r="EPX234" s="598"/>
      <c r="EPY234" s="598"/>
      <c r="EPZ234" s="598"/>
      <c r="EQA234" s="600"/>
      <c r="EQB234" s="599"/>
      <c r="EQC234" s="599"/>
      <c r="EQD234" s="599"/>
      <c r="EQE234" s="360"/>
      <c r="EQF234" s="600"/>
      <c r="EQG234" s="600"/>
      <c r="EQH234" s="600"/>
      <c r="EQI234" s="598"/>
      <c r="EQJ234" s="598"/>
      <c r="EQK234" s="598"/>
      <c r="EQL234" s="598"/>
      <c r="EQM234" s="598"/>
      <c r="EQN234" s="598"/>
      <c r="EQO234" s="598"/>
      <c r="EQP234" s="598"/>
      <c r="EQQ234" s="600"/>
      <c r="EQR234" s="599"/>
      <c r="EQS234" s="599"/>
      <c r="EQT234" s="599"/>
      <c r="EQU234" s="360"/>
      <c r="EQV234" s="600"/>
      <c r="EQW234" s="600"/>
      <c r="EQX234" s="600"/>
      <c r="EQY234" s="598"/>
      <c r="EQZ234" s="598"/>
      <c r="ERA234" s="598"/>
      <c r="ERB234" s="598"/>
      <c r="ERC234" s="598"/>
      <c r="ERD234" s="598"/>
      <c r="ERE234" s="598"/>
      <c r="ERF234" s="598"/>
      <c r="ERG234" s="600"/>
      <c r="ERH234" s="599"/>
      <c r="ERI234" s="599"/>
      <c r="ERJ234" s="599"/>
      <c r="ERK234" s="360"/>
      <c r="ERL234" s="600"/>
      <c r="ERM234" s="600"/>
      <c r="ERN234" s="600"/>
      <c r="ERO234" s="598"/>
      <c r="ERP234" s="598"/>
      <c r="ERQ234" s="598"/>
      <c r="ERR234" s="598"/>
      <c r="ERS234" s="598"/>
      <c r="ERT234" s="598"/>
      <c r="ERU234" s="598"/>
      <c r="ERV234" s="598"/>
      <c r="ERW234" s="600"/>
      <c r="ERX234" s="599"/>
      <c r="ERY234" s="599"/>
      <c r="ERZ234" s="599"/>
      <c r="ESA234" s="360"/>
      <c r="ESB234" s="600"/>
      <c r="ESC234" s="600"/>
      <c r="ESD234" s="600"/>
      <c r="ESE234" s="598"/>
      <c r="ESF234" s="598"/>
      <c r="ESG234" s="598"/>
      <c r="ESH234" s="598"/>
      <c r="ESI234" s="598"/>
      <c r="ESJ234" s="598"/>
      <c r="ESK234" s="598"/>
      <c r="ESL234" s="598"/>
      <c r="ESM234" s="600"/>
      <c r="ESN234" s="599"/>
      <c r="ESO234" s="599"/>
      <c r="ESP234" s="599"/>
      <c r="ESQ234" s="360"/>
      <c r="ESR234" s="600"/>
      <c r="ESS234" s="600"/>
      <c r="EST234" s="600"/>
      <c r="ESU234" s="598"/>
      <c r="ESV234" s="598"/>
      <c r="ESW234" s="598"/>
      <c r="ESX234" s="598"/>
      <c r="ESY234" s="598"/>
      <c r="ESZ234" s="598"/>
      <c r="ETA234" s="598"/>
      <c r="ETB234" s="598"/>
      <c r="ETC234" s="600"/>
      <c r="ETD234" s="599"/>
      <c r="ETE234" s="599"/>
      <c r="ETF234" s="599"/>
      <c r="ETG234" s="360"/>
      <c r="ETH234" s="600"/>
      <c r="ETI234" s="600"/>
      <c r="ETJ234" s="600"/>
      <c r="ETK234" s="598"/>
      <c r="ETL234" s="598"/>
      <c r="ETM234" s="598"/>
      <c r="ETN234" s="598"/>
      <c r="ETO234" s="598"/>
      <c r="ETP234" s="598"/>
      <c r="ETQ234" s="598"/>
      <c r="ETR234" s="598"/>
      <c r="ETS234" s="600"/>
      <c r="ETT234" s="599"/>
      <c r="ETU234" s="599"/>
      <c r="ETV234" s="599"/>
      <c r="ETW234" s="360"/>
      <c r="ETX234" s="600"/>
      <c r="ETY234" s="600"/>
      <c r="ETZ234" s="600"/>
      <c r="EUA234" s="598"/>
      <c r="EUB234" s="598"/>
      <c r="EUC234" s="598"/>
      <c r="EUD234" s="598"/>
      <c r="EUE234" s="598"/>
      <c r="EUF234" s="598"/>
      <c r="EUG234" s="598"/>
      <c r="EUH234" s="598"/>
      <c r="EUI234" s="600"/>
      <c r="EUJ234" s="599"/>
      <c r="EUK234" s="599"/>
      <c r="EUL234" s="599"/>
      <c r="EUM234" s="360"/>
      <c r="EUN234" s="600"/>
      <c r="EUO234" s="600"/>
      <c r="EUP234" s="600"/>
      <c r="EUQ234" s="598"/>
      <c r="EUR234" s="598"/>
      <c r="EUS234" s="598"/>
      <c r="EUT234" s="598"/>
      <c r="EUU234" s="598"/>
      <c r="EUV234" s="598"/>
      <c r="EUW234" s="598"/>
      <c r="EUX234" s="598"/>
      <c r="EUY234" s="600"/>
      <c r="EUZ234" s="599"/>
      <c r="EVA234" s="599"/>
      <c r="EVB234" s="599"/>
      <c r="EVC234" s="360"/>
      <c r="EVD234" s="600"/>
      <c r="EVE234" s="600"/>
      <c r="EVF234" s="600"/>
      <c r="EVG234" s="598"/>
      <c r="EVH234" s="598"/>
      <c r="EVI234" s="598"/>
      <c r="EVJ234" s="598"/>
      <c r="EVK234" s="598"/>
      <c r="EVL234" s="598"/>
      <c r="EVM234" s="598"/>
      <c r="EVN234" s="598"/>
      <c r="EVO234" s="600"/>
      <c r="EVP234" s="599"/>
      <c r="EVQ234" s="599"/>
      <c r="EVR234" s="599"/>
      <c r="EVS234" s="360"/>
      <c r="EVT234" s="600"/>
      <c r="EVU234" s="600"/>
      <c r="EVV234" s="600"/>
      <c r="EVW234" s="598"/>
      <c r="EVX234" s="598"/>
      <c r="EVY234" s="598"/>
      <c r="EVZ234" s="598"/>
      <c r="EWA234" s="598"/>
      <c r="EWB234" s="598"/>
      <c r="EWC234" s="598"/>
      <c r="EWD234" s="598"/>
      <c r="EWE234" s="600"/>
      <c r="EWF234" s="599"/>
      <c r="EWG234" s="599"/>
      <c r="EWH234" s="599"/>
      <c r="EWI234" s="360"/>
      <c r="EWJ234" s="600"/>
      <c r="EWK234" s="600"/>
      <c r="EWL234" s="600"/>
      <c r="EWM234" s="598"/>
      <c r="EWN234" s="598"/>
      <c r="EWO234" s="598"/>
      <c r="EWP234" s="598"/>
      <c r="EWQ234" s="598"/>
      <c r="EWR234" s="598"/>
      <c r="EWS234" s="598"/>
      <c r="EWT234" s="598"/>
      <c r="EWU234" s="600"/>
      <c r="EWV234" s="599"/>
      <c r="EWW234" s="599"/>
      <c r="EWX234" s="599"/>
      <c r="EWY234" s="360"/>
      <c r="EWZ234" s="600"/>
      <c r="EXA234" s="600"/>
      <c r="EXB234" s="600"/>
      <c r="EXC234" s="598"/>
      <c r="EXD234" s="598"/>
      <c r="EXE234" s="598"/>
      <c r="EXF234" s="598"/>
      <c r="EXG234" s="598"/>
      <c r="EXH234" s="598"/>
      <c r="EXI234" s="598"/>
      <c r="EXJ234" s="598"/>
      <c r="EXK234" s="600"/>
      <c r="EXL234" s="599"/>
      <c r="EXM234" s="599"/>
      <c r="EXN234" s="599"/>
      <c r="EXO234" s="360"/>
      <c r="EXP234" s="600"/>
      <c r="EXQ234" s="600"/>
      <c r="EXR234" s="600"/>
      <c r="EXS234" s="598"/>
      <c r="EXT234" s="598"/>
      <c r="EXU234" s="598"/>
      <c r="EXV234" s="598"/>
      <c r="EXW234" s="598"/>
      <c r="EXX234" s="598"/>
      <c r="EXY234" s="598"/>
      <c r="EXZ234" s="598"/>
      <c r="EYA234" s="600"/>
      <c r="EYB234" s="599"/>
      <c r="EYC234" s="599"/>
      <c r="EYD234" s="599"/>
      <c r="EYE234" s="360"/>
      <c r="EYF234" s="600"/>
      <c r="EYG234" s="600"/>
      <c r="EYH234" s="600"/>
      <c r="EYI234" s="598"/>
      <c r="EYJ234" s="598"/>
      <c r="EYK234" s="598"/>
      <c r="EYL234" s="598"/>
      <c r="EYM234" s="598"/>
      <c r="EYN234" s="598"/>
      <c r="EYO234" s="598"/>
      <c r="EYP234" s="598"/>
      <c r="EYQ234" s="600"/>
      <c r="EYR234" s="599"/>
      <c r="EYS234" s="599"/>
      <c r="EYT234" s="599"/>
      <c r="EYU234" s="360"/>
      <c r="EYV234" s="600"/>
      <c r="EYW234" s="600"/>
      <c r="EYX234" s="600"/>
      <c r="EYY234" s="598"/>
      <c r="EYZ234" s="598"/>
      <c r="EZA234" s="598"/>
      <c r="EZB234" s="598"/>
      <c r="EZC234" s="598"/>
      <c r="EZD234" s="598"/>
      <c r="EZE234" s="598"/>
      <c r="EZF234" s="598"/>
      <c r="EZG234" s="600"/>
      <c r="EZH234" s="599"/>
      <c r="EZI234" s="599"/>
      <c r="EZJ234" s="599"/>
      <c r="EZK234" s="360"/>
      <c r="EZL234" s="600"/>
      <c r="EZM234" s="600"/>
      <c r="EZN234" s="600"/>
      <c r="EZO234" s="598"/>
      <c r="EZP234" s="598"/>
      <c r="EZQ234" s="598"/>
      <c r="EZR234" s="598"/>
      <c r="EZS234" s="598"/>
      <c r="EZT234" s="598"/>
      <c r="EZU234" s="598"/>
      <c r="EZV234" s="598"/>
      <c r="EZW234" s="600"/>
      <c r="EZX234" s="599"/>
      <c r="EZY234" s="599"/>
      <c r="EZZ234" s="599"/>
      <c r="FAA234" s="360"/>
      <c r="FAB234" s="600"/>
      <c r="FAC234" s="600"/>
      <c r="FAD234" s="600"/>
      <c r="FAE234" s="598"/>
      <c r="FAF234" s="598"/>
      <c r="FAG234" s="598"/>
      <c r="FAH234" s="598"/>
      <c r="FAI234" s="598"/>
      <c r="FAJ234" s="598"/>
      <c r="FAK234" s="598"/>
      <c r="FAL234" s="598"/>
      <c r="FAM234" s="600"/>
      <c r="FAN234" s="599"/>
      <c r="FAO234" s="599"/>
      <c r="FAP234" s="599"/>
      <c r="FAQ234" s="360"/>
      <c r="FAR234" s="600"/>
      <c r="FAS234" s="600"/>
      <c r="FAT234" s="600"/>
      <c r="FAU234" s="598"/>
      <c r="FAV234" s="598"/>
      <c r="FAW234" s="598"/>
      <c r="FAX234" s="598"/>
      <c r="FAY234" s="598"/>
      <c r="FAZ234" s="598"/>
      <c r="FBA234" s="598"/>
      <c r="FBB234" s="598"/>
      <c r="FBC234" s="600"/>
      <c r="FBD234" s="599"/>
      <c r="FBE234" s="599"/>
      <c r="FBF234" s="599"/>
      <c r="FBG234" s="360"/>
      <c r="FBH234" s="600"/>
      <c r="FBI234" s="600"/>
      <c r="FBJ234" s="600"/>
      <c r="FBK234" s="598"/>
      <c r="FBL234" s="598"/>
      <c r="FBM234" s="598"/>
      <c r="FBN234" s="598"/>
      <c r="FBO234" s="598"/>
      <c r="FBP234" s="598"/>
      <c r="FBQ234" s="598"/>
      <c r="FBR234" s="598"/>
      <c r="FBS234" s="600"/>
      <c r="FBT234" s="599"/>
      <c r="FBU234" s="599"/>
      <c r="FBV234" s="599"/>
      <c r="FBW234" s="360"/>
      <c r="FBX234" s="600"/>
      <c r="FBY234" s="600"/>
      <c r="FBZ234" s="600"/>
      <c r="FCA234" s="598"/>
      <c r="FCB234" s="598"/>
      <c r="FCC234" s="598"/>
      <c r="FCD234" s="598"/>
      <c r="FCE234" s="598"/>
      <c r="FCF234" s="598"/>
      <c r="FCG234" s="598"/>
      <c r="FCH234" s="598"/>
      <c r="FCI234" s="600"/>
      <c r="FCJ234" s="599"/>
      <c r="FCK234" s="599"/>
      <c r="FCL234" s="599"/>
      <c r="FCM234" s="360"/>
      <c r="FCN234" s="600"/>
      <c r="FCO234" s="600"/>
      <c r="FCP234" s="600"/>
      <c r="FCQ234" s="598"/>
      <c r="FCR234" s="598"/>
      <c r="FCS234" s="598"/>
      <c r="FCT234" s="598"/>
      <c r="FCU234" s="598"/>
      <c r="FCV234" s="598"/>
      <c r="FCW234" s="598"/>
      <c r="FCX234" s="598"/>
      <c r="FCY234" s="600"/>
      <c r="FCZ234" s="599"/>
      <c r="FDA234" s="599"/>
      <c r="FDB234" s="599"/>
      <c r="FDC234" s="360"/>
      <c r="FDD234" s="600"/>
      <c r="FDE234" s="600"/>
      <c r="FDF234" s="600"/>
      <c r="FDG234" s="598"/>
      <c r="FDH234" s="598"/>
      <c r="FDI234" s="598"/>
      <c r="FDJ234" s="598"/>
      <c r="FDK234" s="598"/>
      <c r="FDL234" s="598"/>
      <c r="FDM234" s="598"/>
      <c r="FDN234" s="598"/>
      <c r="FDO234" s="600"/>
      <c r="FDP234" s="599"/>
      <c r="FDQ234" s="599"/>
      <c r="FDR234" s="599"/>
      <c r="FDS234" s="360"/>
      <c r="FDT234" s="600"/>
      <c r="FDU234" s="600"/>
      <c r="FDV234" s="600"/>
      <c r="FDW234" s="598"/>
      <c r="FDX234" s="598"/>
      <c r="FDY234" s="598"/>
      <c r="FDZ234" s="598"/>
      <c r="FEA234" s="598"/>
      <c r="FEB234" s="598"/>
      <c r="FEC234" s="598"/>
      <c r="FED234" s="598"/>
      <c r="FEE234" s="600"/>
      <c r="FEF234" s="599"/>
      <c r="FEG234" s="599"/>
      <c r="FEH234" s="599"/>
      <c r="FEI234" s="360"/>
      <c r="FEJ234" s="600"/>
      <c r="FEK234" s="600"/>
      <c r="FEL234" s="600"/>
      <c r="FEM234" s="598"/>
      <c r="FEN234" s="598"/>
      <c r="FEO234" s="598"/>
      <c r="FEP234" s="598"/>
      <c r="FEQ234" s="598"/>
      <c r="FER234" s="598"/>
      <c r="FES234" s="598"/>
      <c r="FET234" s="598"/>
      <c r="FEU234" s="600"/>
      <c r="FEV234" s="599"/>
      <c r="FEW234" s="599"/>
      <c r="FEX234" s="599"/>
      <c r="FEY234" s="360"/>
      <c r="FEZ234" s="600"/>
      <c r="FFA234" s="600"/>
      <c r="FFB234" s="600"/>
      <c r="FFC234" s="598"/>
      <c r="FFD234" s="598"/>
      <c r="FFE234" s="598"/>
      <c r="FFF234" s="598"/>
      <c r="FFG234" s="598"/>
      <c r="FFH234" s="598"/>
      <c r="FFI234" s="598"/>
      <c r="FFJ234" s="598"/>
      <c r="FFK234" s="600"/>
      <c r="FFL234" s="599"/>
      <c r="FFM234" s="599"/>
      <c r="FFN234" s="599"/>
      <c r="FFO234" s="360"/>
      <c r="FFP234" s="600"/>
      <c r="FFQ234" s="600"/>
      <c r="FFR234" s="600"/>
      <c r="FFS234" s="598"/>
      <c r="FFT234" s="598"/>
      <c r="FFU234" s="598"/>
      <c r="FFV234" s="598"/>
      <c r="FFW234" s="598"/>
      <c r="FFX234" s="598"/>
      <c r="FFY234" s="598"/>
      <c r="FFZ234" s="598"/>
      <c r="FGA234" s="600"/>
      <c r="FGB234" s="599"/>
      <c r="FGC234" s="599"/>
      <c r="FGD234" s="599"/>
      <c r="FGE234" s="360"/>
      <c r="FGF234" s="600"/>
      <c r="FGG234" s="600"/>
      <c r="FGH234" s="600"/>
      <c r="FGI234" s="598"/>
      <c r="FGJ234" s="598"/>
      <c r="FGK234" s="598"/>
      <c r="FGL234" s="598"/>
      <c r="FGM234" s="598"/>
      <c r="FGN234" s="598"/>
      <c r="FGO234" s="598"/>
      <c r="FGP234" s="598"/>
      <c r="FGQ234" s="600"/>
      <c r="FGR234" s="599"/>
      <c r="FGS234" s="599"/>
      <c r="FGT234" s="599"/>
      <c r="FGU234" s="360"/>
      <c r="FGV234" s="600"/>
      <c r="FGW234" s="600"/>
      <c r="FGX234" s="600"/>
      <c r="FGY234" s="598"/>
      <c r="FGZ234" s="598"/>
      <c r="FHA234" s="598"/>
      <c r="FHB234" s="598"/>
      <c r="FHC234" s="598"/>
      <c r="FHD234" s="598"/>
      <c r="FHE234" s="598"/>
      <c r="FHF234" s="598"/>
      <c r="FHG234" s="600"/>
      <c r="FHH234" s="599"/>
      <c r="FHI234" s="599"/>
      <c r="FHJ234" s="599"/>
      <c r="FHK234" s="360"/>
      <c r="FHL234" s="600"/>
      <c r="FHM234" s="600"/>
      <c r="FHN234" s="600"/>
      <c r="FHO234" s="598"/>
      <c r="FHP234" s="598"/>
      <c r="FHQ234" s="598"/>
      <c r="FHR234" s="598"/>
      <c r="FHS234" s="598"/>
      <c r="FHT234" s="598"/>
      <c r="FHU234" s="598"/>
      <c r="FHV234" s="598"/>
      <c r="FHW234" s="600"/>
      <c r="FHX234" s="599"/>
      <c r="FHY234" s="599"/>
      <c r="FHZ234" s="599"/>
      <c r="FIA234" s="360"/>
      <c r="FIB234" s="600"/>
      <c r="FIC234" s="600"/>
      <c r="FID234" s="600"/>
      <c r="FIE234" s="598"/>
      <c r="FIF234" s="598"/>
      <c r="FIG234" s="598"/>
      <c r="FIH234" s="598"/>
      <c r="FII234" s="598"/>
      <c r="FIJ234" s="598"/>
      <c r="FIK234" s="598"/>
      <c r="FIL234" s="598"/>
      <c r="FIM234" s="600"/>
      <c r="FIN234" s="599"/>
      <c r="FIO234" s="599"/>
      <c r="FIP234" s="599"/>
      <c r="FIQ234" s="360"/>
      <c r="FIR234" s="600"/>
      <c r="FIS234" s="600"/>
      <c r="FIT234" s="600"/>
      <c r="FIU234" s="598"/>
      <c r="FIV234" s="598"/>
      <c r="FIW234" s="598"/>
      <c r="FIX234" s="598"/>
      <c r="FIY234" s="598"/>
      <c r="FIZ234" s="598"/>
      <c r="FJA234" s="598"/>
      <c r="FJB234" s="598"/>
      <c r="FJC234" s="600"/>
      <c r="FJD234" s="599"/>
      <c r="FJE234" s="599"/>
      <c r="FJF234" s="599"/>
      <c r="FJG234" s="360"/>
      <c r="FJH234" s="600"/>
      <c r="FJI234" s="600"/>
      <c r="FJJ234" s="600"/>
      <c r="FJK234" s="598"/>
      <c r="FJL234" s="598"/>
      <c r="FJM234" s="598"/>
      <c r="FJN234" s="598"/>
      <c r="FJO234" s="598"/>
      <c r="FJP234" s="598"/>
      <c r="FJQ234" s="598"/>
      <c r="FJR234" s="598"/>
      <c r="FJS234" s="600"/>
      <c r="FJT234" s="599"/>
      <c r="FJU234" s="599"/>
      <c r="FJV234" s="599"/>
      <c r="FJW234" s="360"/>
      <c r="FJX234" s="600"/>
      <c r="FJY234" s="600"/>
      <c r="FJZ234" s="600"/>
      <c r="FKA234" s="598"/>
      <c r="FKB234" s="598"/>
      <c r="FKC234" s="598"/>
      <c r="FKD234" s="598"/>
      <c r="FKE234" s="598"/>
      <c r="FKF234" s="598"/>
      <c r="FKG234" s="598"/>
      <c r="FKH234" s="598"/>
      <c r="FKI234" s="600"/>
      <c r="FKJ234" s="599"/>
      <c r="FKK234" s="599"/>
      <c r="FKL234" s="599"/>
      <c r="FKM234" s="360"/>
      <c r="FKN234" s="600"/>
      <c r="FKO234" s="600"/>
      <c r="FKP234" s="600"/>
      <c r="FKQ234" s="598"/>
      <c r="FKR234" s="598"/>
      <c r="FKS234" s="598"/>
      <c r="FKT234" s="598"/>
      <c r="FKU234" s="598"/>
      <c r="FKV234" s="598"/>
      <c r="FKW234" s="598"/>
      <c r="FKX234" s="598"/>
      <c r="FKY234" s="600"/>
      <c r="FKZ234" s="599"/>
      <c r="FLA234" s="599"/>
      <c r="FLB234" s="599"/>
      <c r="FLC234" s="360"/>
      <c r="FLD234" s="600"/>
      <c r="FLE234" s="600"/>
      <c r="FLF234" s="600"/>
      <c r="FLG234" s="598"/>
      <c r="FLH234" s="598"/>
      <c r="FLI234" s="598"/>
      <c r="FLJ234" s="598"/>
      <c r="FLK234" s="598"/>
      <c r="FLL234" s="598"/>
      <c r="FLM234" s="598"/>
      <c r="FLN234" s="598"/>
      <c r="FLO234" s="600"/>
      <c r="FLP234" s="599"/>
      <c r="FLQ234" s="599"/>
      <c r="FLR234" s="599"/>
      <c r="FLS234" s="360"/>
      <c r="FLT234" s="600"/>
      <c r="FLU234" s="600"/>
      <c r="FLV234" s="600"/>
      <c r="FLW234" s="598"/>
      <c r="FLX234" s="598"/>
      <c r="FLY234" s="598"/>
      <c r="FLZ234" s="598"/>
      <c r="FMA234" s="598"/>
      <c r="FMB234" s="598"/>
      <c r="FMC234" s="598"/>
      <c r="FMD234" s="598"/>
      <c r="FME234" s="600"/>
      <c r="FMF234" s="599"/>
      <c r="FMG234" s="599"/>
      <c r="FMH234" s="599"/>
      <c r="FMI234" s="360"/>
      <c r="FMJ234" s="600"/>
      <c r="FMK234" s="600"/>
      <c r="FML234" s="600"/>
      <c r="FMM234" s="598"/>
      <c r="FMN234" s="598"/>
      <c r="FMO234" s="598"/>
      <c r="FMP234" s="598"/>
      <c r="FMQ234" s="598"/>
      <c r="FMR234" s="598"/>
      <c r="FMS234" s="598"/>
      <c r="FMT234" s="598"/>
      <c r="FMU234" s="600"/>
      <c r="FMV234" s="599"/>
      <c r="FMW234" s="599"/>
      <c r="FMX234" s="599"/>
      <c r="FMY234" s="360"/>
      <c r="FMZ234" s="600"/>
      <c r="FNA234" s="600"/>
      <c r="FNB234" s="600"/>
      <c r="FNC234" s="598"/>
      <c r="FND234" s="598"/>
      <c r="FNE234" s="598"/>
      <c r="FNF234" s="598"/>
      <c r="FNG234" s="598"/>
      <c r="FNH234" s="598"/>
      <c r="FNI234" s="598"/>
      <c r="FNJ234" s="598"/>
      <c r="FNK234" s="600"/>
      <c r="FNL234" s="599"/>
      <c r="FNM234" s="599"/>
      <c r="FNN234" s="599"/>
      <c r="FNO234" s="360"/>
      <c r="FNP234" s="600"/>
      <c r="FNQ234" s="600"/>
      <c r="FNR234" s="600"/>
      <c r="FNS234" s="598"/>
      <c r="FNT234" s="598"/>
      <c r="FNU234" s="598"/>
      <c r="FNV234" s="598"/>
      <c r="FNW234" s="598"/>
      <c r="FNX234" s="598"/>
      <c r="FNY234" s="598"/>
      <c r="FNZ234" s="598"/>
      <c r="FOA234" s="600"/>
      <c r="FOB234" s="599"/>
      <c r="FOC234" s="599"/>
      <c r="FOD234" s="599"/>
      <c r="FOE234" s="360"/>
      <c r="FOF234" s="600"/>
      <c r="FOG234" s="600"/>
      <c r="FOH234" s="600"/>
      <c r="FOI234" s="598"/>
      <c r="FOJ234" s="598"/>
      <c r="FOK234" s="598"/>
      <c r="FOL234" s="598"/>
      <c r="FOM234" s="598"/>
      <c r="FON234" s="598"/>
      <c r="FOO234" s="598"/>
      <c r="FOP234" s="598"/>
      <c r="FOQ234" s="600"/>
      <c r="FOR234" s="599"/>
      <c r="FOS234" s="599"/>
      <c r="FOT234" s="599"/>
      <c r="FOU234" s="360"/>
      <c r="FOV234" s="600"/>
      <c r="FOW234" s="600"/>
      <c r="FOX234" s="600"/>
      <c r="FOY234" s="598"/>
      <c r="FOZ234" s="598"/>
      <c r="FPA234" s="598"/>
      <c r="FPB234" s="598"/>
      <c r="FPC234" s="598"/>
      <c r="FPD234" s="598"/>
      <c r="FPE234" s="598"/>
      <c r="FPF234" s="598"/>
      <c r="FPG234" s="600"/>
      <c r="FPH234" s="599"/>
      <c r="FPI234" s="599"/>
      <c r="FPJ234" s="599"/>
      <c r="FPK234" s="360"/>
      <c r="FPL234" s="600"/>
      <c r="FPM234" s="600"/>
      <c r="FPN234" s="600"/>
      <c r="FPO234" s="598"/>
      <c r="FPP234" s="598"/>
      <c r="FPQ234" s="598"/>
      <c r="FPR234" s="598"/>
      <c r="FPS234" s="598"/>
      <c r="FPT234" s="598"/>
      <c r="FPU234" s="598"/>
      <c r="FPV234" s="598"/>
      <c r="FPW234" s="600"/>
      <c r="FPX234" s="599"/>
      <c r="FPY234" s="599"/>
      <c r="FPZ234" s="599"/>
      <c r="FQA234" s="360"/>
      <c r="FQB234" s="600"/>
      <c r="FQC234" s="600"/>
      <c r="FQD234" s="600"/>
      <c r="FQE234" s="598"/>
      <c r="FQF234" s="598"/>
      <c r="FQG234" s="598"/>
      <c r="FQH234" s="598"/>
      <c r="FQI234" s="598"/>
      <c r="FQJ234" s="598"/>
      <c r="FQK234" s="598"/>
      <c r="FQL234" s="598"/>
      <c r="FQM234" s="600"/>
      <c r="FQN234" s="599"/>
      <c r="FQO234" s="599"/>
      <c r="FQP234" s="599"/>
      <c r="FQQ234" s="360"/>
      <c r="FQR234" s="600"/>
      <c r="FQS234" s="600"/>
      <c r="FQT234" s="600"/>
      <c r="FQU234" s="598"/>
      <c r="FQV234" s="598"/>
      <c r="FQW234" s="598"/>
      <c r="FQX234" s="598"/>
      <c r="FQY234" s="598"/>
      <c r="FQZ234" s="598"/>
      <c r="FRA234" s="598"/>
      <c r="FRB234" s="598"/>
      <c r="FRC234" s="600"/>
      <c r="FRD234" s="599"/>
      <c r="FRE234" s="599"/>
      <c r="FRF234" s="599"/>
      <c r="FRG234" s="360"/>
      <c r="FRH234" s="600"/>
      <c r="FRI234" s="600"/>
      <c r="FRJ234" s="600"/>
      <c r="FRK234" s="598"/>
      <c r="FRL234" s="598"/>
      <c r="FRM234" s="598"/>
      <c r="FRN234" s="598"/>
      <c r="FRO234" s="598"/>
      <c r="FRP234" s="598"/>
      <c r="FRQ234" s="598"/>
      <c r="FRR234" s="598"/>
      <c r="FRS234" s="600"/>
      <c r="FRT234" s="599"/>
      <c r="FRU234" s="599"/>
      <c r="FRV234" s="599"/>
      <c r="FRW234" s="360"/>
      <c r="FRX234" s="600"/>
      <c r="FRY234" s="600"/>
      <c r="FRZ234" s="600"/>
      <c r="FSA234" s="598"/>
      <c r="FSB234" s="598"/>
      <c r="FSC234" s="598"/>
      <c r="FSD234" s="598"/>
      <c r="FSE234" s="598"/>
      <c r="FSF234" s="598"/>
      <c r="FSG234" s="598"/>
      <c r="FSH234" s="598"/>
      <c r="FSI234" s="600"/>
      <c r="FSJ234" s="599"/>
      <c r="FSK234" s="599"/>
      <c r="FSL234" s="599"/>
      <c r="FSM234" s="360"/>
      <c r="FSN234" s="600"/>
      <c r="FSO234" s="600"/>
      <c r="FSP234" s="600"/>
      <c r="FSQ234" s="598"/>
      <c r="FSR234" s="598"/>
      <c r="FSS234" s="598"/>
      <c r="FST234" s="598"/>
      <c r="FSU234" s="598"/>
      <c r="FSV234" s="598"/>
      <c r="FSW234" s="598"/>
      <c r="FSX234" s="598"/>
      <c r="FSY234" s="600"/>
      <c r="FSZ234" s="599"/>
      <c r="FTA234" s="599"/>
      <c r="FTB234" s="599"/>
      <c r="FTC234" s="360"/>
      <c r="FTD234" s="600"/>
      <c r="FTE234" s="600"/>
      <c r="FTF234" s="600"/>
      <c r="FTG234" s="598"/>
      <c r="FTH234" s="598"/>
      <c r="FTI234" s="598"/>
      <c r="FTJ234" s="598"/>
      <c r="FTK234" s="598"/>
      <c r="FTL234" s="598"/>
      <c r="FTM234" s="598"/>
      <c r="FTN234" s="598"/>
      <c r="FTO234" s="600"/>
      <c r="FTP234" s="599"/>
      <c r="FTQ234" s="599"/>
      <c r="FTR234" s="599"/>
      <c r="FTS234" s="360"/>
      <c r="FTT234" s="600"/>
      <c r="FTU234" s="600"/>
      <c r="FTV234" s="600"/>
      <c r="FTW234" s="598"/>
      <c r="FTX234" s="598"/>
      <c r="FTY234" s="598"/>
      <c r="FTZ234" s="598"/>
      <c r="FUA234" s="598"/>
      <c r="FUB234" s="598"/>
      <c r="FUC234" s="598"/>
      <c r="FUD234" s="598"/>
      <c r="FUE234" s="600"/>
      <c r="FUF234" s="599"/>
      <c r="FUG234" s="599"/>
      <c r="FUH234" s="599"/>
      <c r="FUI234" s="360"/>
      <c r="FUJ234" s="600"/>
      <c r="FUK234" s="600"/>
      <c r="FUL234" s="600"/>
      <c r="FUM234" s="598"/>
      <c r="FUN234" s="598"/>
      <c r="FUO234" s="598"/>
      <c r="FUP234" s="598"/>
      <c r="FUQ234" s="598"/>
      <c r="FUR234" s="598"/>
      <c r="FUS234" s="598"/>
      <c r="FUT234" s="598"/>
      <c r="FUU234" s="600"/>
      <c r="FUV234" s="599"/>
      <c r="FUW234" s="599"/>
      <c r="FUX234" s="599"/>
      <c r="FUY234" s="360"/>
      <c r="FUZ234" s="600"/>
      <c r="FVA234" s="600"/>
      <c r="FVB234" s="600"/>
      <c r="FVC234" s="598"/>
      <c r="FVD234" s="598"/>
      <c r="FVE234" s="598"/>
      <c r="FVF234" s="598"/>
      <c r="FVG234" s="598"/>
      <c r="FVH234" s="598"/>
      <c r="FVI234" s="598"/>
      <c r="FVJ234" s="598"/>
      <c r="FVK234" s="600"/>
      <c r="FVL234" s="599"/>
      <c r="FVM234" s="599"/>
      <c r="FVN234" s="599"/>
      <c r="FVO234" s="360"/>
      <c r="FVP234" s="600"/>
      <c r="FVQ234" s="600"/>
      <c r="FVR234" s="600"/>
      <c r="FVS234" s="598"/>
      <c r="FVT234" s="598"/>
      <c r="FVU234" s="598"/>
      <c r="FVV234" s="598"/>
      <c r="FVW234" s="598"/>
      <c r="FVX234" s="598"/>
      <c r="FVY234" s="598"/>
      <c r="FVZ234" s="598"/>
      <c r="FWA234" s="600"/>
      <c r="FWB234" s="599"/>
      <c r="FWC234" s="599"/>
      <c r="FWD234" s="599"/>
      <c r="FWE234" s="360"/>
      <c r="FWF234" s="600"/>
      <c r="FWG234" s="600"/>
      <c r="FWH234" s="600"/>
      <c r="FWI234" s="598"/>
      <c r="FWJ234" s="598"/>
      <c r="FWK234" s="598"/>
      <c r="FWL234" s="598"/>
      <c r="FWM234" s="598"/>
      <c r="FWN234" s="598"/>
      <c r="FWO234" s="598"/>
      <c r="FWP234" s="598"/>
      <c r="FWQ234" s="600"/>
      <c r="FWR234" s="599"/>
      <c r="FWS234" s="599"/>
      <c r="FWT234" s="599"/>
      <c r="FWU234" s="360"/>
      <c r="FWV234" s="600"/>
      <c r="FWW234" s="600"/>
      <c r="FWX234" s="600"/>
      <c r="FWY234" s="598"/>
      <c r="FWZ234" s="598"/>
      <c r="FXA234" s="598"/>
      <c r="FXB234" s="598"/>
      <c r="FXC234" s="598"/>
      <c r="FXD234" s="598"/>
      <c r="FXE234" s="598"/>
      <c r="FXF234" s="598"/>
      <c r="FXG234" s="600"/>
      <c r="FXH234" s="599"/>
      <c r="FXI234" s="599"/>
      <c r="FXJ234" s="599"/>
      <c r="FXK234" s="360"/>
      <c r="FXL234" s="600"/>
      <c r="FXM234" s="600"/>
      <c r="FXN234" s="600"/>
      <c r="FXO234" s="598"/>
      <c r="FXP234" s="598"/>
      <c r="FXQ234" s="598"/>
      <c r="FXR234" s="598"/>
      <c r="FXS234" s="598"/>
      <c r="FXT234" s="598"/>
      <c r="FXU234" s="598"/>
      <c r="FXV234" s="598"/>
      <c r="FXW234" s="600"/>
      <c r="FXX234" s="599"/>
      <c r="FXY234" s="599"/>
      <c r="FXZ234" s="599"/>
      <c r="FYA234" s="360"/>
      <c r="FYB234" s="600"/>
      <c r="FYC234" s="600"/>
      <c r="FYD234" s="600"/>
      <c r="FYE234" s="598"/>
      <c r="FYF234" s="598"/>
      <c r="FYG234" s="598"/>
      <c r="FYH234" s="598"/>
      <c r="FYI234" s="598"/>
      <c r="FYJ234" s="598"/>
      <c r="FYK234" s="598"/>
      <c r="FYL234" s="598"/>
      <c r="FYM234" s="600"/>
      <c r="FYN234" s="599"/>
      <c r="FYO234" s="599"/>
      <c r="FYP234" s="599"/>
      <c r="FYQ234" s="360"/>
      <c r="FYR234" s="600"/>
      <c r="FYS234" s="600"/>
      <c r="FYT234" s="600"/>
      <c r="FYU234" s="598"/>
      <c r="FYV234" s="598"/>
      <c r="FYW234" s="598"/>
      <c r="FYX234" s="598"/>
      <c r="FYY234" s="598"/>
      <c r="FYZ234" s="598"/>
      <c r="FZA234" s="598"/>
      <c r="FZB234" s="598"/>
      <c r="FZC234" s="600"/>
      <c r="FZD234" s="599"/>
      <c r="FZE234" s="599"/>
      <c r="FZF234" s="599"/>
      <c r="FZG234" s="360"/>
      <c r="FZH234" s="600"/>
      <c r="FZI234" s="600"/>
      <c r="FZJ234" s="600"/>
      <c r="FZK234" s="598"/>
      <c r="FZL234" s="598"/>
      <c r="FZM234" s="598"/>
      <c r="FZN234" s="598"/>
      <c r="FZO234" s="598"/>
      <c r="FZP234" s="598"/>
      <c r="FZQ234" s="598"/>
      <c r="FZR234" s="598"/>
      <c r="FZS234" s="600"/>
      <c r="FZT234" s="599"/>
      <c r="FZU234" s="599"/>
      <c r="FZV234" s="599"/>
      <c r="FZW234" s="360"/>
      <c r="FZX234" s="600"/>
      <c r="FZY234" s="600"/>
      <c r="FZZ234" s="600"/>
      <c r="GAA234" s="598"/>
      <c r="GAB234" s="598"/>
      <c r="GAC234" s="598"/>
      <c r="GAD234" s="598"/>
      <c r="GAE234" s="598"/>
      <c r="GAF234" s="598"/>
      <c r="GAG234" s="598"/>
      <c r="GAH234" s="598"/>
      <c r="GAI234" s="600"/>
      <c r="GAJ234" s="599"/>
      <c r="GAK234" s="599"/>
      <c r="GAL234" s="599"/>
      <c r="GAM234" s="360"/>
      <c r="GAN234" s="600"/>
      <c r="GAO234" s="600"/>
      <c r="GAP234" s="600"/>
      <c r="GAQ234" s="598"/>
      <c r="GAR234" s="598"/>
      <c r="GAS234" s="598"/>
      <c r="GAT234" s="598"/>
      <c r="GAU234" s="598"/>
      <c r="GAV234" s="598"/>
      <c r="GAW234" s="598"/>
      <c r="GAX234" s="598"/>
      <c r="GAY234" s="600"/>
      <c r="GAZ234" s="599"/>
      <c r="GBA234" s="599"/>
      <c r="GBB234" s="599"/>
      <c r="GBC234" s="360"/>
      <c r="GBD234" s="600"/>
      <c r="GBE234" s="600"/>
      <c r="GBF234" s="600"/>
      <c r="GBG234" s="598"/>
      <c r="GBH234" s="598"/>
      <c r="GBI234" s="598"/>
      <c r="GBJ234" s="598"/>
      <c r="GBK234" s="598"/>
      <c r="GBL234" s="598"/>
      <c r="GBM234" s="598"/>
      <c r="GBN234" s="598"/>
      <c r="GBO234" s="600"/>
      <c r="GBP234" s="599"/>
      <c r="GBQ234" s="599"/>
      <c r="GBR234" s="599"/>
      <c r="GBS234" s="360"/>
      <c r="GBT234" s="600"/>
      <c r="GBU234" s="600"/>
      <c r="GBV234" s="600"/>
      <c r="GBW234" s="598"/>
      <c r="GBX234" s="598"/>
      <c r="GBY234" s="598"/>
      <c r="GBZ234" s="598"/>
      <c r="GCA234" s="598"/>
      <c r="GCB234" s="598"/>
      <c r="GCC234" s="598"/>
      <c r="GCD234" s="598"/>
      <c r="GCE234" s="600"/>
      <c r="GCF234" s="599"/>
      <c r="GCG234" s="599"/>
      <c r="GCH234" s="599"/>
      <c r="GCI234" s="360"/>
      <c r="GCJ234" s="600"/>
      <c r="GCK234" s="600"/>
      <c r="GCL234" s="600"/>
      <c r="GCM234" s="598"/>
      <c r="GCN234" s="598"/>
      <c r="GCO234" s="598"/>
      <c r="GCP234" s="598"/>
      <c r="GCQ234" s="598"/>
      <c r="GCR234" s="598"/>
      <c r="GCS234" s="598"/>
      <c r="GCT234" s="598"/>
      <c r="GCU234" s="600"/>
      <c r="GCV234" s="599"/>
      <c r="GCW234" s="599"/>
      <c r="GCX234" s="599"/>
      <c r="GCY234" s="360"/>
      <c r="GCZ234" s="600"/>
      <c r="GDA234" s="600"/>
      <c r="GDB234" s="600"/>
      <c r="GDC234" s="598"/>
      <c r="GDD234" s="598"/>
      <c r="GDE234" s="598"/>
      <c r="GDF234" s="598"/>
      <c r="GDG234" s="598"/>
      <c r="GDH234" s="598"/>
      <c r="GDI234" s="598"/>
      <c r="GDJ234" s="598"/>
      <c r="GDK234" s="600"/>
      <c r="GDL234" s="599"/>
      <c r="GDM234" s="599"/>
      <c r="GDN234" s="599"/>
      <c r="GDO234" s="360"/>
      <c r="GDP234" s="600"/>
      <c r="GDQ234" s="600"/>
      <c r="GDR234" s="600"/>
      <c r="GDS234" s="598"/>
      <c r="GDT234" s="598"/>
      <c r="GDU234" s="598"/>
      <c r="GDV234" s="598"/>
      <c r="GDW234" s="598"/>
      <c r="GDX234" s="598"/>
      <c r="GDY234" s="598"/>
      <c r="GDZ234" s="598"/>
      <c r="GEA234" s="600"/>
      <c r="GEB234" s="599"/>
      <c r="GEC234" s="599"/>
      <c r="GED234" s="599"/>
      <c r="GEE234" s="360"/>
      <c r="GEF234" s="600"/>
      <c r="GEG234" s="600"/>
      <c r="GEH234" s="600"/>
      <c r="GEI234" s="598"/>
      <c r="GEJ234" s="598"/>
      <c r="GEK234" s="598"/>
      <c r="GEL234" s="598"/>
      <c r="GEM234" s="598"/>
      <c r="GEN234" s="598"/>
      <c r="GEO234" s="598"/>
      <c r="GEP234" s="598"/>
      <c r="GEQ234" s="600"/>
      <c r="GER234" s="599"/>
      <c r="GES234" s="599"/>
      <c r="GET234" s="599"/>
      <c r="GEU234" s="360"/>
      <c r="GEV234" s="600"/>
      <c r="GEW234" s="600"/>
      <c r="GEX234" s="600"/>
      <c r="GEY234" s="598"/>
      <c r="GEZ234" s="598"/>
      <c r="GFA234" s="598"/>
      <c r="GFB234" s="598"/>
      <c r="GFC234" s="598"/>
      <c r="GFD234" s="598"/>
      <c r="GFE234" s="598"/>
      <c r="GFF234" s="598"/>
      <c r="GFG234" s="600"/>
      <c r="GFH234" s="599"/>
      <c r="GFI234" s="599"/>
      <c r="GFJ234" s="599"/>
      <c r="GFK234" s="360"/>
      <c r="GFL234" s="600"/>
      <c r="GFM234" s="600"/>
      <c r="GFN234" s="600"/>
      <c r="GFO234" s="598"/>
      <c r="GFP234" s="598"/>
      <c r="GFQ234" s="598"/>
      <c r="GFR234" s="598"/>
      <c r="GFS234" s="598"/>
      <c r="GFT234" s="598"/>
      <c r="GFU234" s="598"/>
      <c r="GFV234" s="598"/>
      <c r="GFW234" s="600"/>
      <c r="GFX234" s="599"/>
      <c r="GFY234" s="599"/>
      <c r="GFZ234" s="599"/>
      <c r="GGA234" s="360"/>
      <c r="GGB234" s="600"/>
      <c r="GGC234" s="600"/>
      <c r="GGD234" s="600"/>
      <c r="GGE234" s="598"/>
      <c r="GGF234" s="598"/>
      <c r="GGG234" s="598"/>
      <c r="GGH234" s="598"/>
      <c r="GGI234" s="598"/>
      <c r="GGJ234" s="598"/>
      <c r="GGK234" s="598"/>
      <c r="GGL234" s="598"/>
      <c r="GGM234" s="600"/>
      <c r="GGN234" s="599"/>
      <c r="GGO234" s="599"/>
      <c r="GGP234" s="599"/>
      <c r="GGQ234" s="360"/>
      <c r="GGR234" s="600"/>
      <c r="GGS234" s="600"/>
      <c r="GGT234" s="600"/>
      <c r="GGU234" s="598"/>
      <c r="GGV234" s="598"/>
      <c r="GGW234" s="598"/>
      <c r="GGX234" s="598"/>
      <c r="GGY234" s="598"/>
      <c r="GGZ234" s="598"/>
      <c r="GHA234" s="598"/>
      <c r="GHB234" s="598"/>
      <c r="GHC234" s="600"/>
      <c r="GHD234" s="599"/>
      <c r="GHE234" s="599"/>
      <c r="GHF234" s="599"/>
      <c r="GHG234" s="360"/>
      <c r="GHH234" s="600"/>
      <c r="GHI234" s="600"/>
      <c r="GHJ234" s="600"/>
      <c r="GHK234" s="598"/>
      <c r="GHL234" s="598"/>
      <c r="GHM234" s="598"/>
      <c r="GHN234" s="598"/>
      <c r="GHO234" s="598"/>
      <c r="GHP234" s="598"/>
      <c r="GHQ234" s="598"/>
      <c r="GHR234" s="598"/>
      <c r="GHS234" s="600"/>
      <c r="GHT234" s="599"/>
      <c r="GHU234" s="599"/>
      <c r="GHV234" s="599"/>
      <c r="GHW234" s="360"/>
      <c r="GHX234" s="600"/>
      <c r="GHY234" s="600"/>
      <c r="GHZ234" s="600"/>
      <c r="GIA234" s="598"/>
      <c r="GIB234" s="598"/>
      <c r="GIC234" s="598"/>
      <c r="GID234" s="598"/>
      <c r="GIE234" s="598"/>
      <c r="GIF234" s="598"/>
      <c r="GIG234" s="598"/>
      <c r="GIH234" s="598"/>
      <c r="GII234" s="600"/>
      <c r="GIJ234" s="599"/>
      <c r="GIK234" s="599"/>
      <c r="GIL234" s="599"/>
      <c r="GIM234" s="360"/>
      <c r="GIN234" s="600"/>
      <c r="GIO234" s="600"/>
      <c r="GIP234" s="600"/>
      <c r="GIQ234" s="598"/>
      <c r="GIR234" s="598"/>
      <c r="GIS234" s="598"/>
      <c r="GIT234" s="598"/>
      <c r="GIU234" s="598"/>
      <c r="GIV234" s="598"/>
      <c r="GIW234" s="598"/>
      <c r="GIX234" s="598"/>
      <c r="GIY234" s="600"/>
      <c r="GIZ234" s="599"/>
      <c r="GJA234" s="599"/>
      <c r="GJB234" s="599"/>
      <c r="GJC234" s="360"/>
      <c r="GJD234" s="600"/>
      <c r="GJE234" s="600"/>
      <c r="GJF234" s="600"/>
      <c r="GJG234" s="598"/>
      <c r="GJH234" s="598"/>
      <c r="GJI234" s="598"/>
      <c r="GJJ234" s="598"/>
      <c r="GJK234" s="598"/>
      <c r="GJL234" s="598"/>
      <c r="GJM234" s="598"/>
      <c r="GJN234" s="598"/>
      <c r="GJO234" s="600"/>
      <c r="GJP234" s="599"/>
      <c r="GJQ234" s="599"/>
      <c r="GJR234" s="599"/>
      <c r="GJS234" s="360"/>
      <c r="GJT234" s="600"/>
      <c r="GJU234" s="600"/>
      <c r="GJV234" s="600"/>
      <c r="GJW234" s="598"/>
      <c r="GJX234" s="598"/>
      <c r="GJY234" s="598"/>
      <c r="GJZ234" s="598"/>
      <c r="GKA234" s="598"/>
      <c r="GKB234" s="598"/>
      <c r="GKC234" s="598"/>
      <c r="GKD234" s="598"/>
      <c r="GKE234" s="600"/>
      <c r="GKF234" s="599"/>
      <c r="GKG234" s="599"/>
      <c r="GKH234" s="599"/>
      <c r="GKI234" s="360"/>
      <c r="GKJ234" s="600"/>
      <c r="GKK234" s="600"/>
      <c r="GKL234" s="600"/>
      <c r="GKM234" s="598"/>
      <c r="GKN234" s="598"/>
      <c r="GKO234" s="598"/>
      <c r="GKP234" s="598"/>
      <c r="GKQ234" s="598"/>
      <c r="GKR234" s="598"/>
      <c r="GKS234" s="598"/>
      <c r="GKT234" s="598"/>
      <c r="GKU234" s="600"/>
      <c r="GKV234" s="599"/>
      <c r="GKW234" s="599"/>
      <c r="GKX234" s="599"/>
      <c r="GKY234" s="360"/>
      <c r="GKZ234" s="600"/>
      <c r="GLA234" s="600"/>
      <c r="GLB234" s="600"/>
      <c r="GLC234" s="598"/>
      <c r="GLD234" s="598"/>
      <c r="GLE234" s="598"/>
      <c r="GLF234" s="598"/>
      <c r="GLG234" s="598"/>
      <c r="GLH234" s="598"/>
      <c r="GLI234" s="598"/>
      <c r="GLJ234" s="598"/>
      <c r="GLK234" s="600"/>
      <c r="GLL234" s="599"/>
      <c r="GLM234" s="599"/>
      <c r="GLN234" s="599"/>
      <c r="GLO234" s="360"/>
      <c r="GLP234" s="600"/>
      <c r="GLQ234" s="600"/>
      <c r="GLR234" s="600"/>
      <c r="GLS234" s="598"/>
      <c r="GLT234" s="598"/>
      <c r="GLU234" s="598"/>
      <c r="GLV234" s="598"/>
      <c r="GLW234" s="598"/>
      <c r="GLX234" s="598"/>
      <c r="GLY234" s="598"/>
      <c r="GLZ234" s="598"/>
      <c r="GMA234" s="600"/>
      <c r="GMB234" s="599"/>
      <c r="GMC234" s="599"/>
      <c r="GMD234" s="599"/>
      <c r="GME234" s="360"/>
      <c r="GMF234" s="600"/>
      <c r="GMG234" s="600"/>
      <c r="GMH234" s="600"/>
      <c r="GMI234" s="598"/>
      <c r="GMJ234" s="598"/>
      <c r="GMK234" s="598"/>
      <c r="GML234" s="598"/>
      <c r="GMM234" s="598"/>
      <c r="GMN234" s="598"/>
      <c r="GMO234" s="598"/>
      <c r="GMP234" s="598"/>
      <c r="GMQ234" s="600"/>
      <c r="GMR234" s="599"/>
      <c r="GMS234" s="599"/>
      <c r="GMT234" s="599"/>
      <c r="GMU234" s="360"/>
      <c r="GMV234" s="600"/>
      <c r="GMW234" s="600"/>
      <c r="GMX234" s="600"/>
      <c r="GMY234" s="598"/>
      <c r="GMZ234" s="598"/>
      <c r="GNA234" s="598"/>
      <c r="GNB234" s="598"/>
      <c r="GNC234" s="598"/>
      <c r="GND234" s="598"/>
      <c r="GNE234" s="598"/>
      <c r="GNF234" s="598"/>
      <c r="GNG234" s="600"/>
      <c r="GNH234" s="599"/>
      <c r="GNI234" s="599"/>
      <c r="GNJ234" s="599"/>
      <c r="GNK234" s="360"/>
      <c r="GNL234" s="600"/>
      <c r="GNM234" s="600"/>
      <c r="GNN234" s="600"/>
      <c r="GNO234" s="598"/>
      <c r="GNP234" s="598"/>
      <c r="GNQ234" s="598"/>
      <c r="GNR234" s="598"/>
      <c r="GNS234" s="598"/>
      <c r="GNT234" s="598"/>
      <c r="GNU234" s="598"/>
      <c r="GNV234" s="598"/>
      <c r="GNW234" s="600"/>
      <c r="GNX234" s="599"/>
      <c r="GNY234" s="599"/>
      <c r="GNZ234" s="599"/>
      <c r="GOA234" s="360"/>
      <c r="GOB234" s="600"/>
      <c r="GOC234" s="600"/>
      <c r="GOD234" s="600"/>
      <c r="GOE234" s="598"/>
      <c r="GOF234" s="598"/>
      <c r="GOG234" s="598"/>
      <c r="GOH234" s="598"/>
      <c r="GOI234" s="598"/>
      <c r="GOJ234" s="598"/>
      <c r="GOK234" s="598"/>
      <c r="GOL234" s="598"/>
      <c r="GOM234" s="600"/>
      <c r="GON234" s="599"/>
      <c r="GOO234" s="599"/>
      <c r="GOP234" s="599"/>
      <c r="GOQ234" s="360"/>
      <c r="GOR234" s="600"/>
      <c r="GOS234" s="600"/>
      <c r="GOT234" s="600"/>
      <c r="GOU234" s="598"/>
      <c r="GOV234" s="598"/>
      <c r="GOW234" s="598"/>
      <c r="GOX234" s="598"/>
      <c r="GOY234" s="598"/>
      <c r="GOZ234" s="598"/>
      <c r="GPA234" s="598"/>
      <c r="GPB234" s="598"/>
      <c r="GPC234" s="600"/>
      <c r="GPD234" s="599"/>
      <c r="GPE234" s="599"/>
      <c r="GPF234" s="599"/>
      <c r="GPG234" s="360"/>
      <c r="GPH234" s="600"/>
      <c r="GPI234" s="600"/>
      <c r="GPJ234" s="600"/>
      <c r="GPK234" s="598"/>
      <c r="GPL234" s="598"/>
      <c r="GPM234" s="598"/>
      <c r="GPN234" s="598"/>
      <c r="GPO234" s="598"/>
      <c r="GPP234" s="598"/>
      <c r="GPQ234" s="598"/>
      <c r="GPR234" s="598"/>
      <c r="GPS234" s="600"/>
      <c r="GPT234" s="599"/>
      <c r="GPU234" s="599"/>
      <c r="GPV234" s="599"/>
      <c r="GPW234" s="360"/>
      <c r="GPX234" s="600"/>
      <c r="GPY234" s="600"/>
      <c r="GPZ234" s="600"/>
      <c r="GQA234" s="598"/>
      <c r="GQB234" s="598"/>
      <c r="GQC234" s="598"/>
      <c r="GQD234" s="598"/>
      <c r="GQE234" s="598"/>
      <c r="GQF234" s="598"/>
      <c r="GQG234" s="598"/>
      <c r="GQH234" s="598"/>
      <c r="GQI234" s="600"/>
      <c r="GQJ234" s="599"/>
      <c r="GQK234" s="599"/>
      <c r="GQL234" s="599"/>
      <c r="GQM234" s="360"/>
      <c r="GQN234" s="600"/>
      <c r="GQO234" s="600"/>
      <c r="GQP234" s="600"/>
      <c r="GQQ234" s="598"/>
      <c r="GQR234" s="598"/>
      <c r="GQS234" s="598"/>
      <c r="GQT234" s="598"/>
      <c r="GQU234" s="598"/>
      <c r="GQV234" s="598"/>
      <c r="GQW234" s="598"/>
      <c r="GQX234" s="598"/>
      <c r="GQY234" s="600"/>
      <c r="GQZ234" s="599"/>
      <c r="GRA234" s="599"/>
      <c r="GRB234" s="599"/>
      <c r="GRC234" s="360"/>
      <c r="GRD234" s="600"/>
      <c r="GRE234" s="600"/>
      <c r="GRF234" s="600"/>
      <c r="GRG234" s="598"/>
      <c r="GRH234" s="598"/>
      <c r="GRI234" s="598"/>
      <c r="GRJ234" s="598"/>
      <c r="GRK234" s="598"/>
      <c r="GRL234" s="598"/>
      <c r="GRM234" s="598"/>
      <c r="GRN234" s="598"/>
      <c r="GRO234" s="600"/>
      <c r="GRP234" s="599"/>
      <c r="GRQ234" s="599"/>
      <c r="GRR234" s="599"/>
      <c r="GRS234" s="360"/>
      <c r="GRT234" s="600"/>
      <c r="GRU234" s="600"/>
      <c r="GRV234" s="600"/>
      <c r="GRW234" s="598"/>
      <c r="GRX234" s="598"/>
      <c r="GRY234" s="598"/>
      <c r="GRZ234" s="598"/>
      <c r="GSA234" s="598"/>
      <c r="GSB234" s="598"/>
      <c r="GSC234" s="598"/>
      <c r="GSD234" s="598"/>
      <c r="GSE234" s="600"/>
      <c r="GSF234" s="599"/>
      <c r="GSG234" s="599"/>
      <c r="GSH234" s="599"/>
      <c r="GSI234" s="360"/>
      <c r="GSJ234" s="600"/>
      <c r="GSK234" s="600"/>
      <c r="GSL234" s="600"/>
      <c r="GSM234" s="598"/>
      <c r="GSN234" s="598"/>
      <c r="GSO234" s="598"/>
      <c r="GSP234" s="598"/>
      <c r="GSQ234" s="598"/>
      <c r="GSR234" s="598"/>
      <c r="GSS234" s="598"/>
      <c r="GST234" s="598"/>
      <c r="GSU234" s="600"/>
      <c r="GSV234" s="599"/>
      <c r="GSW234" s="599"/>
      <c r="GSX234" s="599"/>
      <c r="GSY234" s="360"/>
      <c r="GSZ234" s="600"/>
      <c r="GTA234" s="600"/>
      <c r="GTB234" s="600"/>
      <c r="GTC234" s="598"/>
      <c r="GTD234" s="598"/>
      <c r="GTE234" s="598"/>
      <c r="GTF234" s="598"/>
      <c r="GTG234" s="598"/>
      <c r="GTH234" s="598"/>
      <c r="GTI234" s="598"/>
      <c r="GTJ234" s="598"/>
      <c r="GTK234" s="600"/>
      <c r="GTL234" s="599"/>
      <c r="GTM234" s="599"/>
      <c r="GTN234" s="599"/>
      <c r="GTO234" s="360"/>
      <c r="GTP234" s="600"/>
      <c r="GTQ234" s="600"/>
      <c r="GTR234" s="600"/>
      <c r="GTS234" s="598"/>
      <c r="GTT234" s="598"/>
      <c r="GTU234" s="598"/>
      <c r="GTV234" s="598"/>
      <c r="GTW234" s="598"/>
      <c r="GTX234" s="598"/>
      <c r="GTY234" s="598"/>
      <c r="GTZ234" s="598"/>
      <c r="GUA234" s="600"/>
      <c r="GUB234" s="599"/>
      <c r="GUC234" s="599"/>
      <c r="GUD234" s="599"/>
      <c r="GUE234" s="360"/>
      <c r="GUF234" s="600"/>
      <c r="GUG234" s="600"/>
      <c r="GUH234" s="600"/>
      <c r="GUI234" s="598"/>
      <c r="GUJ234" s="598"/>
      <c r="GUK234" s="598"/>
      <c r="GUL234" s="598"/>
      <c r="GUM234" s="598"/>
      <c r="GUN234" s="598"/>
      <c r="GUO234" s="598"/>
      <c r="GUP234" s="598"/>
      <c r="GUQ234" s="600"/>
      <c r="GUR234" s="599"/>
      <c r="GUS234" s="599"/>
      <c r="GUT234" s="599"/>
      <c r="GUU234" s="360"/>
      <c r="GUV234" s="600"/>
      <c r="GUW234" s="600"/>
      <c r="GUX234" s="600"/>
      <c r="GUY234" s="598"/>
      <c r="GUZ234" s="598"/>
      <c r="GVA234" s="598"/>
      <c r="GVB234" s="598"/>
      <c r="GVC234" s="598"/>
      <c r="GVD234" s="598"/>
      <c r="GVE234" s="598"/>
      <c r="GVF234" s="598"/>
      <c r="GVG234" s="600"/>
      <c r="GVH234" s="599"/>
      <c r="GVI234" s="599"/>
      <c r="GVJ234" s="599"/>
      <c r="GVK234" s="360"/>
      <c r="GVL234" s="600"/>
      <c r="GVM234" s="600"/>
      <c r="GVN234" s="600"/>
      <c r="GVO234" s="598"/>
      <c r="GVP234" s="598"/>
      <c r="GVQ234" s="598"/>
      <c r="GVR234" s="598"/>
      <c r="GVS234" s="598"/>
      <c r="GVT234" s="598"/>
      <c r="GVU234" s="598"/>
      <c r="GVV234" s="598"/>
      <c r="GVW234" s="600"/>
      <c r="GVX234" s="599"/>
      <c r="GVY234" s="599"/>
      <c r="GVZ234" s="599"/>
      <c r="GWA234" s="360"/>
      <c r="GWB234" s="600"/>
      <c r="GWC234" s="600"/>
      <c r="GWD234" s="600"/>
      <c r="GWE234" s="598"/>
      <c r="GWF234" s="598"/>
      <c r="GWG234" s="598"/>
      <c r="GWH234" s="598"/>
      <c r="GWI234" s="598"/>
      <c r="GWJ234" s="598"/>
      <c r="GWK234" s="598"/>
      <c r="GWL234" s="598"/>
      <c r="GWM234" s="600"/>
      <c r="GWN234" s="599"/>
      <c r="GWO234" s="599"/>
      <c r="GWP234" s="599"/>
      <c r="GWQ234" s="360"/>
      <c r="GWR234" s="600"/>
      <c r="GWS234" s="600"/>
      <c r="GWT234" s="600"/>
      <c r="GWU234" s="598"/>
      <c r="GWV234" s="598"/>
      <c r="GWW234" s="598"/>
      <c r="GWX234" s="598"/>
      <c r="GWY234" s="598"/>
      <c r="GWZ234" s="598"/>
      <c r="GXA234" s="598"/>
      <c r="GXB234" s="598"/>
      <c r="GXC234" s="600"/>
      <c r="GXD234" s="599"/>
      <c r="GXE234" s="599"/>
      <c r="GXF234" s="599"/>
      <c r="GXG234" s="360"/>
      <c r="GXH234" s="600"/>
      <c r="GXI234" s="600"/>
      <c r="GXJ234" s="600"/>
      <c r="GXK234" s="598"/>
      <c r="GXL234" s="598"/>
      <c r="GXM234" s="598"/>
      <c r="GXN234" s="598"/>
      <c r="GXO234" s="598"/>
      <c r="GXP234" s="598"/>
      <c r="GXQ234" s="598"/>
      <c r="GXR234" s="598"/>
      <c r="GXS234" s="600"/>
      <c r="GXT234" s="599"/>
      <c r="GXU234" s="599"/>
      <c r="GXV234" s="599"/>
      <c r="GXW234" s="360"/>
      <c r="GXX234" s="600"/>
      <c r="GXY234" s="600"/>
      <c r="GXZ234" s="600"/>
      <c r="GYA234" s="598"/>
      <c r="GYB234" s="598"/>
      <c r="GYC234" s="598"/>
      <c r="GYD234" s="598"/>
      <c r="GYE234" s="598"/>
      <c r="GYF234" s="598"/>
      <c r="GYG234" s="598"/>
      <c r="GYH234" s="598"/>
      <c r="GYI234" s="600"/>
      <c r="GYJ234" s="599"/>
      <c r="GYK234" s="599"/>
      <c r="GYL234" s="599"/>
      <c r="GYM234" s="360"/>
      <c r="GYN234" s="600"/>
      <c r="GYO234" s="600"/>
      <c r="GYP234" s="600"/>
      <c r="GYQ234" s="598"/>
      <c r="GYR234" s="598"/>
      <c r="GYS234" s="598"/>
      <c r="GYT234" s="598"/>
      <c r="GYU234" s="598"/>
      <c r="GYV234" s="598"/>
      <c r="GYW234" s="598"/>
      <c r="GYX234" s="598"/>
      <c r="GYY234" s="600"/>
      <c r="GYZ234" s="599"/>
      <c r="GZA234" s="599"/>
      <c r="GZB234" s="599"/>
      <c r="GZC234" s="360"/>
      <c r="GZD234" s="600"/>
      <c r="GZE234" s="600"/>
      <c r="GZF234" s="600"/>
      <c r="GZG234" s="598"/>
      <c r="GZH234" s="598"/>
      <c r="GZI234" s="598"/>
      <c r="GZJ234" s="598"/>
      <c r="GZK234" s="598"/>
      <c r="GZL234" s="598"/>
      <c r="GZM234" s="598"/>
      <c r="GZN234" s="598"/>
      <c r="GZO234" s="600"/>
      <c r="GZP234" s="599"/>
      <c r="GZQ234" s="599"/>
      <c r="GZR234" s="599"/>
      <c r="GZS234" s="360"/>
      <c r="GZT234" s="600"/>
      <c r="GZU234" s="600"/>
      <c r="GZV234" s="600"/>
      <c r="GZW234" s="598"/>
      <c r="GZX234" s="598"/>
      <c r="GZY234" s="598"/>
      <c r="GZZ234" s="598"/>
      <c r="HAA234" s="598"/>
      <c r="HAB234" s="598"/>
      <c r="HAC234" s="598"/>
      <c r="HAD234" s="598"/>
      <c r="HAE234" s="600"/>
      <c r="HAF234" s="599"/>
      <c r="HAG234" s="599"/>
      <c r="HAH234" s="599"/>
      <c r="HAI234" s="360"/>
      <c r="HAJ234" s="600"/>
      <c r="HAK234" s="600"/>
      <c r="HAL234" s="600"/>
      <c r="HAM234" s="598"/>
      <c r="HAN234" s="598"/>
      <c r="HAO234" s="598"/>
      <c r="HAP234" s="598"/>
      <c r="HAQ234" s="598"/>
      <c r="HAR234" s="598"/>
      <c r="HAS234" s="598"/>
      <c r="HAT234" s="598"/>
      <c r="HAU234" s="600"/>
      <c r="HAV234" s="599"/>
      <c r="HAW234" s="599"/>
      <c r="HAX234" s="599"/>
      <c r="HAY234" s="360"/>
      <c r="HAZ234" s="600"/>
      <c r="HBA234" s="600"/>
      <c r="HBB234" s="600"/>
      <c r="HBC234" s="598"/>
      <c r="HBD234" s="598"/>
      <c r="HBE234" s="598"/>
      <c r="HBF234" s="598"/>
      <c r="HBG234" s="598"/>
      <c r="HBH234" s="598"/>
      <c r="HBI234" s="598"/>
      <c r="HBJ234" s="598"/>
      <c r="HBK234" s="600"/>
      <c r="HBL234" s="599"/>
      <c r="HBM234" s="599"/>
      <c r="HBN234" s="599"/>
      <c r="HBO234" s="360"/>
      <c r="HBP234" s="600"/>
      <c r="HBQ234" s="600"/>
      <c r="HBR234" s="600"/>
      <c r="HBS234" s="598"/>
      <c r="HBT234" s="598"/>
      <c r="HBU234" s="598"/>
      <c r="HBV234" s="598"/>
      <c r="HBW234" s="598"/>
      <c r="HBX234" s="598"/>
      <c r="HBY234" s="598"/>
      <c r="HBZ234" s="598"/>
      <c r="HCA234" s="600"/>
      <c r="HCB234" s="599"/>
      <c r="HCC234" s="599"/>
      <c r="HCD234" s="599"/>
      <c r="HCE234" s="360"/>
      <c r="HCF234" s="600"/>
      <c r="HCG234" s="600"/>
      <c r="HCH234" s="600"/>
      <c r="HCI234" s="598"/>
      <c r="HCJ234" s="598"/>
      <c r="HCK234" s="598"/>
      <c r="HCL234" s="598"/>
      <c r="HCM234" s="598"/>
      <c r="HCN234" s="598"/>
      <c r="HCO234" s="598"/>
      <c r="HCP234" s="598"/>
      <c r="HCQ234" s="600"/>
      <c r="HCR234" s="599"/>
      <c r="HCS234" s="599"/>
      <c r="HCT234" s="599"/>
      <c r="HCU234" s="360"/>
      <c r="HCV234" s="600"/>
      <c r="HCW234" s="600"/>
      <c r="HCX234" s="600"/>
      <c r="HCY234" s="598"/>
      <c r="HCZ234" s="598"/>
      <c r="HDA234" s="598"/>
      <c r="HDB234" s="598"/>
      <c r="HDC234" s="598"/>
      <c r="HDD234" s="598"/>
      <c r="HDE234" s="598"/>
      <c r="HDF234" s="598"/>
      <c r="HDG234" s="600"/>
      <c r="HDH234" s="599"/>
      <c r="HDI234" s="599"/>
      <c r="HDJ234" s="599"/>
      <c r="HDK234" s="360"/>
      <c r="HDL234" s="600"/>
      <c r="HDM234" s="600"/>
      <c r="HDN234" s="600"/>
      <c r="HDO234" s="598"/>
      <c r="HDP234" s="598"/>
      <c r="HDQ234" s="598"/>
      <c r="HDR234" s="598"/>
      <c r="HDS234" s="598"/>
      <c r="HDT234" s="598"/>
      <c r="HDU234" s="598"/>
      <c r="HDV234" s="598"/>
      <c r="HDW234" s="600"/>
      <c r="HDX234" s="599"/>
      <c r="HDY234" s="599"/>
      <c r="HDZ234" s="599"/>
      <c r="HEA234" s="360"/>
      <c r="HEB234" s="600"/>
      <c r="HEC234" s="600"/>
      <c r="HED234" s="600"/>
      <c r="HEE234" s="598"/>
      <c r="HEF234" s="598"/>
      <c r="HEG234" s="598"/>
      <c r="HEH234" s="598"/>
      <c r="HEI234" s="598"/>
      <c r="HEJ234" s="598"/>
      <c r="HEK234" s="598"/>
      <c r="HEL234" s="598"/>
      <c r="HEM234" s="600"/>
      <c r="HEN234" s="599"/>
      <c r="HEO234" s="599"/>
      <c r="HEP234" s="599"/>
      <c r="HEQ234" s="360"/>
      <c r="HER234" s="600"/>
      <c r="HES234" s="600"/>
      <c r="HET234" s="600"/>
      <c r="HEU234" s="598"/>
      <c r="HEV234" s="598"/>
      <c r="HEW234" s="598"/>
      <c r="HEX234" s="598"/>
      <c r="HEY234" s="598"/>
      <c r="HEZ234" s="598"/>
      <c r="HFA234" s="598"/>
      <c r="HFB234" s="598"/>
      <c r="HFC234" s="600"/>
      <c r="HFD234" s="599"/>
      <c r="HFE234" s="599"/>
      <c r="HFF234" s="599"/>
      <c r="HFG234" s="360"/>
      <c r="HFH234" s="600"/>
      <c r="HFI234" s="600"/>
      <c r="HFJ234" s="600"/>
      <c r="HFK234" s="598"/>
      <c r="HFL234" s="598"/>
      <c r="HFM234" s="598"/>
      <c r="HFN234" s="598"/>
      <c r="HFO234" s="598"/>
      <c r="HFP234" s="598"/>
      <c r="HFQ234" s="598"/>
      <c r="HFR234" s="598"/>
      <c r="HFS234" s="600"/>
      <c r="HFT234" s="599"/>
      <c r="HFU234" s="599"/>
      <c r="HFV234" s="599"/>
      <c r="HFW234" s="360"/>
      <c r="HFX234" s="600"/>
      <c r="HFY234" s="600"/>
      <c r="HFZ234" s="600"/>
      <c r="HGA234" s="598"/>
      <c r="HGB234" s="598"/>
      <c r="HGC234" s="598"/>
      <c r="HGD234" s="598"/>
      <c r="HGE234" s="598"/>
      <c r="HGF234" s="598"/>
      <c r="HGG234" s="598"/>
      <c r="HGH234" s="598"/>
      <c r="HGI234" s="600"/>
      <c r="HGJ234" s="599"/>
      <c r="HGK234" s="599"/>
      <c r="HGL234" s="599"/>
      <c r="HGM234" s="360"/>
      <c r="HGN234" s="600"/>
      <c r="HGO234" s="600"/>
      <c r="HGP234" s="600"/>
      <c r="HGQ234" s="598"/>
      <c r="HGR234" s="598"/>
      <c r="HGS234" s="598"/>
      <c r="HGT234" s="598"/>
      <c r="HGU234" s="598"/>
      <c r="HGV234" s="598"/>
      <c r="HGW234" s="598"/>
      <c r="HGX234" s="598"/>
      <c r="HGY234" s="600"/>
      <c r="HGZ234" s="599"/>
      <c r="HHA234" s="599"/>
      <c r="HHB234" s="599"/>
      <c r="HHC234" s="360"/>
      <c r="HHD234" s="600"/>
      <c r="HHE234" s="600"/>
      <c r="HHF234" s="600"/>
      <c r="HHG234" s="598"/>
      <c r="HHH234" s="598"/>
      <c r="HHI234" s="598"/>
      <c r="HHJ234" s="598"/>
      <c r="HHK234" s="598"/>
      <c r="HHL234" s="598"/>
      <c r="HHM234" s="598"/>
      <c r="HHN234" s="598"/>
      <c r="HHO234" s="600"/>
      <c r="HHP234" s="599"/>
      <c r="HHQ234" s="599"/>
      <c r="HHR234" s="599"/>
      <c r="HHS234" s="360"/>
      <c r="HHT234" s="600"/>
      <c r="HHU234" s="600"/>
      <c r="HHV234" s="600"/>
      <c r="HHW234" s="598"/>
      <c r="HHX234" s="598"/>
      <c r="HHY234" s="598"/>
      <c r="HHZ234" s="598"/>
      <c r="HIA234" s="598"/>
      <c r="HIB234" s="598"/>
      <c r="HIC234" s="598"/>
      <c r="HID234" s="598"/>
      <c r="HIE234" s="600"/>
      <c r="HIF234" s="599"/>
      <c r="HIG234" s="599"/>
      <c r="HIH234" s="599"/>
      <c r="HII234" s="360"/>
      <c r="HIJ234" s="600"/>
      <c r="HIK234" s="600"/>
      <c r="HIL234" s="600"/>
      <c r="HIM234" s="598"/>
      <c r="HIN234" s="598"/>
      <c r="HIO234" s="598"/>
      <c r="HIP234" s="598"/>
      <c r="HIQ234" s="598"/>
      <c r="HIR234" s="598"/>
      <c r="HIS234" s="598"/>
      <c r="HIT234" s="598"/>
      <c r="HIU234" s="600"/>
      <c r="HIV234" s="599"/>
      <c r="HIW234" s="599"/>
      <c r="HIX234" s="599"/>
      <c r="HIY234" s="360"/>
      <c r="HIZ234" s="600"/>
      <c r="HJA234" s="600"/>
      <c r="HJB234" s="600"/>
      <c r="HJC234" s="598"/>
      <c r="HJD234" s="598"/>
      <c r="HJE234" s="598"/>
      <c r="HJF234" s="598"/>
      <c r="HJG234" s="598"/>
      <c r="HJH234" s="598"/>
      <c r="HJI234" s="598"/>
      <c r="HJJ234" s="598"/>
      <c r="HJK234" s="600"/>
      <c r="HJL234" s="599"/>
      <c r="HJM234" s="599"/>
      <c r="HJN234" s="599"/>
      <c r="HJO234" s="360"/>
      <c r="HJP234" s="600"/>
      <c r="HJQ234" s="600"/>
      <c r="HJR234" s="600"/>
      <c r="HJS234" s="598"/>
      <c r="HJT234" s="598"/>
      <c r="HJU234" s="598"/>
      <c r="HJV234" s="598"/>
      <c r="HJW234" s="598"/>
      <c r="HJX234" s="598"/>
      <c r="HJY234" s="598"/>
      <c r="HJZ234" s="598"/>
      <c r="HKA234" s="600"/>
      <c r="HKB234" s="599"/>
      <c r="HKC234" s="599"/>
      <c r="HKD234" s="599"/>
      <c r="HKE234" s="360"/>
      <c r="HKF234" s="600"/>
      <c r="HKG234" s="600"/>
      <c r="HKH234" s="600"/>
      <c r="HKI234" s="598"/>
      <c r="HKJ234" s="598"/>
      <c r="HKK234" s="598"/>
      <c r="HKL234" s="598"/>
      <c r="HKM234" s="598"/>
      <c r="HKN234" s="598"/>
      <c r="HKO234" s="598"/>
      <c r="HKP234" s="598"/>
      <c r="HKQ234" s="600"/>
      <c r="HKR234" s="599"/>
      <c r="HKS234" s="599"/>
      <c r="HKT234" s="599"/>
      <c r="HKU234" s="360"/>
      <c r="HKV234" s="600"/>
      <c r="HKW234" s="600"/>
      <c r="HKX234" s="600"/>
      <c r="HKY234" s="598"/>
      <c r="HKZ234" s="598"/>
      <c r="HLA234" s="598"/>
      <c r="HLB234" s="598"/>
      <c r="HLC234" s="598"/>
      <c r="HLD234" s="598"/>
      <c r="HLE234" s="598"/>
      <c r="HLF234" s="598"/>
      <c r="HLG234" s="600"/>
      <c r="HLH234" s="599"/>
      <c r="HLI234" s="599"/>
      <c r="HLJ234" s="599"/>
      <c r="HLK234" s="360"/>
      <c r="HLL234" s="600"/>
      <c r="HLM234" s="600"/>
      <c r="HLN234" s="600"/>
      <c r="HLO234" s="598"/>
      <c r="HLP234" s="598"/>
      <c r="HLQ234" s="598"/>
      <c r="HLR234" s="598"/>
      <c r="HLS234" s="598"/>
      <c r="HLT234" s="598"/>
      <c r="HLU234" s="598"/>
      <c r="HLV234" s="598"/>
      <c r="HLW234" s="600"/>
      <c r="HLX234" s="599"/>
      <c r="HLY234" s="599"/>
      <c r="HLZ234" s="599"/>
      <c r="HMA234" s="360"/>
      <c r="HMB234" s="600"/>
      <c r="HMC234" s="600"/>
      <c r="HMD234" s="600"/>
      <c r="HME234" s="598"/>
      <c r="HMF234" s="598"/>
      <c r="HMG234" s="598"/>
      <c r="HMH234" s="598"/>
      <c r="HMI234" s="598"/>
      <c r="HMJ234" s="598"/>
      <c r="HMK234" s="598"/>
      <c r="HML234" s="598"/>
      <c r="HMM234" s="600"/>
      <c r="HMN234" s="599"/>
      <c r="HMO234" s="599"/>
      <c r="HMP234" s="599"/>
      <c r="HMQ234" s="360"/>
      <c r="HMR234" s="600"/>
      <c r="HMS234" s="600"/>
      <c r="HMT234" s="600"/>
      <c r="HMU234" s="598"/>
      <c r="HMV234" s="598"/>
      <c r="HMW234" s="598"/>
      <c r="HMX234" s="598"/>
      <c r="HMY234" s="598"/>
      <c r="HMZ234" s="598"/>
      <c r="HNA234" s="598"/>
      <c r="HNB234" s="598"/>
      <c r="HNC234" s="600"/>
      <c r="HND234" s="599"/>
      <c r="HNE234" s="599"/>
      <c r="HNF234" s="599"/>
      <c r="HNG234" s="360"/>
      <c r="HNH234" s="600"/>
      <c r="HNI234" s="600"/>
      <c r="HNJ234" s="600"/>
      <c r="HNK234" s="598"/>
      <c r="HNL234" s="598"/>
      <c r="HNM234" s="598"/>
      <c r="HNN234" s="598"/>
      <c r="HNO234" s="598"/>
      <c r="HNP234" s="598"/>
      <c r="HNQ234" s="598"/>
      <c r="HNR234" s="598"/>
      <c r="HNS234" s="600"/>
      <c r="HNT234" s="599"/>
      <c r="HNU234" s="599"/>
      <c r="HNV234" s="599"/>
      <c r="HNW234" s="360"/>
      <c r="HNX234" s="600"/>
      <c r="HNY234" s="600"/>
      <c r="HNZ234" s="600"/>
      <c r="HOA234" s="598"/>
      <c r="HOB234" s="598"/>
      <c r="HOC234" s="598"/>
      <c r="HOD234" s="598"/>
      <c r="HOE234" s="598"/>
      <c r="HOF234" s="598"/>
      <c r="HOG234" s="598"/>
      <c r="HOH234" s="598"/>
      <c r="HOI234" s="600"/>
      <c r="HOJ234" s="599"/>
      <c r="HOK234" s="599"/>
      <c r="HOL234" s="599"/>
      <c r="HOM234" s="360"/>
      <c r="HON234" s="600"/>
      <c r="HOO234" s="600"/>
      <c r="HOP234" s="600"/>
      <c r="HOQ234" s="598"/>
      <c r="HOR234" s="598"/>
      <c r="HOS234" s="598"/>
      <c r="HOT234" s="598"/>
      <c r="HOU234" s="598"/>
      <c r="HOV234" s="598"/>
      <c r="HOW234" s="598"/>
      <c r="HOX234" s="598"/>
      <c r="HOY234" s="600"/>
      <c r="HOZ234" s="599"/>
      <c r="HPA234" s="599"/>
      <c r="HPB234" s="599"/>
      <c r="HPC234" s="360"/>
      <c r="HPD234" s="600"/>
      <c r="HPE234" s="600"/>
      <c r="HPF234" s="600"/>
      <c r="HPG234" s="598"/>
      <c r="HPH234" s="598"/>
      <c r="HPI234" s="598"/>
      <c r="HPJ234" s="598"/>
      <c r="HPK234" s="598"/>
      <c r="HPL234" s="598"/>
      <c r="HPM234" s="598"/>
      <c r="HPN234" s="598"/>
      <c r="HPO234" s="600"/>
      <c r="HPP234" s="599"/>
      <c r="HPQ234" s="599"/>
      <c r="HPR234" s="599"/>
      <c r="HPS234" s="360"/>
      <c r="HPT234" s="600"/>
      <c r="HPU234" s="600"/>
      <c r="HPV234" s="600"/>
      <c r="HPW234" s="598"/>
      <c r="HPX234" s="598"/>
      <c r="HPY234" s="598"/>
      <c r="HPZ234" s="598"/>
      <c r="HQA234" s="598"/>
      <c r="HQB234" s="598"/>
      <c r="HQC234" s="598"/>
      <c r="HQD234" s="598"/>
      <c r="HQE234" s="600"/>
      <c r="HQF234" s="599"/>
      <c r="HQG234" s="599"/>
      <c r="HQH234" s="599"/>
      <c r="HQI234" s="360"/>
      <c r="HQJ234" s="600"/>
      <c r="HQK234" s="600"/>
      <c r="HQL234" s="600"/>
      <c r="HQM234" s="598"/>
      <c r="HQN234" s="598"/>
      <c r="HQO234" s="598"/>
      <c r="HQP234" s="598"/>
      <c r="HQQ234" s="598"/>
      <c r="HQR234" s="598"/>
      <c r="HQS234" s="598"/>
      <c r="HQT234" s="598"/>
      <c r="HQU234" s="600"/>
      <c r="HQV234" s="599"/>
      <c r="HQW234" s="599"/>
      <c r="HQX234" s="599"/>
      <c r="HQY234" s="360"/>
      <c r="HQZ234" s="600"/>
      <c r="HRA234" s="600"/>
      <c r="HRB234" s="600"/>
      <c r="HRC234" s="598"/>
      <c r="HRD234" s="598"/>
      <c r="HRE234" s="598"/>
      <c r="HRF234" s="598"/>
      <c r="HRG234" s="598"/>
      <c r="HRH234" s="598"/>
      <c r="HRI234" s="598"/>
      <c r="HRJ234" s="598"/>
      <c r="HRK234" s="600"/>
      <c r="HRL234" s="599"/>
      <c r="HRM234" s="599"/>
      <c r="HRN234" s="599"/>
      <c r="HRO234" s="360"/>
      <c r="HRP234" s="600"/>
      <c r="HRQ234" s="600"/>
      <c r="HRR234" s="600"/>
      <c r="HRS234" s="598"/>
      <c r="HRT234" s="598"/>
      <c r="HRU234" s="598"/>
      <c r="HRV234" s="598"/>
      <c r="HRW234" s="598"/>
      <c r="HRX234" s="598"/>
      <c r="HRY234" s="598"/>
      <c r="HRZ234" s="598"/>
      <c r="HSA234" s="600"/>
      <c r="HSB234" s="599"/>
      <c r="HSC234" s="599"/>
      <c r="HSD234" s="599"/>
      <c r="HSE234" s="360"/>
      <c r="HSF234" s="600"/>
      <c r="HSG234" s="600"/>
      <c r="HSH234" s="600"/>
      <c r="HSI234" s="598"/>
      <c r="HSJ234" s="598"/>
      <c r="HSK234" s="598"/>
      <c r="HSL234" s="598"/>
      <c r="HSM234" s="598"/>
      <c r="HSN234" s="598"/>
      <c r="HSO234" s="598"/>
      <c r="HSP234" s="598"/>
      <c r="HSQ234" s="600"/>
      <c r="HSR234" s="599"/>
      <c r="HSS234" s="599"/>
      <c r="HST234" s="599"/>
      <c r="HSU234" s="360"/>
      <c r="HSV234" s="600"/>
      <c r="HSW234" s="600"/>
      <c r="HSX234" s="600"/>
      <c r="HSY234" s="598"/>
      <c r="HSZ234" s="598"/>
      <c r="HTA234" s="598"/>
      <c r="HTB234" s="598"/>
      <c r="HTC234" s="598"/>
      <c r="HTD234" s="598"/>
      <c r="HTE234" s="598"/>
      <c r="HTF234" s="598"/>
      <c r="HTG234" s="600"/>
      <c r="HTH234" s="599"/>
      <c r="HTI234" s="599"/>
      <c r="HTJ234" s="599"/>
      <c r="HTK234" s="360"/>
      <c r="HTL234" s="600"/>
      <c r="HTM234" s="600"/>
      <c r="HTN234" s="600"/>
      <c r="HTO234" s="598"/>
      <c r="HTP234" s="598"/>
      <c r="HTQ234" s="598"/>
      <c r="HTR234" s="598"/>
      <c r="HTS234" s="598"/>
      <c r="HTT234" s="598"/>
      <c r="HTU234" s="598"/>
      <c r="HTV234" s="598"/>
      <c r="HTW234" s="600"/>
      <c r="HTX234" s="599"/>
      <c r="HTY234" s="599"/>
      <c r="HTZ234" s="599"/>
      <c r="HUA234" s="360"/>
      <c r="HUB234" s="600"/>
      <c r="HUC234" s="600"/>
      <c r="HUD234" s="600"/>
      <c r="HUE234" s="598"/>
      <c r="HUF234" s="598"/>
      <c r="HUG234" s="598"/>
      <c r="HUH234" s="598"/>
      <c r="HUI234" s="598"/>
      <c r="HUJ234" s="598"/>
      <c r="HUK234" s="598"/>
      <c r="HUL234" s="598"/>
      <c r="HUM234" s="600"/>
      <c r="HUN234" s="599"/>
      <c r="HUO234" s="599"/>
      <c r="HUP234" s="599"/>
      <c r="HUQ234" s="360"/>
      <c r="HUR234" s="600"/>
      <c r="HUS234" s="600"/>
      <c r="HUT234" s="600"/>
      <c r="HUU234" s="598"/>
      <c r="HUV234" s="598"/>
      <c r="HUW234" s="598"/>
      <c r="HUX234" s="598"/>
      <c r="HUY234" s="598"/>
      <c r="HUZ234" s="598"/>
      <c r="HVA234" s="598"/>
      <c r="HVB234" s="598"/>
      <c r="HVC234" s="600"/>
      <c r="HVD234" s="599"/>
      <c r="HVE234" s="599"/>
      <c r="HVF234" s="599"/>
      <c r="HVG234" s="360"/>
      <c r="HVH234" s="600"/>
      <c r="HVI234" s="600"/>
      <c r="HVJ234" s="600"/>
      <c r="HVK234" s="598"/>
      <c r="HVL234" s="598"/>
      <c r="HVM234" s="598"/>
      <c r="HVN234" s="598"/>
      <c r="HVO234" s="598"/>
      <c r="HVP234" s="598"/>
      <c r="HVQ234" s="598"/>
      <c r="HVR234" s="598"/>
      <c r="HVS234" s="600"/>
      <c r="HVT234" s="599"/>
      <c r="HVU234" s="599"/>
      <c r="HVV234" s="599"/>
      <c r="HVW234" s="360"/>
      <c r="HVX234" s="600"/>
      <c r="HVY234" s="600"/>
      <c r="HVZ234" s="600"/>
      <c r="HWA234" s="598"/>
      <c r="HWB234" s="598"/>
      <c r="HWC234" s="598"/>
      <c r="HWD234" s="598"/>
      <c r="HWE234" s="598"/>
      <c r="HWF234" s="598"/>
      <c r="HWG234" s="598"/>
      <c r="HWH234" s="598"/>
      <c r="HWI234" s="600"/>
      <c r="HWJ234" s="599"/>
      <c r="HWK234" s="599"/>
      <c r="HWL234" s="599"/>
      <c r="HWM234" s="360"/>
      <c r="HWN234" s="600"/>
      <c r="HWO234" s="600"/>
      <c r="HWP234" s="600"/>
      <c r="HWQ234" s="598"/>
      <c r="HWR234" s="598"/>
      <c r="HWS234" s="598"/>
      <c r="HWT234" s="598"/>
      <c r="HWU234" s="598"/>
      <c r="HWV234" s="598"/>
      <c r="HWW234" s="598"/>
      <c r="HWX234" s="598"/>
      <c r="HWY234" s="600"/>
      <c r="HWZ234" s="599"/>
      <c r="HXA234" s="599"/>
      <c r="HXB234" s="599"/>
      <c r="HXC234" s="360"/>
      <c r="HXD234" s="600"/>
      <c r="HXE234" s="600"/>
      <c r="HXF234" s="600"/>
      <c r="HXG234" s="598"/>
      <c r="HXH234" s="598"/>
      <c r="HXI234" s="598"/>
      <c r="HXJ234" s="598"/>
      <c r="HXK234" s="598"/>
      <c r="HXL234" s="598"/>
      <c r="HXM234" s="598"/>
      <c r="HXN234" s="598"/>
      <c r="HXO234" s="600"/>
      <c r="HXP234" s="599"/>
      <c r="HXQ234" s="599"/>
      <c r="HXR234" s="599"/>
      <c r="HXS234" s="360"/>
      <c r="HXT234" s="600"/>
      <c r="HXU234" s="600"/>
      <c r="HXV234" s="600"/>
      <c r="HXW234" s="598"/>
      <c r="HXX234" s="598"/>
      <c r="HXY234" s="598"/>
      <c r="HXZ234" s="598"/>
      <c r="HYA234" s="598"/>
      <c r="HYB234" s="598"/>
      <c r="HYC234" s="598"/>
      <c r="HYD234" s="598"/>
      <c r="HYE234" s="600"/>
      <c r="HYF234" s="599"/>
      <c r="HYG234" s="599"/>
      <c r="HYH234" s="599"/>
      <c r="HYI234" s="360"/>
      <c r="HYJ234" s="600"/>
      <c r="HYK234" s="600"/>
      <c r="HYL234" s="600"/>
      <c r="HYM234" s="598"/>
      <c r="HYN234" s="598"/>
      <c r="HYO234" s="598"/>
      <c r="HYP234" s="598"/>
      <c r="HYQ234" s="598"/>
      <c r="HYR234" s="598"/>
      <c r="HYS234" s="598"/>
      <c r="HYT234" s="598"/>
      <c r="HYU234" s="600"/>
      <c r="HYV234" s="599"/>
      <c r="HYW234" s="599"/>
      <c r="HYX234" s="599"/>
      <c r="HYY234" s="360"/>
      <c r="HYZ234" s="600"/>
      <c r="HZA234" s="600"/>
      <c r="HZB234" s="600"/>
      <c r="HZC234" s="598"/>
      <c r="HZD234" s="598"/>
      <c r="HZE234" s="598"/>
      <c r="HZF234" s="598"/>
      <c r="HZG234" s="598"/>
      <c r="HZH234" s="598"/>
      <c r="HZI234" s="598"/>
      <c r="HZJ234" s="598"/>
      <c r="HZK234" s="600"/>
      <c r="HZL234" s="599"/>
      <c r="HZM234" s="599"/>
      <c r="HZN234" s="599"/>
      <c r="HZO234" s="360"/>
      <c r="HZP234" s="600"/>
      <c r="HZQ234" s="600"/>
      <c r="HZR234" s="600"/>
      <c r="HZS234" s="598"/>
      <c r="HZT234" s="598"/>
      <c r="HZU234" s="598"/>
      <c r="HZV234" s="598"/>
      <c r="HZW234" s="598"/>
      <c r="HZX234" s="598"/>
      <c r="HZY234" s="598"/>
      <c r="HZZ234" s="598"/>
      <c r="IAA234" s="600"/>
      <c r="IAB234" s="599"/>
      <c r="IAC234" s="599"/>
      <c r="IAD234" s="599"/>
      <c r="IAE234" s="360"/>
      <c r="IAF234" s="600"/>
      <c r="IAG234" s="600"/>
      <c r="IAH234" s="600"/>
      <c r="IAI234" s="598"/>
      <c r="IAJ234" s="598"/>
      <c r="IAK234" s="598"/>
      <c r="IAL234" s="598"/>
      <c r="IAM234" s="598"/>
      <c r="IAN234" s="598"/>
      <c r="IAO234" s="598"/>
      <c r="IAP234" s="598"/>
      <c r="IAQ234" s="600"/>
      <c r="IAR234" s="599"/>
      <c r="IAS234" s="599"/>
      <c r="IAT234" s="599"/>
      <c r="IAU234" s="360"/>
      <c r="IAV234" s="600"/>
      <c r="IAW234" s="600"/>
      <c r="IAX234" s="600"/>
      <c r="IAY234" s="598"/>
      <c r="IAZ234" s="598"/>
      <c r="IBA234" s="598"/>
      <c r="IBB234" s="598"/>
      <c r="IBC234" s="598"/>
      <c r="IBD234" s="598"/>
      <c r="IBE234" s="598"/>
      <c r="IBF234" s="598"/>
      <c r="IBG234" s="600"/>
      <c r="IBH234" s="599"/>
      <c r="IBI234" s="599"/>
      <c r="IBJ234" s="599"/>
      <c r="IBK234" s="360"/>
      <c r="IBL234" s="600"/>
      <c r="IBM234" s="600"/>
      <c r="IBN234" s="600"/>
      <c r="IBO234" s="598"/>
      <c r="IBP234" s="598"/>
      <c r="IBQ234" s="598"/>
      <c r="IBR234" s="598"/>
      <c r="IBS234" s="598"/>
      <c r="IBT234" s="598"/>
      <c r="IBU234" s="598"/>
      <c r="IBV234" s="598"/>
      <c r="IBW234" s="600"/>
      <c r="IBX234" s="599"/>
      <c r="IBY234" s="599"/>
      <c r="IBZ234" s="599"/>
      <c r="ICA234" s="360"/>
      <c r="ICB234" s="600"/>
      <c r="ICC234" s="600"/>
      <c r="ICD234" s="600"/>
      <c r="ICE234" s="598"/>
      <c r="ICF234" s="598"/>
      <c r="ICG234" s="598"/>
      <c r="ICH234" s="598"/>
      <c r="ICI234" s="598"/>
      <c r="ICJ234" s="598"/>
      <c r="ICK234" s="598"/>
      <c r="ICL234" s="598"/>
      <c r="ICM234" s="600"/>
      <c r="ICN234" s="599"/>
      <c r="ICO234" s="599"/>
      <c r="ICP234" s="599"/>
      <c r="ICQ234" s="360"/>
      <c r="ICR234" s="600"/>
      <c r="ICS234" s="600"/>
      <c r="ICT234" s="600"/>
      <c r="ICU234" s="598"/>
      <c r="ICV234" s="598"/>
      <c r="ICW234" s="598"/>
      <c r="ICX234" s="598"/>
      <c r="ICY234" s="598"/>
      <c r="ICZ234" s="598"/>
      <c r="IDA234" s="598"/>
      <c r="IDB234" s="598"/>
      <c r="IDC234" s="600"/>
      <c r="IDD234" s="599"/>
      <c r="IDE234" s="599"/>
      <c r="IDF234" s="599"/>
      <c r="IDG234" s="360"/>
      <c r="IDH234" s="600"/>
      <c r="IDI234" s="600"/>
      <c r="IDJ234" s="600"/>
      <c r="IDK234" s="598"/>
      <c r="IDL234" s="598"/>
      <c r="IDM234" s="598"/>
      <c r="IDN234" s="598"/>
      <c r="IDO234" s="598"/>
      <c r="IDP234" s="598"/>
      <c r="IDQ234" s="598"/>
      <c r="IDR234" s="598"/>
      <c r="IDS234" s="600"/>
      <c r="IDT234" s="599"/>
      <c r="IDU234" s="599"/>
      <c r="IDV234" s="599"/>
      <c r="IDW234" s="360"/>
      <c r="IDX234" s="600"/>
      <c r="IDY234" s="600"/>
      <c r="IDZ234" s="600"/>
      <c r="IEA234" s="598"/>
      <c r="IEB234" s="598"/>
      <c r="IEC234" s="598"/>
      <c r="IED234" s="598"/>
      <c r="IEE234" s="598"/>
      <c r="IEF234" s="598"/>
      <c r="IEG234" s="598"/>
      <c r="IEH234" s="598"/>
      <c r="IEI234" s="600"/>
      <c r="IEJ234" s="599"/>
      <c r="IEK234" s="599"/>
      <c r="IEL234" s="599"/>
      <c r="IEM234" s="360"/>
      <c r="IEN234" s="600"/>
      <c r="IEO234" s="600"/>
      <c r="IEP234" s="600"/>
      <c r="IEQ234" s="598"/>
      <c r="IER234" s="598"/>
      <c r="IES234" s="598"/>
      <c r="IET234" s="598"/>
      <c r="IEU234" s="598"/>
      <c r="IEV234" s="598"/>
      <c r="IEW234" s="598"/>
      <c r="IEX234" s="598"/>
      <c r="IEY234" s="600"/>
      <c r="IEZ234" s="599"/>
      <c r="IFA234" s="599"/>
      <c r="IFB234" s="599"/>
      <c r="IFC234" s="360"/>
      <c r="IFD234" s="600"/>
      <c r="IFE234" s="600"/>
      <c r="IFF234" s="600"/>
      <c r="IFG234" s="598"/>
      <c r="IFH234" s="598"/>
      <c r="IFI234" s="598"/>
      <c r="IFJ234" s="598"/>
      <c r="IFK234" s="598"/>
      <c r="IFL234" s="598"/>
      <c r="IFM234" s="598"/>
      <c r="IFN234" s="598"/>
      <c r="IFO234" s="600"/>
      <c r="IFP234" s="599"/>
      <c r="IFQ234" s="599"/>
      <c r="IFR234" s="599"/>
      <c r="IFS234" s="360"/>
      <c r="IFT234" s="600"/>
      <c r="IFU234" s="600"/>
      <c r="IFV234" s="600"/>
      <c r="IFW234" s="598"/>
      <c r="IFX234" s="598"/>
      <c r="IFY234" s="598"/>
      <c r="IFZ234" s="598"/>
      <c r="IGA234" s="598"/>
      <c r="IGB234" s="598"/>
      <c r="IGC234" s="598"/>
      <c r="IGD234" s="598"/>
      <c r="IGE234" s="600"/>
      <c r="IGF234" s="599"/>
      <c r="IGG234" s="599"/>
      <c r="IGH234" s="599"/>
      <c r="IGI234" s="360"/>
      <c r="IGJ234" s="600"/>
      <c r="IGK234" s="600"/>
      <c r="IGL234" s="600"/>
      <c r="IGM234" s="598"/>
      <c r="IGN234" s="598"/>
      <c r="IGO234" s="598"/>
      <c r="IGP234" s="598"/>
      <c r="IGQ234" s="598"/>
      <c r="IGR234" s="598"/>
      <c r="IGS234" s="598"/>
      <c r="IGT234" s="598"/>
      <c r="IGU234" s="600"/>
      <c r="IGV234" s="599"/>
      <c r="IGW234" s="599"/>
      <c r="IGX234" s="599"/>
      <c r="IGY234" s="360"/>
      <c r="IGZ234" s="600"/>
      <c r="IHA234" s="600"/>
      <c r="IHB234" s="600"/>
      <c r="IHC234" s="598"/>
      <c r="IHD234" s="598"/>
      <c r="IHE234" s="598"/>
      <c r="IHF234" s="598"/>
      <c r="IHG234" s="598"/>
      <c r="IHH234" s="598"/>
      <c r="IHI234" s="598"/>
      <c r="IHJ234" s="598"/>
      <c r="IHK234" s="600"/>
      <c r="IHL234" s="599"/>
      <c r="IHM234" s="599"/>
      <c r="IHN234" s="599"/>
      <c r="IHO234" s="360"/>
      <c r="IHP234" s="600"/>
      <c r="IHQ234" s="600"/>
      <c r="IHR234" s="600"/>
      <c r="IHS234" s="598"/>
      <c r="IHT234" s="598"/>
      <c r="IHU234" s="598"/>
      <c r="IHV234" s="598"/>
      <c r="IHW234" s="598"/>
      <c r="IHX234" s="598"/>
      <c r="IHY234" s="598"/>
      <c r="IHZ234" s="598"/>
      <c r="IIA234" s="600"/>
      <c r="IIB234" s="599"/>
      <c r="IIC234" s="599"/>
      <c r="IID234" s="599"/>
      <c r="IIE234" s="360"/>
      <c r="IIF234" s="600"/>
      <c r="IIG234" s="600"/>
      <c r="IIH234" s="600"/>
      <c r="III234" s="598"/>
      <c r="IIJ234" s="598"/>
      <c r="IIK234" s="598"/>
      <c r="IIL234" s="598"/>
      <c r="IIM234" s="598"/>
      <c r="IIN234" s="598"/>
      <c r="IIO234" s="598"/>
      <c r="IIP234" s="598"/>
      <c r="IIQ234" s="600"/>
      <c r="IIR234" s="599"/>
      <c r="IIS234" s="599"/>
      <c r="IIT234" s="599"/>
      <c r="IIU234" s="360"/>
      <c r="IIV234" s="600"/>
      <c r="IIW234" s="600"/>
      <c r="IIX234" s="600"/>
      <c r="IIY234" s="598"/>
      <c r="IIZ234" s="598"/>
      <c r="IJA234" s="598"/>
      <c r="IJB234" s="598"/>
      <c r="IJC234" s="598"/>
      <c r="IJD234" s="598"/>
      <c r="IJE234" s="598"/>
      <c r="IJF234" s="598"/>
      <c r="IJG234" s="600"/>
      <c r="IJH234" s="599"/>
      <c r="IJI234" s="599"/>
      <c r="IJJ234" s="599"/>
      <c r="IJK234" s="360"/>
      <c r="IJL234" s="600"/>
      <c r="IJM234" s="600"/>
      <c r="IJN234" s="600"/>
      <c r="IJO234" s="598"/>
      <c r="IJP234" s="598"/>
      <c r="IJQ234" s="598"/>
      <c r="IJR234" s="598"/>
      <c r="IJS234" s="598"/>
      <c r="IJT234" s="598"/>
      <c r="IJU234" s="598"/>
      <c r="IJV234" s="598"/>
      <c r="IJW234" s="600"/>
      <c r="IJX234" s="599"/>
      <c r="IJY234" s="599"/>
      <c r="IJZ234" s="599"/>
      <c r="IKA234" s="360"/>
      <c r="IKB234" s="600"/>
      <c r="IKC234" s="600"/>
      <c r="IKD234" s="600"/>
      <c r="IKE234" s="598"/>
      <c r="IKF234" s="598"/>
      <c r="IKG234" s="598"/>
      <c r="IKH234" s="598"/>
      <c r="IKI234" s="598"/>
      <c r="IKJ234" s="598"/>
      <c r="IKK234" s="598"/>
      <c r="IKL234" s="598"/>
      <c r="IKM234" s="600"/>
      <c r="IKN234" s="599"/>
      <c r="IKO234" s="599"/>
      <c r="IKP234" s="599"/>
      <c r="IKQ234" s="360"/>
      <c r="IKR234" s="600"/>
      <c r="IKS234" s="600"/>
      <c r="IKT234" s="600"/>
      <c r="IKU234" s="598"/>
      <c r="IKV234" s="598"/>
      <c r="IKW234" s="598"/>
      <c r="IKX234" s="598"/>
      <c r="IKY234" s="598"/>
      <c r="IKZ234" s="598"/>
      <c r="ILA234" s="598"/>
      <c r="ILB234" s="598"/>
      <c r="ILC234" s="600"/>
      <c r="ILD234" s="599"/>
      <c r="ILE234" s="599"/>
      <c r="ILF234" s="599"/>
      <c r="ILG234" s="360"/>
      <c r="ILH234" s="600"/>
      <c r="ILI234" s="600"/>
      <c r="ILJ234" s="600"/>
      <c r="ILK234" s="598"/>
      <c r="ILL234" s="598"/>
      <c r="ILM234" s="598"/>
      <c r="ILN234" s="598"/>
      <c r="ILO234" s="598"/>
      <c r="ILP234" s="598"/>
      <c r="ILQ234" s="598"/>
      <c r="ILR234" s="598"/>
      <c r="ILS234" s="600"/>
      <c r="ILT234" s="599"/>
      <c r="ILU234" s="599"/>
      <c r="ILV234" s="599"/>
      <c r="ILW234" s="360"/>
      <c r="ILX234" s="600"/>
      <c r="ILY234" s="600"/>
      <c r="ILZ234" s="600"/>
      <c r="IMA234" s="598"/>
      <c r="IMB234" s="598"/>
      <c r="IMC234" s="598"/>
      <c r="IMD234" s="598"/>
      <c r="IME234" s="598"/>
      <c r="IMF234" s="598"/>
      <c r="IMG234" s="598"/>
      <c r="IMH234" s="598"/>
      <c r="IMI234" s="600"/>
      <c r="IMJ234" s="599"/>
      <c r="IMK234" s="599"/>
      <c r="IML234" s="599"/>
      <c r="IMM234" s="360"/>
      <c r="IMN234" s="600"/>
      <c r="IMO234" s="600"/>
      <c r="IMP234" s="600"/>
      <c r="IMQ234" s="598"/>
      <c r="IMR234" s="598"/>
      <c r="IMS234" s="598"/>
      <c r="IMT234" s="598"/>
      <c r="IMU234" s="598"/>
      <c r="IMV234" s="598"/>
      <c r="IMW234" s="598"/>
      <c r="IMX234" s="598"/>
      <c r="IMY234" s="600"/>
      <c r="IMZ234" s="599"/>
      <c r="INA234" s="599"/>
      <c r="INB234" s="599"/>
      <c r="INC234" s="360"/>
      <c r="IND234" s="600"/>
      <c r="INE234" s="600"/>
      <c r="INF234" s="600"/>
      <c r="ING234" s="598"/>
      <c r="INH234" s="598"/>
      <c r="INI234" s="598"/>
      <c r="INJ234" s="598"/>
      <c r="INK234" s="598"/>
      <c r="INL234" s="598"/>
      <c r="INM234" s="598"/>
      <c r="INN234" s="598"/>
      <c r="INO234" s="600"/>
      <c r="INP234" s="599"/>
      <c r="INQ234" s="599"/>
      <c r="INR234" s="599"/>
      <c r="INS234" s="360"/>
      <c r="INT234" s="600"/>
      <c r="INU234" s="600"/>
      <c r="INV234" s="600"/>
      <c r="INW234" s="598"/>
      <c r="INX234" s="598"/>
      <c r="INY234" s="598"/>
      <c r="INZ234" s="598"/>
      <c r="IOA234" s="598"/>
      <c r="IOB234" s="598"/>
      <c r="IOC234" s="598"/>
      <c r="IOD234" s="598"/>
      <c r="IOE234" s="600"/>
      <c r="IOF234" s="599"/>
      <c r="IOG234" s="599"/>
      <c r="IOH234" s="599"/>
      <c r="IOI234" s="360"/>
      <c r="IOJ234" s="600"/>
      <c r="IOK234" s="600"/>
      <c r="IOL234" s="600"/>
      <c r="IOM234" s="598"/>
      <c r="ION234" s="598"/>
      <c r="IOO234" s="598"/>
      <c r="IOP234" s="598"/>
      <c r="IOQ234" s="598"/>
      <c r="IOR234" s="598"/>
      <c r="IOS234" s="598"/>
      <c r="IOT234" s="598"/>
      <c r="IOU234" s="600"/>
      <c r="IOV234" s="599"/>
      <c r="IOW234" s="599"/>
      <c r="IOX234" s="599"/>
      <c r="IOY234" s="360"/>
      <c r="IOZ234" s="600"/>
      <c r="IPA234" s="600"/>
      <c r="IPB234" s="600"/>
      <c r="IPC234" s="598"/>
      <c r="IPD234" s="598"/>
      <c r="IPE234" s="598"/>
      <c r="IPF234" s="598"/>
      <c r="IPG234" s="598"/>
      <c r="IPH234" s="598"/>
      <c r="IPI234" s="598"/>
      <c r="IPJ234" s="598"/>
      <c r="IPK234" s="600"/>
      <c r="IPL234" s="599"/>
      <c r="IPM234" s="599"/>
      <c r="IPN234" s="599"/>
      <c r="IPO234" s="360"/>
      <c r="IPP234" s="600"/>
      <c r="IPQ234" s="600"/>
      <c r="IPR234" s="600"/>
      <c r="IPS234" s="598"/>
      <c r="IPT234" s="598"/>
      <c r="IPU234" s="598"/>
      <c r="IPV234" s="598"/>
      <c r="IPW234" s="598"/>
      <c r="IPX234" s="598"/>
      <c r="IPY234" s="598"/>
      <c r="IPZ234" s="598"/>
      <c r="IQA234" s="600"/>
      <c r="IQB234" s="599"/>
      <c r="IQC234" s="599"/>
      <c r="IQD234" s="599"/>
      <c r="IQE234" s="360"/>
      <c r="IQF234" s="600"/>
      <c r="IQG234" s="600"/>
      <c r="IQH234" s="600"/>
      <c r="IQI234" s="598"/>
      <c r="IQJ234" s="598"/>
      <c r="IQK234" s="598"/>
      <c r="IQL234" s="598"/>
      <c r="IQM234" s="598"/>
      <c r="IQN234" s="598"/>
      <c r="IQO234" s="598"/>
      <c r="IQP234" s="598"/>
      <c r="IQQ234" s="600"/>
      <c r="IQR234" s="599"/>
      <c r="IQS234" s="599"/>
      <c r="IQT234" s="599"/>
      <c r="IQU234" s="360"/>
      <c r="IQV234" s="600"/>
      <c r="IQW234" s="600"/>
      <c r="IQX234" s="600"/>
      <c r="IQY234" s="598"/>
      <c r="IQZ234" s="598"/>
      <c r="IRA234" s="598"/>
      <c r="IRB234" s="598"/>
      <c r="IRC234" s="598"/>
      <c r="IRD234" s="598"/>
      <c r="IRE234" s="598"/>
      <c r="IRF234" s="598"/>
      <c r="IRG234" s="600"/>
      <c r="IRH234" s="599"/>
      <c r="IRI234" s="599"/>
      <c r="IRJ234" s="599"/>
      <c r="IRK234" s="360"/>
      <c r="IRL234" s="600"/>
      <c r="IRM234" s="600"/>
      <c r="IRN234" s="600"/>
      <c r="IRO234" s="598"/>
      <c r="IRP234" s="598"/>
      <c r="IRQ234" s="598"/>
      <c r="IRR234" s="598"/>
      <c r="IRS234" s="598"/>
      <c r="IRT234" s="598"/>
      <c r="IRU234" s="598"/>
      <c r="IRV234" s="598"/>
      <c r="IRW234" s="600"/>
      <c r="IRX234" s="599"/>
      <c r="IRY234" s="599"/>
      <c r="IRZ234" s="599"/>
      <c r="ISA234" s="360"/>
      <c r="ISB234" s="600"/>
      <c r="ISC234" s="600"/>
      <c r="ISD234" s="600"/>
      <c r="ISE234" s="598"/>
      <c r="ISF234" s="598"/>
      <c r="ISG234" s="598"/>
      <c r="ISH234" s="598"/>
      <c r="ISI234" s="598"/>
      <c r="ISJ234" s="598"/>
      <c r="ISK234" s="598"/>
      <c r="ISL234" s="598"/>
      <c r="ISM234" s="600"/>
      <c r="ISN234" s="599"/>
      <c r="ISO234" s="599"/>
      <c r="ISP234" s="599"/>
      <c r="ISQ234" s="360"/>
      <c r="ISR234" s="600"/>
      <c r="ISS234" s="600"/>
      <c r="IST234" s="600"/>
      <c r="ISU234" s="598"/>
      <c r="ISV234" s="598"/>
      <c r="ISW234" s="598"/>
      <c r="ISX234" s="598"/>
      <c r="ISY234" s="598"/>
      <c r="ISZ234" s="598"/>
      <c r="ITA234" s="598"/>
      <c r="ITB234" s="598"/>
      <c r="ITC234" s="600"/>
      <c r="ITD234" s="599"/>
      <c r="ITE234" s="599"/>
      <c r="ITF234" s="599"/>
      <c r="ITG234" s="360"/>
      <c r="ITH234" s="600"/>
      <c r="ITI234" s="600"/>
      <c r="ITJ234" s="600"/>
      <c r="ITK234" s="598"/>
      <c r="ITL234" s="598"/>
      <c r="ITM234" s="598"/>
      <c r="ITN234" s="598"/>
      <c r="ITO234" s="598"/>
      <c r="ITP234" s="598"/>
      <c r="ITQ234" s="598"/>
      <c r="ITR234" s="598"/>
      <c r="ITS234" s="600"/>
      <c r="ITT234" s="599"/>
      <c r="ITU234" s="599"/>
      <c r="ITV234" s="599"/>
      <c r="ITW234" s="360"/>
      <c r="ITX234" s="600"/>
      <c r="ITY234" s="600"/>
      <c r="ITZ234" s="600"/>
      <c r="IUA234" s="598"/>
      <c r="IUB234" s="598"/>
      <c r="IUC234" s="598"/>
      <c r="IUD234" s="598"/>
      <c r="IUE234" s="598"/>
      <c r="IUF234" s="598"/>
      <c r="IUG234" s="598"/>
      <c r="IUH234" s="598"/>
      <c r="IUI234" s="600"/>
      <c r="IUJ234" s="599"/>
      <c r="IUK234" s="599"/>
      <c r="IUL234" s="599"/>
      <c r="IUM234" s="360"/>
      <c r="IUN234" s="600"/>
      <c r="IUO234" s="600"/>
      <c r="IUP234" s="600"/>
      <c r="IUQ234" s="598"/>
      <c r="IUR234" s="598"/>
      <c r="IUS234" s="598"/>
      <c r="IUT234" s="598"/>
      <c r="IUU234" s="598"/>
      <c r="IUV234" s="598"/>
      <c r="IUW234" s="598"/>
      <c r="IUX234" s="598"/>
      <c r="IUY234" s="600"/>
      <c r="IUZ234" s="599"/>
      <c r="IVA234" s="599"/>
      <c r="IVB234" s="599"/>
      <c r="IVC234" s="360"/>
      <c r="IVD234" s="600"/>
      <c r="IVE234" s="600"/>
      <c r="IVF234" s="600"/>
      <c r="IVG234" s="598"/>
      <c r="IVH234" s="598"/>
      <c r="IVI234" s="598"/>
      <c r="IVJ234" s="598"/>
      <c r="IVK234" s="598"/>
      <c r="IVL234" s="598"/>
      <c r="IVM234" s="598"/>
      <c r="IVN234" s="598"/>
      <c r="IVO234" s="600"/>
      <c r="IVP234" s="599"/>
      <c r="IVQ234" s="599"/>
      <c r="IVR234" s="599"/>
      <c r="IVS234" s="360"/>
      <c r="IVT234" s="600"/>
      <c r="IVU234" s="600"/>
      <c r="IVV234" s="600"/>
      <c r="IVW234" s="598"/>
      <c r="IVX234" s="598"/>
      <c r="IVY234" s="598"/>
      <c r="IVZ234" s="598"/>
      <c r="IWA234" s="598"/>
      <c r="IWB234" s="598"/>
      <c r="IWC234" s="598"/>
      <c r="IWD234" s="598"/>
      <c r="IWE234" s="600"/>
      <c r="IWF234" s="599"/>
      <c r="IWG234" s="599"/>
      <c r="IWH234" s="599"/>
      <c r="IWI234" s="360"/>
      <c r="IWJ234" s="600"/>
      <c r="IWK234" s="600"/>
      <c r="IWL234" s="600"/>
      <c r="IWM234" s="598"/>
      <c r="IWN234" s="598"/>
      <c r="IWO234" s="598"/>
      <c r="IWP234" s="598"/>
      <c r="IWQ234" s="598"/>
      <c r="IWR234" s="598"/>
      <c r="IWS234" s="598"/>
      <c r="IWT234" s="598"/>
      <c r="IWU234" s="600"/>
      <c r="IWV234" s="599"/>
      <c r="IWW234" s="599"/>
      <c r="IWX234" s="599"/>
      <c r="IWY234" s="360"/>
      <c r="IWZ234" s="600"/>
      <c r="IXA234" s="600"/>
      <c r="IXB234" s="600"/>
      <c r="IXC234" s="598"/>
      <c r="IXD234" s="598"/>
      <c r="IXE234" s="598"/>
      <c r="IXF234" s="598"/>
      <c r="IXG234" s="598"/>
      <c r="IXH234" s="598"/>
      <c r="IXI234" s="598"/>
      <c r="IXJ234" s="598"/>
      <c r="IXK234" s="600"/>
      <c r="IXL234" s="599"/>
      <c r="IXM234" s="599"/>
      <c r="IXN234" s="599"/>
      <c r="IXO234" s="360"/>
      <c r="IXP234" s="600"/>
      <c r="IXQ234" s="600"/>
      <c r="IXR234" s="600"/>
      <c r="IXS234" s="598"/>
      <c r="IXT234" s="598"/>
      <c r="IXU234" s="598"/>
      <c r="IXV234" s="598"/>
      <c r="IXW234" s="598"/>
      <c r="IXX234" s="598"/>
      <c r="IXY234" s="598"/>
      <c r="IXZ234" s="598"/>
      <c r="IYA234" s="600"/>
      <c r="IYB234" s="599"/>
      <c r="IYC234" s="599"/>
      <c r="IYD234" s="599"/>
      <c r="IYE234" s="360"/>
      <c r="IYF234" s="600"/>
      <c r="IYG234" s="600"/>
      <c r="IYH234" s="600"/>
      <c r="IYI234" s="598"/>
      <c r="IYJ234" s="598"/>
      <c r="IYK234" s="598"/>
      <c r="IYL234" s="598"/>
      <c r="IYM234" s="598"/>
      <c r="IYN234" s="598"/>
      <c r="IYO234" s="598"/>
      <c r="IYP234" s="598"/>
      <c r="IYQ234" s="600"/>
      <c r="IYR234" s="599"/>
      <c r="IYS234" s="599"/>
      <c r="IYT234" s="599"/>
      <c r="IYU234" s="360"/>
      <c r="IYV234" s="600"/>
      <c r="IYW234" s="600"/>
      <c r="IYX234" s="600"/>
      <c r="IYY234" s="598"/>
      <c r="IYZ234" s="598"/>
      <c r="IZA234" s="598"/>
      <c r="IZB234" s="598"/>
      <c r="IZC234" s="598"/>
      <c r="IZD234" s="598"/>
      <c r="IZE234" s="598"/>
      <c r="IZF234" s="598"/>
      <c r="IZG234" s="600"/>
      <c r="IZH234" s="599"/>
      <c r="IZI234" s="599"/>
      <c r="IZJ234" s="599"/>
      <c r="IZK234" s="360"/>
      <c r="IZL234" s="600"/>
      <c r="IZM234" s="600"/>
      <c r="IZN234" s="600"/>
      <c r="IZO234" s="598"/>
      <c r="IZP234" s="598"/>
      <c r="IZQ234" s="598"/>
      <c r="IZR234" s="598"/>
      <c r="IZS234" s="598"/>
      <c r="IZT234" s="598"/>
      <c r="IZU234" s="598"/>
      <c r="IZV234" s="598"/>
      <c r="IZW234" s="600"/>
      <c r="IZX234" s="599"/>
      <c r="IZY234" s="599"/>
      <c r="IZZ234" s="599"/>
      <c r="JAA234" s="360"/>
      <c r="JAB234" s="600"/>
      <c r="JAC234" s="600"/>
      <c r="JAD234" s="600"/>
      <c r="JAE234" s="598"/>
      <c r="JAF234" s="598"/>
      <c r="JAG234" s="598"/>
      <c r="JAH234" s="598"/>
      <c r="JAI234" s="598"/>
      <c r="JAJ234" s="598"/>
      <c r="JAK234" s="598"/>
      <c r="JAL234" s="598"/>
      <c r="JAM234" s="600"/>
      <c r="JAN234" s="599"/>
      <c r="JAO234" s="599"/>
      <c r="JAP234" s="599"/>
      <c r="JAQ234" s="360"/>
      <c r="JAR234" s="600"/>
      <c r="JAS234" s="600"/>
      <c r="JAT234" s="600"/>
      <c r="JAU234" s="598"/>
      <c r="JAV234" s="598"/>
      <c r="JAW234" s="598"/>
      <c r="JAX234" s="598"/>
      <c r="JAY234" s="598"/>
      <c r="JAZ234" s="598"/>
      <c r="JBA234" s="598"/>
      <c r="JBB234" s="598"/>
      <c r="JBC234" s="600"/>
      <c r="JBD234" s="599"/>
      <c r="JBE234" s="599"/>
      <c r="JBF234" s="599"/>
      <c r="JBG234" s="360"/>
      <c r="JBH234" s="600"/>
      <c r="JBI234" s="600"/>
      <c r="JBJ234" s="600"/>
      <c r="JBK234" s="598"/>
      <c r="JBL234" s="598"/>
      <c r="JBM234" s="598"/>
      <c r="JBN234" s="598"/>
      <c r="JBO234" s="598"/>
      <c r="JBP234" s="598"/>
      <c r="JBQ234" s="598"/>
      <c r="JBR234" s="598"/>
      <c r="JBS234" s="600"/>
      <c r="JBT234" s="599"/>
      <c r="JBU234" s="599"/>
      <c r="JBV234" s="599"/>
      <c r="JBW234" s="360"/>
      <c r="JBX234" s="600"/>
      <c r="JBY234" s="600"/>
      <c r="JBZ234" s="600"/>
      <c r="JCA234" s="598"/>
      <c r="JCB234" s="598"/>
      <c r="JCC234" s="598"/>
      <c r="JCD234" s="598"/>
      <c r="JCE234" s="598"/>
      <c r="JCF234" s="598"/>
      <c r="JCG234" s="598"/>
      <c r="JCH234" s="598"/>
      <c r="JCI234" s="600"/>
      <c r="JCJ234" s="599"/>
      <c r="JCK234" s="599"/>
      <c r="JCL234" s="599"/>
      <c r="JCM234" s="360"/>
      <c r="JCN234" s="600"/>
      <c r="JCO234" s="600"/>
      <c r="JCP234" s="600"/>
      <c r="JCQ234" s="598"/>
      <c r="JCR234" s="598"/>
      <c r="JCS234" s="598"/>
      <c r="JCT234" s="598"/>
      <c r="JCU234" s="598"/>
      <c r="JCV234" s="598"/>
      <c r="JCW234" s="598"/>
      <c r="JCX234" s="598"/>
      <c r="JCY234" s="600"/>
      <c r="JCZ234" s="599"/>
      <c r="JDA234" s="599"/>
      <c r="JDB234" s="599"/>
      <c r="JDC234" s="360"/>
      <c r="JDD234" s="600"/>
      <c r="JDE234" s="600"/>
      <c r="JDF234" s="600"/>
      <c r="JDG234" s="598"/>
      <c r="JDH234" s="598"/>
      <c r="JDI234" s="598"/>
      <c r="JDJ234" s="598"/>
      <c r="JDK234" s="598"/>
      <c r="JDL234" s="598"/>
      <c r="JDM234" s="598"/>
      <c r="JDN234" s="598"/>
      <c r="JDO234" s="600"/>
      <c r="JDP234" s="599"/>
      <c r="JDQ234" s="599"/>
      <c r="JDR234" s="599"/>
      <c r="JDS234" s="360"/>
      <c r="JDT234" s="600"/>
      <c r="JDU234" s="600"/>
      <c r="JDV234" s="600"/>
      <c r="JDW234" s="598"/>
      <c r="JDX234" s="598"/>
      <c r="JDY234" s="598"/>
      <c r="JDZ234" s="598"/>
      <c r="JEA234" s="598"/>
      <c r="JEB234" s="598"/>
      <c r="JEC234" s="598"/>
      <c r="JED234" s="598"/>
      <c r="JEE234" s="600"/>
      <c r="JEF234" s="599"/>
      <c r="JEG234" s="599"/>
      <c r="JEH234" s="599"/>
      <c r="JEI234" s="360"/>
      <c r="JEJ234" s="600"/>
      <c r="JEK234" s="600"/>
      <c r="JEL234" s="600"/>
      <c r="JEM234" s="598"/>
      <c r="JEN234" s="598"/>
      <c r="JEO234" s="598"/>
      <c r="JEP234" s="598"/>
      <c r="JEQ234" s="598"/>
      <c r="JER234" s="598"/>
      <c r="JES234" s="598"/>
      <c r="JET234" s="598"/>
      <c r="JEU234" s="600"/>
      <c r="JEV234" s="599"/>
      <c r="JEW234" s="599"/>
      <c r="JEX234" s="599"/>
      <c r="JEY234" s="360"/>
      <c r="JEZ234" s="600"/>
      <c r="JFA234" s="600"/>
      <c r="JFB234" s="600"/>
      <c r="JFC234" s="598"/>
      <c r="JFD234" s="598"/>
      <c r="JFE234" s="598"/>
      <c r="JFF234" s="598"/>
      <c r="JFG234" s="598"/>
      <c r="JFH234" s="598"/>
      <c r="JFI234" s="598"/>
      <c r="JFJ234" s="598"/>
      <c r="JFK234" s="600"/>
      <c r="JFL234" s="599"/>
      <c r="JFM234" s="599"/>
      <c r="JFN234" s="599"/>
      <c r="JFO234" s="360"/>
      <c r="JFP234" s="600"/>
      <c r="JFQ234" s="600"/>
      <c r="JFR234" s="600"/>
      <c r="JFS234" s="598"/>
      <c r="JFT234" s="598"/>
      <c r="JFU234" s="598"/>
      <c r="JFV234" s="598"/>
      <c r="JFW234" s="598"/>
      <c r="JFX234" s="598"/>
      <c r="JFY234" s="598"/>
      <c r="JFZ234" s="598"/>
      <c r="JGA234" s="600"/>
      <c r="JGB234" s="599"/>
      <c r="JGC234" s="599"/>
      <c r="JGD234" s="599"/>
      <c r="JGE234" s="360"/>
      <c r="JGF234" s="600"/>
      <c r="JGG234" s="600"/>
      <c r="JGH234" s="600"/>
      <c r="JGI234" s="598"/>
      <c r="JGJ234" s="598"/>
      <c r="JGK234" s="598"/>
      <c r="JGL234" s="598"/>
      <c r="JGM234" s="598"/>
      <c r="JGN234" s="598"/>
      <c r="JGO234" s="598"/>
      <c r="JGP234" s="598"/>
      <c r="JGQ234" s="600"/>
      <c r="JGR234" s="599"/>
      <c r="JGS234" s="599"/>
      <c r="JGT234" s="599"/>
      <c r="JGU234" s="360"/>
      <c r="JGV234" s="600"/>
      <c r="JGW234" s="600"/>
      <c r="JGX234" s="600"/>
      <c r="JGY234" s="598"/>
      <c r="JGZ234" s="598"/>
      <c r="JHA234" s="598"/>
      <c r="JHB234" s="598"/>
      <c r="JHC234" s="598"/>
      <c r="JHD234" s="598"/>
      <c r="JHE234" s="598"/>
      <c r="JHF234" s="598"/>
      <c r="JHG234" s="600"/>
      <c r="JHH234" s="599"/>
      <c r="JHI234" s="599"/>
      <c r="JHJ234" s="599"/>
      <c r="JHK234" s="360"/>
      <c r="JHL234" s="600"/>
      <c r="JHM234" s="600"/>
      <c r="JHN234" s="600"/>
      <c r="JHO234" s="598"/>
      <c r="JHP234" s="598"/>
      <c r="JHQ234" s="598"/>
      <c r="JHR234" s="598"/>
      <c r="JHS234" s="598"/>
      <c r="JHT234" s="598"/>
      <c r="JHU234" s="598"/>
      <c r="JHV234" s="598"/>
      <c r="JHW234" s="600"/>
      <c r="JHX234" s="599"/>
      <c r="JHY234" s="599"/>
      <c r="JHZ234" s="599"/>
      <c r="JIA234" s="360"/>
      <c r="JIB234" s="600"/>
      <c r="JIC234" s="600"/>
      <c r="JID234" s="600"/>
      <c r="JIE234" s="598"/>
      <c r="JIF234" s="598"/>
      <c r="JIG234" s="598"/>
      <c r="JIH234" s="598"/>
      <c r="JII234" s="598"/>
      <c r="JIJ234" s="598"/>
      <c r="JIK234" s="598"/>
      <c r="JIL234" s="598"/>
      <c r="JIM234" s="600"/>
      <c r="JIN234" s="599"/>
      <c r="JIO234" s="599"/>
      <c r="JIP234" s="599"/>
      <c r="JIQ234" s="360"/>
      <c r="JIR234" s="600"/>
      <c r="JIS234" s="600"/>
      <c r="JIT234" s="600"/>
      <c r="JIU234" s="598"/>
      <c r="JIV234" s="598"/>
      <c r="JIW234" s="598"/>
      <c r="JIX234" s="598"/>
      <c r="JIY234" s="598"/>
      <c r="JIZ234" s="598"/>
      <c r="JJA234" s="598"/>
      <c r="JJB234" s="598"/>
      <c r="JJC234" s="600"/>
      <c r="JJD234" s="599"/>
      <c r="JJE234" s="599"/>
      <c r="JJF234" s="599"/>
      <c r="JJG234" s="360"/>
      <c r="JJH234" s="600"/>
      <c r="JJI234" s="600"/>
      <c r="JJJ234" s="600"/>
      <c r="JJK234" s="598"/>
      <c r="JJL234" s="598"/>
      <c r="JJM234" s="598"/>
      <c r="JJN234" s="598"/>
      <c r="JJO234" s="598"/>
      <c r="JJP234" s="598"/>
      <c r="JJQ234" s="598"/>
      <c r="JJR234" s="598"/>
      <c r="JJS234" s="600"/>
      <c r="JJT234" s="599"/>
      <c r="JJU234" s="599"/>
      <c r="JJV234" s="599"/>
      <c r="JJW234" s="360"/>
      <c r="JJX234" s="600"/>
      <c r="JJY234" s="600"/>
      <c r="JJZ234" s="600"/>
      <c r="JKA234" s="598"/>
      <c r="JKB234" s="598"/>
      <c r="JKC234" s="598"/>
      <c r="JKD234" s="598"/>
      <c r="JKE234" s="598"/>
      <c r="JKF234" s="598"/>
      <c r="JKG234" s="598"/>
      <c r="JKH234" s="598"/>
      <c r="JKI234" s="600"/>
      <c r="JKJ234" s="599"/>
      <c r="JKK234" s="599"/>
      <c r="JKL234" s="599"/>
      <c r="JKM234" s="360"/>
      <c r="JKN234" s="600"/>
      <c r="JKO234" s="600"/>
      <c r="JKP234" s="600"/>
      <c r="JKQ234" s="598"/>
      <c r="JKR234" s="598"/>
      <c r="JKS234" s="598"/>
      <c r="JKT234" s="598"/>
      <c r="JKU234" s="598"/>
      <c r="JKV234" s="598"/>
      <c r="JKW234" s="598"/>
      <c r="JKX234" s="598"/>
      <c r="JKY234" s="600"/>
      <c r="JKZ234" s="599"/>
      <c r="JLA234" s="599"/>
      <c r="JLB234" s="599"/>
      <c r="JLC234" s="360"/>
      <c r="JLD234" s="600"/>
      <c r="JLE234" s="600"/>
      <c r="JLF234" s="600"/>
      <c r="JLG234" s="598"/>
      <c r="JLH234" s="598"/>
      <c r="JLI234" s="598"/>
      <c r="JLJ234" s="598"/>
      <c r="JLK234" s="598"/>
      <c r="JLL234" s="598"/>
      <c r="JLM234" s="598"/>
      <c r="JLN234" s="598"/>
      <c r="JLO234" s="600"/>
      <c r="JLP234" s="599"/>
      <c r="JLQ234" s="599"/>
      <c r="JLR234" s="599"/>
      <c r="JLS234" s="360"/>
      <c r="JLT234" s="600"/>
      <c r="JLU234" s="600"/>
      <c r="JLV234" s="600"/>
      <c r="JLW234" s="598"/>
      <c r="JLX234" s="598"/>
      <c r="JLY234" s="598"/>
      <c r="JLZ234" s="598"/>
      <c r="JMA234" s="598"/>
      <c r="JMB234" s="598"/>
      <c r="JMC234" s="598"/>
      <c r="JMD234" s="598"/>
      <c r="JME234" s="600"/>
      <c r="JMF234" s="599"/>
      <c r="JMG234" s="599"/>
      <c r="JMH234" s="599"/>
      <c r="JMI234" s="360"/>
      <c r="JMJ234" s="600"/>
      <c r="JMK234" s="600"/>
      <c r="JML234" s="600"/>
      <c r="JMM234" s="598"/>
      <c r="JMN234" s="598"/>
      <c r="JMO234" s="598"/>
      <c r="JMP234" s="598"/>
      <c r="JMQ234" s="598"/>
      <c r="JMR234" s="598"/>
      <c r="JMS234" s="598"/>
      <c r="JMT234" s="598"/>
      <c r="JMU234" s="600"/>
      <c r="JMV234" s="599"/>
      <c r="JMW234" s="599"/>
      <c r="JMX234" s="599"/>
      <c r="JMY234" s="360"/>
      <c r="JMZ234" s="600"/>
      <c r="JNA234" s="600"/>
      <c r="JNB234" s="600"/>
      <c r="JNC234" s="598"/>
      <c r="JND234" s="598"/>
      <c r="JNE234" s="598"/>
      <c r="JNF234" s="598"/>
      <c r="JNG234" s="598"/>
      <c r="JNH234" s="598"/>
      <c r="JNI234" s="598"/>
      <c r="JNJ234" s="598"/>
      <c r="JNK234" s="600"/>
      <c r="JNL234" s="599"/>
      <c r="JNM234" s="599"/>
      <c r="JNN234" s="599"/>
      <c r="JNO234" s="360"/>
      <c r="JNP234" s="600"/>
      <c r="JNQ234" s="600"/>
      <c r="JNR234" s="600"/>
      <c r="JNS234" s="598"/>
      <c r="JNT234" s="598"/>
      <c r="JNU234" s="598"/>
      <c r="JNV234" s="598"/>
      <c r="JNW234" s="598"/>
      <c r="JNX234" s="598"/>
      <c r="JNY234" s="598"/>
      <c r="JNZ234" s="598"/>
      <c r="JOA234" s="600"/>
      <c r="JOB234" s="599"/>
      <c r="JOC234" s="599"/>
      <c r="JOD234" s="599"/>
      <c r="JOE234" s="360"/>
      <c r="JOF234" s="600"/>
      <c r="JOG234" s="600"/>
      <c r="JOH234" s="600"/>
      <c r="JOI234" s="598"/>
      <c r="JOJ234" s="598"/>
      <c r="JOK234" s="598"/>
      <c r="JOL234" s="598"/>
      <c r="JOM234" s="598"/>
      <c r="JON234" s="598"/>
      <c r="JOO234" s="598"/>
      <c r="JOP234" s="598"/>
      <c r="JOQ234" s="600"/>
      <c r="JOR234" s="599"/>
      <c r="JOS234" s="599"/>
      <c r="JOT234" s="599"/>
      <c r="JOU234" s="360"/>
      <c r="JOV234" s="600"/>
      <c r="JOW234" s="600"/>
      <c r="JOX234" s="600"/>
      <c r="JOY234" s="598"/>
      <c r="JOZ234" s="598"/>
      <c r="JPA234" s="598"/>
      <c r="JPB234" s="598"/>
      <c r="JPC234" s="598"/>
      <c r="JPD234" s="598"/>
      <c r="JPE234" s="598"/>
      <c r="JPF234" s="598"/>
      <c r="JPG234" s="600"/>
      <c r="JPH234" s="599"/>
      <c r="JPI234" s="599"/>
      <c r="JPJ234" s="599"/>
      <c r="JPK234" s="360"/>
      <c r="JPL234" s="600"/>
      <c r="JPM234" s="600"/>
      <c r="JPN234" s="600"/>
      <c r="JPO234" s="598"/>
      <c r="JPP234" s="598"/>
      <c r="JPQ234" s="598"/>
      <c r="JPR234" s="598"/>
      <c r="JPS234" s="598"/>
      <c r="JPT234" s="598"/>
      <c r="JPU234" s="598"/>
      <c r="JPV234" s="598"/>
      <c r="JPW234" s="600"/>
      <c r="JPX234" s="599"/>
      <c r="JPY234" s="599"/>
      <c r="JPZ234" s="599"/>
      <c r="JQA234" s="360"/>
      <c r="JQB234" s="600"/>
      <c r="JQC234" s="600"/>
      <c r="JQD234" s="600"/>
      <c r="JQE234" s="598"/>
      <c r="JQF234" s="598"/>
      <c r="JQG234" s="598"/>
      <c r="JQH234" s="598"/>
      <c r="JQI234" s="598"/>
      <c r="JQJ234" s="598"/>
      <c r="JQK234" s="598"/>
      <c r="JQL234" s="598"/>
      <c r="JQM234" s="600"/>
      <c r="JQN234" s="599"/>
      <c r="JQO234" s="599"/>
      <c r="JQP234" s="599"/>
      <c r="JQQ234" s="360"/>
      <c r="JQR234" s="600"/>
      <c r="JQS234" s="600"/>
      <c r="JQT234" s="600"/>
      <c r="JQU234" s="598"/>
      <c r="JQV234" s="598"/>
      <c r="JQW234" s="598"/>
      <c r="JQX234" s="598"/>
      <c r="JQY234" s="598"/>
      <c r="JQZ234" s="598"/>
      <c r="JRA234" s="598"/>
      <c r="JRB234" s="598"/>
      <c r="JRC234" s="600"/>
      <c r="JRD234" s="599"/>
      <c r="JRE234" s="599"/>
      <c r="JRF234" s="599"/>
      <c r="JRG234" s="360"/>
      <c r="JRH234" s="600"/>
      <c r="JRI234" s="600"/>
      <c r="JRJ234" s="600"/>
      <c r="JRK234" s="598"/>
      <c r="JRL234" s="598"/>
      <c r="JRM234" s="598"/>
      <c r="JRN234" s="598"/>
      <c r="JRO234" s="598"/>
      <c r="JRP234" s="598"/>
      <c r="JRQ234" s="598"/>
      <c r="JRR234" s="598"/>
      <c r="JRS234" s="600"/>
      <c r="JRT234" s="599"/>
      <c r="JRU234" s="599"/>
      <c r="JRV234" s="599"/>
      <c r="JRW234" s="360"/>
      <c r="JRX234" s="600"/>
      <c r="JRY234" s="600"/>
      <c r="JRZ234" s="600"/>
      <c r="JSA234" s="598"/>
      <c r="JSB234" s="598"/>
      <c r="JSC234" s="598"/>
      <c r="JSD234" s="598"/>
      <c r="JSE234" s="598"/>
      <c r="JSF234" s="598"/>
      <c r="JSG234" s="598"/>
      <c r="JSH234" s="598"/>
      <c r="JSI234" s="600"/>
      <c r="JSJ234" s="599"/>
      <c r="JSK234" s="599"/>
      <c r="JSL234" s="599"/>
      <c r="JSM234" s="360"/>
      <c r="JSN234" s="600"/>
      <c r="JSO234" s="600"/>
      <c r="JSP234" s="600"/>
      <c r="JSQ234" s="598"/>
      <c r="JSR234" s="598"/>
      <c r="JSS234" s="598"/>
      <c r="JST234" s="598"/>
      <c r="JSU234" s="598"/>
      <c r="JSV234" s="598"/>
      <c r="JSW234" s="598"/>
      <c r="JSX234" s="598"/>
      <c r="JSY234" s="600"/>
      <c r="JSZ234" s="599"/>
      <c r="JTA234" s="599"/>
      <c r="JTB234" s="599"/>
      <c r="JTC234" s="360"/>
      <c r="JTD234" s="600"/>
      <c r="JTE234" s="600"/>
      <c r="JTF234" s="600"/>
      <c r="JTG234" s="598"/>
      <c r="JTH234" s="598"/>
      <c r="JTI234" s="598"/>
      <c r="JTJ234" s="598"/>
      <c r="JTK234" s="598"/>
      <c r="JTL234" s="598"/>
      <c r="JTM234" s="598"/>
      <c r="JTN234" s="598"/>
      <c r="JTO234" s="600"/>
      <c r="JTP234" s="599"/>
      <c r="JTQ234" s="599"/>
      <c r="JTR234" s="599"/>
      <c r="JTS234" s="360"/>
      <c r="JTT234" s="600"/>
      <c r="JTU234" s="600"/>
      <c r="JTV234" s="600"/>
      <c r="JTW234" s="598"/>
      <c r="JTX234" s="598"/>
      <c r="JTY234" s="598"/>
      <c r="JTZ234" s="598"/>
      <c r="JUA234" s="598"/>
      <c r="JUB234" s="598"/>
      <c r="JUC234" s="598"/>
      <c r="JUD234" s="598"/>
      <c r="JUE234" s="600"/>
      <c r="JUF234" s="599"/>
      <c r="JUG234" s="599"/>
      <c r="JUH234" s="599"/>
      <c r="JUI234" s="360"/>
      <c r="JUJ234" s="600"/>
      <c r="JUK234" s="600"/>
      <c r="JUL234" s="600"/>
      <c r="JUM234" s="598"/>
      <c r="JUN234" s="598"/>
      <c r="JUO234" s="598"/>
      <c r="JUP234" s="598"/>
      <c r="JUQ234" s="598"/>
      <c r="JUR234" s="598"/>
      <c r="JUS234" s="598"/>
      <c r="JUT234" s="598"/>
      <c r="JUU234" s="600"/>
      <c r="JUV234" s="599"/>
      <c r="JUW234" s="599"/>
      <c r="JUX234" s="599"/>
      <c r="JUY234" s="360"/>
      <c r="JUZ234" s="600"/>
      <c r="JVA234" s="600"/>
      <c r="JVB234" s="600"/>
      <c r="JVC234" s="598"/>
      <c r="JVD234" s="598"/>
      <c r="JVE234" s="598"/>
      <c r="JVF234" s="598"/>
      <c r="JVG234" s="598"/>
      <c r="JVH234" s="598"/>
      <c r="JVI234" s="598"/>
      <c r="JVJ234" s="598"/>
      <c r="JVK234" s="600"/>
      <c r="JVL234" s="599"/>
      <c r="JVM234" s="599"/>
      <c r="JVN234" s="599"/>
      <c r="JVO234" s="360"/>
      <c r="JVP234" s="600"/>
      <c r="JVQ234" s="600"/>
      <c r="JVR234" s="600"/>
      <c r="JVS234" s="598"/>
      <c r="JVT234" s="598"/>
      <c r="JVU234" s="598"/>
      <c r="JVV234" s="598"/>
      <c r="JVW234" s="598"/>
      <c r="JVX234" s="598"/>
      <c r="JVY234" s="598"/>
      <c r="JVZ234" s="598"/>
      <c r="JWA234" s="600"/>
      <c r="JWB234" s="599"/>
      <c r="JWC234" s="599"/>
      <c r="JWD234" s="599"/>
      <c r="JWE234" s="360"/>
      <c r="JWF234" s="600"/>
      <c r="JWG234" s="600"/>
      <c r="JWH234" s="600"/>
      <c r="JWI234" s="598"/>
      <c r="JWJ234" s="598"/>
      <c r="JWK234" s="598"/>
      <c r="JWL234" s="598"/>
      <c r="JWM234" s="598"/>
      <c r="JWN234" s="598"/>
      <c r="JWO234" s="598"/>
      <c r="JWP234" s="598"/>
      <c r="JWQ234" s="600"/>
      <c r="JWR234" s="599"/>
      <c r="JWS234" s="599"/>
      <c r="JWT234" s="599"/>
      <c r="JWU234" s="360"/>
      <c r="JWV234" s="600"/>
      <c r="JWW234" s="600"/>
      <c r="JWX234" s="600"/>
      <c r="JWY234" s="598"/>
      <c r="JWZ234" s="598"/>
      <c r="JXA234" s="598"/>
      <c r="JXB234" s="598"/>
      <c r="JXC234" s="598"/>
      <c r="JXD234" s="598"/>
      <c r="JXE234" s="598"/>
      <c r="JXF234" s="598"/>
      <c r="JXG234" s="600"/>
      <c r="JXH234" s="599"/>
      <c r="JXI234" s="599"/>
      <c r="JXJ234" s="599"/>
      <c r="JXK234" s="360"/>
      <c r="JXL234" s="600"/>
      <c r="JXM234" s="600"/>
      <c r="JXN234" s="600"/>
      <c r="JXO234" s="598"/>
      <c r="JXP234" s="598"/>
      <c r="JXQ234" s="598"/>
      <c r="JXR234" s="598"/>
      <c r="JXS234" s="598"/>
      <c r="JXT234" s="598"/>
      <c r="JXU234" s="598"/>
      <c r="JXV234" s="598"/>
      <c r="JXW234" s="600"/>
      <c r="JXX234" s="599"/>
      <c r="JXY234" s="599"/>
      <c r="JXZ234" s="599"/>
      <c r="JYA234" s="360"/>
      <c r="JYB234" s="600"/>
      <c r="JYC234" s="600"/>
      <c r="JYD234" s="600"/>
      <c r="JYE234" s="598"/>
      <c r="JYF234" s="598"/>
      <c r="JYG234" s="598"/>
      <c r="JYH234" s="598"/>
      <c r="JYI234" s="598"/>
      <c r="JYJ234" s="598"/>
      <c r="JYK234" s="598"/>
      <c r="JYL234" s="598"/>
      <c r="JYM234" s="600"/>
      <c r="JYN234" s="599"/>
      <c r="JYO234" s="599"/>
      <c r="JYP234" s="599"/>
      <c r="JYQ234" s="360"/>
      <c r="JYR234" s="600"/>
      <c r="JYS234" s="600"/>
      <c r="JYT234" s="600"/>
      <c r="JYU234" s="598"/>
      <c r="JYV234" s="598"/>
      <c r="JYW234" s="598"/>
      <c r="JYX234" s="598"/>
      <c r="JYY234" s="598"/>
      <c r="JYZ234" s="598"/>
      <c r="JZA234" s="598"/>
      <c r="JZB234" s="598"/>
      <c r="JZC234" s="600"/>
      <c r="JZD234" s="599"/>
      <c r="JZE234" s="599"/>
      <c r="JZF234" s="599"/>
      <c r="JZG234" s="360"/>
      <c r="JZH234" s="600"/>
      <c r="JZI234" s="600"/>
      <c r="JZJ234" s="600"/>
      <c r="JZK234" s="598"/>
      <c r="JZL234" s="598"/>
      <c r="JZM234" s="598"/>
      <c r="JZN234" s="598"/>
      <c r="JZO234" s="598"/>
      <c r="JZP234" s="598"/>
      <c r="JZQ234" s="598"/>
      <c r="JZR234" s="598"/>
      <c r="JZS234" s="600"/>
      <c r="JZT234" s="599"/>
      <c r="JZU234" s="599"/>
      <c r="JZV234" s="599"/>
      <c r="JZW234" s="360"/>
      <c r="JZX234" s="600"/>
      <c r="JZY234" s="600"/>
      <c r="JZZ234" s="600"/>
      <c r="KAA234" s="598"/>
      <c r="KAB234" s="598"/>
      <c r="KAC234" s="598"/>
      <c r="KAD234" s="598"/>
      <c r="KAE234" s="598"/>
      <c r="KAF234" s="598"/>
      <c r="KAG234" s="598"/>
      <c r="KAH234" s="598"/>
      <c r="KAI234" s="600"/>
      <c r="KAJ234" s="599"/>
      <c r="KAK234" s="599"/>
      <c r="KAL234" s="599"/>
      <c r="KAM234" s="360"/>
      <c r="KAN234" s="600"/>
      <c r="KAO234" s="600"/>
      <c r="KAP234" s="600"/>
      <c r="KAQ234" s="598"/>
      <c r="KAR234" s="598"/>
      <c r="KAS234" s="598"/>
      <c r="KAT234" s="598"/>
      <c r="KAU234" s="598"/>
      <c r="KAV234" s="598"/>
      <c r="KAW234" s="598"/>
      <c r="KAX234" s="598"/>
      <c r="KAY234" s="600"/>
      <c r="KAZ234" s="599"/>
      <c r="KBA234" s="599"/>
      <c r="KBB234" s="599"/>
      <c r="KBC234" s="360"/>
      <c r="KBD234" s="600"/>
      <c r="KBE234" s="600"/>
      <c r="KBF234" s="600"/>
      <c r="KBG234" s="598"/>
      <c r="KBH234" s="598"/>
      <c r="KBI234" s="598"/>
      <c r="KBJ234" s="598"/>
      <c r="KBK234" s="598"/>
      <c r="KBL234" s="598"/>
      <c r="KBM234" s="598"/>
      <c r="KBN234" s="598"/>
      <c r="KBO234" s="600"/>
      <c r="KBP234" s="599"/>
      <c r="KBQ234" s="599"/>
      <c r="KBR234" s="599"/>
      <c r="KBS234" s="360"/>
      <c r="KBT234" s="600"/>
      <c r="KBU234" s="600"/>
      <c r="KBV234" s="600"/>
      <c r="KBW234" s="598"/>
      <c r="KBX234" s="598"/>
      <c r="KBY234" s="598"/>
      <c r="KBZ234" s="598"/>
      <c r="KCA234" s="598"/>
      <c r="KCB234" s="598"/>
      <c r="KCC234" s="598"/>
      <c r="KCD234" s="598"/>
      <c r="KCE234" s="600"/>
      <c r="KCF234" s="599"/>
      <c r="KCG234" s="599"/>
      <c r="KCH234" s="599"/>
      <c r="KCI234" s="360"/>
      <c r="KCJ234" s="600"/>
      <c r="KCK234" s="600"/>
      <c r="KCL234" s="600"/>
      <c r="KCM234" s="598"/>
      <c r="KCN234" s="598"/>
      <c r="KCO234" s="598"/>
      <c r="KCP234" s="598"/>
      <c r="KCQ234" s="598"/>
      <c r="KCR234" s="598"/>
      <c r="KCS234" s="598"/>
      <c r="KCT234" s="598"/>
      <c r="KCU234" s="600"/>
      <c r="KCV234" s="599"/>
      <c r="KCW234" s="599"/>
      <c r="KCX234" s="599"/>
      <c r="KCY234" s="360"/>
      <c r="KCZ234" s="600"/>
      <c r="KDA234" s="600"/>
      <c r="KDB234" s="600"/>
      <c r="KDC234" s="598"/>
      <c r="KDD234" s="598"/>
      <c r="KDE234" s="598"/>
      <c r="KDF234" s="598"/>
      <c r="KDG234" s="598"/>
      <c r="KDH234" s="598"/>
      <c r="KDI234" s="598"/>
      <c r="KDJ234" s="598"/>
      <c r="KDK234" s="600"/>
      <c r="KDL234" s="599"/>
      <c r="KDM234" s="599"/>
      <c r="KDN234" s="599"/>
      <c r="KDO234" s="360"/>
      <c r="KDP234" s="600"/>
      <c r="KDQ234" s="600"/>
      <c r="KDR234" s="600"/>
      <c r="KDS234" s="598"/>
      <c r="KDT234" s="598"/>
      <c r="KDU234" s="598"/>
      <c r="KDV234" s="598"/>
      <c r="KDW234" s="598"/>
      <c r="KDX234" s="598"/>
      <c r="KDY234" s="598"/>
      <c r="KDZ234" s="598"/>
      <c r="KEA234" s="600"/>
      <c r="KEB234" s="599"/>
      <c r="KEC234" s="599"/>
      <c r="KED234" s="599"/>
      <c r="KEE234" s="360"/>
      <c r="KEF234" s="600"/>
      <c r="KEG234" s="600"/>
      <c r="KEH234" s="600"/>
      <c r="KEI234" s="598"/>
      <c r="KEJ234" s="598"/>
      <c r="KEK234" s="598"/>
      <c r="KEL234" s="598"/>
      <c r="KEM234" s="598"/>
      <c r="KEN234" s="598"/>
      <c r="KEO234" s="598"/>
      <c r="KEP234" s="598"/>
      <c r="KEQ234" s="600"/>
      <c r="KER234" s="599"/>
      <c r="KES234" s="599"/>
      <c r="KET234" s="599"/>
      <c r="KEU234" s="360"/>
      <c r="KEV234" s="600"/>
      <c r="KEW234" s="600"/>
      <c r="KEX234" s="600"/>
      <c r="KEY234" s="598"/>
      <c r="KEZ234" s="598"/>
      <c r="KFA234" s="598"/>
      <c r="KFB234" s="598"/>
      <c r="KFC234" s="598"/>
      <c r="KFD234" s="598"/>
      <c r="KFE234" s="598"/>
      <c r="KFF234" s="598"/>
      <c r="KFG234" s="600"/>
      <c r="KFH234" s="599"/>
      <c r="KFI234" s="599"/>
      <c r="KFJ234" s="599"/>
      <c r="KFK234" s="360"/>
      <c r="KFL234" s="600"/>
      <c r="KFM234" s="600"/>
      <c r="KFN234" s="600"/>
      <c r="KFO234" s="598"/>
      <c r="KFP234" s="598"/>
      <c r="KFQ234" s="598"/>
      <c r="KFR234" s="598"/>
      <c r="KFS234" s="598"/>
      <c r="KFT234" s="598"/>
      <c r="KFU234" s="598"/>
      <c r="KFV234" s="598"/>
      <c r="KFW234" s="600"/>
      <c r="KFX234" s="599"/>
      <c r="KFY234" s="599"/>
      <c r="KFZ234" s="599"/>
      <c r="KGA234" s="360"/>
      <c r="KGB234" s="600"/>
      <c r="KGC234" s="600"/>
      <c r="KGD234" s="600"/>
      <c r="KGE234" s="598"/>
      <c r="KGF234" s="598"/>
      <c r="KGG234" s="598"/>
      <c r="KGH234" s="598"/>
      <c r="KGI234" s="598"/>
      <c r="KGJ234" s="598"/>
      <c r="KGK234" s="598"/>
      <c r="KGL234" s="598"/>
      <c r="KGM234" s="600"/>
      <c r="KGN234" s="599"/>
      <c r="KGO234" s="599"/>
      <c r="KGP234" s="599"/>
      <c r="KGQ234" s="360"/>
      <c r="KGR234" s="600"/>
      <c r="KGS234" s="600"/>
      <c r="KGT234" s="600"/>
      <c r="KGU234" s="598"/>
      <c r="KGV234" s="598"/>
      <c r="KGW234" s="598"/>
      <c r="KGX234" s="598"/>
      <c r="KGY234" s="598"/>
      <c r="KGZ234" s="598"/>
      <c r="KHA234" s="598"/>
      <c r="KHB234" s="598"/>
      <c r="KHC234" s="600"/>
      <c r="KHD234" s="599"/>
      <c r="KHE234" s="599"/>
      <c r="KHF234" s="599"/>
      <c r="KHG234" s="360"/>
      <c r="KHH234" s="600"/>
      <c r="KHI234" s="600"/>
      <c r="KHJ234" s="600"/>
      <c r="KHK234" s="598"/>
      <c r="KHL234" s="598"/>
      <c r="KHM234" s="598"/>
      <c r="KHN234" s="598"/>
      <c r="KHO234" s="598"/>
      <c r="KHP234" s="598"/>
      <c r="KHQ234" s="598"/>
      <c r="KHR234" s="598"/>
      <c r="KHS234" s="600"/>
      <c r="KHT234" s="599"/>
      <c r="KHU234" s="599"/>
      <c r="KHV234" s="599"/>
      <c r="KHW234" s="360"/>
      <c r="KHX234" s="600"/>
      <c r="KHY234" s="600"/>
      <c r="KHZ234" s="600"/>
      <c r="KIA234" s="598"/>
      <c r="KIB234" s="598"/>
      <c r="KIC234" s="598"/>
      <c r="KID234" s="598"/>
      <c r="KIE234" s="598"/>
      <c r="KIF234" s="598"/>
      <c r="KIG234" s="598"/>
      <c r="KIH234" s="598"/>
      <c r="KII234" s="600"/>
      <c r="KIJ234" s="599"/>
      <c r="KIK234" s="599"/>
      <c r="KIL234" s="599"/>
      <c r="KIM234" s="360"/>
      <c r="KIN234" s="600"/>
      <c r="KIO234" s="600"/>
      <c r="KIP234" s="600"/>
      <c r="KIQ234" s="598"/>
      <c r="KIR234" s="598"/>
      <c r="KIS234" s="598"/>
      <c r="KIT234" s="598"/>
      <c r="KIU234" s="598"/>
      <c r="KIV234" s="598"/>
      <c r="KIW234" s="598"/>
      <c r="KIX234" s="598"/>
      <c r="KIY234" s="600"/>
      <c r="KIZ234" s="599"/>
      <c r="KJA234" s="599"/>
      <c r="KJB234" s="599"/>
      <c r="KJC234" s="360"/>
      <c r="KJD234" s="600"/>
      <c r="KJE234" s="600"/>
      <c r="KJF234" s="600"/>
      <c r="KJG234" s="598"/>
      <c r="KJH234" s="598"/>
      <c r="KJI234" s="598"/>
      <c r="KJJ234" s="598"/>
      <c r="KJK234" s="598"/>
      <c r="KJL234" s="598"/>
      <c r="KJM234" s="598"/>
      <c r="KJN234" s="598"/>
      <c r="KJO234" s="600"/>
      <c r="KJP234" s="599"/>
      <c r="KJQ234" s="599"/>
      <c r="KJR234" s="599"/>
      <c r="KJS234" s="360"/>
      <c r="KJT234" s="600"/>
      <c r="KJU234" s="600"/>
      <c r="KJV234" s="600"/>
      <c r="KJW234" s="598"/>
      <c r="KJX234" s="598"/>
      <c r="KJY234" s="598"/>
      <c r="KJZ234" s="598"/>
      <c r="KKA234" s="598"/>
      <c r="KKB234" s="598"/>
      <c r="KKC234" s="598"/>
      <c r="KKD234" s="598"/>
      <c r="KKE234" s="600"/>
      <c r="KKF234" s="599"/>
      <c r="KKG234" s="599"/>
      <c r="KKH234" s="599"/>
      <c r="KKI234" s="360"/>
      <c r="KKJ234" s="600"/>
      <c r="KKK234" s="600"/>
      <c r="KKL234" s="600"/>
      <c r="KKM234" s="598"/>
      <c r="KKN234" s="598"/>
      <c r="KKO234" s="598"/>
      <c r="KKP234" s="598"/>
      <c r="KKQ234" s="598"/>
      <c r="KKR234" s="598"/>
      <c r="KKS234" s="598"/>
      <c r="KKT234" s="598"/>
      <c r="KKU234" s="600"/>
      <c r="KKV234" s="599"/>
      <c r="KKW234" s="599"/>
      <c r="KKX234" s="599"/>
      <c r="KKY234" s="360"/>
      <c r="KKZ234" s="600"/>
      <c r="KLA234" s="600"/>
      <c r="KLB234" s="600"/>
      <c r="KLC234" s="598"/>
      <c r="KLD234" s="598"/>
      <c r="KLE234" s="598"/>
      <c r="KLF234" s="598"/>
      <c r="KLG234" s="598"/>
      <c r="KLH234" s="598"/>
      <c r="KLI234" s="598"/>
      <c r="KLJ234" s="598"/>
      <c r="KLK234" s="600"/>
      <c r="KLL234" s="599"/>
      <c r="KLM234" s="599"/>
      <c r="KLN234" s="599"/>
      <c r="KLO234" s="360"/>
      <c r="KLP234" s="600"/>
      <c r="KLQ234" s="600"/>
      <c r="KLR234" s="600"/>
      <c r="KLS234" s="598"/>
      <c r="KLT234" s="598"/>
      <c r="KLU234" s="598"/>
      <c r="KLV234" s="598"/>
      <c r="KLW234" s="598"/>
      <c r="KLX234" s="598"/>
      <c r="KLY234" s="598"/>
      <c r="KLZ234" s="598"/>
      <c r="KMA234" s="600"/>
      <c r="KMB234" s="599"/>
      <c r="KMC234" s="599"/>
      <c r="KMD234" s="599"/>
      <c r="KME234" s="360"/>
      <c r="KMF234" s="600"/>
      <c r="KMG234" s="600"/>
      <c r="KMH234" s="600"/>
      <c r="KMI234" s="598"/>
      <c r="KMJ234" s="598"/>
      <c r="KMK234" s="598"/>
      <c r="KML234" s="598"/>
      <c r="KMM234" s="598"/>
      <c r="KMN234" s="598"/>
      <c r="KMO234" s="598"/>
      <c r="KMP234" s="598"/>
      <c r="KMQ234" s="600"/>
      <c r="KMR234" s="599"/>
      <c r="KMS234" s="599"/>
      <c r="KMT234" s="599"/>
      <c r="KMU234" s="360"/>
      <c r="KMV234" s="600"/>
      <c r="KMW234" s="600"/>
      <c r="KMX234" s="600"/>
      <c r="KMY234" s="598"/>
      <c r="KMZ234" s="598"/>
      <c r="KNA234" s="598"/>
      <c r="KNB234" s="598"/>
      <c r="KNC234" s="598"/>
      <c r="KND234" s="598"/>
      <c r="KNE234" s="598"/>
      <c r="KNF234" s="598"/>
      <c r="KNG234" s="600"/>
      <c r="KNH234" s="599"/>
      <c r="KNI234" s="599"/>
      <c r="KNJ234" s="599"/>
      <c r="KNK234" s="360"/>
      <c r="KNL234" s="600"/>
      <c r="KNM234" s="600"/>
      <c r="KNN234" s="600"/>
      <c r="KNO234" s="598"/>
      <c r="KNP234" s="598"/>
      <c r="KNQ234" s="598"/>
      <c r="KNR234" s="598"/>
      <c r="KNS234" s="598"/>
      <c r="KNT234" s="598"/>
      <c r="KNU234" s="598"/>
      <c r="KNV234" s="598"/>
      <c r="KNW234" s="600"/>
      <c r="KNX234" s="599"/>
      <c r="KNY234" s="599"/>
      <c r="KNZ234" s="599"/>
      <c r="KOA234" s="360"/>
      <c r="KOB234" s="600"/>
      <c r="KOC234" s="600"/>
      <c r="KOD234" s="600"/>
      <c r="KOE234" s="598"/>
      <c r="KOF234" s="598"/>
      <c r="KOG234" s="598"/>
      <c r="KOH234" s="598"/>
      <c r="KOI234" s="598"/>
      <c r="KOJ234" s="598"/>
      <c r="KOK234" s="598"/>
      <c r="KOL234" s="598"/>
      <c r="KOM234" s="600"/>
      <c r="KON234" s="599"/>
      <c r="KOO234" s="599"/>
      <c r="KOP234" s="599"/>
      <c r="KOQ234" s="360"/>
      <c r="KOR234" s="600"/>
      <c r="KOS234" s="600"/>
      <c r="KOT234" s="600"/>
      <c r="KOU234" s="598"/>
      <c r="KOV234" s="598"/>
      <c r="KOW234" s="598"/>
      <c r="KOX234" s="598"/>
      <c r="KOY234" s="598"/>
      <c r="KOZ234" s="598"/>
      <c r="KPA234" s="598"/>
      <c r="KPB234" s="598"/>
      <c r="KPC234" s="600"/>
      <c r="KPD234" s="599"/>
      <c r="KPE234" s="599"/>
      <c r="KPF234" s="599"/>
      <c r="KPG234" s="360"/>
      <c r="KPH234" s="600"/>
      <c r="KPI234" s="600"/>
      <c r="KPJ234" s="600"/>
      <c r="KPK234" s="598"/>
      <c r="KPL234" s="598"/>
      <c r="KPM234" s="598"/>
      <c r="KPN234" s="598"/>
      <c r="KPO234" s="598"/>
      <c r="KPP234" s="598"/>
      <c r="KPQ234" s="598"/>
      <c r="KPR234" s="598"/>
      <c r="KPS234" s="600"/>
      <c r="KPT234" s="599"/>
      <c r="KPU234" s="599"/>
      <c r="KPV234" s="599"/>
      <c r="KPW234" s="360"/>
      <c r="KPX234" s="600"/>
      <c r="KPY234" s="600"/>
      <c r="KPZ234" s="600"/>
      <c r="KQA234" s="598"/>
      <c r="KQB234" s="598"/>
      <c r="KQC234" s="598"/>
      <c r="KQD234" s="598"/>
      <c r="KQE234" s="598"/>
      <c r="KQF234" s="598"/>
      <c r="KQG234" s="598"/>
      <c r="KQH234" s="598"/>
      <c r="KQI234" s="600"/>
      <c r="KQJ234" s="599"/>
      <c r="KQK234" s="599"/>
      <c r="KQL234" s="599"/>
      <c r="KQM234" s="360"/>
      <c r="KQN234" s="600"/>
      <c r="KQO234" s="600"/>
      <c r="KQP234" s="600"/>
      <c r="KQQ234" s="598"/>
      <c r="KQR234" s="598"/>
      <c r="KQS234" s="598"/>
      <c r="KQT234" s="598"/>
      <c r="KQU234" s="598"/>
      <c r="KQV234" s="598"/>
      <c r="KQW234" s="598"/>
      <c r="KQX234" s="598"/>
      <c r="KQY234" s="600"/>
      <c r="KQZ234" s="599"/>
      <c r="KRA234" s="599"/>
      <c r="KRB234" s="599"/>
      <c r="KRC234" s="360"/>
      <c r="KRD234" s="600"/>
      <c r="KRE234" s="600"/>
      <c r="KRF234" s="600"/>
      <c r="KRG234" s="598"/>
      <c r="KRH234" s="598"/>
      <c r="KRI234" s="598"/>
      <c r="KRJ234" s="598"/>
      <c r="KRK234" s="598"/>
      <c r="KRL234" s="598"/>
      <c r="KRM234" s="598"/>
      <c r="KRN234" s="598"/>
      <c r="KRO234" s="600"/>
      <c r="KRP234" s="599"/>
      <c r="KRQ234" s="599"/>
      <c r="KRR234" s="599"/>
      <c r="KRS234" s="360"/>
      <c r="KRT234" s="600"/>
      <c r="KRU234" s="600"/>
      <c r="KRV234" s="600"/>
      <c r="KRW234" s="598"/>
      <c r="KRX234" s="598"/>
      <c r="KRY234" s="598"/>
      <c r="KRZ234" s="598"/>
      <c r="KSA234" s="598"/>
      <c r="KSB234" s="598"/>
      <c r="KSC234" s="598"/>
      <c r="KSD234" s="598"/>
      <c r="KSE234" s="600"/>
      <c r="KSF234" s="599"/>
      <c r="KSG234" s="599"/>
      <c r="KSH234" s="599"/>
      <c r="KSI234" s="360"/>
      <c r="KSJ234" s="600"/>
      <c r="KSK234" s="600"/>
      <c r="KSL234" s="600"/>
      <c r="KSM234" s="598"/>
      <c r="KSN234" s="598"/>
      <c r="KSO234" s="598"/>
      <c r="KSP234" s="598"/>
      <c r="KSQ234" s="598"/>
      <c r="KSR234" s="598"/>
      <c r="KSS234" s="598"/>
      <c r="KST234" s="598"/>
      <c r="KSU234" s="600"/>
      <c r="KSV234" s="599"/>
      <c r="KSW234" s="599"/>
      <c r="KSX234" s="599"/>
      <c r="KSY234" s="360"/>
      <c r="KSZ234" s="600"/>
      <c r="KTA234" s="600"/>
      <c r="KTB234" s="600"/>
      <c r="KTC234" s="598"/>
      <c r="KTD234" s="598"/>
      <c r="KTE234" s="598"/>
      <c r="KTF234" s="598"/>
      <c r="KTG234" s="598"/>
      <c r="KTH234" s="598"/>
      <c r="KTI234" s="598"/>
      <c r="KTJ234" s="598"/>
      <c r="KTK234" s="600"/>
      <c r="KTL234" s="599"/>
      <c r="KTM234" s="599"/>
      <c r="KTN234" s="599"/>
      <c r="KTO234" s="360"/>
      <c r="KTP234" s="600"/>
      <c r="KTQ234" s="600"/>
      <c r="KTR234" s="600"/>
      <c r="KTS234" s="598"/>
      <c r="KTT234" s="598"/>
      <c r="KTU234" s="598"/>
      <c r="KTV234" s="598"/>
      <c r="KTW234" s="598"/>
      <c r="KTX234" s="598"/>
      <c r="KTY234" s="598"/>
      <c r="KTZ234" s="598"/>
      <c r="KUA234" s="600"/>
      <c r="KUB234" s="599"/>
      <c r="KUC234" s="599"/>
      <c r="KUD234" s="599"/>
      <c r="KUE234" s="360"/>
      <c r="KUF234" s="600"/>
      <c r="KUG234" s="600"/>
      <c r="KUH234" s="600"/>
      <c r="KUI234" s="598"/>
      <c r="KUJ234" s="598"/>
      <c r="KUK234" s="598"/>
      <c r="KUL234" s="598"/>
      <c r="KUM234" s="598"/>
      <c r="KUN234" s="598"/>
      <c r="KUO234" s="598"/>
      <c r="KUP234" s="598"/>
      <c r="KUQ234" s="600"/>
      <c r="KUR234" s="599"/>
      <c r="KUS234" s="599"/>
      <c r="KUT234" s="599"/>
      <c r="KUU234" s="360"/>
      <c r="KUV234" s="600"/>
      <c r="KUW234" s="600"/>
      <c r="KUX234" s="600"/>
      <c r="KUY234" s="598"/>
      <c r="KUZ234" s="598"/>
      <c r="KVA234" s="598"/>
      <c r="KVB234" s="598"/>
      <c r="KVC234" s="598"/>
      <c r="KVD234" s="598"/>
      <c r="KVE234" s="598"/>
      <c r="KVF234" s="598"/>
      <c r="KVG234" s="600"/>
      <c r="KVH234" s="599"/>
      <c r="KVI234" s="599"/>
      <c r="KVJ234" s="599"/>
      <c r="KVK234" s="360"/>
      <c r="KVL234" s="600"/>
      <c r="KVM234" s="600"/>
      <c r="KVN234" s="600"/>
      <c r="KVO234" s="598"/>
      <c r="KVP234" s="598"/>
      <c r="KVQ234" s="598"/>
      <c r="KVR234" s="598"/>
      <c r="KVS234" s="598"/>
      <c r="KVT234" s="598"/>
      <c r="KVU234" s="598"/>
      <c r="KVV234" s="598"/>
      <c r="KVW234" s="600"/>
      <c r="KVX234" s="599"/>
      <c r="KVY234" s="599"/>
      <c r="KVZ234" s="599"/>
      <c r="KWA234" s="360"/>
      <c r="KWB234" s="600"/>
      <c r="KWC234" s="600"/>
      <c r="KWD234" s="600"/>
      <c r="KWE234" s="598"/>
      <c r="KWF234" s="598"/>
      <c r="KWG234" s="598"/>
      <c r="KWH234" s="598"/>
      <c r="KWI234" s="598"/>
      <c r="KWJ234" s="598"/>
      <c r="KWK234" s="598"/>
      <c r="KWL234" s="598"/>
      <c r="KWM234" s="600"/>
      <c r="KWN234" s="599"/>
      <c r="KWO234" s="599"/>
      <c r="KWP234" s="599"/>
      <c r="KWQ234" s="360"/>
      <c r="KWR234" s="600"/>
      <c r="KWS234" s="600"/>
      <c r="KWT234" s="600"/>
      <c r="KWU234" s="598"/>
      <c r="KWV234" s="598"/>
      <c r="KWW234" s="598"/>
      <c r="KWX234" s="598"/>
      <c r="KWY234" s="598"/>
      <c r="KWZ234" s="598"/>
      <c r="KXA234" s="598"/>
      <c r="KXB234" s="598"/>
      <c r="KXC234" s="600"/>
      <c r="KXD234" s="599"/>
      <c r="KXE234" s="599"/>
      <c r="KXF234" s="599"/>
      <c r="KXG234" s="360"/>
      <c r="KXH234" s="600"/>
      <c r="KXI234" s="600"/>
      <c r="KXJ234" s="600"/>
      <c r="KXK234" s="598"/>
      <c r="KXL234" s="598"/>
      <c r="KXM234" s="598"/>
      <c r="KXN234" s="598"/>
      <c r="KXO234" s="598"/>
      <c r="KXP234" s="598"/>
      <c r="KXQ234" s="598"/>
      <c r="KXR234" s="598"/>
      <c r="KXS234" s="600"/>
      <c r="KXT234" s="599"/>
      <c r="KXU234" s="599"/>
      <c r="KXV234" s="599"/>
      <c r="KXW234" s="360"/>
      <c r="KXX234" s="600"/>
      <c r="KXY234" s="600"/>
      <c r="KXZ234" s="600"/>
      <c r="KYA234" s="598"/>
      <c r="KYB234" s="598"/>
      <c r="KYC234" s="598"/>
      <c r="KYD234" s="598"/>
      <c r="KYE234" s="598"/>
      <c r="KYF234" s="598"/>
      <c r="KYG234" s="598"/>
      <c r="KYH234" s="598"/>
      <c r="KYI234" s="600"/>
      <c r="KYJ234" s="599"/>
      <c r="KYK234" s="599"/>
      <c r="KYL234" s="599"/>
      <c r="KYM234" s="360"/>
      <c r="KYN234" s="600"/>
      <c r="KYO234" s="600"/>
      <c r="KYP234" s="600"/>
      <c r="KYQ234" s="598"/>
      <c r="KYR234" s="598"/>
      <c r="KYS234" s="598"/>
      <c r="KYT234" s="598"/>
      <c r="KYU234" s="598"/>
      <c r="KYV234" s="598"/>
      <c r="KYW234" s="598"/>
      <c r="KYX234" s="598"/>
      <c r="KYY234" s="600"/>
      <c r="KYZ234" s="599"/>
      <c r="KZA234" s="599"/>
      <c r="KZB234" s="599"/>
      <c r="KZC234" s="360"/>
      <c r="KZD234" s="600"/>
      <c r="KZE234" s="600"/>
      <c r="KZF234" s="600"/>
      <c r="KZG234" s="598"/>
      <c r="KZH234" s="598"/>
      <c r="KZI234" s="598"/>
      <c r="KZJ234" s="598"/>
      <c r="KZK234" s="598"/>
      <c r="KZL234" s="598"/>
      <c r="KZM234" s="598"/>
      <c r="KZN234" s="598"/>
      <c r="KZO234" s="600"/>
      <c r="KZP234" s="599"/>
      <c r="KZQ234" s="599"/>
      <c r="KZR234" s="599"/>
      <c r="KZS234" s="360"/>
      <c r="KZT234" s="600"/>
      <c r="KZU234" s="600"/>
      <c r="KZV234" s="600"/>
      <c r="KZW234" s="598"/>
      <c r="KZX234" s="598"/>
      <c r="KZY234" s="598"/>
      <c r="KZZ234" s="598"/>
      <c r="LAA234" s="598"/>
      <c r="LAB234" s="598"/>
      <c r="LAC234" s="598"/>
      <c r="LAD234" s="598"/>
      <c r="LAE234" s="600"/>
      <c r="LAF234" s="599"/>
      <c r="LAG234" s="599"/>
      <c r="LAH234" s="599"/>
      <c r="LAI234" s="360"/>
      <c r="LAJ234" s="600"/>
      <c r="LAK234" s="600"/>
      <c r="LAL234" s="600"/>
      <c r="LAM234" s="598"/>
      <c r="LAN234" s="598"/>
      <c r="LAO234" s="598"/>
      <c r="LAP234" s="598"/>
      <c r="LAQ234" s="598"/>
      <c r="LAR234" s="598"/>
      <c r="LAS234" s="598"/>
      <c r="LAT234" s="598"/>
      <c r="LAU234" s="600"/>
      <c r="LAV234" s="599"/>
      <c r="LAW234" s="599"/>
      <c r="LAX234" s="599"/>
      <c r="LAY234" s="360"/>
      <c r="LAZ234" s="600"/>
      <c r="LBA234" s="600"/>
      <c r="LBB234" s="600"/>
      <c r="LBC234" s="598"/>
      <c r="LBD234" s="598"/>
      <c r="LBE234" s="598"/>
      <c r="LBF234" s="598"/>
      <c r="LBG234" s="598"/>
      <c r="LBH234" s="598"/>
      <c r="LBI234" s="598"/>
      <c r="LBJ234" s="598"/>
      <c r="LBK234" s="600"/>
      <c r="LBL234" s="599"/>
      <c r="LBM234" s="599"/>
      <c r="LBN234" s="599"/>
      <c r="LBO234" s="360"/>
      <c r="LBP234" s="600"/>
      <c r="LBQ234" s="600"/>
      <c r="LBR234" s="600"/>
      <c r="LBS234" s="598"/>
      <c r="LBT234" s="598"/>
      <c r="LBU234" s="598"/>
      <c r="LBV234" s="598"/>
      <c r="LBW234" s="598"/>
      <c r="LBX234" s="598"/>
      <c r="LBY234" s="598"/>
      <c r="LBZ234" s="598"/>
      <c r="LCA234" s="600"/>
      <c r="LCB234" s="599"/>
      <c r="LCC234" s="599"/>
      <c r="LCD234" s="599"/>
      <c r="LCE234" s="360"/>
      <c r="LCF234" s="600"/>
      <c r="LCG234" s="600"/>
      <c r="LCH234" s="600"/>
      <c r="LCI234" s="598"/>
      <c r="LCJ234" s="598"/>
      <c r="LCK234" s="598"/>
      <c r="LCL234" s="598"/>
      <c r="LCM234" s="598"/>
      <c r="LCN234" s="598"/>
      <c r="LCO234" s="598"/>
      <c r="LCP234" s="598"/>
      <c r="LCQ234" s="600"/>
      <c r="LCR234" s="599"/>
      <c r="LCS234" s="599"/>
      <c r="LCT234" s="599"/>
      <c r="LCU234" s="360"/>
      <c r="LCV234" s="600"/>
      <c r="LCW234" s="600"/>
      <c r="LCX234" s="600"/>
      <c r="LCY234" s="598"/>
      <c r="LCZ234" s="598"/>
      <c r="LDA234" s="598"/>
      <c r="LDB234" s="598"/>
      <c r="LDC234" s="598"/>
      <c r="LDD234" s="598"/>
      <c r="LDE234" s="598"/>
      <c r="LDF234" s="598"/>
      <c r="LDG234" s="600"/>
      <c r="LDH234" s="599"/>
      <c r="LDI234" s="599"/>
      <c r="LDJ234" s="599"/>
      <c r="LDK234" s="360"/>
      <c r="LDL234" s="600"/>
      <c r="LDM234" s="600"/>
      <c r="LDN234" s="600"/>
      <c r="LDO234" s="598"/>
      <c r="LDP234" s="598"/>
      <c r="LDQ234" s="598"/>
      <c r="LDR234" s="598"/>
      <c r="LDS234" s="598"/>
      <c r="LDT234" s="598"/>
      <c r="LDU234" s="598"/>
      <c r="LDV234" s="598"/>
      <c r="LDW234" s="600"/>
      <c r="LDX234" s="599"/>
      <c r="LDY234" s="599"/>
      <c r="LDZ234" s="599"/>
      <c r="LEA234" s="360"/>
      <c r="LEB234" s="600"/>
      <c r="LEC234" s="600"/>
      <c r="LED234" s="600"/>
      <c r="LEE234" s="598"/>
      <c r="LEF234" s="598"/>
      <c r="LEG234" s="598"/>
      <c r="LEH234" s="598"/>
      <c r="LEI234" s="598"/>
      <c r="LEJ234" s="598"/>
      <c r="LEK234" s="598"/>
      <c r="LEL234" s="598"/>
      <c r="LEM234" s="600"/>
      <c r="LEN234" s="599"/>
      <c r="LEO234" s="599"/>
      <c r="LEP234" s="599"/>
      <c r="LEQ234" s="360"/>
      <c r="LER234" s="600"/>
      <c r="LES234" s="600"/>
      <c r="LET234" s="600"/>
      <c r="LEU234" s="598"/>
      <c r="LEV234" s="598"/>
      <c r="LEW234" s="598"/>
      <c r="LEX234" s="598"/>
      <c r="LEY234" s="598"/>
      <c r="LEZ234" s="598"/>
      <c r="LFA234" s="598"/>
      <c r="LFB234" s="598"/>
      <c r="LFC234" s="600"/>
      <c r="LFD234" s="599"/>
      <c r="LFE234" s="599"/>
      <c r="LFF234" s="599"/>
      <c r="LFG234" s="360"/>
      <c r="LFH234" s="600"/>
      <c r="LFI234" s="600"/>
      <c r="LFJ234" s="600"/>
      <c r="LFK234" s="598"/>
      <c r="LFL234" s="598"/>
      <c r="LFM234" s="598"/>
      <c r="LFN234" s="598"/>
      <c r="LFO234" s="598"/>
      <c r="LFP234" s="598"/>
      <c r="LFQ234" s="598"/>
      <c r="LFR234" s="598"/>
      <c r="LFS234" s="600"/>
      <c r="LFT234" s="599"/>
      <c r="LFU234" s="599"/>
      <c r="LFV234" s="599"/>
      <c r="LFW234" s="360"/>
      <c r="LFX234" s="600"/>
      <c r="LFY234" s="600"/>
      <c r="LFZ234" s="600"/>
      <c r="LGA234" s="598"/>
      <c r="LGB234" s="598"/>
      <c r="LGC234" s="598"/>
      <c r="LGD234" s="598"/>
      <c r="LGE234" s="598"/>
      <c r="LGF234" s="598"/>
      <c r="LGG234" s="598"/>
      <c r="LGH234" s="598"/>
      <c r="LGI234" s="600"/>
      <c r="LGJ234" s="599"/>
      <c r="LGK234" s="599"/>
      <c r="LGL234" s="599"/>
      <c r="LGM234" s="360"/>
      <c r="LGN234" s="600"/>
      <c r="LGO234" s="600"/>
      <c r="LGP234" s="600"/>
      <c r="LGQ234" s="598"/>
      <c r="LGR234" s="598"/>
      <c r="LGS234" s="598"/>
      <c r="LGT234" s="598"/>
      <c r="LGU234" s="598"/>
      <c r="LGV234" s="598"/>
      <c r="LGW234" s="598"/>
      <c r="LGX234" s="598"/>
      <c r="LGY234" s="600"/>
      <c r="LGZ234" s="599"/>
      <c r="LHA234" s="599"/>
      <c r="LHB234" s="599"/>
      <c r="LHC234" s="360"/>
      <c r="LHD234" s="600"/>
      <c r="LHE234" s="600"/>
      <c r="LHF234" s="600"/>
      <c r="LHG234" s="598"/>
      <c r="LHH234" s="598"/>
      <c r="LHI234" s="598"/>
      <c r="LHJ234" s="598"/>
      <c r="LHK234" s="598"/>
      <c r="LHL234" s="598"/>
      <c r="LHM234" s="598"/>
      <c r="LHN234" s="598"/>
      <c r="LHO234" s="600"/>
      <c r="LHP234" s="599"/>
      <c r="LHQ234" s="599"/>
      <c r="LHR234" s="599"/>
      <c r="LHS234" s="360"/>
      <c r="LHT234" s="600"/>
      <c r="LHU234" s="600"/>
      <c r="LHV234" s="600"/>
      <c r="LHW234" s="598"/>
      <c r="LHX234" s="598"/>
      <c r="LHY234" s="598"/>
      <c r="LHZ234" s="598"/>
      <c r="LIA234" s="598"/>
      <c r="LIB234" s="598"/>
      <c r="LIC234" s="598"/>
      <c r="LID234" s="598"/>
      <c r="LIE234" s="600"/>
      <c r="LIF234" s="599"/>
      <c r="LIG234" s="599"/>
      <c r="LIH234" s="599"/>
      <c r="LII234" s="360"/>
      <c r="LIJ234" s="600"/>
      <c r="LIK234" s="600"/>
      <c r="LIL234" s="600"/>
      <c r="LIM234" s="598"/>
      <c r="LIN234" s="598"/>
      <c r="LIO234" s="598"/>
      <c r="LIP234" s="598"/>
      <c r="LIQ234" s="598"/>
      <c r="LIR234" s="598"/>
      <c r="LIS234" s="598"/>
      <c r="LIT234" s="598"/>
      <c r="LIU234" s="600"/>
      <c r="LIV234" s="599"/>
      <c r="LIW234" s="599"/>
      <c r="LIX234" s="599"/>
      <c r="LIY234" s="360"/>
      <c r="LIZ234" s="600"/>
      <c r="LJA234" s="600"/>
      <c r="LJB234" s="600"/>
      <c r="LJC234" s="598"/>
      <c r="LJD234" s="598"/>
      <c r="LJE234" s="598"/>
      <c r="LJF234" s="598"/>
      <c r="LJG234" s="598"/>
      <c r="LJH234" s="598"/>
      <c r="LJI234" s="598"/>
      <c r="LJJ234" s="598"/>
      <c r="LJK234" s="600"/>
      <c r="LJL234" s="599"/>
      <c r="LJM234" s="599"/>
      <c r="LJN234" s="599"/>
      <c r="LJO234" s="360"/>
      <c r="LJP234" s="600"/>
      <c r="LJQ234" s="600"/>
      <c r="LJR234" s="600"/>
      <c r="LJS234" s="598"/>
      <c r="LJT234" s="598"/>
      <c r="LJU234" s="598"/>
      <c r="LJV234" s="598"/>
      <c r="LJW234" s="598"/>
      <c r="LJX234" s="598"/>
      <c r="LJY234" s="598"/>
      <c r="LJZ234" s="598"/>
      <c r="LKA234" s="600"/>
      <c r="LKB234" s="599"/>
      <c r="LKC234" s="599"/>
      <c r="LKD234" s="599"/>
      <c r="LKE234" s="360"/>
      <c r="LKF234" s="600"/>
      <c r="LKG234" s="600"/>
      <c r="LKH234" s="600"/>
      <c r="LKI234" s="598"/>
      <c r="LKJ234" s="598"/>
      <c r="LKK234" s="598"/>
      <c r="LKL234" s="598"/>
      <c r="LKM234" s="598"/>
      <c r="LKN234" s="598"/>
      <c r="LKO234" s="598"/>
      <c r="LKP234" s="598"/>
      <c r="LKQ234" s="600"/>
      <c r="LKR234" s="599"/>
      <c r="LKS234" s="599"/>
      <c r="LKT234" s="599"/>
      <c r="LKU234" s="360"/>
      <c r="LKV234" s="600"/>
      <c r="LKW234" s="600"/>
      <c r="LKX234" s="600"/>
      <c r="LKY234" s="598"/>
      <c r="LKZ234" s="598"/>
      <c r="LLA234" s="598"/>
      <c r="LLB234" s="598"/>
      <c r="LLC234" s="598"/>
      <c r="LLD234" s="598"/>
      <c r="LLE234" s="598"/>
      <c r="LLF234" s="598"/>
      <c r="LLG234" s="600"/>
      <c r="LLH234" s="599"/>
      <c r="LLI234" s="599"/>
      <c r="LLJ234" s="599"/>
      <c r="LLK234" s="360"/>
      <c r="LLL234" s="600"/>
      <c r="LLM234" s="600"/>
      <c r="LLN234" s="600"/>
      <c r="LLO234" s="598"/>
      <c r="LLP234" s="598"/>
      <c r="LLQ234" s="598"/>
      <c r="LLR234" s="598"/>
      <c r="LLS234" s="598"/>
      <c r="LLT234" s="598"/>
      <c r="LLU234" s="598"/>
      <c r="LLV234" s="598"/>
      <c r="LLW234" s="600"/>
      <c r="LLX234" s="599"/>
      <c r="LLY234" s="599"/>
      <c r="LLZ234" s="599"/>
      <c r="LMA234" s="360"/>
      <c r="LMB234" s="600"/>
      <c r="LMC234" s="600"/>
      <c r="LMD234" s="600"/>
      <c r="LME234" s="598"/>
      <c r="LMF234" s="598"/>
      <c r="LMG234" s="598"/>
      <c r="LMH234" s="598"/>
      <c r="LMI234" s="598"/>
      <c r="LMJ234" s="598"/>
      <c r="LMK234" s="598"/>
      <c r="LML234" s="598"/>
      <c r="LMM234" s="600"/>
      <c r="LMN234" s="599"/>
      <c r="LMO234" s="599"/>
      <c r="LMP234" s="599"/>
      <c r="LMQ234" s="360"/>
      <c r="LMR234" s="600"/>
      <c r="LMS234" s="600"/>
      <c r="LMT234" s="600"/>
      <c r="LMU234" s="598"/>
      <c r="LMV234" s="598"/>
      <c r="LMW234" s="598"/>
      <c r="LMX234" s="598"/>
      <c r="LMY234" s="598"/>
      <c r="LMZ234" s="598"/>
      <c r="LNA234" s="598"/>
      <c r="LNB234" s="598"/>
      <c r="LNC234" s="600"/>
      <c r="LND234" s="599"/>
      <c r="LNE234" s="599"/>
      <c r="LNF234" s="599"/>
      <c r="LNG234" s="360"/>
      <c r="LNH234" s="600"/>
      <c r="LNI234" s="600"/>
      <c r="LNJ234" s="600"/>
      <c r="LNK234" s="598"/>
      <c r="LNL234" s="598"/>
      <c r="LNM234" s="598"/>
      <c r="LNN234" s="598"/>
      <c r="LNO234" s="598"/>
      <c r="LNP234" s="598"/>
      <c r="LNQ234" s="598"/>
      <c r="LNR234" s="598"/>
      <c r="LNS234" s="600"/>
      <c r="LNT234" s="599"/>
      <c r="LNU234" s="599"/>
      <c r="LNV234" s="599"/>
      <c r="LNW234" s="360"/>
      <c r="LNX234" s="600"/>
      <c r="LNY234" s="600"/>
      <c r="LNZ234" s="600"/>
      <c r="LOA234" s="598"/>
      <c r="LOB234" s="598"/>
      <c r="LOC234" s="598"/>
      <c r="LOD234" s="598"/>
      <c r="LOE234" s="598"/>
      <c r="LOF234" s="598"/>
      <c r="LOG234" s="598"/>
      <c r="LOH234" s="598"/>
      <c r="LOI234" s="600"/>
      <c r="LOJ234" s="599"/>
      <c r="LOK234" s="599"/>
      <c r="LOL234" s="599"/>
      <c r="LOM234" s="360"/>
      <c r="LON234" s="600"/>
      <c r="LOO234" s="600"/>
      <c r="LOP234" s="600"/>
      <c r="LOQ234" s="598"/>
      <c r="LOR234" s="598"/>
      <c r="LOS234" s="598"/>
      <c r="LOT234" s="598"/>
      <c r="LOU234" s="598"/>
      <c r="LOV234" s="598"/>
      <c r="LOW234" s="598"/>
      <c r="LOX234" s="598"/>
      <c r="LOY234" s="600"/>
      <c r="LOZ234" s="599"/>
      <c r="LPA234" s="599"/>
      <c r="LPB234" s="599"/>
      <c r="LPC234" s="360"/>
      <c r="LPD234" s="600"/>
      <c r="LPE234" s="600"/>
      <c r="LPF234" s="600"/>
      <c r="LPG234" s="598"/>
      <c r="LPH234" s="598"/>
      <c r="LPI234" s="598"/>
      <c r="LPJ234" s="598"/>
      <c r="LPK234" s="598"/>
      <c r="LPL234" s="598"/>
      <c r="LPM234" s="598"/>
      <c r="LPN234" s="598"/>
      <c r="LPO234" s="600"/>
      <c r="LPP234" s="599"/>
      <c r="LPQ234" s="599"/>
      <c r="LPR234" s="599"/>
      <c r="LPS234" s="360"/>
      <c r="LPT234" s="600"/>
      <c r="LPU234" s="600"/>
      <c r="LPV234" s="600"/>
      <c r="LPW234" s="598"/>
      <c r="LPX234" s="598"/>
      <c r="LPY234" s="598"/>
      <c r="LPZ234" s="598"/>
      <c r="LQA234" s="598"/>
      <c r="LQB234" s="598"/>
      <c r="LQC234" s="598"/>
      <c r="LQD234" s="598"/>
      <c r="LQE234" s="600"/>
      <c r="LQF234" s="599"/>
      <c r="LQG234" s="599"/>
      <c r="LQH234" s="599"/>
      <c r="LQI234" s="360"/>
      <c r="LQJ234" s="600"/>
      <c r="LQK234" s="600"/>
      <c r="LQL234" s="600"/>
      <c r="LQM234" s="598"/>
      <c r="LQN234" s="598"/>
      <c r="LQO234" s="598"/>
      <c r="LQP234" s="598"/>
      <c r="LQQ234" s="598"/>
      <c r="LQR234" s="598"/>
      <c r="LQS234" s="598"/>
      <c r="LQT234" s="598"/>
      <c r="LQU234" s="600"/>
      <c r="LQV234" s="599"/>
      <c r="LQW234" s="599"/>
      <c r="LQX234" s="599"/>
      <c r="LQY234" s="360"/>
      <c r="LQZ234" s="600"/>
      <c r="LRA234" s="600"/>
      <c r="LRB234" s="600"/>
      <c r="LRC234" s="598"/>
      <c r="LRD234" s="598"/>
      <c r="LRE234" s="598"/>
      <c r="LRF234" s="598"/>
      <c r="LRG234" s="598"/>
      <c r="LRH234" s="598"/>
      <c r="LRI234" s="598"/>
      <c r="LRJ234" s="598"/>
      <c r="LRK234" s="600"/>
      <c r="LRL234" s="599"/>
      <c r="LRM234" s="599"/>
      <c r="LRN234" s="599"/>
      <c r="LRO234" s="360"/>
      <c r="LRP234" s="600"/>
      <c r="LRQ234" s="600"/>
      <c r="LRR234" s="600"/>
      <c r="LRS234" s="598"/>
      <c r="LRT234" s="598"/>
      <c r="LRU234" s="598"/>
      <c r="LRV234" s="598"/>
      <c r="LRW234" s="598"/>
      <c r="LRX234" s="598"/>
      <c r="LRY234" s="598"/>
      <c r="LRZ234" s="598"/>
      <c r="LSA234" s="600"/>
      <c r="LSB234" s="599"/>
      <c r="LSC234" s="599"/>
      <c r="LSD234" s="599"/>
      <c r="LSE234" s="360"/>
      <c r="LSF234" s="600"/>
      <c r="LSG234" s="600"/>
      <c r="LSH234" s="600"/>
      <c r="LSI234" s="598"/>
      <c r="LSJ234" s="598"/>
      <c r="LSK234" s="598"/>
      <c r="LSL234" s="598"/>
      <c r="LSM234" s="598"/>
      <c r="LSN234" s="598"/>
      <c r="LSO234" s="598"/>
      <c r="LSP234" s="598"/>
      <c r="LSQ234" s="600"/>
      <c r="LSR234" s="599"/>
      <c r="LSS234" s="599"/>
      <c r="LST234" s="599"/>
      <c r="LSU234" s="360"/>
      <c r="LSV234" s="600"/>
      <c r="LSW234" s="600"/>
      <c r="LSX234" s="600"/>
      <c r="LSY234" s="598"/>
      <c r="LSZ234" s="598"/>
      <c r="LTA234" s="598"/>
      <c r="LTB234" s="598"/>
      <c r="LTC234" s="598"/>
      <c r="LTD234" s="598"/>
      <c r="LTE234" s="598"/>
      <c r="LTF234" s="598"/>
      <c r="LTG234" s="600"/>
      <c r="LTH234" s="599"/>
      <c r="LTI234" s="599"/>
      <c r="LTJ234" s="599"/>
      <c r="LTK234" s="360"/>
      <c r="LTL234" s="600"/>
      <c r="LTM234" s="600"/>
      <c r="LTN234" s="600"/>
      <c r="LTO234" s="598"/>
      <c r="LTP234" s="598"/>
      <c r="LTQ234" s="598"/>
      <c r="LTR234" s="598"/>
      <c r="LTS234" s="598"/>
      <c r="LTT234" s="598"/>
      <c r="LTU234" s="598"/>
      <c r="LTV234" s="598"/>
      <c r="LTW234" s="600"/>
      <c r="LTX234" s="599"/>
      <c r="LTY234" s="599"/>
      <c r="LTZ234" s="599"/>
      <c r="LUA234" s="360"/>
      <c r="LUB234" s="600"/>
      <c r="LUC234" s="600"/>
      <c r="LUD234" s="600"/>
      <c r="LUE234" s="598"/>
      <c r="LUF234" s="598"/>
      <c r="LUG234" s="598"/>
      <c r="LUH234" s="598"/>
      <c r="LUI234" s="598"/>
      <c r="LUJ234" s="598"/>
      <c r="LUK234" s="598"/>
      <c r="LUL234" s="598"/>
      <c r="LUM234" s="600"/>
      <c r="LUN234" s="599"/>
      <c r="LUO234" s="599"/>
      <c r="LUP234" s="599"/>
      <c r="LUQ234" s="360"/>
      <c r="LUR234" s="600"/>
      <c r="LUS234" s="600"/>
      <c r="LUT234" s="600"/>
      <c r="LUU234" s="598"/>
      <c r="LUV234" s="598"/>
      <c r="LUW234" s="598"/>
      <c r="LUX234" s="598"/>
      <c r="LUY234" s="598"/>
      <c r="LUZ234" s="598"/>
      <c r="LVA234" s="598"/>
      <c r="LVB234" s="598"/>
      <c r="LVC234" s="600"/>
      <c r="LVD234" s="599"/>
      <c r="LVE234" s="599"/>
      <c r="LVF234" s="599"/>
      <c r="LVG234" s="360"/>
      <c r="LVH234" s="600"/>
      <c r="LVI234" s="600"/>
      <c r="LVJ234" s="600"/>
      <c r="LVK234" s="598"/>
      <c r="LVL234" s="598"/>
      <c r="LVM234" s="598"/>
      <c r="LVN234" s="598"/>
      <c r="LVO234" s="598"/>
      <c r="LVP234" s="598"/>
      <c r="LVQ234" s="598"/>
      <c r="LVR234" s="598"/>
      <c r="LVS234" s="600"/>
      <c r="LVT234" s="599"/>
      <c r="LVU234" s="599"/>
      <c r="LVV234" s="599"/>
      <c r="LVW234" s="360"/>
      <c r="LVX234" s="600"/>
      <c r="LVY234" s="600"/>
      <c r="LVZ234" s="600"/>
      <c r="LWA234" s="598"/>
      <c r="LWB234" s="598"/>
      <c r="LWC234" s="598"/>
      <c r="LWD234" s="598"/>
      <c r="LWE234" s="598"/>
      <c r="LWF234" s="598"/>
      <c r="LWG234" s="598"/>
      <c r="LWH234" s="598"/>
      <c r="LWI234" s="600"/>
      <c r="LWJ234" s="599"/>
      <c r="LWK234" s="599"/>
      <c r="LWL234" s="599"/>
      <c r="LWM234" s="360"/>
      <c r="LWN234" s="600"/>
      <c r="LWO234" s="600"/>
      <c r="LWP234" s="600"/>
      <c r="LWQ234" s="598"/>
      <c r="LWR234" s="598"/>
      <c r="LWS234" s="598"/>
      <c r="LWT234" s="598"/>
      <c r="LWU234" s="598"/>
      <c r="LWV234" s="598"/>
      <c r="LWW234" s="598"/>
      <c r="LWX234" s="598"/>
      <c r="LWY234" s="600"/>
      <c r="LWZ234" s="599"/>
      <c r="LXA234" s="599"/>
      <c r="LXB234" s="599"/>
      <c r="LXC234" s="360"/>
      <c r="LXD234" s="600"/>
      <c r="LXE234" s="600"/>
      <c r="LXF234" s="600"/>
      <c r="LXG234" s="598"/>
      <c r="LXH234" s="598"/>
      <c r="LXI234" s="598"/>
      <c r="LXJ234" s="598"/>
      <c r="LXK234" s="598"/>
      <c r="LXL234" s="598"/>
      <c r="LXM234" s="598"/>
      <c r="LXN234" s="598"/>
      <c r="LXO234" s="600"/>
      <c r="LXP234" s="599"/>
      <c r="LXQ234" s="599"/>
      <c r="LXR234" s="599"/>
      <c r="LXS234" s="360"/>
      <c r="LXT234" s="600"/>
      <c r="LXU234" s="600"/>
      <c r="LXV234" s="600"/>
      <c r="LXW234" s="598"/>
      <c r="LXX234" s="598"/>
      <c r="LXY234" s="598"/>
      <c r="LXZ234" s="598"/>
      <c r="LYA234" s="598"/>
      <c r="LYB234" s="598"/>
      <c r="LYC234" s="598"/>
      <c r="LYD234" s="598"/>
      <c r="LYE234" s="600"/>
      <c r="LYF234" s="599"/>
      <c r="LYG234" s="599"/>
      <c r="LYH234" s="599"/>
      <c r="LYI234" s="360"/>
      <c r="LYJ234" s="600"/>
      <c r="LYK234" s="600"/>
      <c r="LYL234" s="600"/>
      <c r="LYM234" s="598"/>
      <c r="LYN234" s="598"/>
      <c r="LYO234" s="598"/>
      <c r="LYP234" s="598"/>
      <c r="LYQ234" s="598"/>
      <c r="LYR234" s="598"/>
      <c r="LYS234" s="598"/>
      <c r="LYT234" s="598"/>
      <c r="LYU234" s="600"/>
      <c r="LYV234" s="599"/>
      <c r="LYW234" s="599"/>
      <c r="LYX234" s="599"/>
      <c r="LYY234" s="360"/>
      <c r="LYZ234" s="600"/>
      <c r="LZA234" s="600"/>
      <c r="LZB234" s="600"/>
      <c r="LZC234" s="598"/>
      <c r="LZD234" s="598"/>
      <c r="LZE234" s="598"/>
      <c r="LZF234" s="598"/>
      <c r="LZG234" s="598"/>
      <c r="LZH234" s="598"/>
      <c r="LZI234" s="598"/>
      <c r="LZJ234" s="598"/>
      <c r="LZK234" s="600"/>
      <c r="LZL234" s="599"/>
      <c r="LZM234" s="599"/>
      <c r="LZN234" s="599"/>
      <c r="LZO234" s="360"/>
      <c r="LZP234" s="600"/>
      <c r="LZQ234" s="600"/>
      <c r="LZR234" s="600"/>
      <c r="LZS234" s="598"/>
      <c r="LZT234" s="598"/>
      <c r="LZU234" s="598"/>
      <c r="LZV234" s="598"/>
      <c r="LZW234" s="598"/>
      <c r="LZX234" s="598"/>
      <c r="LZY234" s="598"/>
      <c r="LZZ234" s="598"/>
      <c r="MAA234" s="600"/>
      <c r="MAB234" s="599"/>
      <c r="MAC234" s="599"/>
      <c r="MAD234" s="599"/>
      <c r="MAE234" s="360"/>
      <c r="MAF234" s="600"/>
      <c r="MAG234" s="600"/>
      <c r="MAH234" s="600"/>
      <c r="MAI234" s="598"/>
      <c r="MAJ234" s="598"/>
      <c r="MAK234" s="598"/>
      <c r="MAL234" s="598"/>
      <c r="MAM234" s="598"/>
      <c r="MAN234" s="598"/>
      <c r="MAO234" s="598"/>
      <c r="MAP234" s="598"/>
      <c r="MAQ234" s="600"/>
      <c r="MAR234" s="599"/>
      <c r="MAS234" s="599"/>
      <c r="MAT234" s="599"/>
      <c r="MAU234" s="360"/>
      <c r="MAV234" s="600"/>
      <c r="MAW234" s="600"/>
      <c r="MAX234" s="600"/>
      <c r="MAY234" s="598"/>
      <c r="MAZ234" s="598"/>
      <c r="MBA234" s="598"/>
      <c r="MBB234" s="598"/>
      <c r="MBC234" s="598"/>
      <c r="MBD234" s="598"/>
      <c r="MBE234" s="598"/>
      <c r="MBF234" s="598"/>
      <c r="MBG234" s="600"/>
      <c r="MBH234" s="599"/>
      <c r="MBI234" s="599"/>
      <c r="MBJ234" s="599"/>
      <c r="MBK234" s="360"/>
      <c r="MBL234" s="600"/>
      <c r="MBM234" s="600"/>
      <c r="MBN234" s="600"/>
      <c r="MBO234" s="598"/>
      <c r="MBP234" s="598"/>
      <c r="MBQ234" s="598"/>
      <c r="MBR234" s="598"/>
      <c r="MBS234" s="598"/>
      <c r="MBT234" s="598"/>
      <c r="MBU234" s="598"/>
      <c r="MBV234" s="598"/>
      <c r="MBW234" s="600"/>
      <c r="MBX234" s="599"/>
      <c r="MBY234" s="599"/>
      <c r="MBZ234" s="599"/>
      <c r="MCA234" s="360"/>
      <c r="MCB234" s="600"/>
      <c r="MCC234" s="600"/>
      <c r="MCD234" s="600"/>
      <c r="MCE234" s="598"/>
      <c r="MCF234" s="598"/>
      <c r="MCG234" s="598"/>
      <c r="MCH234" s="598"/>
      <c r="MCI234" s="598"/>
      <c r="MCJ234" s="598"/>
      <c r="MCK234" s="598"/>
      <c r="MCL234" s="598"/>
      <c r="MCM234" s="600"/>
      <c r="MCN234" s="599"/>
      <c r="MCO234" s="599"/>
      <c r="MCP234" s="599"/>
      <c r="MCQ234" s="360"/>
      <c r="MCR234" s="600"/>
      <c r="MCS234" s="600"/>
      <c r="MCT234" s="600"/>
      <c r="MCU234" s="598"/>
      <c r="MCV234" s="598"/>
      <c r="MCW234" s="598"/>
      <c r="MCX234" s="598"/>
      <c r="MCY234" s="598"/>
      <c r="MCZ234" s="598"/>
      <c r="MDA234" s="598"/>
      <c r="MDB234" s="598"/>
      <c r="MDC234" s="600"/>
      <c r="MDD234" s="599"/>
      <c r="MDE234" s="599"/>
      <c r="MDF234" s="599"/>
      <c r="MDG234" s="360"/>
      <c r="MDH234" s="600"/>
      <c r="MDI234" s="600"/>
      <c r="MDJ234" s="600"/>
      <c r="MDK234" s="598"/>
      <c r="MDL234" s="598"/>
      <c r="MDM234" s="598"/>
      <c r="MDN234" s="598"/>
      <c r="MDO234" s="598"/>
      <c r="MDP234" s="598"/>
      <c r="MDQ234" s="598"/>
      <c r="MDR234" s="598"/>
      <c r="MDS234" s="600"/>
      <c r="MDT234" s="599"/>
      <c r="MDU234" s="599"/>
      <c r="MDV234" s="599"/>
      <c r="MDW234" s="360"/>
      <c r="MDX234" s="600"/>
      <c r="MDY234" s="600"/>
      <c r="MDZ234" s="600"/>
      <c r="MEA234" s="598"/>
      <c r="MEB234" s="598"/>
      <c r="MEC234" s="598"/>
      <c r="MED234" s="598"/>
      <c r="MEE234" s="598"/>
      <c r="MEF234" s="598"/>
      <c r="MEG234" s="598"/>
      <c r="MEH234" s="598"/>
      <c r="MEI234" s="600"/>
      <c r="MEJ234" s="599"/>
      <c r="MEK234" s="599"/>
      <c r="MEL234" s="599"/>
      <c r="MEM234" s="360"/>
      <c r="MEN234" s="600"/>
      <c r="MEO234" s="600"/>
      <c r="MEP234" s="600"/>
      <c r="MEQ234" s="598"/>
      <c r="MER234" s="598"/>
      <c r="MES234" s="598"/>
      <c r="MET234" s="598"/>
      <c r="MEU234" s="598"/>
      <c r="MEV234" s="598"/>
      <c r="MEW234" s="598"/>
      <c r="MEX234" s="598"/>
      <c r="MEY234" s="600"/>
      <c r="MEZ234" s="599"/>
      <c r="MFA234" s="599"/>
      <c r="MFB234" s="599"/>
      <c r="MFC234" s="360"/>
      <c r="MFD234" s="600"/>
      <c r="MFE234" s="600"/>
      <c r="MFF234" s="600"/>
      <c r="MFG234" s="598"/>
      <c r="MFH234" s="598"/>
      <c r="MFI234" s="598"/>
      <c r="MFJ234" s="598"/>
      <c r="MFK234" s="598"/>
      <c r="MFL234" s="598"/>
      <c r="MFM234" s="598"/>
      <c r="MFN234" s="598"/>
      <c r="MFO234" s="600"/>
      <c r="MFP234" s="599"/>
      <c r="MFQ234" s="599"/>
      <c r="MFR234" s="599"/>
      <c r="MFS234" s="360"/>
      <c r="MFT234" s="600"/>
      <c r="MFU234" s="600"/>
      <c r="MFV234" s="600"/>
      <c r="MFW234" s="598"/>
      <c r="MFX234" s="598"/>
      <c r="MFY234" s="598"/>
      <c r="MFZ234" s="598"/>
      <c r="MGA234" s="598"/>
      <c r="MGB234" s="598"/>
      <c r="MGC234" s="598"/>
      <c r="MGD234" s="598"/>
      <c r="MGE234" s="600"/>
      <c r="MGF234" s="599"/>
      <c r="MGG234" s="599"/>
      <c r="MGH234" s="599"/>
      <c r="MGI234" s="360"/>
      <c r="MGJ234" s="600"/>
      <c r="MGK234" s="600"/>
      <c r="MGL234" s="600"/>
      <c r="MGM234" s="598"/>
      <c r="MGN234" s="598"/>
      <c r="MGO234" s="598"/>
      <c r="MGP234" s="598"/>
      <c r="MGQ234" s="598"/>
      <c r="MGR234" s="598"/>
      <c r="MGS234" s="598"/>
      <c r="MGT234" s="598"/>
      <c r="MGU234" s="600"/>
      <c r="MGV234" s="599"/>
      <c r="MGW234" s="599"/>
      <c r="MGX234" s="599"/>
      <c r="MGY234" s="360"/>
      <c r="MGZ234" s="600"/>
      <c r="MHA234" s="600"/>
      <c r="MHB234" s="600"/>
      <c r="MHC234" s="598"/>
      <c r="MHD234" s="598"/>
      <c r="MHE234" s="598"/>
      <c r="MHF234" s="598"/>
      <c r="MHG234" s="598"/>
      <c r="MHH234" s="598"/>
      <c r="MHI234" s="598"/>
      <c r="MHJ234" s="598"/>
      <c r="MHK234" s="600"/>
      <c r="MHL234" s="599"/>
      <c r="MHM234" s="599"/>
      <c r="MHN234" s="599"/>
      <c r="MHO234" s="360"/>
      <c r="MHP234" s="600"/>
      <c r="MHQ234" s="600"/>
      <c r="MHR234" s="600"/>
      <c r="MHS234" s="598"/>
      <c r="MHT234" s="598"/>
      <c r="MHU234" s="598"/>
      <c r="MHV234" s="598"/>
      <c r="MHW234" s="598"/>
      <c r="MHX234" s="598"/>
      <c r="MHY234" s="598"/>
      <c r="MHZ234" s="598"/>
      <c r="MIA234" s="600"/>
      <c r="MIB234" s="599"/>
      <c r="MIC234" s="599"/>
      <c r="MID234" s="599"/>
      <c r="MIE234" s="360"/>
      <c r="MIF234" s="600"/>
      <c r="MIG234" s="600"/>
      <c r="MIH234" s="600"/>
      <c r="MII234" s="598"/>
      <c r="MIJ234" s="598"/>
      <c r="MIK234" s="598"/>
      <c r="MIL234" s="598"/>
      <c r="MIM234" s="598"/>
      <c r="MIN234" s="598"/>
      <c r="MIO234" s="598"/>
      <c r="MIP234" s="598"/>
      <c r="MIQ234" s="600"/>
      <c r="MIR234" s="599"/>
      <c r="MIS234" s="599"/>
      <c r="MIT234" s="599"/>
      <c r="MIU234" s="360"/>
      <c r="MIV234" s="600"/>
      <c r="MIW234" s="600"/>
      <c r="MIX234" s="600"/>
      <c r="MIY234" s="598"/>
      <c r="MIZ234" s="598"/>
      <c r="MJA234" s="598"/>
      <c r="MJB234" s="598"/>
      <c r="MJC234" s="598"/>
      <c r="MJD234" s="598"/>
      <c r="MJE234" s="598"/>
      <c r="MJF234" s="598"/>
      <c r="MJG234" s="600"/>
      <c r="MJH234" s="599"/>
      <c r="MJI234" s="599"/>
      <c r="MJJ234" s="599"/>
      <c r="MJK234" s="360"/>
      <c r="MJL234" s="600"/>
      <c r="MJM234" s="600"/>
      <c r="MJN234" s="600"/>
      <c r="MJO234" s="598"/>
      <c r="MJP234" s="598"/>
      <c r="MJQ234" s="598"/>
      <c r="MJR234" s="598"/>
      <c r="MJS234" s="598"/>
      <c r="MJT234" s="598"/>
      <c r="MJU234" s="598"/>
      <c r="MJV234" s="598"/>
      <c r="MJW234" s="600"/>
      <c r="MJX234" s="599"/>
      <c r="MJY234" s="599"/>
      <c r="MJZ234" s="599"/>
      <c r="MKA234" s="360"/>
      <c r="MKB234" s="600"/>
      <c r="MKC234" s="600"/>
      <c r="MKD234" s="600"/>
      <c r="MKE234" s="598"/>
      <c r="MKF234" s="598"/>
      <c r="MKG234" s="598"/>
      <c r="MKH234" s="598"/>
      <c r="MKI234" s="598"/>
      <c r="MKJ234" s="598"/>
      <c r="MKK234" s="598"/>
      <c r="MKL234" s="598"/>
      <c r="MKM234" s="600"/>
      <c r="MKN234" s="599"/>
      <c r="MKO234" s="599"/>
      <c r="MKP234" s="599"/>
      <c r="MKQ234" s="360"/>
      <c r="MKR234" s="600"/>
      <c r="MKS234" s="600"/>
      <c r="MKT234" s="600"/>
      <c r="MKU234" s="598"/>
      <c r="MKV234" s="598"/>
      <c r="MKW234" s="598"/>
      <c r="MKX234" s="598"/>
      <c r="MKY234" s="598"/>
      <c r="MKZ234" s="598"/>
      <c r="MLA234" s="598"/>
      <c r="MLB234" s="598"/>
      <c r="MLC234" s="600"/>
      <c r="MLD234" s="599"/>
      <c r="MLE234" s="599"/>
      <c r="MLF234" s="599"/>
      <c r="MLG234" s="360"/>
      <c r="MLH234" s="600"/>
      <c r="MLI234" s="600"/>
      <c r="MLJ234" s="600"/>
      <c r="MLK234" s="598"/>
      <c r="MLL234" s="598"/>
      <c r="MLM234" s="598"/>
      <c r="MLN234" s="598"/>
      <c r="MLO234" s="598"/>
      <c r="MLP234" s="598"/>
      <c r="MLQ234" s="598"/>
      <c r="MLR234" s="598"/>
      <c r="MLS234" s="600"/>
      <c r="MLT234" s="599"/>
      <c r="MLU234" s="599"/>
      <c r="MLV234" s="599"/>
      <c r="MLW234" s="360"/>
      <c r="MLX234" s="600"/>
      <c r="MLY234" s="600"/>
      <c r="MLZ234" s="600"/>
      <c r="MMA234" s="598"/>
      <c r="MMB234" s="598"/>
      <c r="MMC234" s="598"/>
      <c r="MMD234" s="598"/>
      <c r="MME234" s="598"/>
      <c r="MMF234" s="598"/>
      <c r="MMG234" s="598"/>
      <c r="MMH234" s="598"/>
      <c r="MMI234" s="600"/>
      <c r="MMJ234" s="599"/>
      <c r="MMK234" s="599"/>
      <c r="MML234" s="599"/>
      <c r="MMM234" s="360"/>
      <c r="MMN234" s="600"/>
      <c r="MMO234" s="600"/>
      <c r="MMP234" s="600"/>
      <c r="MMQ234" s="598"/>
      <c r="MMR234" s="598"/>
      <c r="MMS234" s="598"/>
      <c r="MMT234" s="598"/>
      <c r="MMU234" s="598"/>
      <c r="MMV234" s="598"/>
      <c r="MMW234" s="598"/>
      <c r="MMX234" s="598"/>
      <c r="MMY234" s="600"/>
      <c r="MMZ234" s="599"/>
      <c r="MNA234" s="599"/>
      <c r="MNB234" s="599"/>
      <c r="MNC234" s="360"/>
      <c r="MND234" s="600"/>
      <c r="MNE234" s="600"/>
      <c r="MNF234" s="600"/>
      <c r="MNG234" s="598"/>
      <c r="MNH234" s="598"/>
      <c r="MNI234" s="598"/>
      <c r="MNJ234" s="598"/>
      <c r="MNK234" s="598"/>
      <c r="MNL234" s="598"/>
      <c r="MNM234" s="598"/>
      <c r="MNN234" s="598"/>
      <c r="MNO234" s="600"/>
      <c r="MNP234" s="599"/>
      <c r="MNQ234" s="599"/>
      <c r="MNR234" s="599"/>
      <c r="MNS234" s="360"/>
      <c r="MNT234" s="600"/>
      <c r="MNU234" s="600"/>
      <c r="MNV234" s="600"/>
      <c r="MNW234" s="598"/>
      <c r="MNX234" s="598"/>
      <c r="MNY234" s="598"/>
      <c r="MNZ234" s="598"/>
      <c r="MOA234" s="598"/>
      <c r="MOB234" s="598"/>
      <c r="MOC234" s="598"/>
      <c r="MOD234" s="598"/>
      <c r="MOE234" s="600"/>
      <c r="MOF234" s="599"/>
      <c r="MOG234" s="599"/>
      <c r="MOH234" s="599"/>
      <c r="MOI234" s="360"/>
      <c r="MOJ234" s="600"/>
      <c r="MOK234" s="600"/>
      <c r="MOL234" s="600"/>
      <c r="MOM234" s="598"/>
      <c r="MON234" s="598"/>
      <c r="MOO234" s="598"/>
      <c r="MOP234" s="598"/>
      <c r="MOQ234" s="598"/>
      <c r="MOR234" s="598"/>
      <c r="MOS234" s="598"/>
      <c r="MOT234" s="598"/>
      <c r="MOU234" s="600"/>
      <c r="MOV234" s="599"/>
      <c r="MOW234" s="599"/>
      <c r="MOX234" s="599"/>
      <c r="MOY234" s="360"/>
      <c r="MOZ234" s="600"/>
      <c r="MPA234" s="600"/>
      <c r="MPB234" s="600"/>
      <c r="MPC234" s="598"/>
      <c r="MPD234" s="598"/>
      <c r="MPE234" s="598"/>
      <c r="MPF234" s="598"/>
      <c r="MPG234" s="598"/>
      <c r="MPH234" s="598"/>
      <c r="MPI234" s="598"/>
      <c r="MPJ234" s="598"/>
      <c r="MPK234" s="600"/>
      <c r="MPL234" s="599"/>
      <c r="MPM234" s="599"/>
      <c r="MPN234" s="599"/>
      <c r="MPO234" s="360"/>
      <c r="MPP234" s="600"/>
      <c r="MPQ234" s="600"/>
      <c r="MPR234" s="600"/>
      <c r="MPS234" s="598"/>
      <c r="MPT234" s="598"/>
      <c r="MPU234" s="598"/>
      <c r="MPV234" s="598"/>
      <c r="MPW234" s="598"/>
      <c r="MPX234" s="598"/>
      <c r="MPY234" s="598"/>
      <c r="MPZ234" s="598"/>
      <c r="MQA234" s="600"/>
      <c r="MQB234" s="599"/>
      <c r="MQC234" s="599"/>
      <c r="MQD234" s="599"/>
      <c r="MQE234" s="360"/>
      <c r="MQF234" s="600"/>
      <c r="MQG234" s="600"/>
      <c r="MQH234" s="600"/>
      <c r="MQI234" s="598"/>
      <c r="MQJ234" s="598"/>
      <c r="MQK234" s="598"/>
      <c r="MQL234" s="598"/>
      <c r="MQM234" s="598"/>
      <c r="MQN234" s="598"/>
      <c r="MQO234" s="598"/>
      <c r="MQP234" s="598"/>
      <c r="MQQ234" s="600"/>
      <c r="MQR234" s="599"/>
      <c r="MQS234" s="599"/>
      <c r="MQT234" s="599"/>
      <c r="MQU234" s="360"/>
      <c r="MQV234" s="600"/>
      <c r="MQW234" s="600"/>
      <c r="MQX234" s="600"/>
      <c r="MQY234" s="598"/>
      <c r="MQZ234" s="598"/>
      <c r="MRA234" s="598"/>
      <c r="MRB234" s="598"/>
      <c r="MRC234" s="598"/>
      <c r="MRD234" s="598"/>
      <c r="MRE234" s="598"/>
      <c r="MRF234" s="598"/>
      <c r="MRG234" s="600"/>
      <c r="MRH234" s="599"/>
      <c r="MRI234" s="599"/>
      <c r="MRJ234" s="599"/>
      <c r="MRK234" s="360"/>
      <c r="MRL234" s="600"/>
      <c r="MRM234" s="600"/>
      <c r="MRN234" s="600"/>
      <c r="MRO234" s="598"/>
      <c r="MRP234" s="598"/>
      <c r="MRQ234" s="598"/>
      <c r="MRR234" s="598"/>
      <c r="MRS234" s="598"/>
      <c r="MRT234" s="598"/>
      <c r="MRU234" s="598"/>
      <c r="MRV234" s="598"/>
      <c r="MRW234" s="600"/>
      <c r="MRX234" s="599"/>
      <c r="MRY234" s="599"/>
      <c r="MRZ234" s="599"/>
      <c r="MSA234" s="360"/>
      <c r="MSB234" s="600"/>
      <c r="MSC234" s="600"/>
      <c r="MSD234" s="600"/>
      <c r="MSE234" s="598"/>
      <c r="MSF234" s="598"/>
      <c r="MSG234" s="598"/>
      <c r="MSH234" s="598"/>
      <c r="MSI234" s="598"/>
      <c r="MSJ234" s="598"/>
      <c r="MSK234" s="598"/>
      <c r="MSL234" s="598"/>
      <c r="MSM234" s="600"/>
      <c r="MSN234" s="599"/>
      <c r="MSO234" s="599"/>
      <c r="MSP234" s="599"/>
      <c r="MSQ234" s="360"/>
      <c r="MSR234" s="600"/>
      <c r="MSS234" s="600"/>
      <c r="MST234" s="600"/>
      <c r="MSU234" s="598"/>
      <c r="MSV234" s="598"/>
      <c r="MSW234" s="598"/>
      <c r="MSX234" s="598"/>
      <c r="MSY234" s="598"/>
      <c r="MSZ234" s="598"/>
      <c r="MTA234" s="598"/>
      <c r="MTB234" s="598"/>
      <c r="MTC234" s="600"/>
      <c r="MTD234" s="599"/>
      <c r="MTE234" s="599"/>
      <c r="MTF234" s="599"/>
      <c r="MTG234" s="360"/>
      <c r="MTH234" s="600"/>
      <c r="MTI234" s="600"/>
      <c r="MTJ234" s="600"/>
      <c r="MTK234" s="598"/>
      <c r="MTL234" s="598"/>
      <c r="MTM234" s="598"/>
      <c r="MTN234" s="598"/>
      <c r="MTO234" s="598"/>
      <c r="MTP234" s="598"/>
      <c r="MTQ234" s="598"/>
      <c r="MTR234" s="598"/>
      <c r="MTS234" s="600"/>
      <c r="MTT234" s="599"/>
      <c r="MTU234" s="599"/>
      <c r="MTV234" s="599"/>
      <c r="MTW234" s="360"/>
      <c r="MTX234" s="600"/>
      <c r="MTY234" s="600"/>
      <c r="MTZ234" s="600"/>
      <c r="MUA234" s="598"/>
      <c r="MUB234" s="598"/>
      <c r="MUC234" s="598"/>
      <c r="MUD234" s="598"/>
      <c r="MUE234" s="598"/>
      <c r="MUF234" s="598"/>
      <c r="MUG234" s="598"/>
      <c r="MUH234" s="598"/>
      <c r="MUI234" s="600"/>
      <c r="MUJ234" s="599"/>
      <c r="MUK234" s="599"/>
      <c r="MUL234" s="599"/>
      <c r="MUM234" s="360"/>
      <c r="MUN234" s="600"/>
      <c r="MUO234" s="600"/>
      <c r="MUP234" s="600"/>
      <c r="MUQ234" s="598"/>
      <c r="MUR234" s="598"/>
      <c r="MUS234" s="598"/>
      <c r="MUT234" s="598"/>
      <c r="MUU234" s="598"/>
      <c r="MUV234" s="598"/>
      <c r="MUW234" s="598"/>
      <c r="MUX234" s="598"/>
      <c r="MUY234" s="600"/>
      <c r="MUZ234" s="599"/>
      <c r="MVA234" s="599"/>
      <c r="MVB234" s="599"/>
      <c r="MVC234" s="360"/>
      <c r="MVD234" s="600"/>
      <c r="MVE234" s="600"/>
      <c r="MVF234" s="600"/>
      <c r="MVG234" s="598"/>
      <c r="MVH234" s="598"/>
      <c r="MVI234" s="598"/>
      <c r="MVJ234" s="598"/>
      <c r="MVK234" s="598"/>
      <c r="MVL234" s="598"/>
      <c r="MVM234" s="598"/>
      <c r="MVN234" s="598"/>
      <c r="MVO234" s="600"/>
      <c r="MVP234" s="599"/>
      <c r="MVQ234" s="599"/>
      <c r="MVR234" s="599"/>
      <c r="MVS234" s="360"/>
      <c r="MVT234" s="600"/>
      <c r="MVU234" s="600"/>
      <c r="MVV234" s="600"/>
      <c r="MVW234" s="598"/>
      <c r="MVX234" s="598"/>
      <c r="MVY234" s="598"/>
      <c r="MVZ234" s="598"/>
      <c r="MWA234" s="598"/>
      <c r="MWB234" s="598"/>
      <c r="MWC234" s="598"/>
      <c r="MWD234" s="598"/>
      <c r="MWE234" s="600"/>
      <c r="MWF234" s="599"/>
      <c r="MWG234" s="599"/>
      <c r="MWH234" s="599"/>
      <c r="MWI234" s="360"/>
      <c r="MWJ234" s="600"/>
      <c r="MWK234" s="600"/>
      <c r="MWL234" s="600"/>
      <c r="MWM234" s="598"/>
      <c r="MWN234" s="598"/>
      <c r="MWO234" s="598"/>
      <c r="MWP234" s="598"/>
      <c r="MWQ234" s="598"/>
      <c r="MWR234" s="598"/>
      <c r="MWS234" s="598"/>
      <c r="MWT234" s="598"/>
      <c r="MWU234" s="600"/>
      <c r="MWV234" s="599"/>
      <c r="MWW234" s="599"/>
      <c r="MWX234" s="599"/>
      <c r="MWY234" s="360"/>
      <c r="MWZ234" s="600"/>
      <c r="MXA234" s="600"/>
      <c r="MXB234" s="600"/>
      <c r="MXC234" s="598"/>
      <c r="MXD234" s="598"/>
      <c r="MXE234" s="598"/>
      <c r="MXF234" s="598"/>
      <c r="MXG234" s="598"/>
      <c r="MXH234" s="598"/>
      <c r="MXI234" s="598"/>
      <c r="MXJ234" s="598"/>
      <c r="MXK234" s="600"/>
      <c r="MXL234" s="599"/>
      <c r="MXM234" s="599"/>
      <c r="MXN234" s="599"/>
      <c r="MXO234" s="360"/>
      <c r="MXP234" s="600"/>
      <c r="MXQ234" s="600"/>
      <c r="MXR234" s="600"/>
      <c r="MXS234" s="598"/>
      <c r="MXT234" s="598"/>
      <c r="MXU234" s="598"/>
      <c r="MXV234" s="598"/>
      <c r="MXW234" s="598"/>
      <c r="MXX234" s="598"/>
      <c r="MXY234" s="598"/>
      <c r="MXZ234" s="598"/>
      <c r="MYA234" s="600"/>
      <c r="MYB234" s="599"/>
      <c r="MYC234" s="599"/>
      <c r="MYD234" s="599"/>
      <c r="MYE234" s="360"/>
      <c r="MYF234" s="600"/>
      <c r="MYG234" s="600"/>
      <c r="MYH234" s="600"/>
      <c r="MYI234" s="598"/>
      <c r="MYJ234" s="598"/>
      <c r="MYK234" s="598"/>
      <c r="MYL234" s="598"/>
      <c r="MYM234" s="598"/>
      <c r="MYN234" s="598"/>
      <c r="MYO234" s="598"/>
      <c r="MYP234" s="598"/>
      <c r="MYQ234" s="600"/>
      <c r="MYR234" s="599"/>
      <c r="MYS234" s="599"/>
      <c r="MYT234" s="599"/>
      <c r="MYU234" s="360"/>
      <c r="MYV234" s="600"/>
      <c r="MYW234" s="600"/>
      <c r="MYX234" s="600"/>
      <c r="MYY234" s="598"/>
      <c r="MYZ234" s="598"/>
      <c r="MZA234" s="598"/>
      <c r="MZB234" s="598"/>
      <c r="MZC234" s="598"/>
      <c r="MZD234" s="598"/>
      <c r="MZE234" s="598"/>
      <c r="MZF234" s="598"/>
      <c r="MZG234" s="600"/>
      <c r="MZH234" s="599"/>
      <c r="MZI234" s="599"/>
      <c r="MZJ234" s="599"/>
      <c r="MZK234" s="360"/>
      <c r="MZL234" s="600"/>
      <c r="MZM234" s="600"/>
      <c r="MZN234" s="600"/>
      <c r="MZO234" s="598"/>
      <c r="MZP234" s="598"/>
      <c r="MZQ234" s="598"/>
      <c r="MZR234" s="598"/>
      <c r="MZS234" s="598"/>
      <c r="MZT234" s="598"/>
      <c r="MZU234" s="598"/>
      <c r="MZV234" s="598"/>
      <c r="MZW234" s="600"/>
      <c r="MZX234" s="599"/>
      <c r="MZY234" s="599"/>
      <c r="MZZ234" s="599"/>
      <c r="NAA234" s="360"/>
      <c r="NAB234" s="600"/>
      <c r="NAC234" s="600"/>
      <c r="NAD234" s="600"/>
      <c r="NAE234" s="598"/>
      <c r="NAF234" s="598"/>
      <c r="NAG234" s="598"/>
      <c r="NAH234" s="598"/>
      <c r="NAI234" s="598"/>
      <c r="NAJ234" s="598"/>
      <c r="NAK234" s="598"/>
      <c r="NAL234" s="598"/>
      <c r="NAM234" s="600"/>
      <c r="NAN234" s="599"/>
      <c r="NAO234" s="599"/>
      <c r="NAP234" s="599"/>
      <c r="NAQ234" s="360"/>
      <c r="NAR234" s="600"/>
      <c r="NAS234" s="600"/>
      <c r="NAT234" s="600"/>
      <c r="NAU234" s="598"/>
      <c r="NAV234" s="598"/>
      <c r="NAW234" s="598"/>
      <c r="NAX234" s="598"/>
      <c r="NAY234" s="598"/>
      <c r="NAZ234" s="598"/>
      <c r="NBA234" s="598"/>
      <c r="NBB234" s="598"/>
      <c r="NBC234" s="600"/>
      <c r="NBD234" s="599"/>
      <c r="NBE234" s="599"/>
      <c r="NBF234" s="599"/>
      <c r="NBG234" s="360"/>
      <c r="NBH234" s="600"/>
      <c r="NBI234" s="600"/>
      <c r="NBJ234" s="600"/>
      <c r="NBK234" s="598"/>
      <c r="NBL234" s="598"/>
      <c r="NBM234" s="598"/>
      <c r="NBN234" s="598"/>
      <c r="NBO234" s="598"/>
      <c r="NBP234" s="598"/>
      <c r="NBQ234" s="598"/>
      <c r="NBR234" s="598"/>
      <c r="NBS234" s="600"/>
      <c r="NBT234" s="599"/>
      <c r="NBU234" s="599"/>
      <c r="NBV234" s="599"/>
      <c r="NBW234" s="360"/>
      <c r="NBX234" s="600"/>
      <c r="NBY234" s="600"/>
      <c r="NBZ234" s="600"/>
      <c r="NCA234" s="598"/>
      <c r="NCB234" s="598"/>
      <c r="NCC234" s="598"/>
      <c r="NCD234" s="598"/>
      <c r="NCE234" s="598"/>
      <c r="NCF234" s="598"/>
      <c r="NCG234" s="598"/>
      <c r="NCH234" s="598"/>
      <c r="NCI234" s="600"/>
      <c r="NCJ234" s="599"/>
      <c r="NCK234" s="599"/>
      <c r="NCL234" s="599"/>
      <c r="NCM234" s="360"/>
      <c r="NCN234" s="600"/>
      <c r="NCO234" s="600"/>
      <c r="NCP234" s="600"/>
      <c r="NCQ234" s="598"/>
      <c r="NCR234" s="598"/>
      <c r="NCS234" s="598"/>
      <c r="NCT234" s="598"/>
      <c r="NCU234" s="598"/>
      <c r="NCV234" s="598"/>
      <c r="NCW234" s="598"/>
      <c r="NCX234" s="598"/>
      <c r="NCY234" s="600"/>
      <c r="NCZ234" s="599"/>
      <c r="NDA234" s="599"/>
      <c r="NDB234" s="599"/>
      <c r="NDC234" s="360"/>
      <c r="NDD234" s="600"/>
      <c r="NDE234" s="600"/>
      <c r="NDF234" s="600"/>
      <c r="NDG234" s="598"/>
      <c r="NDH234" s="598"/>
      <c r="NDI234" s="598"/>
      <c r="NDJ234" s="598"/>
      <c r="NDK234" s="598"/>
      <c r="NDL234" s="598"/>
      <c r="NDM234" s="598"/>
      <c r="NDN234" s="598"/>
      <c r="NDO234" s="600"/>
      <c r="NDP234" s="599"/>
      <c r="NDQ234" s="599"/>
      <c r="NDR234" s="599"/>
      <c r="NDS234" s="360"/>
      <c r="NDT234" s="600"/>
      <c r="NDU234" s="600"/>
      <c r="NDV234" s="600"/>
      <c r="NDW234" s="598"/>
      <c r="NDX234" s="598"/>
      <c r="NDY234" s="598"/>
      <c r="NDZ234" s="598"/>
      <c r="NEA234" s="598"/>
      <c r="NEB234" s="598"/>
      <c r="NEC234" s="598"/>
      <c r="NED234" s="598"/>
      <c r="NEE234" s="600"/>
      <c r="NEF234" s="599"/>
      <c r="NEG234" s="599"/>
      <c r="NEH234" s="599"/>
      <c r="NEI234" s="360"/>
      <c r="NEJ234" s="600"/>
      <c r="NEK234" s="600"/>
      <c r="NEL234" s="600"/>
      <c r="NEM234" s="598"/>
      <c r="NEN234" s="598"/>
      <c r="NEO234" s="598"/>
      <c r="NEP234" s="598"/>
      <c r="NEQ234" s="598"/>
      <c r="NER234" s="598"/>
      <c r="NES234" s="598"/>
      <c r="NET234" s="598"/>
      <c r="NEU234" s="600"/>
      <c r="NEV234" s="599"/>
      <c r="NEW234" s="599"/>
      <c r="NEX234" s="599"/>
      <c r="NEY234" s="360"/>
      <c r="NEZ234" s="600"/>
      <c r="NFA234" s="600"/>
      <c r="NFB234" s="600"/>
      <c r="NFC234" s="598"/>
      <c r="NFD234" s="598"/>
      <c r="NFE234" s="598"/>
      <c r="NFF234" s="598"/>
      <c r="NFG234" s="598"/>
      <c r="NFH234" s="598"/>
      <c r="NFI234" s="598"/>
      <c r="NFJ234" s="598"/>
      <c r="NFK234" s="600"/>
      <c r="NFL234" s="599"/>
      <c r="NFM234" s="599"/>
      <c r="NFN234" s="599"/>
      <c r="NFO234" s="360"/>
      <c r="NFP234" s="600"/>
      <c r="NFQ234" s="600"/>
      <c r="NFR234" s="600"/>
      <c r="NFS234" s="598"/>
      <c r="NFT234" s="598"/>
      <c r="NFU234" s="598"/>
      <c r="NFV234" s="598"/>
      <c r="NFW234" s="598"/>
      <c r="NFX234" s="598"/>
      <c r="NFY234" s="598"/>
      <c r="NFZ234" s="598"/>
      <c r="NGA234" s="600"/>
      <c r="NGB234" s="599"/>
      <c r="NGC234" s="599"/>
      <c r="NGD234" s="599"/>
      <c r="NGE234" s="360"/>
      <c r="NGF234" s="600"/>
      <c r="NGG234" s="600"/>
      <c r="NGH234" s="600"/>
      <c r="NGI234" s="598"/>
      <c r="NGJ234" s="598"/>
      <c r="NGK234" s="598"/>
      <c r="NGL234" s="598"/>
      <c r="NGM234" s="598"/>
      <c r="NGN234" s="598"/>
      <c r="NGO234" s="598"/>
      <c r="NGP234" s="598"/>
      <c r="NGQ234" s="600"/>
      <c r="NGR234" s="599"/>
      <c r="NGS234" s="599"/>
      <c r="NGT234" s="599"/>
      <c r="NGU234" s="360"/>
      <c r="NGV234" s="600"/>
      <c r="NGW234" s="600"/>
      <c r="NGX234" s="600"/>
      <c r="NGY234" s="598"/>
      <c r="NGZ234" s="598"/>
      <c r="NHA234" s="598"/>
      <c r="NHB234" s="598"/>
      <c r="NHC234" s="598"/>
      <c r="NHD234" s="598"/>
      <c r="NHE234" s="598"/>
      <c r="NHF234" s="598"/>
      <c r="NHG234" s="600"/>
      <c r="NHH234" s="599"/>
      <c r="NHI234" s="599"/>
      <c r="NHJ234" s="599"/>
      <c r="NHK234" s="360"/>
      <c r="NHL234" s="600"/>
      <c r="NHM234" s="600"/>
      <c r="NHN234" s="600"/>
      <c r="NHO234" s="598"/>
      <c r="NHP234" s="598"/>
      <c r="NHQ234" s="598"/>
      <c r="NHR234" s="598"/>
      <c r="NHS234" s="598"/>
      <c r="NHT234" s="598"/>
      <c r="NHU234" s="598"/>
      <c r="NHV234" s="598"/>
      <c r="NHW234" s="600"/>
      <c r="NHX234" s="599"/>
      <c r="NHY234" s="599"/>
      <c r="NHZ234" s="599"/>
      <c r="NIA234" s="360"/>
      <c r="NIB234" s="600"/>
      <c r="NIC234" s="600"/>
      <c r="NID234" s="600"/>
      <c r="NIE234" s="598"/>
      <c r="NIF234" s="598"/>
      <c r="NIG234" s="598"/>
      <c r="NIH234" s="598"/>
      <c r="NII234" s="598"/>
      <c r="NIJ234" s="598"/>
      <c r="NIK234" s="598"/>
      <c r="NIL234" s="598"/>
      <c r="NIM234" s="600"/>
      <c r="NIN234" s="599"/>
      <c r="NIO234" s="599"/>
      <c r="NIP234" s="599"/>
      <c r="NIQ234" s="360"/>
      <c r="NIR234" s="600"/>
      <c r="NIS234" s="600"/>
      <c r="NIT234" s="600"/>
      <c r="NIU234" s="598"/>
      <c r="NIV234" s="598"/>
      <c r="NIW234" s="598"/>
      <c r="NIX234" s="598"/>
      <c r="NIY234" s="598"/>
      <c r="NIZ234" s="598"/>
      <c r="NJA234" s="598"/>
      <c r="NJB234" s="598"/>
      <c r="NJC234" s="600"/>
      <c r="NJD234" s="599"/>
      <c r="NJE234" s="599"/>
      <c r="NJF234" s="599"/>
      <c r="NJG234" s="360"/>
      <c r="NJH234" s="600"/>
      <c r="NJI234" s="600"/>
      <c r="NJJ234" s="600"/>
      <c r="NJK234" s="598"/>
      <c r="NJL234" s="598"/>
      <c r="NJM234" s="598"/>
      <c r="NJN234" s="598"/>
      <c r="NJO234" s="598"/>
      <c r="NJP234" s="598"/>
      <c r="NJQ234" s="598"/>
      <c r="NJR234" s="598"/>
      <c r="NJS234" s="600"/>
      <c r="NJT234" s="599"/>
      <c r="NJU234" s="599"/>
      <c r="NJV234" s="599"/>
      <c r="NJW234" s="360"/>
      <c r="NJX234" s="600"/>
      <c r="NJY234" s="600"/>
      <c r="NJZ234" s="600"/>
      <c r="NKA234" s="598"/>
      <c r="NKB234" s="598"/>
      <c r="NKC234" s="598"/>
      <c r="NKD234" s="598"/>
      <c r="NKE234" s="598"/>
      <c r="NKF234" s="598"/>
      <c r="NKG234" s="598"/>
      <c r="NKH234" s="598"/>
      <c r="NKI234" s="600"/>
      <c r="NKJ234" s="599"/>
      <c r="NKK234" s="599"/>
      <c r="NKL234" s="599"/>
      <c r="NKM234" s="360"/>
      <c r="NKN234" s="600"/>
      <c r="NKO234" s="600"/>
      <c r="NKP234" s="600"/>
      <c r="NKQ234" s="598"/>
      <c r="NKR234" s="598"/>
      <c r="NKS234" s="598"/>
      <c r="NKT234" s="598"/>
      <c r="NKU234" s="598"/>
      <c r="NKV234" s="598"/>
      <c r="NKW234" s="598"/>
      <c r="NKX234" s="598"/>
      <c r="NKY234" s="600"/>
      <c r="NKZ234" s="599"/>
      <c r="NLA234" s="599"/>
      <c r="NLB234" s="599"/>
      <c r="NLC234" s="360"/>
      <c r="NLD234" s="600"/>
      <c r="NLE234" s="600"/>
      <c r="NLF234" s="600"/>
      <c r="NLG234" s="598"/>
      <c r="NLH234" s="598"/>
      <c r="NLI234" s="598"/>
      <c r="NLJ234" s="598"/>
      <c r="NLK234" s="598"/>
      <c r="NLL234" s="598"/>
      <c r="NLM234" s="598"/>
      <c r="NLN234" s="598"/>
      <c r="NLO234" s="600"/>
      <c r="NLP234" s="599"/>
      <c r="NLQ234" s="599"/>
      <c r="NLR234" s="599"/>
      <c r="NLS234" s="360"/>
      <c r="NLT234" s="600"/>
      <c r="NLU234" s="600"/>
      <c r="NLV234" s="600"/>
      <c r="NLW234" s="598"/>
      <c r="NLX234" s="598"/>
      <c r="NLY234" s="598"/>
      <c r="NLZ234" s="598"/>
      <c r="NMA234" s="598"/>
      <c r="NMB234" s="598"/>
      <c r="NMC234" s="598"/>
      <c r="NMD234" s="598"/>
      <c r="NME234" s="600"/>
      <c r="NMF234" s="599"/>
      <c r="NMG234" s="599"/>
      <c r="NMH234" s="599"/>
      <c r="NMI234" s="360"/>
      <c r="NMJ234" s="600"/>
      <c r="NMK234" s="600"/>
      <c r="NML234" s="600"/>
      <c r="NMM234" s="598"/>
      <c r="NMN234" s="598"/>
      <c r="NMO234" s="598"/>
      <c r="NMP234" s="598"/>
      <c r="NMQ234" s="598"/>
      <c r="NMR234" s="598"/>
      <c r="NMS234" s="598"/>
      <c r="NMT234" s="598"/>
      <c r="NMU234" s="600"/>
      <c r="NMV234" s="599"/>
      <c r="NMW234" s="599"/>
      <c r="NMX234" s="599"/>
      <c r="NMY234" s="360"/>
      <c r="NMZ234" s="600"/>
      <c r="NNA234" s="600"/>
      <c r="NNB234" s="600"/>
      <c r="NNC234" s="598"/>
      <c r="NND234" s="598"/>
      <c r="NNE234" s="598"/>
      <c r="NNF234" s="598"/>
      <c r="NNG234" s="598"/>
      <c r="NNH234" s="598"/>
      <c r="NNI234" s="598"/>
      <c r="NNJ234" s="598"/>
      <c r="NNK234" s="600"/>
      <c r="NNL234" s="599"/>
      <c r="NNM234" s="599"/>
      <c r="NNN234" s="599"/>
      <c r="NNO234" s="360"/>
      <c r="NNP234" s="600"/>
      <c r="NNQ234" s="600"/>
      <c r="NNR234" s="600"/>
      <c r="NNS234" s="598"/>
      <c r="NNT234" s="598"/>
      <c r="NNU234" s="598"/>
      <c r="NNV234" s="598"/>
      <c r="NNW234" s="598"/>
      <c r="NNX234" s="598"/>
      <c r="NNY234" s="598"/>
      <c r="NNZ234" s="598"/>
      <c r="NOA234" s="600"/>
      <c r="NOB234" s="599"/>
      <c r="NOC234" s="599"/>
      <c r="NOD234" s="599"/>
      <c r="NOE234" s="360"/>
      <c r="NOF234" s="600"/>
      <c r="NOG234" s="600"/>
      <c r="NOH234" s="600"/>
      <c r="NOI234" s="598"/>
      <c r="NOJ234" s="598"/>
      <c r="NOK234" s="598"/>
      <c r="NOL234" s="598"/>
      <c r="NOM234" s="598"/>
      <c r="NON234" s="598"/>
      <c r="NOO234" s="598"/>
      <c r="NOP234" s="598"/>
      <c r="NOQ234" s="600"/>
      <c r="NOR234" s="599"/>
      <c r="NOS234" s="599"/>
      <c r="NOT234" s="599"/>
      <c r="NOU234" s="360"/>
      <c r="NOV234" s="600"/>
      <c r="NOW234" s="600"/>
      <c r="NOX234" s="600"/>
      <c r="NOY234" s="598"/>
      <c r="NOZ234" s="598"/>
      <c r="NPA234" s="598"/>
      <c r="NPB234" s="598"/>
      <c r="NPC234" s="598"/>
      <c r="NPD234" s="598"/>
      <c r="NPE234" s="598"/>
      <c r="NPF234" s="598"/>
      <c r="NPG234" s="600"/>
      <c r="NPH234" s="599"/>
      <c r="NPI234" s="599"/>
      <c r="NPJ234" s="599"/>
      <c r="NPK234" s="360"/>
      <c r="NPL234" s="600"/>
      <c r="NPM234" s="600"/>
      <c r="NPN234" s="600"/>
      <c r="NPO234" s="598"/>
      <c r="NPP234" s="598"/>
      <c r="NPQ234" s="598"/>
      <c r="NPR234" s="598"/>
      <c r="NPS234" s="598"/>
      <c r="NPT234" s="598"/>
      <c r="NPU234" s="598"/>
      <c r="NPV234" s="598"/>
      <c r="NPW234" s="600"/>
      <c r="NPX234" s="599"/>
      <c r="NPY234" s="599"/>
      <c r="NPZ234" s="599"/>
      <c r="NQA234" s="360"/>
      <c r="NQB234" s="600"/>
      <c r="NQC234" s="600"/>
      <c r="NQD234" s="600"/>
      <c r="NQE234" s="598"/>
      <c r="NQF234" s="598"/>
      <c r="NQG234" s="598"/>
      <c r="NQH234" s="598"/>
      <c r="NQI234" s="598"/>
      <c r="NQJ234" s="598"/>
      <c r="NQK234" s="598"/>
      <c r="NQL234" s="598"/>
      <c r="NQM234" s="600"/>
      <c r="NQN234" s="599"/>
      <c r="NQO234" s="599"/>
      <c r="NQP234" s="599"/>
      <c r="NQQ234" s="360"/>
      <c r="NQR234" s="600"/>
      <c r="NQS234" s="600"/>
      <c r="NQT234" s="600"/>
      <c r="NQU234" s="598"/>
      <c r="NQV234" s="598"/>
      <c r="NQW234" s="598"/>
      <c r="NQX234" s="598"/>
      <c r="NQY234" s="598"/>
      <c r="NQZ234" s="598"/>
      <c r="NRA234" s="598"/>
      <c r="NRB234" s="598"/>
      <c r="NRC234" s="600"/>
      <c r="NRD234" s="599"/>
      <c r="NRE234" s="599"/>
      <c r="NRF234" s="599"/>
      <c r="NRG234" s="360"/>
      <c r="NRH234" s="600"/>
      <c r="NRI234" s="600"/>
      <c r="NRJ234" s="600"/>
      <c r="NRK234" s="598"/>
      <c r="NRL234" s="598"/>
      <c r="NRM234" s="598"/>
      <c r="NRN234" s="598"/>
      <c r="NRO234" s="598"/>
      <c r="NRP234" s="598"/>
      <c r="NRQ234" s="598"/>
      <c r="NRR234" s="598"/>
      <c r="NRS234" s="600"/>
      <c r="NRT234" s="599"/>
      <c r="NRU234" s="599"/>
      <c r="NRV234" s="599"/>
      <c r="NRW234" s="360"/>
      <c r="NRX234" s="600"/>
      <c r="NRY234" s="600"/>
      <c r="NRZ234" s="600"/>
      <c r="NSA234" s="598"/>
      <c r="NSB234" s="598"/>
      <c r="NSC234" s="598"/>
      <c r="NSD234" s="598"/>
      <c r="NSE234" s="598"/>
      <c r="NSF234" s="598"/>
      <c r="NSG234" s="598"/>
      <c r="NSH234" s="598"/>
      <c r="NSI234" s="600"/>
      <c r="NSJ234" s="599"/>
      <c r="NSK234" s="599"/>
      <c r="NSL234" s="599"/>
      <c r="NSM234" s="360"/>
      <c r="NSN234" s="600"/>
      <c r="NSO234" s="600"/>
      <c r="NSP234" s="600"/>
      <c r="NSQ234" s="598"/>
      <c r="NSR234" s="598"/>
      <c r="NSS234" s="598"/>
      <c r="NST234" s="598"/>
      <c r="NSU234" s="598"/>
      <c r="NSV234" s="598"/>
      <c r="NSW234" s="598"/>
      <c r="NSX234" s="598"/>
      <c r="NSY234" s="600"/>
      <c r="NSZ234" s="599"/>
      <c r="NTA234" s="599"/>
      <c r="NTB234" s="599"/>
      <c r="NTC234" s="360"/>
      <c r="NTD234" s="600"/>
      <c r="NTE234" s="600"/>
      <c r="NTF234" s="600"/>
      <c r="NTG234" s="598"/>
      <c r="NTH234" s="598"/>
      <c r="NTI234" s="598"/>
      <c r="NTJ234" s="598"/>
      <c r="NTK234" s="598"/>
      <c r="NTL234" s="598"/>
      <c r="NTM234" s="598"/>
      <c r="NTN234" s="598"/>
      <c r="NTO234" s="600"/>
      <c r="NTP234" s="599"/>
      <c r="NTQ234" s="599"/>
      <c r="NTR234" s="599"/>
      <c r="NTS234" s="360"/>
      <c r="NTT234" s="600"/>
      <c r="NTU234" s="600"/>
      <c r="NTV234" s="600"/>
      <c r="NTW234" s="598"/>
      <c r="NTX234" s="598"/>
      <c r="NTY234" s="598"/>
      <c r="NTZ234" s="598"/>
      <c r="NUA234" s="598"/>
      <c r="NUB234" s="598"/>
      <c r="NUC234" s="598"/>
      <c r="NUD234" s="598"/>
      <c r="NUE234" s="600"/>
      <c r="NUF234" s="599"/>
      <c r="NUG234" s="599"/>
      <c r="NUH234" s="599"/>
      <c r="NUI234" s="360"/>
      <c r="NUJ234" s="600"/>
      <c r="NUK234" s="600"/>
      <c r="NUL234" s="600"/>
      <c r="NUM234" s="598"/>
      <c r="NUN234" s="598"/>
      <c r="NUO234" s="598"/>
      <c r="NUP234" s="598"/>
      <c r="NUQ234" s="598"/>
      <c r="NUR234" s="598"/>
      <c r="NUS234" s="598"/>
      <c r="NUT234" s="598"/>
      <c r="NUU234" s="600"/>
      <c r="NUV234" s="599"/>
      <c r="NUW234" s="599"/>
      <c r="NUX234" s="599"/>
      <c r="NUY234" s="360"/>
      <c r="NUZ234" s="600"/>
      <c r="NVA234" s="600"/>
      <c r="NVB234" s="600"/>
      <c r="NVC234" s="598"/>
      <c r="NVD234" s="598"/>
      <c r="NVE234" s="598"/>
      <c r="NVF234" s="598"/>
      <c r="NVG234" s="598"/>
      <c r="NVH234" s="598"/>
      <c r="NVI234" s="598"/>
      <c r="NVJ234" s="598"/>
      <c r="NVK234" s="600"/>
      <c r="NVL234" s="599"/>
      <c r="NVM234" s="599"/>
      <c r="NVN234" s="599"/>
      <c r="NVO234" s="360"/>
      <c r="NVP234" s="600"/>
      <c r="NVQ234" s="600"/>
      <c r="NVR234" s="600"/>
      <c r="NVS234" s="598"/>
      <c r="NVT234" s="598"/>
      <c r="NVU234" s="598"/>
      <c r="NVV234" s="598"/>
      <c r="NVW234" s="598"/>
      <c r="NVX234" s="598"/>
      <c r="NVY234" s="598"/>
      <c r="NVZ234" s="598"/>
      <c r="NWA234" s="600"/>
      <c r="NWB234" s="599"/>
      <c r="NWC234" s="599"/>
      <c r="NWD234" s="599"/>
      <c r="NWE234" s="360"/>
      <c r="NWF234" s="600"/>
      <c r="NWG234" s="600"/>
      <c r="NWH234" s="600"/>
      <c r="NWI234" s="598"/>
      <c r="NWJ234" s="598"/>
      <c r="NWK234" s="598"/>
      <c r="NWL234" s="598"/>
      <c r="NWM234" s="598"/>
      <c r="NWN234" s="598"/>
      <c r="NWO234" s="598"/>
      <c r="NWP234" s="598"/>
      <c r="NWQ234" s="600"/>
      <c r="NWR234" s="599"/>
      <c r="NWS234" s="599"/>
      <c r="NWT234" s="599"/>
      <c r="NWU234" s="360"/>
      <c r="NWV234" s="600"/>
      <c r="NWW234" s="600"/>
      <c r="NWX234" s="600"/>
      <c r="NWY234" s="598"/>
      <c r="NWZ234" s="598"/>
      <c r="NXA234" s="598"/>
      <c r="NXB234" s="598"/>
      <c r="NXC234" s="598"/>
      <c r="NXD234" s="598"/>
      <c r="NXE234" s="598"/>
      <c r="NXF234" s="598"/>
      <c r="NXG234" s="600"/>
      <c r="NXH234" s="599"/>
      <c r="NXI234" s="599"/>
      <c r="NXJ234" s="599"/>
      <c r="NXK234" s="360"/>
      <c r="NXL234" s="600"/>
      <c r="NXM234" s="600"/>
      <c r="NXN234" s="600"/>
      <c r="NXO234" s="598"/>
      <c r="NXP234" s="598"/>
      <c r="NXQ234" s="598"/>
      <c r="NXR234" s="598"/>
      <c r="NXS234" s="598"/>
      <c r="NXT234" s="598"/>
      <c r="NXU234" s="598"/>
      <c r="NXV234" s="598"/>
      <c r="NXW234" s="600"/>
      <c r="NXX234" s="599"/>
      <c r="NXY234" s="599"/>
      <c r="NXZ234" s="599"/>
      <c r="NYA234" s="360"/>
      <c r="NYB234" s="600"/>
      <c r="NYC234" s="600"/>
      <c r="NYD234" s="600"/>
      <c r="NYE234" s="598"/>
      <c r="NYF234" s="598"/>
      <c r="NYG234" s="598"/>
      <c r="NYH234" s="598"/>
      <c r="NYI234" s="598"/>
      <c r="NYJ234" s="598"/>
      <c r="NYK234" s="598"/>
      <c r="NYL234" s="598"/>
      <c r="NYM234" s="600"/>
      <c r="NYN234" s="599"/>
      <c r="NYO234" s="599"/>
      <c r="NYP234" s="599"/>
      <c r="NYQ234" s="360"/>
      <c r="NYR234" s="600"/>
      <c r="NYS234" s="600"/>
      <c r="NYT234" s="600"/>
      <c r="NYU234" s="598"/>
      <c r="NYV234" s="598"/>
      <c r="NYW234" s="598"/>
      <c r="NYX234" s="598"/>
      <c r="NYY234" s="598"/>
      <c r="NYZ234" s="598"/>
      <c r="NZA234" s="598"/>
      <c r="NZB234" s="598"/>
      <c r="NZC234" s="600"/>
      <c r="NZD234" s="599"/>
      <c r="NZE234" s="599"/>
      <c r="NZF234" s="599"/>
      <c r="NZG234" s="360"/>
      <c r="NZH234" s="600"/>
      <c r="NZI234" s="600"/>
      <c r="NZJ234" s="600"/>
      <c r="NZK234" s="598"/>
      <c r="NZL234" s="598"/>
      <c r="NZM234" s="598"/>
      <c r="NZN234" s="598"/>
      <c r="NZO234" s="598"/>
      <c r="NZP234" s="598"/>
      <c r="NZQ234" s="598"/>
      <c r="NZR234" s="598"/>
      <c r="NZS234" s="600"/>
      <c r="NZT234" s="599"/>
      <c r="NZU234" s="599"/>
      <c r="NZV234" s="599"/>
      <c r="NZW234" s="360"/>
      <c r="NZX234" s="600"/>
      <c r="NZY234" s="600"/>
      <c r="NZZ234" s="600"/>
      <c r="OAA234" s="598"/>
      <c r="OAB234" s="598"/>
      <c r="OAC234" s="598"/>
      <c r="OAD234" s="598"/>
      <c r="OAE234" s="598"/>
      <c r="OAF234" s="598"/>
      <c r="OAG234" s="598"/>
      <c r="OAH234" s="598"/>
      <c r="OAI234" s="600"/>
      <c r="OAJ234" s="599"/>
      <c r="OAK234" s="599"/>
      <c r="OAL234" s="599"/>
      <c r="OAM234" s="360"/>
      <c r="OAN234" s="600"/>
      <c r="OAO234" s="600"/>
      <c r="OAP234" s="600"/>
      <c r="OAQ234" s="598"/>
      <c r="OAR234" s="598"/>
      <c r="OAS234" s="598"/>
      <c r="OAT234" s="598"/>
      <c r="OAU234" s="598"/>
      <c r="OAV234" s="598"/>
      <c r="OAW234" s="598"/>
      <c r="OAX234" s="598"/>
      <c r="OAY234" s="600"/>
      <c r="OAZ234" s="599"/>
      <c r="OBA234" s="599"/>
      <c r="OBB234" s="599"/>
      <c r="OBC234" s="360"/>
      <c r="OBD234" s="600"/>
      <c r="OBE234" s="600"/>
      <c r="OBF234" s="600"/>
      <c r="OBG234" s="598"/>
      <c r="OBH234" s="598"/>
      <c r="OBI234" s="598"/>
      <c r="OBJ234" s="598"/>
      <c r="OBK234" s="598"/>
      <c r="OBL234" s="598"/>
      <c r="OBM234" s="598"/>
      <c r="OBN234" s="598"/>
      <c r="OBO234" s="600"/>
      <c r="OBP234" s="599"/>
      <c r="OBQ234" s="599"/>
      <c r="OBR234" s="599"/>
      <c r="OBS234" s="360"/>
      <c r="OBT234" s="600"/>
      <c r="OBU234" s="600"/>
      <c r="OBV234" s="600"/>
      <c r="OBW234" s="598"/>
      <c r="OBX234" s="598"/>
      <c r="OBY234" s="598"/>
      <c r="OBZ234" s="598"/>
      <c r="OCA234" s="598"/>
      <c r="OCB234" s="598"/>
      <c r="OCC234" s="598"/>
      <c r="OCD234" s="598"/>
      <c r="OCE234" s="600"/>
      <c r="OCF234" s="599"/>
      <c r="OCG234" s="599"/>
      <c r="OCH234" s="599"/>
      <c r="OCI234" s="360"/>
      <c r="OCJ234" s="600"/>
      <c r="OCK234" s="600"/>
      <c r="OCL234" s="600"/>
      <c r="OCM234" s="598"/>
      <c r="OCN234" s="598"/>
      <c r="OCO234" s="598"/>
      <c r="OCP234" s="598"/>
      <c r="OCQ234" s="598"/>
      <c r="OCR234" s="598"/>
      <c r="OCS234" s="598"/>
      <c r="OCT234" s="598"/>
      <c r="OCU234" s="600"/>
      <c r="OCV234" s="599"/>
      <c r="OCW234" s="599"/>
      <c r="OCX234" s="599"/>
      <c r="OCY234" s="360"/>
      <c r="OCZ234" s="600"/>
      <c r="ODA234" s="600"/>
      <c r="ODB234" s="600"/>
      <c r="ODC234" s="598"/>
      <c r="ODD234" s="598"/>
      <c r="ODE234" s="598"/>
      <c r="ODF234" s="598"/>
      <c r="ODG234" s="598"/>
      <c r="ODH234" s="598"/>
      <c r="ODI234" s="598"/>
      <c r="ODJ234" s="598"/>
      <c r="ODK234" s="600"/>
      <c r="ODL234" s="599"/>
      <c r="ODM234" s="599"/>
      <c r="ODN234" s="599"/>
      <c r="ODO234" s="360"/>
      <c r="ODP234" s="600"/>
      <c r="ODQ234" s="600"/>
      <c r="ODR234" s="600"/>
      <c r="ODS234" s="598"/>
      <c r="ODT234" s="598"/>
      <c r="ODU234" s="598"/>
      <c r="ODV234" s="598"/>
      <c r="ODW234" s="598"/>
      <c r="ODX234" s="598"/>
      <c r="ODY234" s="598"/>
      <c r="ODZ234" s="598"/>
      <c r="OEA234" s="600"/>
      <c r="OEB234" s="599"/>
      <c r="OEC234" s="599"/>
      <c r="OED234" s="599"/>
      <c r="OEE234" s="360"/>
      <c r="OEF234" s="600"/>
      <c r="OEG234" s="600"/>
      <c r="OEH234" s="600"/>
      <c r="OEI234" s="598"/>
      <c r="OEJ234" s="598"/>
      <c r="OEK234" s="598"/>
      <c r="OEL234" s="598"/>
      <c r="OEM234" s="598"/>
      <c r="OEN234" s="598"/>
      <c r="OEO234" s="598"/>
      <c r="OEP234" s="598"/>
      <c r="OEQ234" s="600"/>
      <c r="OER234" s="599"/>
      <c r="OES234" s="599"/>
      <c r="OET234" s="599"/>
      <c r="OEU234" s="360"/>
      <c r="OEV234" s="600"/>
      <c r="OEW234" s="600"/>
      <c r="OEX234" s="600"/>
      <c r="OEY234" s="598"/>
      <c r="OEZ234" s="598"/>
      <c r="OFA234" s="598"/>
      <c r="OFB234" s="598"/>
      <c r="OFC234" s="598"/>
      <c r="OFD234" s="598"/>
      <c r="OFE234" s="598"/>
      <c r="OFF234" s="598"/>
      <c r="OFG234" s="600"/>
      <c r="OFH234" s="599"/>
      <c r="OFI234" s="599"/>
      <c r="OFJ234" s="599"/>
      <c r="OFK234" s="360"/>
      <c r="OFL234" s="600"/>
      <c r="OFM234" s="600"/>
      <c r="OFN234" s="600"/>
      <c r="OFO234" s="598"/>
      <c r="OFP234" s="598"/>
      <c r="OFQ234" s="598"/>
      <c r="OFR234" s="598"/>
      <c r="OFS234" s="598"/>
      <c r="OFT234" s="598"/>
      <c r="OFU234" s="598"/>
      <c r="OFV234" s="598"/>
      <c r="OFW234" s="600"/>
      <c r="OFX234" s="599"/>
      <c r="OFY234" s="599"/>
      <c r="OFZ234" s="599"/>
      <c r="OGA234" s="360"/>
      <c r="OGB234" s="600"/>
      <c r="OGC234" s="600"/>
      <c r="OGD234" s="600"/>
      <c r="OGE234" s="598"/>
      <c r="OGF234" s="598"/>
      <c r="OGG234" s="598"/>
      <c r="OGH234" s="598"/>
      <c r="OGI234" s="598"/>
      <c r="OGJ234" s="598"/>
      <c r="OGK234" s="598"/>
      <c r="OGL234" s="598"/>
      <c r="OGM234" s="600"/>
      <c r="OGN234" s="599"/>
      <c r="OGO234" s="599"/>
      <c r="OGP234" s="599"/>
      <c r="OGQ234" s="360"/>
      <c r="OGR234" s="600"/>
      <c r="OGS234" s="600"/>
      <c r="OGT234" s="600"/>
      <c r="OGU234" s="598"/>
      <c r="OGV234" s="598"/>
      <c r="OGW234" s="598"/>
      <c r="OGX234" s="598"/>
      <c r="OGY234" s="598"/>
      <c r="OGZ234" s="598"/>
      <c r="OHA234" s="598"/>
      <c r="OHB234" s="598"/>
      <c r="OHC234" s="600"/>
      <c r="OHD234" s="599"/>
      <c r="OHE234" s="599"/>
      <c r="OHF234" s="599"/>
      <c r="OHG234" s="360"/>
      <c r="OHH234" s="600"/>
      <c r="OHI234" s="600"/>
      <c r="OHJ234" s="600"/>
      <c r="OHK234" s="598"/>
      <c r="OHL234" s="598"/>
      <c r="OHM234" s="598"/>
      <c r="OHN234" s="598"/>
      <c r="OHO234" s="598"/>
      <c r="OHP234" s="598"/>
      <c r="OHQ234" s="598"/>
      <c r="OHR234" s="598"/>
      <c r="OHS234" s="600"/>
      <c r="OHT234" s="599"/>
      <c r="OHU234" s="599"/>
      <c r="OHV234" s="599"/>
      <c r="OHW234" s="360"/>
      <c r="OHX234" s="600"/>
      <c r="OHY234" s="600"/>
      <c r="OHZ234" s="600"/>
      <c r="OIA234" s="598"/>
      <c r="OIB234" s="598"/>
      <c r="OIC234" s="598"/>
      <c r="OID234" s="598"/>
      <c r="OIE234" s="598"/>
      <c r="OIF234" s="598"/>
      <c r="OIG234" s="598"/>
      <c r="OIH234" s="598"/>
      <c r="OII234" s="600"/>
      <c r="OIJ234" s="599"/>
      <c r="OIK234" s="599"/>
      <c r="OIL234" s="599"/>
      <c r="OIM234" s="360"/>
      <c r="OIN234" s="600"/>
      <c r="OIO234" s="600"/>
      <c r="OIP234" s="600"/>
      <c r="OIQ234" s="598"/>
      <c r="OIR234" s="598"/>
      <c r="OIS234" s="598"/>
      <c r="OIT234" s="598"/>
      <c r="OIU234" s="598"/>
      <c r="OIV234" s="598"/>
      <c r="OIW234" s="598"/>
      <c r="OIX234" s="598"/>
      <c r="OIY234" s="600"/>
      <c r="OIZ234" s="599"/>
      <c r="OJA234" s="599"/>
      <c r="OJB234" s="599"/>
      <c r="OJC234" s="360"/>
      <c r="OJD234" s="600"/>
      <c r="OJE234" s="600"/>
      <c r="OJF234" s="600"/>
      <c r="OJG234" s="598"/>
      <c r="OJH234" s="598"/>
      <c r="OJI234" s="598"/>
      <c r="OJJ234" s="598"/>
      <c r="OJK234" s="598"/>
      <c r="OJL234" s="598"/>
      <c r="OJM234" s="598"/>
      <c r="OJN234" s="598"/>
      <c r="OJO234" s="600"/>
      <c r="OJP234" s="599"/>
      <c r="OJQ234" s="599"/>
      <c r="OJR234" s="599"/>
      <c r="OJS234" s="360"/>
      <c r="OJT234" s="600"/>
      <c r="OJU234" s="600"/>
      <c r="OJV234" s="600"/>
      <c r="OJW234" s="598"/>
      <c r="OJX234" s="598"/>
      <c r="OJY234" s="598"/>
      <c r="OJZ234" s="598"/>
      <c r="OKA234" s="598"/>
      <c r="OKB234" s="598"/>
      <c r="OKC234" s="598"/>
      <c r="OKD234" s="598"/>
      <c r="OKE234" s="600"/>
      <c r="OKF234" s="599"/>
      <c r="OKG234" s="599"/>
      <c r="OKH234" s="599"/>
      <c r="OKI234" s="360"/>
      <c r="OKJ234" s="600"/>
      <c r="OKK234" s="600"/>
      <c r="OKL234" s="600"/>
      <c r="OKM234" s="598"/>
      <c r="OKN234" s="598"/>
      <c r="OKO234" s="598"/>
      <c r="OKP234" s="598"/>
      <c r="OKQ234" s="598"/>
      <c r="OKR234" s="598"/>
      <c r="OKS234" s="598"/>
      <c r="OKT234" s="598"/>
      <c r="OKU234" s="600"/>
      <c r="OKV234" s="599"/>
      <c r="OKW234" s="599"/>
      <c r="OKX234" s="599"/>
      <c r="OKY234" s="360"/>
      <c r="OKZ234" s="600"/>
      <c r="OLA234" s="600"/>
      <c r="OLB234" s="600"/>
      <c r="OLC234" s="598"/>
      <c r="OLD234" s="598"/>
      <c r="OLE234" s="598"/>
      <c r="OLF234" s="598"/>
      <c r="OLG234" s="598"/>
      <c r="OLH234" s="598"/>
      <c r="OLI234" s="598"/>
      <c r="OLJ234" s="598"/>
      <c r="OLK234" s="600"/>
      <c r="OLL234" s="599"/>
      <c r="OLM234" s="599"/>
      <c r="OLN234" s="599"/>
      <c r="OLO234" s="360"/>
      <c r="OLP234" s="600"/>
      <c r="OLQ234" s="600"/>
      <c r="OLR234" s="600"/>
      <c r="OLS234" s="598"/>
      <c r="OLT234" s="598"/>
      <c r="OLU234" s="598"/>
      <c r="OLV234" s="598"/>
      <c r="OLW234" s="598"/>
      <c r="OLX234" s="598"/>
      <c r="OLY234" s="598"/>
      <c r="OLZ234" s="598"/>
      <c r="OMA234" s="600"/>
      <c r="OMB234" s="599"/>
      <c r="OMC234" s="599"/>
      <c r="OMD234" s="599"/>
      <c r="OME234" s="360"/>
      <c r="OMF234" s="600"/>
      <c r="OMG234" s="600"/>
      <c r="OMH234" s="600"/>
      <c r="OMI234" s="598"/>
      <c r="OMJ234" s="598"/>
      <c r="OMK234" s="598"/>
      <c r="OML234" s="598"/>
      <c r="OMM234" s="598"/>
      <c r="OMN234" s="598"/>
      <c r="OMO234" s="598"/>
      <c r="OMP234" s="598"/>
      <c r="OMQ234" s="600"/>
      <c r="OMR234" s="599"/>
      <c r="OMS234" s="599"/>
      <c r="OMT234" s="599"/>
      <c r="OMU234" s="360"/>
      <c r="OMV234" s="600"/>
      <c r="OMW234" s="600"/>
      <c r="OMX234" s="600"/>
      <c r="OMY234" s="598"/>
      <c r="OMZ234" s="598"/>
      <c r="ONA234" s="598"/>
      <c r="ONB234" s="598"/>
      <c r="ONC234" s="598"/>
      <c r="OND234" s="598"/>
      <c r="ONE234" s="598"/>
      <c r="ONF234" s="598"/>
      <c r="ONG234" s="600"/>
      <c r="ONH234" s="599"/>
      <c r="ONI234" s="599"/>
      <c r="ONJ234" s="599"/>
      <c r="ONK234" s="360"/>
      <c r="ONL234" s="600"/>
      <c r="ONM234" s="600"/>
      <c r="ONN234" s="600"/>
      <c r="ONO234" s="598"/>
      <c r="ONP234" s="598"/>
      <c r="ONQ234" s="598"/>
      <c r="ONR234" s="598"/>
      <c r="ONS234" s="598"/>
      <c r="ONT234" s="598"/>
      <c r="ONU234" s="598"/>
      <c r="ONV234" s="598"/>
      <c r="ONW234" s="600"/>
      <c r="ONX234" s="599"/>
      <c r="ONY234" s="599"/>
      <c r="ONZ234" s="599"/>
      <c r="OOA234" s="360"/>
      <c r="OOB234" s="600"/>
      <c r="OOC234" s="600"/>
      <c r="OOD234" s="600"/>
      <c r="OOE234" s="598"/>
      <c r="OOF234" s="598"/>
      <c r="OOG234" s="598"/>
      <c r="OOH234" s="598"/>
      <c r="OOI234" s="598"/>
      <c r="OOJ234" s="598"/>
      <c r="OOK234" s="598"/>
      <c r="OOL234" s="598"/>
      <c r="OOM234" s="600"/>
      <c r="OON234" s="599"/>
      <c r="OOO234" s="599"/>
      <c r="OOP234" s="599"/>
      <c r="OOQ234" s="360"/>
      <c r="OOR234" s="600"/>
      <c r="OOS234" s="600"/>
      <c r="OOT234" s="600"/>
      <c r="OOU234" s="598"/>
      <c r="OOV234" s="598"/>
      <c r="OOW234" s="598"/>
      <c r="OOX234" s="598"/>
      <c r="OOY234" s="598"/>
      <c r="OOZ234" s="598"/>
      <c r="OPA234" s="598"/>
      <c r="OPB234" s="598"/>
      <c r="OPC234" s="600"/>
      <c r="OPD234" s="599"/>
      <c r="OPE234" s="599"/>
      <c r="OPF234" s="599"/>
      <c r="OPG234" s="360"/>
      <c r="OPH234" s="600"/>
      <c r="OPI234" s="600"/>
      <c r="OPJ234" s="600"/>
      <c r="OPK234" s="598"/>
      <c r="OPL234" s="598"/>
      <c r="OPM234" s="598"/>
      <c r="OPN234" s="598"/>
      <c r="OPO234" s="598"/>
      <c r="OPP234" s="598"/>
      <c r="OPQ234" s="598"/>
      <c r="OPR234" s="598"/>
      <c r="OPS234" s="600"/>
      <c r="OPT234" s="599"/>
      <c r="OPU234" s="599"/>
      <c r="OPV234" s="599"/>
      <c r="OPW234" s="360"/>
      <c r="OPX234" s="600"/>
      <c r="OPY234" s="600"/>
      <c r="OPZ234" s="600"/>
      <c r="OQA234" s="598"/>
      <c r="OQB234" s="598"/>
      <c r="OQC234" s="598"/>
      <c r="OQD234" s="598"/>
      <c r="OQE234" s="598"/>
      <c r="OQF234" s="598"/>
      <c r="OQG234" s="598"/>
      <c r="OQH234" s="598"/>
      <c r="OQI234" s="600"/>
      <c r="OQJ234" s="599"/>
      <c r="OQK234" s="599"/>
      <c r="OQL234" s="599"/>
      <c r="OQM234" s="360"/>
      <c r="OQN234" s="600"/>
      <c r="OQO234" s="600"/>
      <c r="OQP234" s="600"/>
      <c r="OQQ234" s="598"/>
      <c r="OQR234" s="598"/>
      <c r="OQS234" s="598"/>
      <c r="OQT234" s="598"/>
      <c r="OQU234" s="598"/>
      <c r="OQV234" s="598"/>
      <c r="OQW234" s="598"/>
      <c r="OQX234" s="598"/>
      <c r="OQY234" s="600"/>
      <c r="OQZ234" s="599"/>
      <c r="ORA234" s="599"/>
      <c r="ORB234" s="599"/>
      <c r="ORC234" s="360"/>
      <c r="ORD234" s="600"/>
      <c r="ORE234" s="600"/>
      <c r="ORF234" s="600"/>
      <c r="ORG234" s="598"/>
      <c r="ORH234" s="598"/>
      <c r="ORI234" s="598"/>
      <c r="ORJ234" s="598"/>
      <c r="ORK234" s="598"/>
      <c r="ORL234" s="598"/>
      <c r="ORM234" s="598"/>
      <c r="ORN234" s="598"/>
      <c r="ORO234" s="600"/>
      <c r="ORP234" s="599"/>
      <c r="ORQ234" s="599"/>
      <c r="ORR234" s="599"/>
      <c r="ORS234" s="360"/>
      <c r="ORT234" s="600"/>
      <c r="ORU234" s="600"/>
      <c r="ORV234" s="600"/>
      <c r="ORW234" s="598"/>
      <c r="ORX234" s="598"/>
      <c r="ORY234" s="598"/>
      <c r="ORZ234" s="598"/>
      <c r="OSA234" s="598"/>
      <c r="OSB234" s="598"/>
      <c r="OSC234" s="598"/>
      <c r="OSD234" s="598"/>
      <c r="OSE234" s="600"/>
      <c r="OSF234" s="599"/>
      <c r="OSG234" s="599"/>
      <c r="OSH234" s="599"/>
      <c r="OSI234" s="360"/>
      <c r="OSJ234" s="600"/>
      <c r="OSK234" s="600"/>
      <c r="OSL234" s="600"/>
      <c r="OSM234" s="598"/>
      <c r="OSN234" s="598"/>
      <c r="OSO234" s="598"/>
      <c r="OSP234" s="598"/>
      <c r="OSQ234" s="598"/>
      <c r="OSR234" s="598"/>
      <c r="OSS234" s="598"/>
      <c r="OST234" s="598"/>
      <c r="OSU234" s="600"/>
      <c r="OSV234" s="599"/>
      <c r="OSW234" s="599"/>
      <c r="OSX234" s="599"/>
      <c r="OSY234" s="360"/>
      <c r="OSZ234" s="600"/>
      <c r="OTA234" s="600"/>
      <c r="OTB234" s="600"/>
      <c r="OTC234" s="598"/>
      <c r="OTD234" s="598"/>
      <c r="OTE234" s="598"/>
      <c r="OTF234" s="598"/>
      <c r="OTG234" s="598"/>
      <c r="OTH234" s="598"/>
      <c r="OTI234" s="598"/>
      <c r="OTJ234" s="598"/>
      <c r="OTK234" s="600"/>
      <c r="OTL234" s="599"/>
      <c r="OTM234" s="599"/>
      <c r="OTN234" s="599"/>
      <c r="OTO234" s="360"/>
      <c r="OTP234" s="600"/>
      <c r="OTQ234" s="600"/>
      <c r="OTR234" s="600"/>
      <c r="OTS234" s="598"/>
      <c r="OTT234" s="598"/>
      <c r="OTU234" s="598"/>
      <c r="OTV234" s="598"/>
      <c r="OTW234" s="598"/>
      <c r="OTX234" s="598"/>
      <c r="OTY234" s="598"/>
      <c r="OTZ234" s="598"/>
      <c r="OUA234" s="600"/>
      <c r="OUB234" s="599"/>
      <c r="OUC234" s="599"/>
      <c r="OUD234" s="599"/>
      <c r="OUE234" s="360"/>
      <c r="OUF234" s="600"/>
      <c r="OUG234" s="600"/>
      <c r="OUH234" s="600"/>
      <c r="OUI234" s="598"/>
      <c r="OUJ234" s="598"/>
      <c r="OUK234" s="598"/>
      <c r="OUL234" s="598"/>
      <c r="OUM234" s="598"/>
      <c r="OUN234" s="598"/>
      <c r="OUO234" s="598"/>
      <c r="OUP234" s="598"/>
      <c r="OUQ234" s="600"/>
      <c r="OUR234" s="599"/>
      <c r="OUS234" s="599"/>
      <c r="OUT234" s="599"/>
      <c r="OUU234" s="360"/>
      <c r="OUV234" s="600"/>
      <c r="OUW234" s="600"/>
      <c r="OUX234" s="600"/>
      <c r="OUY234" s="598"/>
      <c r="OUZ234" s="598"/>
      <c r="OVA234" s="598"/>
      <c r="OVB234" s="598"/>
      <c r="OVC234" s="598"/>
      <c r="OVD234" s="598"/>
      <c r="OVE234" s="598"/>
      <c r="OVF234" s="598"/>
      <c r="OVG234" s="600"/>
      <c r="OVH234" s="599"/>
      <c r="OVI234" s="599"/>
      <c r="OVJ234" s="599"/>
      <c r="OVK234" s="360"/>
      <c r="OVL234" s="600"/>
      <c r="OVM234" s="600"/>
      <c r="OVN234" s="600"/>
      <c r="OVO234" s="598"/>
      <c r="OVP234" s="598"/>
      <c r="OVQ234" s="598"/>
      <c r="OVR234" s="598"/>
      <c r="OVS234" s="598"/>
      <c r="OVT234" s="598"/>
      <c r="OVU234" s="598"/>
      <c r="OVV234" s="598"/>
      <c r="OVW234" s="600"/>
      <c r="OVX234" s="599"/>
      <c r="OVY234" s="599"/>
      <c r="OVZ234" s="599"/>
      <c r="OWA234" s="360"/>
      <c r="OWB234" s="600"/>
      <c r="OWC234" s="600"/>
      <c r="OWD234" s="600"/>
      <c r="OWE234" s="598"/>
      <c r="OWF234" s="598"/>
      <c r="OWG234" s="598"/>
      <c r="OWH234" s="598"/>
      <c r="OWI234" s="598"/>
      <c r="OWJ234" s="598"/>
      <c r="OWK234" s="598"/>
      <c r="OWL234" s="598"/>
      <c r="OWM234" s="600"/>
      <c r="OWN234" s="599"/>
      <c r="OWO234" s="599"/>
      <c r="OWP234" s="599"/>
      <c r="OWQ234" s="360"/>
      <c r="OWR234" s="600"/>
      <c r="OWS234" s="600"/>
      <c r="OWT234" s="600"/>
      <c r="OWU234" s="598"/>
      <c r="OWV234" s="598"/>
      <c r="OWW234" s="598"/>
      <c r="OWX234" s="598"/>
      <c r="OWY234" s="598"/>
      <c r="OWZ234" s="598"/>
      <c r="OXA234" s="598"/>
      <c r="OXB234" s="598"/>
      <c r="OXC234" s="600"/>
      <c r="OXD234" s="599"/>
      <c r="OXE234" s="599"/>
      <c r="OXF234" s="599"/>
      <c r="OXG234" s="360"/>
      <c r="OXH234" s="600"/>
      <c r="OXI234" s="600"/>
      <c r="OXJ234" s="600"/>
      <c r="OXK234" s="598"/>
      <c r="OXL234" s="598"/>
      <c r="OXM234" s="598"/>
      <c r="OXN234" s="598"/>
      <c r="OXO234" s="598"/>
      <c r="OXP234" s="598"/>
      <c r="OXQ234" s="598"/>
      <c r="OXR234" s="598"/>
      <c r="OXS234" s="600"/>
      <c r="OXT234" s="599"/>
      <c r="OXU234" s="599"/>
      <c r="OXV234" s="599"/>
      <c r="OXW234" s="360"/>
      <c r="OXX234" s="600"/>
      <c r="OXY234" s="600"/>
      <c r="OXZ234" s="600"/>
      <c r="OYA234" s="598"/>
      <c r="OYB234" s="598"/>
      <c r="OYC234" s="598"/>
      <c r="OYD234" s="598"/>
      <c r="OYE234" s="598"/>
      <c r="OYF234" s="598"/>
      <c r="OYG234" s="598"/>
      <c r="OYH234" s="598"/>
      <c r="OYI234" s="600"/>
      <c r="OYJ234" s="599"/>
      <c r="OYK234" s="599"/>
      <c r="OYL234" s="599"/>
      <c r="OYM234" s="360"/>
      <c r="OYN234" s="600"/>
      <c r="OYO234" s="600"/>
      <c r="OYP234" s="600"/>
      <c r="OYQ234" s="598"/>
      <c r="OYR234" s="598"/>
      <c r="OYS234" s="598"/>
      <c r="OYT234" s="598"/>
      <c r="OYU234" s="598"/>
      <c r="OYV234" s="598"/>
      <c r="OYW234" s="598"/>
      <c r="OYX234" s="598"/>
      <c r="OYY234" s="600"/>
      <c r="OYZ234" s="599"/>
      <c r="OZA234" s="599"/>
      <c r="OZB234" s="599"/>
      <c r="OZC234" s="360"/>
      <c r="OZD234" s="600"/>
      <c r="OZE234" s="600"/>
      <c r="OZF234" s="600"/>
      <c r="OZG234" s="598"/>
      <c r="OZH234" s="598"/>
      <c r="OZI234" s="598"/>
      <c r="OZJ234" s="598"/>
      <c r="OZK234" s="598"/>
      <c r="OZL234" s="598"/>
      <c r="OZM234" s="598"/>
      <c r="OZN234" s="598"/>
      <c r="OZO234" s="600"/>
      <c r="OZP234" s="599"/>
      <c r="OZQ234" s="599"/>
      <c r="OZR234" s="599"/>
      <c r="OZS234" s="360"/>
      <c r="OZT234" s="600"/>
      <c r="OZU234" s="600"/>
      <c r="OZV234" s="600"/>
      <c r="OZW234" s="598"/>
      <c r="OZX234" s="598"/>
      <c r="OZY234" s="598"/>
      <c r="OZZ234" s="598"/>
      <c r="PAA234" s="598"/>
      <c r="PAB234" s="598"/>
      <c r="PAC234" s="598"/>
      <c r="PAD234" s="598"/>
      <c r="PAE234" s="600"/>
      <c r="PAF234" s="599"/>
      <c r="PAG234" s="599"/>
      <c r="PAH234" s="599"/>
      <c r="PAI234" s="360"/>
      <c r="PAJ234" s="600"/>
      <c r="PAK234" s="600"/>
      <c r="PAL234" s="600"/>
      <c r="PAM234" s="598"/>
      <c r="PAN234" s="598"/>
      <c r="PAO234" s="598"/>
      <c r="PAP234" s="598"/>
      <c r="PAQ234" s="598"/>
      <c r="PAR234" s="598"/>
      <c r="PAS234" s="598"/>
      <c r="PAT234" s="598"/>
      <c r="PAU234" s="600"/>
      <c r="PAV234" s="599"/>
      <c r="PAW234" s="599"/>
      <c r="PAX234" s="599"/>
      <c r="PAY234" s="360"/>
      <c r="PAZ234" s="600"/>
      <c r="PBA234" s="600"/>
      <c r="PBB234" s="600"/>
      <c r="PBC234" s="598"/>
      <c r="PBD234" s="598"/>
      <c r="PBE234" s="598"/>
      <c r="PBF234" s="598"/>
      <c r="PBG234" s="598"/>
      <c r="PBH234" s="598"/>
      <c r="PBI234" s="598"/>
      <c r="PBJ234" s="598"/>
      <c r="PBK234" s="600"/>
      <c r="PBL234" s="599"/>
      <c r="PBM234" s="599"/>
      <c r="PBN234" s="599"/>
      <c r="PBO234" s="360"/>
      <c r="PBP234" s="600"/>
      <c r="PBQ234" s="600"/>
      <c r="PBR234" s="600"/>
      <c r="PBS234" s="598"/>
      <c r="PBT234" s="598"/>
      <c r="PBU234" s="598"/>
      <c r="PBV234" s="598"/>
      <c r="PBW234" s="598"/>
      <c r="PBX234" s="598"/>
      <c r="PBY234" s="598"/>
      <c r="PBZ234" s="598"/>
      <c r="PCA234" s="600"/>
      <c r="PCB234" s="599"/>
      <c r="PCC234" s="599"/>
      <c r="PCD234" s="599"/>
      <c r="PCE234" s="360"/>
      <c r="PCF234" s="600"/>
      <c r="PCG234" s="600"/>
      <c r="PCH234" s="600"/>
      <c r="PCI234" s="598"/>
      <c r="PCJ234" s="598"/>
      <c r="PCK234" s="598"/>
      <c r="PCL234" s="598"/>
      <c r="PCM234" s="598"/>
      <c r="PCN234" s="598"/>
      <c r="PCO234" s="598"/>
      <c r="PCP234" s="598"/>
      <c r="PCQ234" s="600"/>
      <c r="PCR234" s="599"/>
      <c r="PCS234" s="599"/>
      <c r="PCT234" s="599"/>
      <c r="PCU234" s="360"/>
      <c r="PCV234" s="600"/>
      <c r="PCW234" s="600"/>
      <c r="PCX234" s="600"/>
      <c r="PCY234" s="598"/>
      <c r="PCZ234" s="598"/>
      <c r="PDA234" s="598"/>
      <c r="PDB234" s="598"/>
      <c r="PDC234" s="598"/>
      <c r="PDD234" s="598"/>
      <c r="PDE234" s="598"/>
      <c r="PDF234" s="598"/>
      <c r="PDG234" s="600"/>
      <c r="PDH234" s="599"/>
      <c r="PDI234" s="599"/>
      <c r="PDJ234" s="599"/>
      <c r="PDK234" s="360"/>
      <c r="PDL234" s="600"/>
      <c r="PDM234" s="600"/>
      <c r="PDN234" s="600"/>
      <c r="PDO234" s="598"/>
      <c r="PDP234" s="598"/>
      <c r="PDQ234" s="598"/>
      <c r="PDR234" s="598"/>
      <c r="PDS234" s="598"/>
      <c r="PDT234" s="598"/>
      <c r="PDU234" s="598"/>
      <c r="PDV234" s="598"/>
      <c r="PDW234" s="600"/>
      <c r="PDX234" s="599"/>
      <c r="PDY234" s="599"/>
      <c r="PDZ234" s="599"/>
      <c r="PEA234" s="360"/>
      <c r="PEB234" s="600"/>
      <c r="PEC234" s="600"/>
      <c r="PED234" s="600"/>
      <c r="PEE234" s="598"/>
      <c r="PEF234" s="598"/>
      <c r="PEG234" s="598"/>
      <c r="PEH234" s="598"/>
      <c r="PEI234" s="598"/>
      <c r="PEJ234" s="598"/>
      <c r="PEK234" s="598"/>
      <c r="PEL234" s="598"/>
      <c r="PEM234" s="600"/>
      <c r="PEN234" s="599"/>
      <c r="PEO234" s="599"/>
      <c r="PEP234" s="599"/>
      <c r="PEQ234" s="360"/>
      <c r="PER234" s="600"/>
      <c r="PES234" s="600"/>
      <c r="PET234" s="600"/>
      <c r="PEU234" s="598"/>
      <c r="PEV234" s="598"/>
      <c r="PEW234" s="598"/>
      <c r="PEX234" s="598"/>
      <c r="PEY234" s="598"/>
      <c r="PEZ234" s="598"/>
      <c r="PFA234" s="598"/>
      <c r="PFB234" s="598"/>
      <c r="PFC234" s="600"/>
      <c r="PFD234" s="599"/>
      <c r="PFE234" s="599"/>
      <c r="PFF234" s="599"/>
      <c r="PFG234" s="360"/>
      <c r="PFH234" s="600"/>
      <c r="PFI234" s="600"/>
      <c r="PFJ234" s="600"/>
      <c r="PFK234" s="598"/>
      <c r="PFL234" s="598"/>
      <c r="PFM234" s="598"/>
      <c r="PFN234" s="598"/>
      <c r="PFO234" s="598"/>
      <c r="PFP234" s="598"/>
      <c r="PFQ234" s="598"/>
      <c r="PFR234" s="598"/>
      <c r="PFS234" s="600"/>
      <c r="PFT234" s="599"/>
      <c r="PFU234" s="599"/>
      <c r="PFV234" s="599"/>
      <c r="PFW234" s="360"/>
      <c r="PFX234" s="600"/>
      <c r="PFY234" s="600"/>
      <c r="PFZ234" s="600"/>
      <c r="PGA234" s="598"/>
      <c r="PGB234" s="598"/>
      <c r="PGC234" s="598"/>
      <c r="PGD234" s="598"/>
      <c r="PGE234" s="598"/>
      <c r="PGF234" s="598"/>
      <c r="PGG234" s="598"/>
      <c r="PGH234" s="598"/>
      <c r="PGI234" s="600"/>
      <c r="PGJ234" s="599"/>
      <c r="PGK234" s="599"/>
      <c r="PGL234" s="599"/>
      <c r="PGM234" s="360"/>
      <c r="PGN234" s="600"/>
      <c r="PGO234" s="600"/>
      <c r="PGP234" s="600"/>
      <c r="PGQ234" s="598"/>
      <c r="PGR234" s="598"/>
      <c r="PGS234" s="598"/>
      <c r="PGT234" s="598"/>
      <c r="PGU234" s="598"/>
      <c r="PGV234" s="598"/>
      <c r="PGW234" s="598"/>
      <c r="PGX234" s="598"/>
      <c r="PGY234" s="600"/>
      <c r="PGZ234" s="599"/>
      <c r="PHA234" s="599"/>
      <c r="PHB234" s="599"/>
      <c r="PHC234" s="360"/>
      <c r="PHD234" s="600"/>
      <c r="PHE234" s="600"/>
      <c r="PHF234" s="600"/>
      <c r="PHG234" s="598"/>
      <c r="PHH234" s="598"/>
      <c r="PHI234" s="598"/>
      <c r="PHJ234" s="598"/>
      <c r="PHK234" s="598"/>
      <c r="PHL234" s="598"/>
      <c r="PHM234" s="598"/>
      <c r="PHN234" s="598"/>
      <c r="PHO234" s="600"/>
      <c r="PHP234" s="599"/>
      <c r="PHQ234" s="599"/>
      <c r="PHR234" s="599"/>
      <c r="PHS234" s="360"/>
      <c r="PHT234" s="600"/>
      <c r="PHU234" s="600"/>
      <c r="PHV234" s="600"/>
      <c r="PHW234" s="598"/>
      <c r="PHX234" s="598"/>
      <c r="PHY234" s="598"/>
      <c r="PHZ234" s="598"/>
      <c r="PIA234" s="598"/>
      <c r="PIB234" s="598"/>
      <c r="PIC234" s="598"/>
      <c r="PID234" s="598"/>
      <c r="PIE234" s="600"/>
      <c r="PIF234" s="599"/>
      <c r="PIG234" s="599"/>
      <c r="PIH234" s="599"/>
      <c r="PII234" s="360"/>
      <c r="PIJ234" s="600"/>
      <c r="PIK234" s="600"/>
      <c r="PIL234" s="600"/>
      <c r="PIM234" s="598"/>
      <c r="PIN234" s="598"/>
      <c r="PIO234" s="598"/>
      <c r="PIP234" s="598"/>
      <c r="PIQ234" s="598"/>
      <c r="PIR234" s="598"/>
      <c r="PIS234" s="598"/>
      <c r="PIT234" s="598"/>
      <c r="PIU234" s="600"/>
      <c r="PIV234" s="599"/>
      <c r="PIW234" s="599"/>
      <c r="PIX234" s="599"/>
      <c r="PIY234" s="360"/>
      <c r="PIZ234" s="600"/>
      <c r="PJA234" s="600"/>
      <c r="PJB234" s="600"/>
      <c r="PJC234" s="598"/>
      <c r="PJD234" s="598"/>
      <c r="PJE234" s="598"/>
      <c r="PJF234" s="598"/>
      <c r="PJG234" s="598"/>
      <c r="PJH234" s="598"/>
      <c r="PJI234" s="598"/>
      <c r="PJJ234" s="598"/>
      <c r="PJK234" s="600"/>
      <c r="PJL234" s="599"/>
      <c r="PJM234" s="599"/>
      <c r="PJN234" s="599"/>
      <c r="PJO234" s="360"/>
      <c r="PJP234" s="600"/>
      <c r="PJQ234" s="600"/>
      <c r="PJR234" s="600"/>
      <c r="PJS234" s="598"/>
      <c r="PJT234" s="598"/>
      <c r="PJU234" s="598"/>
      <c r="PJV234" s="598"/>
      <c r="PJW234" s="598"/>
      <c r="PJX234" s="598"/>
      <c r="PJY234" s="598"/>
      <c r="PJZ234" s="598"/>
      <c r="PKA234" s="600"/>
      <c r="PKB234" s="599"/>
      <c r="PKC234" s="599"/>
      <c r="PKD234" s="599"/>
      <c r="PKE234" s="360"/>
      <c r="PKF234" s="600"/>
      <c r="PKG234" s="600"/>
      <c r="PKH234" s="600"/>
      <c r="PKI234" s="598"/>
      <c r="PKJ234" s="598"/>
      <c r="PKK234" s="598"/>
      <c r="PKL234" s="598"/>
      <c r="PKM234" s="598"/>
      <c r="PKN234" s="598"/>
      <c r="PKO234" s="598"/>
      <c r="PKP234" s="598"/>
      <c r="PKQ234" s="600"/>
      <c r="PKR234" s="599"/>
      <c r="PKS234" s="599"/>
      <c r="PKT234" s="599"/>
      <c r="PKU234" s="360"/>
      <c r="PKV234" s="600"/>
      <c r="PKW234" s="600"/>
      <c r="PKX234" s="600"/>
      <c r="PKY234" s="598"/>
      <c r="PKZ234" s="598"/>
      <c r="PLA234" s="598"/>
      <c r="PLB234" s="598"/>
      <c r="PLC234" s="598"/>
      <c r="PLD234" s="598"/>
      <c r="PLE234" s="598"/>
      <c r="PLF234" s="598"/>
      <c r="PLG234" s="600"/>
      <c r="PLH234" s="599"/>
      <c r="PLI234" s="599"/>
      <c r="PLJ234" s="599"/>
      <c r="PLK234" s="360"/>
      <c r="PLL234" s="600"/>
      <c r="PLM234" s="600"/>
      <c r="PLN234" s="600"/>
      <c r="PLO234" s="598"/>
      <c r="PLP234" s="598"/>
      <c r="PLQ234" s="598"/>
      <c r="PLR234" s="598"/>
      <c r="PLS234" s="598"/>
      <c r="PLT234" s="598"/>
      <c r="PLU234" s="598"/>
      <c r="PLV234" s="598"/>
      <c r="PLW234" s="600"/>
      <c r="PLX234" s="599"/>
      <c r="PLY234" s="599"/>
      <c r="PLZ234" s="599"/>
      <c r="PMA234" s="360"/>
      <c r="PMB234" s="600"/>
      <c r="PMC234" s="600"/>
      <c r="PMD234" s="600"/>
      <c r="PME234" s="598"/>
      <c r="PMF234" s="598"/>
      <c r="PMG234" s="598"/>
      <c r="PMH234" s="598"/>
      <c r="PMI234" s="598"/>
      <c r="PMJ234" s="598"/>
      <c r="PMK234" s="598"/>
      <c r="PML234" s="598"/>
      <c r="PMM234" s="600"/>
      <c r="PMN234" s="599"/>
      <c r="PMO234" s="599"/>
      <c r="PMP234" s="599"/>
      <c r="PMQ234" s="360"/>
      <c r="PMR234" s="600"/>
      <c r="PMS234" s="600"/>
      <c r="PMT234" s="600"/>
      <c r="PMU234" s="598"/>
      <c r="PMV234" s="598"/>
      <c r="PMW234" s="598"/>
      <c r="PMX234" s="598"/>
      <c r="PMY234" s="598"/>
      <c r="PMZ234" s="598"/>
      <c r="PNA234" s="598"/>
      <c r="PNB234" s="598"/>
      <c r="PNC234" s="600"/>
      <c r="PND234" s="599"/>
      <c r="PNE234" s="599"/>
      <c r="PNF234" s="599"/>
      <c r="PNG234" s="360"/>
      <c r="PNH234" s="600"/>
      <c r="PNI234" s="600"/>
      <c r="PNJ234" s="600"/>
      <c r="PNK234" s="598"/>
      <c r="PNL234" s="598"/>
      <c r="PNM234" s="598"/>
      <c r="PNN234" s="598"/>
      <c r="PNO234" s="598"/>
      <c r="PNP234" s="598"/>
      <c r="PNQ234" s="598"/>
      <c r="PNR234" s="598"/>
      <c r="PNS234" s="600"/>
      <c r="PNT234" s="599"/>
      <c r="PNU234" s="599"/>
      <c r="PNV234" s="599"/>
      <c r="PNW234" s="360"/>
      <c r="PNX234" s="600"/>
      <c r="PNY234" s="600"/>
      <c r="PNZ234" s="600"/>
      <c r="POA234" s="598"/>
      <c r="POB234" s="598"/>
      <c r="POC234" s="598"/>
      <c r="POD234" s="598"/>
      <c r="POE234" s="598"/>
      <c r="POF234" s="598"/>
      <c r="POG234" s="598"/>
      <c r="POH234" s="598"/>
      <c r="POI234" s="600"/>
      <c r="POJ234" s="599"/>
      <c r="POK234" s="599"/>
      <c r="POL234" s="599"/>
      <c r="POM234" s="360"/>
      <c r="PON234" s="600"/>
      <c r="POO234" s="600"/>
      <c r="POP234" s="600"/>
      <c r="POQ234" s="598"/>
      <c r="POR234" s="598"/>
      <c r="POS234" s="598"/>
      <c r="POT234" s="598"/>
      <c r="POU234" s="598"/>
      <c r="POV234" s="598"/>
      <c r="POW234" s="598"/>
      <c r="POX234" s="598"/>
      <c r="POY234" s="600"/>
      <c r="POZ234" s="599"/>
      <c r="PPA234" s="599"/>
      <c r="PPB234" s="599"/>
      <c r="PPC234" s="360"/>
      <c r="PPD234" s="600"/>
      <c r="PPE234" s="600"/>
      <c r="PPF234" s="600"/>
      <c r="PPG234" s="598"/>
      <c r="PPH234" s="598"/>
      <c r="PPI234" s="598"/>
      <c r="PPJ234" s="598"/>
      <c r="PPK234" s="598"/>
      <c r="PPL234" s="598"/>
      <c r="PPM234" s="598"/>
      <c r="PPN234" s="598"/>
      <c r="PPO234" s="600"/>
      <c r="PPP234" s="599"/>
      <c r="PPQ234" s="599"/>
      <c r="PPR234" s="599"/>
      <c r="PPS234" s="360"/>
      <c r="PPT234" s="600"/>
      <c r="PPU234" s="600"/>
      <c r="PPV234" s="600"/>
      <c r="PPW234" s="598"/>
      <c r="PPX234" s="598"/>
      <c r="PPY234" s="598"/>
      <c r="PPZ234" s="598"/>
      <c r="PQA234" s="598"/>
      <c r="PQB234" s="598"/>
      <c r="PQC234" s="598"/>
      <c r="PQD234" s="598"/>
      <c r="PQE234" s="600"/>
      <c r="PQF234" s="599"/>
      <c r="PQG234" s="599"/>
      <c r="PQH234" s="599"/>
      <c r="PQI234" s="360"/>
      <c r="PQJ234" s="600"/>
      <c r="PQK234" s="600"/>
      <c r="PQL234" s="600"/>
      <c r="PQM234" s="598"/>
      <c r="PQN234" s="598"/>
      <c r="PQO234" s="598"/>
      <c r="PQP234" s="598"/>
      <c r="PQQ234" s="598"/>
      <c r="PQR234" s="598"/>
      <c r="PQS234" s="598"/>
      <c r="PQT234" s="598"/>
      <c r="PQU234" s="600"/>
      <c r="PQV234" s="599"/>
      <c r="PQW234" s="599"/>
      <c r="PQX234" s="599"/>
      <c r="PQY234" s="360"/>
      <c r="PQZ234" s="600"/>
      <c r="PRA234" s="600"/>
      <c r="PRB234" s="600"/>
      <c r="PRC234" s="598"/>
      <c r="PRD234" s="598"/>
      <c r="PRE234" s="598"/>
      <c r="PRF234" s="598"/>
      <c r="PRG234" s="598"/>
      <c r="PRH234" s="598"/>
      <c r="PRI234" s="598"/>
      <c r="PRJ234" s="598"/>
      <c r="PRK234" s="600"/>
      <c r="PRL234" s="599"/>
      <c r="PRM234" s="599"/>
      <c r="PRN234" s="599"/>
      <c r="PRO234" s="360"/>
      <c r="PRP234" s="600"/>
      <c r="PRQ234" s="600"/>
      <c r="PRR234" s="600"/>
      <c r="PRS234" s="598"/>
      <c r="PRT234" s="598"/>
      <c r="PRU234" s="598"/>
      <c r="PRV234" s="598"/>
      <c r="PRW234" s="598"/>
      <c r="PRX234" s="598"/>
      <c r="PRY234" s="598"/>
      <c r="PRZ234" s="598"/>
      <c r="PSA234" s="600"/>
      <c r="PSB234" s="599"/>
      <c r="PSC234" s="599"/>
      <c r="PSD234" s="599"/>
      <c r="PSE234" s="360"/>
      <c r="PSF234" s="600"/>
      <c r="PSG234" s="600"/>
      <c r="PSH234" s="600"/>
      <c r="PSI234" s="598"/>
      <c r="PSJ234" s="598"/>
      <c r="PSK234" s="598"/>
      <c r="PSL234" s="598"/>
      <c r="PSM234" s="598"/>
      <c r="PSN234" s="598"/>
      <c r="PSO234" s="598"/>
      <c r="PSP234" s="598"/>
      <c r="PSQ234" s="600"/>
      <c r="PSR234" s="599"/>
      <c r="PSS234" s="599"/>
      <c r="PST234" s="599"/>
      <c r="PSU234" s="360"/>
      <c r="PSV234" s="600"/>
      <c r="PSW234" s="600"/>
      <c r="PSX234" s="600"/>
      <c r="PSY234" s="598"/>
      <c r="PSZ234" s="598"/>
      <c r="PTA234" s="598"/>
      <c r="PTB234" s="598"/>
      <c r="PTC234" s="598"/>
      <c r="PTD234" s="598"/>
      <c r="PTE234" s="598"/>
      <c r="PTF234" s="598"/>
      <c r="PTG234" s="600"/>
      <c r="PTH234" s="599"/>
      <c r="PTI234" s="599"/>
      <c r="PTJ234" s="599"/>
      <c r="PTK234" s="360"/>
      <c r="PTL234" s="600"/>
      <c r="PTM234" s="600"/>
      <c r="PTN234" s="600"/>
      <c r="PTO234" s="598"/>
      <c r="PTP234" s="598"/>
      <c r="PTQ234" s="598"/>
      <c r="PTR234" s="598"/>
      <c r="PTS234" s="598"/>
      <c r="PTT234" s="598"/>
      <c r="PTU234" s="598"/>
      <c r="PTV234" s="598"/>
      <c r="PTW234" s="600"/>
      <c r="PTX234" s="599"/>
      <c r="PTY234" s="599"/>
      <c r="PTZ234" s="599"/>
      <c r="PUA234" s="360"/>
      <c r="PUB234" s="600"/>
      <c r="PUC234" s="600"/>
      <c r="PUD234" s="600"/>
      <c r="PUE234" s="598"/>
      <c r="PUF234" s="598"/>
      <c r="PUG234" s="598"/>
      <c r="PUH234" s="598"/>
      <c r="PUI234" s="598"/>
      <c r="PUJ234" s="598"/>
      <c r="PUK234" s="598"/>
      <c r="PUL234" s="598"/>
      <c r="PUM234" s="600"/>
      <c r="PUN234" s="599"/>
      <c r="PUO234" s="599"/>
      <c r="PUP234" s="599"/>
      <c r="PUQ234" s="360"/>
      <c r="PUR234" s="600"/>
      <c r="PUS234" s="600"/>
      <c r="PUT234" s="600"/>
      <c r="PUU234" s="598"/>
      <c r="PUV234" s="598"/>
      <c r="PUW234" s="598"/>
      <c r="PUX234" s="598"/>
      <c r="PUY234" s="598"/>
      <c r="PUZ234" s="598"/>
      <c r="PVA234" s="598"/>
      <c r="PVB234" s="598"/>
      <c r="PVC234" s="600"/>
      <c r="PVD234" s="599"/>
      <c r="PVE234" s="599"/>
      <c r="PVF234" s="599"/>
      <c r="PVG234" s="360"/>
      <c r="PVH234" s="600"/>
      <c r="PVI234" s="600"/>
      <c r="PVJ234" s="600"/>
      <c r="PVK234" s="598"/>
      <c r="PVL234" s="598"/>
      <c r="PVM234" s="598"/>
      <c r="PVN234" s="598"/>
      <c r="PVO234" s="598"/>
      <c r="PVP234" s="598"/>
      <c r="PVQ234" s="598"/>
      <c r="PVR234" s="598"/>
      <c r="PVS234" s="600"/>
      <c r="PVT234" s="599"/>
      <c r="PVU234" s="599"/>
      <c r="PVV234" s="599"/>
      <c r="PVW234" s="360"/>
      <c r="PVX234" s="600"/>
      <c r="PVY234" s="600"/>
      <c r="PVZ234" s="600"/>
      <c r="PWA234" s="598"/>
      <c r="PWB234" s="598"/>
      <c r="PWC234" s="598"/>
      <c r="PWD234" s="598"/>
      <c r="PWE234" s="598"/>
      <c r="PWF234" s="598"/>
      <c r="PWG234" s="598"/>
      <c r="PWH234" s="598"/>
      <c r="PWI234" s="600"/>
      <c r="PWJ234" s="599"/>
      <c r="PWK234" s="599"/>
      <c r="PWL234" s="599"/>
      <c r="PWM234" s="360"/>
      <c r="PWN234" s="600"/>
      <c r="PWO234" s="600"/>
      <c r="PWP234" s="600"/>
      <c r="PWQ234" s="598"/>
      <c r="PWR234" s="598"/>
      <c r="PWS234" s="598"/>
      <c r="PWT234" s="598"/>
      <c r="PWU234" s="598"/>
      <c r="PWV234" s="598"/>
      <c r="PWW234" s="598"/>
      <c r="PWX234" s="598"/>
      <c r="PWY234" s="600"/>
      <c r="PWZ234" s="599"/>
      <c r="PXA234" s="599"/>
      <c r="PXB234" s="599"/>
      <c r="PXC234" s="360"/>
      <c r="PXD234" s="600"/>
      <c r="PXE234" s="600"/>
      <c r="PXF234" s="600"/>
      <c r="PXG234" s="598"/>
      <c r="PXH234" s="598"/>
      <c r="PXI234" s="598"/>
      <c r="PXJ234" s="598"/>
      <c r="PXK234" s="598"/>
      <c r="PXL234" s="598"/>
      <c r="PXM234" s="598"/>
      <c r="PXN234" s="598"/>
      <c r="PXO234" s="600"/>
      <c r="PXP234" s="599"/>
      <c r="PXQ234" s="599"/>
      <c r="PXR234" s="599"/>
      <c r="PXS234" s="360"/>
      <c r="PXT234" s="600"/>
      <c r="PXU234" s="600"/>
      <c r="PXV234" s="600"/>
      <c r="PXW234" s="598"/>
      <c r="PXX234" s="598"/>
      <c r="PXY234" s="598"/>
      <c r="PXZ234" s="598"/>
      <c r="PYA234" s="598"/>
      <c r="PYB234" s="598"/>
      <c r="PYC234" s="598"/>
      <c r="PYD234" s="598"/>
      <c r="PYE234" s="600"/>
      <c r="PYF234" s="599"/>
      <c r="PYG234" s="599"/>
      <c r="PYH234" s="599"/>
      <c r="PYI234" s="360"/>
      <c r="PYJ234" s="600"/>
      <c r="PYK234" s="600"/>
      <c r="PYL234" s="600"/>
      <c r="PYM234" s="598"/>
      <c r="PYN234" s="598"/>
      <c r="PYO234" s="598"/>
      <c r="PYP234" s="598"/>
      <c r="PYQ234" s="598"/>
      <c r="PYR234" s="598"/>
      <c r="PYS234" s="598"/>
      <c r="PYT234" s="598"/>
      <c r="PYU234" s="600"/>
      <c r="PYV234" s="599"/>
      <c r="PYW234" s="599"/>
      <c r="PYX234" s="599"/>
      <c r="PYY234" s="360"/>
      <c r="PYZ234" s="600"/>
      <c r="PZA234" s="600"/>
      <c r="PZB234" s="600"/>
      <c r="PZC234" s="598"/>
      <c r="PZD234" s="598"/>
      <c r="PZE234" s="598"/>
      <c r="PZF234" s="598"/>
      <c r="PZG234" s="598"/>
      <c r="PZH234" s="598"/>
      <c r="PZI234" s="598"/>
      <c r="PZJ234" s="598"/>
      <c r="PZK234" s="600"/>
      <c r="PZL234" s="599"/>
      <c r="PZM234" s="599"/>
      <c r="PZN234" s="599"/>
      <c r="PZO234" s="360"/>
      <c r="PZP234" s="600"/>
      <c r="PZQ234" s="600"/>
      <c r="PZR234" s="600"/>
      <c r="PZS234" s="598"/>
      <c r="PZT234" s="598"/>
      <c r="PZU234" s="598"/>
      <c r="PZV234" s="598"/>
      <c r="PZW234" s="598"/>
      <c r="PZX234" s="598"/>
      <c r="PZY234" s="598"/>
      <c r="PZZ234" s="598"/>
      <c r="QAA234" s="600"/>
      <c r="QAB234" s="599"/>
      <c r="QAC234" s="599"/>
      <c r="QAD234" s="599"/>
      <c r="QAE234" s="360"/>
      <c r="QAF234" s="600"/>
      <c r="QAG234" s="600"/>
      <c r="QAH234" s="600"/>
      <c r="QAI234" s="598"/>
      <c r="QAJ234" s="598"/>
      <c r="QAK234" s="598"/>
      <c r="QAL234" s="598"/>
      <c r="QAM234" s="598"/>
      <c r="QAN234" s="598"/>
      <c r="QAO234" s="598"/>
      <c r="QAP234" s="598"/>
      <c r="QAQ234" s="600"/>
      <c r="QAR234" s="599"/>
      <c r="QAS234" s="599"/>
      <c r="QAT234" s="599"/>
      <c r="QAU234" s="360"/>
      <c r="QAV234" s="600"/>
      <c r="QAW234" s="600"/>
      <c r="QAX234" s="600"/>
      <c r="QAY234" s="598"/>
      <c r="QAZ234" s="598"/>
      <c r="QBA234" s="598"/>
      <c r="QBB234" s="598"/>
      <c r="QBC234" s="598"/>
      <c r="QBD234" s="598"/>
      <c r="QBE234" s="598"/>
      <c r="QBF234" s="598"/>
      <c r="QBG234" s="600"/>
      <c r="QBH234" s="599"/>
      <c r="QBI234" s="599"/>
      <c r="QBJ234" s="599"/>
      <c r="QBK234" s="360"/>
      <c r="QBL234" s="600"/>
      <c r="QBM234" s="600"/>
      <c r="QBN234" s="600"/>
      <c r="QBO234" s="598"/>
      <c r="QBP234" s="598"/>
      <c r="QBQ234" s="598"/>
      <c r="QBR234" s="598"/>
      <c r="QBS234" s="598"/>
      <c r="QBT234" s="598"/>
      <c r="QBU234" s="598"/>
      <c r="QBV234" s="598"/>
      <c r="QBW234" s="600"/>
      <c r="QBX234" s="599"/>
      <c r="QBY234" s="599"/>
      <c r="QBZ234" s="599"/>
      <c r="QCA234" s="360"/>
      <c r="QCB234" s="600"/>
      <c r="QCC234" s="600"/>
      <c r="QCD234" s="600"/>
      <c r="QCE234" s="598"/>
      <c r="QCF234" s="598"/>
      <c r="QCG234" s="598"/>
      <c r="QCH234" s="598"/>
      <c r="QCI234" s="598"/>
      <c r="QCJ234" s="598"/>
      <c r="QCK234" s="598"/>
      <c r="QCL234" s="598"/>
      <c r="QCM234" s="600"/>
      <c r="QCN234" s="599"/>
      <c r="QCO234" s="599"/>
      <c r="QCP234" s="599"/>
      <c r="QCQ234" s="360"/>
      <c r="QCR234" s="600"/>
      <c r="QCS234" s="600"/>
      <c r="QCT234" s="600"/>
      <c r="QCU234" s="598"/>
      <c r="QCV234" s="598"/>
      <c r="QCW234" s="598"/>
      <c r="QCX234" s="598"/>
      <c r="QCY234" s="598"/>
      <c r="QCZ234" s="598"/>
      <c r="QDA234" s="598"/>
      <c r="QDB234" s="598"/>
      <c r="QDC234" s="600"/>
      <c r="QDD234" s="599"/>
      <c r="QDE234" s="599"/>
      <c r="QDF234" s="599"/>
      <c r="QDG234" s="360"/>
      <c r="QDH234" s="600"/>
      <c r="QDI234" s="600"/>
      <c r="QDJ234" s="600"/>
      <c r="QDK234" s="598"/>
      <c r="QDL234" s="598"/>
      <c r="QDM234" s="598"/>
      <c r="QDN234" s="598"/>
      <c r="QDO234" s="598"/>
      <c r="QDP234" s="598"/>
      <c r="QDQ234" s="598"/>
      <c r="QDR234" s="598"/>
      <c r="QDS234" s="600"/>
      <c r="QDT234" s="599"/>
      <c r="QDU234" s="599"/>
      <c r="QDV234" s="599"/>
      <c r="QDW234" s="360"/>
      <c r="QDX234" s="600"/>
      <c r="QDY234" s="600"/>
      <c r="QDZ234" s="600"/>
      <c r="QEA234" s="598"/>
      <c r="QEB234" s="598"/>
      <c r="QEC234" s="598"/>
      <c r="QED234" s="598"/>
      <c r="QEE234" s="598"/>
      <c r="QEF234" s="598"/>
      <c r="QEG234" s="598"/>
      <c r="QEH234" s="598"/>
      <c r="QEI234" s="600"/>
      <c r="QEJ234" s="599"/>
      <c r="QEK234" s="599"/>
      <c r="QEL234" s="599"/>
      <c r="QEM234" s="360"/>
      <c r="QEN234" s="600"/>
      <c r="QEO234" s="600"/>
      <c r="QEP234" s="600"/>
      <c r="QEQ234" s="598"/>
      <c r="QER234" s="598"/>
      <c r="QES234" s="598"/>
      <c r="QET234" s="598"/>
      <c r="QEU234" s="598"/>
      <c r="QEV234" s="598"/>
      <c r="QEW234" s="598"/>
      <c r="QEX234" s="598"/>
      <c r="QEY234" s="600"/>
      <c r="QEZ234" s="599"/>
      <c r="QFA234" s="599"/>
      <c r="QFB234" s="599"/>
      <c r="QFC234" s="360"/>
      <c r="QFD234" s="600"/>
      <c r="QFE234" s="600"/>
      <c r="QFF234" s="600"/>
      <c r="QFG234" s="598"/>
      <c r="QFH234" s="598"/>
      <c r="QFI234" s="598"/>
      <c r="QFJ234" s="598"/>
      <c r="QFK234" s="598"/>
      <c r="QFL234" s="598"/>
      <c r="QFM234" s="598"/>
      <c r="QFN234" s="598"/>
      <c r="QFO234" s="600"/>
      <c r="QFP234" s="599"/>
      <c r="QFQ234" s="599"/>
      <c r="QFR234" s="599"/>
      <c r="QFS234" s="360"/>
      <c r="QFT234" s="600"/>
      <c r="QFU234" s="600"/>
      <c r="QFV234" s="600"/>
      <c r="QFW234" s="598"/>
      <c r="QFX234" s="598"/>
      <c r="QFY234" s="598"/>
      <c r="QFZ234" s="598"/>
      <c r="QGA234" s="598"/>
      <c r="QGB234" s="598"/>
      <c r="QGC234" s="598"/>
      <c r="QGD234" s="598"/>
      <c r="QGE234" s="600"/>
      <c r="QGF234" s="599"/>
      <c r="QGG234" s="599"/>
      <c r="QGH234" s="599"/>
      <c r="QGI234" s="360"/>
      <c r="QGJ234" s="600"/>
      <c r="QGK234" s="600"/>
      <c r="QGL234" s="600"/>
      <c r="QGM234" s="598"/>
      <c r="QGN234" s="598"/>
      <c r="QGO234" s="598"/>
      <c r="QGP234" s="598"/>
      <c r="QGQ234" s="598"/>
      <c r="QGR234" s="598"/>
      <c r="QGS234" s="598"/>
      <c r="QGT234" s="598"/>
      <c r="QGU234" s="600"/>
      <c r="QGV234" s="599"/>
      <c r="QGW234" s="599"/>
      <c r="QGX234" s="599"/>
      <c r="QGY234" s="360"/>
      <c r="QGZ234" s="600"/>
      <c r="QHA234" s="600"/>
      <c r="QHB234" s="600"/>
      <c r="QHC234" s="598"/>
      <c r="QHD234" s="598"/>
      <c r="QHE234" s="598"/>
      <c r="QHF234" s="598"/>
      <c r="QHG234" s="598"/>
      <c r="QHH234" s="598"/>
      <c r="QHI234" s="598"/>
      <c r="QHJ234" s="598"/>
      <c r="QHK234" s="600"/>
      <c r="QHL234" s="599"/>
      <c r="QHM234" s="599"/>
      <c r="QHN234" s="599"/>
      <c r="QHO234" s="360"/>
      <c r="QHP234" s="600"/>
      <c r="QHQ234" s="600"/>
      <c r="QHR234" s="600"/>
      <c r="QHS234" s="598"/>
      <c r="QHT234" s="598"/>
      <c r="QHU234" s="598"/>
      <c r="QHV234" s="598"/>
      <c r="QHW234" s="598"/>
      <c r="QHX234" s="598"/>
      <c r="QHY234" s="598"/>
      <c r="QHZ234" s="598"/>
      <c r="QIA234" s="600"/>
      <c r="QIB234" s="599"/>
      <c r="QIC234" s="599"/>
      <c r="QID234" s="599"/>
      <c r="QIE234" s="360"/>
      <c r="QIF234" s="600"/>
      <c r="QIG234" s="600"/>
      <c r="QIH234" s="600"/>
      <c r="QII234" s="598"/>
      <c r="QIJ234" s="598"/>
      <c r="QIK234" s="598"/>
      <c r="QIL234" s="598"/>
      <c r="QIM234" s="598"/>
      <c r="QIN234" s="598"/>
      <c r="QIO234" s="598"/>
      <c r="QIP234" s="598"/>
      <c r="QIQ234" s="600"/>
      <c r="QIR234" s="599"/>
      <c r="QIS234" s="599"/>
      <c r="QIT234" s="599"/>
      <c r="QIU234" s="360"/>
      <c r="QIV234" s="600"/>
      <c r="QIW234" s="600"/>
      <c r="QIX234" s="600"/>
      <c r="QIY234" s="598"/>
      <c r="QIZ234" s="598"/>
      <c r="QJA234" s="598"/>
      <c r="QJB234" s="598"/>
      <c r="QJC234" s="598"/>
      <c r="QJD234" s="598"/>
      <c r="QJE234" s="598"/>
      <c r="QJF234" s="598"/>
      <c r="QJG234" s="600"/>
      <c r="QJH234" s="599"/>
      <c r="QJI234" s="599"/>
      <c r="QJJ234" s="599"/>
      <c r="QJK234" s="360"/>
      <c r="QJL234" s="600"/>
      <c r="QJM234" s="600"/>
      <c r="QJN234" s="600"/>
      <c r="QJO234" s="598"/>
      <c r="QJP234" s="598"/>
      <c r="QJQ234" s="598"/>
      <c r="QJR234" s="598"/>
      <c r="QJS234" s="598"/>
      <c r="QJT234" s="598"/>
      <c r="QJU234" s="598"/>
      <c r="QJV234" s="598"/>
      <c r="QJW234" s="600"/>
      <c r="QJX234" s="599"/>
      <c r="QJY234" s="599"/>
      <c r="QJZ234" s="599"/>
      <c r="QKA234" s="360"/>
      <c r="QKB234" s="600"/>
      <c r="QKC234" s="600"/>
      <c r="QKD234" s="600"/>
      <c r="QKE234" s="598"/>
      <c r="QKF234" s="598"/>
      <c r="QKG234" s="598"/>
      <c r="QKH234" s="598"/>
      <c r="QKI234" s="598"/>
      <c r="QKJ234" s="598"/>
      <c r="QKK234" s="598"/>
      <c r="QKL234" s="598"/>
      <c r="QKM234" s="600"/>
      <c r="QKN234" s="599"/>
      <c r="QKO234" s="599"/>
      <c r="QKP234" s="599"/>
      <c r="QKQ234" s="360"/>
      <c r="QKR234" s="600"/>
      <c r="QKS234" s="600"/>
      <c r="QKT234" s="600"/>
      <c r="QKU234" s="598"/>
      <c r="QKV234" s="598"/>
      <c r="QKW234" s="598"/>
      <c r="QKX234" s="598"/>
      <c r="QKY234" s="598"/>
      <c r="QKZ234" s="598"/>
      <c r="QLA234" s="598"/>
      <c r="QLB234" s="598"/>
      <c r="QLC234" s="600"/>
      <c r="QLD234" s="599"/>
      <c r="QLE234" s="599"/>
      <c r="QLF234" s="599"/>
      <c r="QLG234" s="360"/>
      <c r="QLH234" s="600"/>
      <c r="QLI234" s="600"/>
      <c r="QLJ234" s="600"/>
      <c r="QLK234" s="598"/>
      <c r="QLL234" s="598"/>
      <c r="QLM234" s="598"/>
      <c r="QLN234" s="598"/>
      <c r="QLO234" s="598"/>
      <c r="QLP234" s="598"/>
      <c r="QLQ234" s="598"/>
      <c r="QLR234" s="598"/>
      <c r="QLS234" s="600"/>
      <c r="QLT234" s="599"/>
      <c r="QLU234" s="599"/>
      <c r="QLV234" s="599"/>
      <c r="QLW234" s="360"/>
      <c r="QLX234" s="600"/>
      <c r="QLY234" s="600"/>
      <c r="QLZ234" s="600"/>
      <c r="QMA234" s="598"/>
      <c r="QMB234" s="598"/>
      <c r="QMC234" s="598"/>
      <c r="QMD234" s="598"/>
      <c r="QME234" s="598"/>
      <c r="QMF234" s="598"/>
      <c r="QMG234" s="598"/>
      <c r="QMH234" s="598"/>
      <c r="QMI234" s="600"/>
      <c r="QMJ234" s="599"/>
      <c r="QMK234" s="599"/>
      <c r="QML234" s="599"/>
      <c r="QMM234" s="360"/>
      <c r="QMN234" s="600"/>
      <c r="QMO234" s="600"/>
      <c r="QMP234" s="600"/>
      <c r="QMQ234" s="598"/>
      <c r="QMR234" s="598"/>
      <c r="QMS234" s="598"/>
      <c r="QMT234" s="598"/>
      <c r="QMU234" s="598"/>
      <c r="QMV234" s="598"/>
      <c r="QMW234" s="598"/>
      <c r="QMX234" s="598"/>
      <c r="QMY234" s="600"/>
      <c r="QMZ234" s="599"/>
      <c r="QNA234" s="599"/>
      <c r="QNB234" s="599"/>
      <c r="QNC234" s="360"/>
      <c r="QND234" s="600"/>
      <c r="QNE234" s="600"/>
      <c r="QNF234" s="600"/>
      <c r="QNG234" s="598"/>
      <c r="QNH234" s="598"/>
      <c r="QNI234" s="598"/>
      <c r="QNJ234" s="598"/>
      <c r="QNK234" s="598"/>
      <c r="QNL234" s="598"/>
      <c r="QNM234" s="598"/>
      <c r="QNN234" s="598"/>
      <c r="QNO234" s="600"/>
      <c r="QNP234" s="599"/>
      <c r="QNQ234" s="599"/>
      <c r="QNR234" s="599"/>
      <c r="QNS234" s="360"/>
      <c r="QNT234" s="600"/>
      <c r="QNU234" s="600"/>
      <c r="QNV234" s="600"/>
      <c r="QNW234" s="598"/>
      <c r="QNX234" s="598"/>
      <c r="QNY234" s="598"/>
      <c r="QNZ234" s="598"/>
      <c r="QOA234" s="598"/>
      <c r="QOB234" s="598"/>
      <c r="QOC234" s="598"/>
      <c r="QOD234" s="598"/>
      <c r="QOE234" s="600"/>
      <c r="QOF234" s="599"/>
      <c r="QOG234" s="599"/>
      <c r="QOH234" s="599"/>
      <c r="QOI234" s="360"/>
      <c r="QOJ234" s="600"/>
      <c r="QOK234" s="600"/>
      <c r="QOL234" s="600"/>
      <c r="QOM234" s="598"/>
      <c r="QON234" s="598"/>
      <c r="QOO234" s="598"/>
      <c r="QOP234" s="598"/>
      <c r="QOQ234" s="598"/>
      <c r="QOR234" s="598"/>
      <c r="QOS234" s="598"/>
      <c r="QOT234" s="598"/>
      <c r="QOU234" s="600"/>
      <c r="QOV234" s="599"/>
      <c r="QOW234" s="599"/>
      <c r="QOX234" s="599"/>
      <c r="QOY234" s="360"/>
      <c r="QOZ234" s="600"/>
      <c r="QPA234" s="600"/>
      <c r="QPB234" s="600"/>
      <c r="QPC234" s="598"/>
      <c r="QPD234" s="598"/>
      <c r="QPE234" s="598"/>
      <c r="QPF234" s="598"/>
      <c r="QPG234" s="598"/>
      <c r="QPH234" s="598"/>
      <c r="QPI234" s="598"/>
      <c r="QPJ234" s="598"/>
      <c r="QPK234" s="600"/>
      <c r="QPL234" s="599"/>
      <c r="QPM234" s="599"/>
      <c r="QPN234" s="599"/>
      <c r="QPO234" s="360"/>
      <c r="QPP234" s="600"/>
      <c r="QPQ234" s="600"/>
      <c r="QPR234" s="600"/>
      <c r="QPS234" s="598"/>
      <c r="QPT234" s="598"/>
      <c r="QPU234" s="598"/>
      <c r="QPV234" s="598"/>
      <c r="QPW234" s="598"/>
      <c r="QPX234" s="598"/>
      <c r="QPY234" s="598"/>
      <c r="QPZ234" s="598"/>
      <c r="QQA234" s="600"/>
      <c r="QQB234" s="599"/>
      <c r="QQC234" s="599"/>
      <c r="QQD234" s="599"/>
      <c r="QQE234" s="360"/>
      <c r="QQF234" s="600"/>
      <c r="QQG234" s="600"/>
      <c r="QQH234" s="600"/>
      <c r="QQI234" s="598"/>
      <c r="QQJ234" s="598"/>
      <c r="QQK234" s="598"/>
      <c r="QQL234" s="598"/>
      <c r="QQM234" s="598"/>
      <c r="QQN234" s="598"/>
      <c r="QQO234" s="598"/>
      <c r="QQP234" s="598"/>
      <c r="QQQ234" s="600"/>
      <c r="QQR234" s="599"/>
      <c r="QQS234" s="599"/>
      <c r="QQT234" s="599"/>
      <c r="QQU234" s="360"/>
      <c r="QQV234" s="600"/>
      <c r="QQW234" s="600"/>
      <c r="QQX234" s="600"/>
      <c r="QQY234" s="598"/>
      <c r="QQZ234" s="598"/>
      <c r="QRA234" s="598"/>
      <c r="QRB234" s="598"/>
      <c r="QRC234" s="598"/>
      <c r="QRD234" s="598"/>
      <c r="QRE234" s="598"/>
      <c r="QRF234" s="598"/>
      <c r="QRG234" s="600"/>
      <c r="QRH234" s="599"/>
      <c r="QRI234" s="599"/>
      <c r="QRJ234" s="599"/>
      <c r="QRK234" s="360"/>
      <c r="QRL234" s="600"/>
      <c r="QRM234" s="600"/>
      <c r="QRN234" s="600"/>
      <c r="QRO234" s="598"/>
      <c r="QRP234" s="598"/>
      <c r="QRQ234" s="598"/>
      <c r="QRR234" s="598"/>
      <c r="QRS234" s="598"/>
      <c r="QRT234" s="598"/>
      <c r="QRU234" s="598"/>
      <c r="QRV234" s="598"/>
      <c r="QRW234" s="600"/>
      <c r="QRX234" s="599"/>
      <c r="QRY234" s="599"/>
      <c r="QRZ234" s="599"/>
      <c r="QSA234" s="360"/>
      <c r="QSB234" s="600"/>
      <c r="QSC234" s="600"/>
      <c r="QSD234" s="600"/>
      <c r="QSE234" s="598"/>
      <c r="QSF234" s="598"/>
      <c r="QSG234" s="598"/>
      <c r="QSH234" s="598"/>
      <c r="QSI234" s="598"/>
      <c r="QSJ234" s="598"/>
      <c r="QSK234" s="598"/>
      <c r="QSL234" s="598"/>
      <c r="QSM234" s="600"/>
      <c r="QSN234" s="599"/>
      <c r="QSO234" s="599"/>
      <c r="QSP234" s="599"/>
      <c r="QSQ234" s="360"/>
      <c r="QSR234" s="600"/>
      <c r="QSS234" s="600"/>
      <c r="QST234" s="600"/>
      <c r="QSU234" s="598"/>
      <c r="QSV234" s="598"/>
      <c r="QSW234" s="598"/>
      <c r="QSX234" s="598"/>
      <c r="QSY234" s="598"/>
      <c r="QSZ234" s="598"/>
      <c r="QTA234" s="598"/>
      <c r="QTB234" s="598"/>
      <c r="QTC234" s="600"/>
      <c r="QTD234" s="599"/>
      <c r="QTE234" s="599"/>
      <c r="QTF234" s="599"/>
      <c r="QTG234" s="360"/>
      <c r="QTH234" s="600"/>
      <c r="QTI234" s="600"/>
      <c r="QTJ234" s="600"/>
      <c r="QTK234" s="598"/>
      <c r="QTL234" s="598"/>
      <c r="QTM234" s="598"/>
      <c r="QTN234" s="598"/>
      <c r="QTO234" s="598"/>
      <c r="QTP234" s="598"/>
      <c r="QTQ234" s="598"/>
      <c r="QTR234" s="598"/>
      <c r="QTS234" s="600"/>
      <c r="QTT234" s="599"/>
      <c r="QTU234" s="599"/>
      <c r="QTV234" s="599"/>
      <c r="QTW234" s="360"/>
      <c r="QTX234" s="600"/>
      <c r="QTY234" s="600"/>
      <c r="QTZ234" s="600"/>
      <c r="QUA234" s="598"/>
      <c r="QUB234" s="598"/>
      <c r="QUC234" s="598"/>
      <c r="QUD234" s="598"/>
      <c r="QUE234" s="598"/>
      <c r="QUF234" s="598"/>
      <c r="QUG234" s="598"/>
      <c r="QUH234" s="598"/>
      <c r="QUI234" s="600"/>
      <c r="QUJ234" s="599"/>
      <c r="QUK234" s="599"/>
      <c r="QUL234" s="599"/>
      <c r="QUM234" s="360"/>
      <c r="QUN234" s="600"/>
      <c r="QUO234" s="600"/>
      <c r="QUP234" s="600"/>
      <c r="QUQ234" s="598"/>
      <c r="QUR234" s="598"/>
      <c r="QUS234" s="598"/>
      <c r="QUT234" s="598"/>
      <c r="QUU234" s="598"/>
      <c r="QUV234" s="598"/>
      <c r="QUW234" s="598"/>
      <c r="QUX234" s="598"/>
      <c r="QUY234" s="600"/>
      <c r="QUZ234" s="599"/>
      <c r="QVA234" s="599"/>
      <c r="QVB234" s="599"/>
      <c r="QVC234" s="360"/>
      <c r="QVD234" s="600"/>
      <c r="QVE234" s="600"/>
      <c r="QVF234" s="600"/>
      <c r="QVG234" s="598"/>
      <c r="QVH234" s="598"/>
      <c r="QVI234" s="598"/>
      <c r="QVJ234" s="598"/>
      <c r="QVK234" s="598"/>
      <c r="QVL234" s="598"/>
      <c r="QVM234" s="598"/>
      <c r="QVN234" s="598"/>
      <c r="QVO234" s="600"/>
      <c r="QVP234" s="599"/>
      <c r="QVQ234" s="599"/>
      <c r="QVR234" s="599"/>
      <c r="QVS234" s="360"/>
      <c r="QVT234" s="600"/>
      <c r="QVU234" s="600"/>
      <c r="QVV234" s="600"/>
      <c r="QVW234" s="598"/>
      <c r="QVX234" s="598"/>
      <c r="QVY234" s="598"/>
      <c r="QVZ234" s="598"/>
      <c r="QWA234" s="598"/>
      <c r="QWB234" s="598"/>
      <c r="QWC234" s="598"/>
      <c r="QWD234" s="598"/>
      <c r="QWE234" s="600"/>
      <c r="QWF234" s="599"/>
      <c r="QWG234" s="599"/>
      <c r="QWH234" s="599"/>
      <c r="QWI234" s="360"/>
      <c r="QWJ234" s="600"/>
      <c r="QWK234" s="600"/>
      <c r="QWL234" s="600"/>
      <c r="QWM234" s="598"/>
      <c r="QWN234" s="598"/>
      <c r="QWO234" s="598"/>
      <c r="QWP234" s="598"/>
      <c r="QWQ234" s="598"/>
      <c r="QWR234" s="598"/>
      <c r="QWS234" s="598"/>
      <c r="QWT234" s="598"/>
      <c r="QWU234" s="600"/>
      <c r="QWV234" s="599"/>
      <c r="QWW234" s="599"/>
      <c r="QWX234" s="599"/>
      <c r="QWY234" s="360"/>
      <c r="QWZ234" s="600"/>
      <c r="QXA234" s="600"/>
      <c r="QXB234" s="600"/>
      <c r="QXC234" s="598"/>
      <c r="QXD234" s="598"/>
      <c r="QXE234" s="598"/>
      <c r="QXF234" s="598"/>
      <c r="QXG234" s="598"/>
      <c r="QXH234" s="598"/>
      <c r="QXI234" s="598"/>
      <c r="QXJ234" s="598"/>
      <c r="QXK234" s="600"/>
      <c r="QXL234" s="599"/>
      <c r="QXM234" s="599"/>
      <c r="QXN234" s="599"/>
      <c r="QXO234" s="360"/>
      <c r="QXP234" s="600"/>
      <c r="QXQ234" s="600"/>
      <c r="QXR234" s="600"/>
      <c r="QXS234" s="598"/>
      <c r="QXT234" s="598"/>
      <c r="QXU234" s="598"/>
      <c r="QXV234" s="598"/>
      <c r="QXW234" s="598"/>
      <c r="QXX234" s="598"/>
      <c r="QXY234" s="598"/>
      <c r="QXZ234" s="598"/>
      <c r="QYA234" s="600"/>
      <c r="QYB234" s="599"/>
      <c r="QYC234" s="599"/>
      <c r="QYD234" s="599"/>
      <c r="QYE234" s="360"/>
      <c r="QYF234" s="600"/>
      <c r="QYG234" s="600"/>
      <c r="QYH234" s="600"/>
      <c r="QYI234" s="598"/>
      <c r="QYJ234" s="598"/>
      <c r="QYK234" s="598"/>
      <c r="QYL234" s="598"/>
      <c r="QYM234" s="598"/>
      <c r="QYN234" s="598"/>
      <c r="QYO234" s="598"/>
      <c r="QYP234" s="598"/>
      <c r="QYQ234" s="600"/>
      <c r="QYR234" s="599"/>
      <c r="QYS234" s="599"/>
      <c r="QYT234" s="599"/>
      <c r="QYU234" s="360"/>
      <c r="QYV234" s="600"/>
      <c r="QYW234" s="600"/>
      <c r="QYX234" s="600"/>
      <c r="QYY234" s="598"/>
      <c r="QYZ234" s="598"/>
      <c r="QZA234" s="598"/>
      <c r="QZB234" s="598"/>
      <c r="QZC234" s="598"/>
      <c r="QZD234" s="598"/>
      <c r="QZE234" s="598"/>
      <c r="QZF234" s="598"/>
      <c r="QZG234" s="600"/>
      <c r="QZH234" s="599"/>
      <c r="QZI234" s="599"/>
      <c r="QZJ234" s="599"/>
      <c r="QZK234" s="360"/>
      <c r="QZL234" s="600"/>
      <c r="QZM234" s="600"/>
      <c r="QZN234" s="600"/>
      <c r="QZO234" s="598"/>
      <c r="QZP234" s="598"/>
      <c r="QZQ234" s="598"/>
      <c r="QZR234" s="598"/>
      <c r="QZS234" s="598"/>
      <c r="QZT234" s="598"/>
      <c r="QZU234" s="598"/>
      <c r="QZV234" s="598"/>
      <c r="QZW234" s="600"/>
      <c r="QZX234" s="599"/>
      <c r="QZY234" s="599"/>
      <c r="QZZ234" s="599"/>
      <c r="RAA234" s="360"/>
      <c r="RAB234" s="600"/>
      <c r="RAC234" s="600"/>
      <c r="RAD234" s="600"/>
      <c r="RAE234" s="598"/>
      <c r="RAF234" s="598"/>
      <c r="RAG234" s="598"/>
      <c r="RAH234" s="598"/>
      <c r="RAI234" s="598"/>
      <c r="RAJ234" s="598"/>
      <c r="RAK234" s="598"/>
      <c r="RAL234" s="598"/>
      <c r="RAM234" s="600"/>
      <c r="RAN234" s="599"/>
      <c r="RAO234" s="599"/>
      <c r="RAP234" s="599"/>
      <c r="RAQ234" s="360"/>
      <c r="RAR234" s="600"/>
      <c r="RAS234" s="600"/>
      <c r="RAT234" s="600"/>
      <c r="RAU234" s="598"/>
      <c r="RAV234" s="598"/>
      <c r="RAW234" s="598"/>
      <c r="RAX234" s="598"/>
      <c r="RAY234" s="598"/>
      <c r="RAZ234" s="598"/>
      <c r="RBA234" s="598"/>
      <c r="RBB234" s="598"/>
      <c r="RBC234" s="600"/>
      <c r="RBD234" s="599"/>
      <c r="RBE234" s="599"/>
      <c r="RBF234" s="599"/>
      <c r="RBG234" s="360"/>
      <c r="RBH234" s="600"/>
      <c r="RBI234" s="600"/>
      <c r="RBJ234" s="600"/>
      <c r="RBK234" s="598"/>
      <c r="RBL234" s="598"/>
      <c r="RBM234" s="598"/>
      <c r="RBN234" s="598"/>
      <c r="RBO234" s="598"/>
      <c r="RBP234" s="598"/>
      <c r="RBQ234" s="598"/>
      <c r="RBR234" s="598"/>
      <c r="RBS234" s="600"/>
      <c r="RBT234" s="599"/>
      <c r="RBU234" s="599"/>
      <c r="RBV234" s="599"/>
      <c r="RBW234" s="360"/>
      <c r="RBX234" s="600"/>
      <c r="RBY234" s="600"/>
      <c r="RBZ234" s="600"/>
      <c r="RCA234" s="598"/>
      <c r="RCB234" s="598"/>
      <c r="RCC234" s="598"/>
      <c r="RCD234" s="598"/>
      <c r="RCE234" s="598"/>
      <c r="RCF234" s="598"/>
      <c r="RCG234" s="598"/>
      <c r="RCH234" s="598"/>
      <c r="RCI234" s="600"/>
      <c r="RCJ234" s="599"/>
      <c r="RCK234" s="599"/>
      <c r="RCL234" s="599"/>
      <c r="RCM234" s="360"/>
      <c r="RCN234" s="600"/>
      <c r="RCO234" s="600"/>
      <c r="RCP234" s="600"/>
      <c r="RCQ234" s="598"/>
      <c r="RCR234" s="598"/>
      <c r="RCS234" s="598"/>
      <c r="RCT234" s="598"/>
      <c r="RCU234" s="598"/>
      <c r="RCV234" s="598"/>
      <c r="RCW234" s="598"/>
      <c r="RCX234" s="598"/>
      <c r="RCY234" s="600"/>
      <c r="RCZ234" s="599"/>
      <c r="RDA234" s="599"/>
      <c r="RDB234" s="599"/>
      <c r="RDC234" s="360"/>
      <c r="RDD234" s="600"/>
      <c r="RDE234" s="600"/>
      <c r="RDF234" s="600"/>
      <c r="RDG234" s="598"/>
      <c r="RDH234" s="598"/>
      <c r="RDI234" s="598"/>
      <c r="RDJ234" s="598"/>
      <c r="RDK234" s="598"/>
      <c r="RDL234" s="598"/>
      <c r="RDM234" s="598"/>
      <c r="RDN234" s="598"/>
      <c r="RDO234" s="600"/>
      <c r="RDP234" s="599"/>
      <c r="RDQ234" s="599"/>
      <c r="RDR234" s="599"/>
      <c r="RDS234" s="360"/>
      <c r="RDT234" s="600"/>
      <c r="RDU234" s="600"/>
      <c r="RDV234" s="600"/>
      <c r="RDW234" s="598"/>
      <c r="RDX234" s="598"/>
      <c r="RDY234" s="598"/>
      <c r="RDZ234" s="598"/>
      <c r="REA234" s="598"/>
      <c r="REB234" s="598"/>
      <c r="REC234" s="598"/>
      <c r="RED234" s="598"/>
      <c r="REE234" s="600"/>
      <c r="REF234" s="599"/>
      <c r="REG234" s="599"/>
      <c r="REH234" s="599"/>
      <c r="REI234" s="360"/>
      <c r="REJ234" s="600"/>
      <c r="REK234" s="600"/>
      <c r="REL234" s="600"/>
      <c r="REM234" s="598"/>
      <c r="REN234" s="598"/>
      <c r="REO234" s="598"/>
      <c r="REP234" s="598"/>
      <c r="REQ234" s="598"/>
      <c r="RER234" s="598"/>
      <c r="RES234" s="598"/>
      <c r="RET234" s="598"/>
      <c r="REU234" s="600"/>
      <c r="REV234" s="599"/>
      <c r="REW234" s="599"/>
      <c r="REX234" s="599"/>
      <c r="REY234" s="360"/>
      <c r="REZ234" s="600"/>
      <c r="RFA234" s="600"/>
      <c r="RFB234" s="600"/>
      <c r="RFC234" s="598"/>
      <c r="RFD234" s="598"/>
      <c r="RFE234" s="598"/>
      <c r="RFF234" s="598"/>
      <c r="RFG234" s="598"/>
      <c r="RFH234" s="598"/>
      <c r="RFI234" s="598"/>
      <c r="RFJ234" s="598"/>
      <c r="RFK234" s="600"/>
      <c r="RFL234" s="599"/>
      <c r="RFM234" s="599"/>
      <c r="RFN234" s="599"/>
      <c r="RFO234" s="360"/>
      <c r="RFP234" s="600"/>
      <c r="RFQ234" s="600"/>
      <c r="RFR234" s="600"/>
      <c r="RFS234" s="598"/>
      <c r="RFT234" s="598"/>
      <c r="RFU234" s="598"/>
      <c r="RFV234" s="598"/>
      <c r="RFW234" s="598"/>
      <c r="RFX234" s="598"/>
      <c r="RFY234" s="598"/>
      <c r="RFZ234" s="598"/>
      <c r="RGA234" s="600"/>
      <c r="RGB234" s="599"/>
      <c r="RGC234" s="599"/>
      <c r="RGD234" s="599"/>
      <c r="RGE234" s="360"/>
      <c r="RGF234" s="600"/>
      <c r="RGG234" s="600"/>
      <c r="RGH234" s="600"/>
      <c r="RGI234" s="598"/>
      <c r="RGJ234" s="598"/>
      <c r="RGK234" s="598"/>
      <c r="RGL234" s="598"/>
      <c r="RGM234" s="598"/>
      <c r="RGN234" s="598"/>
      <c r="RGO234" s="598"/>
      <c r="RGP234" s="598"/>
      <c r="RGQ234" s="600"/>
      <c r="RGR234" s="599"/>
      <c r="RGS234" s="599"/>
      <c r="RGT234" s="599"/>
      <c r="RGU234" s="360"/>
      <c r="RGV234" s="600"/>
      <c r="RGW234" s="600"/>
      <c r="RGX234" s="600"/>
      <c r="RGY234" s="598"/>
      <c r="RGZ234" s="598"/>
      <c r="RHA234" s="598"/>
      <c r="RHB234" s="598"/>
      <c r="RHC234" s="598"/>
      <c r="RHD234" s="598"/>
      <c r="RHE234" s="598"/>
      <c r="RHF234" s="598"/>
      <c r="RHG234" s="600"/>
      <c r="RHH234" s="599"/>
      <c r="RHI234" s="599"/>
      <c r="RHJ234" s="599"/>
      <c r="RHK234" s="360"/>
      <c r="RHL234" s="600"/>
      <c r="RHM234" s="600"/>
      <c r="RHN234" s="600"/>
      <c r="RHO234" s="598"/>
      <c r="RHP234" s="598"/>
      <c r="RHQ234" s="598"/>
      <c r="RHR234" s="598"/>
      <c r="RHS234" s="598"/>
      <c r="RHT234" s="598"/>
      <c r="RHU234" s="598"/>
      <c r="RHV234" s="598"/>
      <c r="RHW234" s="600"/>
      <c r="RHX234" s="599"/>
      <c r="RHY234" s="599"/>
      <c r="RHZ234" s="599"/>
      <c r="RIA234" s="360"/>
      <c r="RIB234" s="600"/>
      <c r="RIC234" s="600"/>
      <c r="RID234" s="600"/>
      <c r="RIE234" s="598"/>
      <c r="RIF234" s="598"/>
      <c r="RIG234" s="598"/>
      <c r="RIH234" s="598"/>
      <c r="RII234" s="598"/>
      <c r="RIJ234" s="598"/>
      <c r="RIK234" s="598"/>
      <c r="RIL234" s="598"/>
      <c r="RIM234" s="600"/>
      <c r="RIN234" s="599"/>
      <c r="RIO234" s="599"/>
      <c r="RIP234" s="599"/>
      <c r="RIQ234" s="360"/>
      <c r="RIR234" s="600"/>
      <c r="RIS234" s="600"/>
      <c r="RIT234" s="600"/>
      <c r="RIU234" s="598"/>
      <c r="RIV234" s="598"/>
      <c r="RIW234" s="598"/>
      <c r="RIX234" s="598"/>
      <c r="RIY234" s="598"/>
      <c r="RIZ234" s="598"/>
      <c r="RJA234" s="598"/>
      <c r="RJB234" s="598"/>
      <c r="RJC234" s="600"/>
      <c r="RJD234" s="599"/>
      <c r="RJE234" s="599"/>
      <c r="RJF234" s="599"/>
      <c r="RJG234" s="360"/>
      <c r="RJH234" s="600"/>
      <c r="RJI234" s="600"/>
      <c r="RJJ234" s="600"/>
      <c r="RJK234" s="598"/>
      <c r="RJL234" s="598"/>
      <c r="RJM234" s="598"/>
      <c r="RJN234" s="598"/>
      <c r="RJO234" s="598"/>
      <c r="RJP234" s="598"/>
      <c r="RJQ234" s="598"/>
      <c r="RJR234" s="598"/>
      <c r="RJS234" s="600"/>
      <c r="RJT234" s="599"/>
      <c r="RJU234" s="599"/>
      <c r="RJV234" s="599"/>
      <c r="RJW234" s="360"/>
      <c r="RJX234" s="600"/>
      <c r="RJY234" s="600"/>
      <c r="RJZ234" s="600"/>
      <c r="RKA234" s="598"/>
      <c r="RKB234" s="598"/>
      <c r="RKC234" s="598"/>
      <c r="RKD234" s="598"/>
      <c r="RKE234" s="598"/>
      <c r="RKF234" s="598"/>
      <c r="RKG234" s="598"/>
      <c r="RKH234" s="598"/>
      <c r="RKI234" s="600"/>
      <c r="RKJ234" s="599"/>
      <c r="RKK234" s="599"/>
      <c r="RKL234" s="599"/>
      <c r="RKM234" s="360"/>
      <c r="RKN234" s="600"/>
      <c r="RKO234" s="600"/>
      <c r="RKP234" s="600"/>
      <c r="RKQ234" s="598"/>
      <c r="RKR234" s="598"/>
      <c r="RKS234" s="598"/>
      <c r="RKT234" s="598"/>
      <c r="RKU234" s="598"/>
      <c r="RKV234" s="598"/>
      <c r="RKW234" s="598"/>
      <c r="RKX234" s="598"/>
      <c r="RKY234" s="600"/>
      <c r="RKZ234" s="599"/>
      <c r="RLA234" s="599"/>
      <c r="RLB234" s="599"/>
      <c r="RLC234" s="360"/>
      <c r="RLD234" s="600"/>
      <c r="RLE234" s="600"/>
      <c r="RLF234" s="600"/>
      <c r="RLG234" s="598"/>
      <c r="RLH234" s="598"/>
      <c r="RLI234" s="598"/>
      <c r="RLJ234" s="598"/>
      <c r="RLK234" s="598"/>
      <c r="RLL234" s="598"/>
      <c r="RLM234" s="598"/>
      <c r="RLN234" s="598"/>
      <c r="RLO234" s="600"/>
      <c r="RLP234" s="599"/>
      <c r="RLQ234" s="599"/>
      <c r="RLR234" s="599"/>
      <c r="RLS234" s="360"/>
      <c r="RLT234" s="600"/>
      <c r="RLU234" s="600"/>
      <c r="RLV234" s="600"/>
      <c r="RLW234" s="598"/>
      <c r="RLX234" s="598"/>
      <c r="RLY234" s="598"/>
      <c r="RLZ234" s="598"/>
      <c r="RMA234" s="598"/>
      <c r="RMB234" s="598"/>
      <c r="RMC234" s="598"/>
      <c r="RMD234" s="598"/>
      <c r="RME234" s="600"/>
      <c r="RMF234" s="599"/>
      <c r="RMG234" s="599"/>
      <c r="RMH234" s="599"/>
      <c r="RMI234" s="360"/>
      <c r="RMJ234" s="600"/>
      <c r="RMK234" s="600"/>
      <c r="RML234" s="600"/>
      <c r="RMM234" s="598"/>
      <c r="RMN234" s="598"/>
      <c r="RMO234" s="598"/>
      <c r="RMP234" s="598"/>
      <c r="RMQ234" s="598"/>
      <c r="RMR234" s="598"/>
      <c r="RMS234" s="598"/>
      <c r="RMT234" s="598"/>
      <c r="RMU234" s="600"/>
      <c r="RMV234" s="599"/>
      <c r="RMW234" s="599"/>
      <c r="RMX234" s="599"/>
      <c r="RMY234" s="360"/>
      <c r="RMZ234" s="600"/>
      <c r="RNA234" s="600"/>
      <c r="RNB234" s="600"/>
      <c r="RNC234" s="598"/>
      <c r="RND234" s="598"/>
      <c r="RNE234" s="598"/>
      <c r="RNF234" s="598"/>
      <c r="RNG234" s="598"/>
      <c r="RNH234" s="598"/>
      <c r="RNI234" s="598"/>
      <c r="RNJ234" s="598"/>
      <c r="RNK234" s="600"/>
      <c r="RNL234" s="599"/>
      <c r="RNM234" s="599"/>
      <c r="RNN234" s="599"/>
      <c r="RNO234" s="360"/>
      <c r="RNP234" s="600"/>
      <c r="RNQ234" s="600"/>
      <c r="RNR234" s="600"/>
      <c r="RNS234" s="598"/>
      <c r="RNT234" s="598"/>
      <c r="RNU234" s="598"/>
      <c r="RNV234" s="598"/>
      <c r="RNW234" s="598"/>
      <c r="RNX234" s="598"/>
      <c r="RNY234" s="598"/>
      <c r="RNZ234" s="598"/>
      <c r="ROA234" s="600"/>
      <c r="ROB234" s="599"/>
      <c r="ROC234" s="599"/>
      <c r="ROD234" s="599"/>
      <c r="ROE234" s="360"/>
      <c r="ROF234" s="600"/>
      <c r="ROG234" s="600"/>
      <c r="ROH234" s="600"/>
      <c r="ROI234" s="598"/>
      <c r="ROJ234" s="598"/>
      <c r="ROK234" s="598"/>
      <c r="ROL234" s="598"/>
      <c r="ROM234" s="598"/>
      <c r="RON234" s="598"/>
      <c r="ROO234" s="598"/>
      <c r="ROP234" s="598"/>
      <c r="ROQ234" s="600"/>
      <c r="ROR234" s="599"/>
      <c r="ROS234" s="599"/>
      <c r="ROT234" s="599"/>
      <c r="ROU234" s="360"/>
      <c r="ROV234" s="600"/>
      <c r="ROW234" s="600"/>
      <c r="ROX234" s="600"/>
      <c r="ROY234" s="598"/>
      <c r="ROZ234" s="598"/>
      <c r="RPA234" s="598"/>
      <c r="RPB234" s="598"/>
      <c r="RPC234" s="598"/>
      <c r="RPD234" s="598"/>
      <c r="RPE234" s="598"/>
      <c r="RPF234" s="598"/>
      <c r="RPG234" s="600"/>
      <c r="RPH234" s="599"/>
      <c r="RPI234" s="599"/>
      <c r="RPJ234" s="599"/>
      <c r="RPK234" s="360"/>
      <c r="RPL234" s="600"/>
      <c r="RPM234" s="600"/>
      <c r="RPN234" s="600"/>
      <c r="RPO234" s="598"/>
      <c r="RPP234" s="598"/>
      <c r="RPQ234" s="598"/>
      <c r="RPR234" s="598"/>
      <c r="RPS234" s="598"/>
      <c r="RPT234" s="598"/>
      <c r="RPU234" s="598"/>
      <c r="RPV234" s="598"/>
      <c r="RPW234" s="600"/>
      <c r="RPX234" s="599"/>
      <c r="RPY234" s="599"/>
      <c r="RPZ234" s="599"/>
      <c r="RQA234" s="360"/>
      <c r="RQB234" s="600"/>
      <c r="RQC234" s="600"/>
      <c r="RQD234" s="600"/>
      <c r="RQE234" s="598"/>
      <c r="RQF234" s="598"/>
      <c r="RQG234" s="598"/>
      <c r="RQH234" s="598"/>
      <c r="RQI234" s="598"/>
      <c r="RQJ234" s="598"/>
      <c r="RQK234" s="598"/>
      <c r="RQL234" s="598"/>
      <c r="RQM234" s="600"/>
      <c r="RQN234" s="599"/>
      <c r="RQO234" s="599"/>
      <c r="RQP234" s="599"/>
      <c r="RQQ234" s="360"/>
      <c r="RQR234" s="600"/>
      <c r="RQS234" s="600"/>
      <c r="RQT234" s="600"/>
      <c r="RQU234" s="598"/>
      <c r="RQV234" s="598"/>
      <c r="RQW234" s="598"/>
      <c r="RQX234" s="598"/>
      <c r="RQY234" s="598"/>
      <c r="RQZ234" s="598"/>
      <c r="RRA234" s="598"/>
      <c r="RRB234" s="598"/>
      <c r="RRC234" s="600"/>
      <c r="RRD234" s="599"/>
      <c r="RRE234" s="599"/>
      <c r="RRF234" s="599"/>
      <c r="RRG234" s="360"/>
      <c r="RRH234" s="600"/>
      <c r="RRI234" s="600"/>
      <c r="RRJ234" s="600"/>
      <c r="RRK234" s="598"/>
      <c r="RRL234" s="598"/>
      <c r="RRM234" s="598"/>
      <c r="RRN234" s="598"/>
      <c r="RRO234" s="598"/>
      <c r="RRP234" s="598"/>
      <c r="RRQ234" s="598"/>
      <c r="RRR234" s="598"/>
      <c r="RRS234" s="600"/>
      <c r="RRT234" s="599"/>
      <c r="RRU234" s="599"/>
      <c r="RRV234" s="599"/>
      <c r="RRW234" s="360"/>
      <c r="RRX234" s="600"/>
      <c r="RRY234" s="600"/>
      <c r="RRZ234" s="600"/>
      <c r="RSA234" s="598"/>
      <c r="RSB234" s="598"/>
      <c r="RSC234" s="598"/>
      <c r="RSD234" s="598"/>
      <c r="RSE234" s="598"/>
      <c r="RSF234" s="598"/>
      <c r="RSG234" s="598"/>
      <c r="RSH234" s="598"/>
      <c r="RSI234" s="600"/>
      <c r="RSJ234" s="599"/>
      <c r="RSK234" s="599"/>
      <c r="RSL234" s="599"/>
      <c r="RSM234" s="360"/>
      <c r="RSN234" s="600"/>
      <c r="RSO234" s="600"/>
      <c r="RSP234" s="600"/>
      <c r="RSQ234" s="598"/>
      <c r="RSR234" s="598"/>
      <c r="RSS234" s="598"/>
      <c r="RST234" s="598"/>
      <c r="RSU234" s="598"/>
      <c r="RSV234" s="598"/>
      <c r="RSW234" s="598"/>
      <c r="RSX234" s="598"/>
      <c r="RSY234" s="600"/>
      <c r="RSZ234" s="599"/>
      <c r="RTA234" s="599"/>
      <c r="RTB234" s="599"/>
      <c r="RTC234" s="360"/>
      <c r="RTD234" s="600"/>
      <c r="RTE234" s="600"/>
      <c r="RTF234" s="600"/>
      <c r="RTG234" s="598"/>
      <c r="RTH234" s="598"/>
      <c r="RTI234" s="598"/>
      <c r="RTJ234" s="598"/>
      <c r="RTK234" s="598"/>
      <c r="RTL234" s="598"/>
      <c r="RTM234" s="598"/>
      <c r="RTN234" s="598"/>
      <c r="RTO234" s="600"/>
      <c r="RTP234" s="599"/>
      <c r="RTQ234" s="599"/>
      <c r="RTR234" s="599"/>
      <c r="RTS234" s="360"/>
      <c r="RTT234" s="600"/>
      <c r="RTU234" s="600"/>
      <c r="RTV234" s="600"/>
      <c r="RTW234" s="598"/>
      <c r="RTX234" s="598"/>
      <c r="RTY234" s="598"/>
      <c r="RTZ234" s="598"/>
      <c r="RUA234" s="598"/>
      <c r="RUB234" s="598"/>
      <c r="RUC234" s="598"/>
      <c r="RUD234" s="598"/>
      <c r="RUE234" s="600"/>
      <c r="RUF234" s="599"/>
      <c r="RUG234" s="599"/>
      <c r="RUH234" s="599"/>
      <c r="RUI234" s="360"/>
      <c r="RUJ234" s="600"/>
      <c r="RUK234" s="600"/>
      <c r="RUL234" s="600"/>
      <c r="RUM234" s="598"/>
      <c r="RUN234" s="598"/>
      <c r="RUO234" s="598"/>
      <c r="RUP234" s="598"/>
      <c r="RUQ234" s="598"/>
      <c r="RUR234" s="598"/>
      <c r="RUS234" s="598"/>
      <c r="RUT234" s="598"/>
      <c r="RUU234" s="600"/>
      <c r="RUV234" s="599"/>
      <c r="RUW234" s="599"/>
      <c r="RUX234" s="599"/>
      <c r="RUY234" s="360"/>
      <c r="RUZ234" s="600"/>
      <c r="RVA234" s="600"/>
      <c r="RVB234" s="600"/>
      <c r="RVC234" s="598"/>
      <c r="RVD234" s="598"/>
      <c r="RVE234" s="598"/>
      <c r="RVF234" s="598"/>
      <c r="RVG234" s="598"/>
      <c r="RVH234" s="598"/>
      <c r="RVI234" s="598"/>
      <c r="RVJ234" s="598"/>
      <c r="RVK234" s="600"/>
      <c r="RVL234" s="599"/>
      <c r="RVM234" s="599"/>
      <c r="RVN234" s="599"/>
      <c r="RVO234" s="360"/>
      <c r="RVP234" s="600"/>
      <c r="RVQ234" s="600"/>
      <c r="RVR234" s="600"/>
      <c r="RVS234" s="598"/>
      <c r="RVT234" s="598"/>
      <c r="RVU234" s="598"/>
      <c r="RVV234" s="598"/>
      <c r="RVW234" s="598"/>
      <c r="RVX234" s="598"/>
      <c r="RVY234" s="598"/>
      <c r="RVZ234" s="598"/>
      <c r="RWA234" s="600"/>
      <c r="RWB234" s="599"/>
      <c r="RWC234" s="599"/>
      <c r="RWD234" s="599"/>
      <c r="RWE234" s="360"/>
      <c r="RWF234" s="600"/>
      <c r="RWG234" s="600"/>
      <c r="RWH234" s="600"/>
      <c r="RWI234" s="598"/>
      <c r="RWJ234" s="598"/>
      <c r="RWK234" s="598"/>
      <c r="RWL234" s="598"/>
      <c r="RWM234" s="598"/>
      <c r="RWN234" s="598"/>
      <c r="RWO234" s="598"/>
      <c r="RWP234" s="598"/>
      <c r="RWQ234" s="600"/>
      <c r="RWR234" s="599"/>
      <c r="RWS234" s="599"/>
      <c r="RWT234" s="599"/>
      <c r="RWU234" s="360"/>
      <c r="RWV234" s="600"/>
      <c r="RWW234" s="600"/>
      <c r="RWX234" s="600"/>
      <c r="RWY234" s="598"/>
      <c r="RWZ234" s="598"/>
      <c r="RXA234" s="598"/>
      <c r="RXB234" s="598"/>
      <c r="RXC234" s="598"/>
      <c r="RXD234" s="598"/>
      <c r="RXE234" s="598"/>
      <c r="RXF234" s="598"/>
      <c r="RXG234" s="600"/>
      <c r="RXH234" s="599"/>
      <c r="RXI234" s="599"/>
      <c r="RXJ234" s="599"/>
      <c r="RXK234" s="360"/>
      <c r="RXL234" s="600"/>
      <c r="RXM234" s="600"/>
      <c r="RXN234" s="600"/>
      <c r="RXO234" s="598"/>
      <c r="RXP234" s="598"/>
      <c r="RXQ234" s="598"/>
      <c r="RXR234" s="598"/>
      <c r="RXS234" s="598"/>
      <c r="RXT234" s="598"/>
      <c r="RXU234" s="598"/>
      <c r="RXV234" s="598"/>
      <c r="RXW234" s="600"/>
      <c r="RXX234" s="599"/>
      <c r="RXY234" s="599"/>
      <c r="RXZ234" s="599"/>
      <c r="RYA234" s="360"/>
      <c r="RYB234" s="600"/>
      <c r="RYC234" s="600"/>
      <c r="RYD234" s="600"/>
      <c r="RYE234" s="598"/>
      <c r="RYF234" s="598"/>
      <c r="RYG234" s="598"/>
      <c r="RYH234" s="598"/>
      <c r="RYI234" s="598"/>
      <c r="RYJ234" s="598"/>
      <c r="RYK234" s="598"/>
      <c r="RYL234" s="598"/>
      <c r="RYM234" s="600"/>
      <c r="RYN234" s="599"/>
      <c r="RYO234" s="599"/>
      <c r="RYP234" s="599"/>
      <c r="RYQ234" s="360"/>
      <c r="RYR234" s="600"/>
      <c r="RYS234" s="600"/>
      <c r="RYT234" s="600"/>
      <c r="RYU234" s="598"/>
      <c r="RYV234" s="598"/>
      <c r="RYW234" s="598"/>
      <c r="RYX234" s="598"/>
      <c r="RYY234" s="598"/>
      <c r="RYZ234" s="598"/>
      <c r="RZA234" s="598"/>
      <c r="RZB234" s="598"/>
      <c r="RZC234" s="600"/>
      <c r="RZD234" s="599"/>
      <c r="RZE234" s="599"/>
      <c r="RZF234" s="599"/>
      <c r="RZG234" s="360"/>
      <c r="RZH234" s="600"/>
      <c r="RZI234" s="600"/>
      <c r="RZJ234" s="600"/>
      <c r="RZK234" s="598"/>
      <c r="RZL234" s="598"/>
      <c r="RZM234" s="598"/>
      <c r="RZN234" s="598"/>
      <c r="RZO234" s="598"/>
      <c r="RZP234" s="598"/>
      <c r="RZQ234" s="598"/>
      <c r="RZR234" s="598"/>
      <c r="RZS234" s="600"/>
      <c r="RZT234" s="599"/>
      <c r="RZU234" s="599"/>
      <c r="RZV234" s="599"/>
      <c r="RZW234" s="360"/>
      <c r="RZX234" s="600"/>
      <c r="RZY234" s="600"/>
      <c r="RZZ234" s="600"/>
      <c r="SAA234" s="598"/>
      <c r="SAB234" s="598"/>
      <c r="SAC234" s="598"/>
      <c r="SAD234" s="598"/>
      <c r="SAE234" s="598"/>
      <c r="SAF234" s="598"/>
      <c r="SAG234" s="598"/>
      <c r="SAH234" s="598"/>
      <c r="SAI234" s="600"/>
      <c r="SAJ234" s="599"/>
      <c r="SAK234" s="599"/>
      <c r="SAL234" s="599"/>
      <c r="SAM234" s="360"/>
      <c r="SAN234" s="600"/>
      <c r="SAO234" s="600"/>
      <c r="SAP234" s="600"/>
      <c r="SAQ234" s="598"/>
      <c r="SAR234" s="598"/>
      <c r="SAS234" s="598"/>
      <c r="SAT234" s="598"/>
      <c r="SAU234" s="598"/>
      <c r="SAV234" s="598"/>
      <c r="SAW234" s="598"/>
      <c r="SAX234" s="598"/>
      <c r="SAY234" s="600"/>
      <c r="SAZ234" s="599"/>
      <c r="SBA234" s="599"/>
      <c r="SBB234" s="599"/>
      <c r="SBC234" s="360"/>
      <c r="SBD234" s="600"/>
      <c r="SBE234" s="600"/>
      <c r="SBF234" s="600"/>
      <c r="SBG234" s="598"/>
      <c r="SBH234" s="598"/>
      <c r="SBI234" s="598"/>
      <c r="SBJ234" s="598"/>
      <c r="SBK234" s="598"/>
      <c r="SBL234" s="598"/>
      <c r="SBM234" s="598"/>
      <c r="SBN234" s="598"/>
      <c r="SBO234" s="600"/>
      <c r="SBP234" s="599"/>
      <c r="SBQ234" s="599"/>
      <c r="SBR234" s="599"/>
      <c r="SBS234" s="360"/>
      <c r="SBT234" s="600"/>
      <c r="SBU234" s="600"/>
      <c r="SBV234" s="600"/>
      <c r="SBW234" s="598"/>
      <c r="SBX234" s="598"/>
      <c r="SBY234" s="598"/>
      <c r="SBZ234" s="598"/>
      <c r="SCA234" s="598"/>
      <c r="SCB234" s="598"/>
      <c r="SCC234" s="598"/>
      <c r="SCD234" s="598"/>
      <c r="SCE234" s="600"/>
      <c r="SCF234" s="599"/>
      <c r="SCG234" s="599"/>
      <c r="SCH234" s="599"/>
      <c r="SCI234" s="360"/>
      <c r="SCJ234" s="600"/>
      <c r="SCK234" s="600"/>
      <c r="SCL234" s="600"/>
      <c r="SCM234" s="598"/>
      <c r="SCN234" s="598"/>
      <c r="SCO234" s="598"/>
      <c r="SCP234" s="598"/>
      <c r="SCQ234" s="598"/>
      <c r="SCR234" s="598"/>
      <c r="SCS234" s="598"/>
      <c r="SCT234" s="598"/>
      <c r="SCU234" s="600"/>
      <c r="SCV234" s="599"/>
      <c r="SCW234" s="599"/>
      <c r="SCX234" s="599"/>
      <c r="SCY234" s="360"/>
      <c r="SCZ234" s="600"/>
      <c r="SDA234" s="600"/>
      <c r="SDB234" s="600"/>
      <c r="SDC234" s="598"/>
      <c r="SDD234" s="598"/>
      <c r="SDE234" s="598"/>
      <c r="SDF234" s="598"/>
      <c r="SDG234" s="598"/>
      <c r="SDH234" s="598"/>
      <c r="SDI234" s="598"/>
      <c r="SDJ234" s="598"/>
      <c r="SDK234" s="600"/>
      <c r="SDL234" s="599"/>
      <c r="SDM234" s="599"/>
      <c r="SDN234" s="599"/>
      <c r="SDO234" s="360"/>
      <c r="SDP234" s="600"/>
      <c r="SDQ234" s="600"/>
      <c r="SDR234" s="600"/>
      <c r="SDS234" s="598"/>
      <c r="SDT234" s="598"/>
      <c r="SDU234" s="598"/>
      <c r="SDV234" s="598"/>
      <c r="SDW234" s="598"/>
      <c r="SDX234" s="598"/>
      <c r="SDY234" s="598"/>
      <c r="SDZ234" s="598"/>
      <c r="SEA234" s="600"/>
      <c r="SEB234" s="599"/>
      <c r="SEC234" s="599"/>
      <c r="SED234" s="599"/>
      <c r="SEE234" s="360"/>
      <c r="SEF234" s="600"/>
      <c r="SEG234" s="600"/>
      <c r="SEH234" s="600"/>
      <c r="SEI234" s="598"/>
      <c r="SEJ234" s="598"/>
      <c r="SEK234" s="598"/>
      <c r="SEL234" s="598"/>
      <c r="SEM234" s="598"/>
      <c r="SEN234" s="598"/>
      <c r="SEO234" s="598"/>
      <c r="SEP234" s="598"/>
      <c r="SEQ234" s="600"/>
      <c r="SER234" s="599"/>
      <c r="SES234" s="599"/>
      <c r="SET234" s="599"/>
      <c r="SEU234" s="360"/>
      <c r="SEV234" s="600"/>
      <c r="SEW234" s="600"/>
      <c r="SEX234" s="600"/>
      <c r="SEY234" s="598"/>
      <c r="SEZ234" s="598"/>
      <c r="SFA234" s="598"/>
      <c r="SFB234" s="598"/>
      <c r="SFC234" s="598"/>
      <c r="SFD234" s="598"/>
      <c r="SFE234" s="598"/>
      <c r="SFF234" s="598"/>
      <c r="SFG234" s="600"/>
      <c r="SFH234" s="599"/>
      <c r="SFI234" s="599"/>
      <c r="SFJ234" s="599"/>
      <c r="SFK234" s="360"/>
      <c r="SFL234" s="600"/>
      <c r="SFM234" s="600"/>
      <c r="SFN234" s="600"/>
      <c r="SFO234" s="598"/>
      <c r="SFP234" s="598"/>
      <c r="SFQ234" s="598"/>
      <c r="SFR234" s="598"/>
      <c r="SFS234" s="598"/>
      <c r="SFT234" s="598"/>
      <c r="SFU234" s="598"/>
      <c r="SFV234" s="598"/>
      <c r="SFW234" s="600"/>
      <c r="SFX234" s="599"/>
      <c r="SFY234" s="599"/>
      <c r="SFZ234" s="599"/>
      <c r="SGA234" s="360"/>
      <c r="SGB234" s="600"/>
      <c r="SGC234" s="600"/>
      <c r="SGD234" s="600"/>
      <c r="SGE234" s="598"/>
      <c r="SGF234" s="598"/>
      <c r="SGG234" s="598"/>
      <c r="SGH234" s="598"/>
      <c r="SGI234" s="598"/>
      <c r="SGJ234" s="598"/>
      <c r="SGK234" s="598"/>
      <c r="SGL234" s="598"/>
      <c r="SGM234" s="600"/>
      <c r="SGN234" s="599"/>
      <c r="SGO234" s="599"/>
      <c r="SGP234" s="599"/>
      <c r="SGQ234" s="360"/>
      <c r="SGR234" s="600"/>
      <c r="SGS234" s="600"/>
      <c r="SGT234" s="600"/>
      <c r="SGU234" s="598"/>
      <c r="SGV234" s="598"/>
      <c r="SGW234" s="598"/>
      <c r="SGX234" s="598"/>
      <c r="SGY234" s="598"/>
      <c r="SGZ234" s="598"/>
      <c r="SHA234" s="598"/>
      <c r="SHB234" s="598"/>
      <c r="SHC234" s="600"/>
      <c r="SHD234" s="599"/>
      <c r="SHE234" s="599"/>
      <c r="SHF234" s="599"/>
      <c r="SHG234" s="360"/>
      <c r="SHH234" s="600"/>
      <c r="SHI234" s="600"/>
      <c r="SHJ234" s="600"/>
      <c r="SHK234" s="598"/>
      <c r="SHL234" s="598"/>
      <c r="SHM234" s="598"/>
      <c r="SHN234" s="598"/>
      <c r="SHO234" s="598"/>
      <c r="SHP234" s="598"/>
      <c r="SHQ234" s="598"/>
      <c r="SHR234" s="598"/>
      <c r="SHS234" s="600"/>
      <c r="SHT234" s="599"/>
      <c r="SHU234" s="599"/>
      <c r="SHV234" s="599"/>
      <c r="SHW234" s="360"/>
      <c r="SHX234" s="600"/>
      <c r="SHY234" s="600"/>
      <c r="SHZ234" s="600"/>
      <c r="SIA234" s="598"/>
      <c r="SIB234" s="598"/>
      <c r="SIC234" s="598"/>
      <c r="SID234" s="598"/>
      <c r="SIE234" s="598"/>
      <c r="SIF234" s="598"/>
      <c r="SIG234" s="598"/>
      <c r="SIH234" s="598"/>
      <c r="SII234" s="600"/>
      <c r="SIJ234" s="599"/>
      <c r="SIK234" s="599"/>
      <c r="SIL234" s="599"/>
      <c r="SIM234" s="360"/>
      <c r="SIN234" s="600"/>
      <c r="SIO234" s="600"/>
      <c r="SIP234" s="600"/>
      <c r="SIQ234" s="598"/>
      <c r="SIR234" s="598"/>
      <c r="SIS234" s="598"/>
      <c r="SIT234" s="598"/>
      <c r="SIU234" s="598"/>
      <c r="SIV234" s="598"/>
      <c r="SIW234" s="598"/>
      <c r="SIX234" s="598"/>
      <c r="SIY234" s="600"/>
      <c r="SIZ234" s="599"/>
      <c r="SJA234" s="599"/>
      <c r="SJB234" s="599"/>
      <c r="SJC234" s="360"/>
      <c r="SJD234" s="600"/>
      <c r="SJE234" s="600"/>
      <c r="SJF234" s="600"/>
      <c r="SJG234" s="598"/>
      <c r="SJH234" s="598"/>
      <c r="SJI234" s="598"/>
      <c r="SJJ234" s="598"/>
      <c r="SJK234" s="598"/>
      <c r="SJL234" s="598"/>
      <c r="SJM234" s="598"/>
      <c r="SJN234" s="598"/>
      <c r="SJO234" s="600"/>
      <c r="SJP234" s="599"/>
      <c r="SJQ234" s="599"/>
      <c r="SJR234" s="599"/>
      <c r="SJS234" s="360"/>
      <c r="SJT234" s="600"/>
      <c r="SJU234" s="600"/>
      <c r="SJV234" s="600"/>
      <c r="SJW234" s="598"/>
      <c r="SJX234" s="598"/>
      <c r="SJY234" s="598"/>
      <c r="SJZ234" s="598"/>
      <c r="SKA234" s="598"/>
      <c r="SKB234" s="598"/>
      <c r="SKC234" s="598"/>
      <c r="SKD234" s="598"/>
      <c r="SKE234" s="600"/>
      <c r="SKF234" s="599"/>
      <c r="SKG234" s="599"/>
      <c r="SKH234" s="599"/>
      <c r="SKI234" s="360"/>
      <c r="SKJ234" s="600"/>
      <c r="SKK234" s="600"/>
      <c r="SKL234" s="600"/>
      <c r="SKM234" s="598"/>
      <c r="SKN234" s="598"/>
      <c r="SKO234" s="598"/>
      <c r="SKP234" s="598"/>
      <c r="SKQ234" s="598"/>
      <c r="SKR234" s="598"/>
      <c r="SKS234" s="598"/>
      <c r="SKT234" s="598"/>
      <c r="SKU234" s="600"/>
      <c r="SKV234" s="599"/>
      <c r="SKW234" s="599"/>
      <c r="SKX234" s="599"/>
      <c r="SKY234" s="360"/>
      <c r="SKZ234" s="600"/>
      <c r="SLA234" s="600"/>
      <c r="SLB234" s="600"/>
      <c r="SLC234" s="598"/>
      <c r="SLD234" s="598"/>
      <c r="SLE234" s="598"/>
      <c r="SLF234" s="598"/>
      <c r="SLG234" s="598"/>
      <c r="SLH234" s="598"/>
      <c r="SLI234" s="598"/>
      <c r="SLJ234" s="598"/>
      <c r="SLK234" s="600"/>
      <c r="SLL234" s="599"/>
      <c r="SLM234" s="599"/>
      <c r="SLN234" s="599"/>
      <c r="SLO234" s="360"/>
      <c r="SLP234" s="600"/>
      <c r="SLQ234" s="600"/>
      <c r="SLR234" s="600"/>
      <c r="SLS234" s="598"/>
      <c r="SLT234" s="598"/>
      <c r="SLU234" s="598"/>
      <c r="SLV234" s="598"/>
      <c r="SLW234" s="598"/>
      <c r="SLX234" s="598"/>
      <c r="SLY234" s="598"/>
      <c r="SLZ234" s="598"/>
      <c r="SMA234" s="600"/>
      <c r="SMB234" s="599"/>
      <c r="SMC234" s="599"/>
      <c r="SMD234" s="599"/>
      <c r="SME234" s="360"/>
      <c r="SMF234" s="600"/>
      <c r="SMG234" s="600"/>
      <c r="SMH234" s="600"/>
      <c r="SMI234" s="598"/>
      <c r="SMJ234" s="598"/>
      <c r="SMK234" s="598"/>
      <c r="SML234" s="598"/>
      <c r="SMM234" s="598"/>
      <c r="SMN234" s="598"/>
      <c r="SMO234" s="598"/>
      <c r="SMP234" s="598"/>
      <c r="SMQ234" s="600"/>
      <c r="SMR234" s="599"/>
      <c r="SMS234" s="599"/>
      <c r="SMT234" s="599"/>
      <c r="SMU234" s="360"/>
      <c r="SMV234" s="600"/>
      <c r="SMW234" s="600"/>
      <c r="SMX234" s="600"/>
      <c r="SMY234" s="598"/>
      <c r="SMZ234" s="598"/>
      <c r="SNA234" s="598"/>
      <c r="SNB234" s="598"/>
      <c r="SNC234" s="598"/>
      <c r="SND234" s="598"/>
      <c r="SNE234" s="598"/>
      <c r="SNF234" s="598"/>
      <c r="SNG234" s="600"/>
      <c r="SNH234" s="599"/>
      <c r="SNI234" s="599"/>
      <c r="SNJ234" s="599"/>
      <c r="SNK234" s="360"/>
      <c r="SNL234" s="600"/>
      <c r="SNM234" s="600"/>
      <c r="SNN234" s="600"/>
      <c r="SNO234" s="598"/>
      <c r="SNP234" s="598"/>
      <c r="SNQ234" s="598"/>
      <c r="SNR234" s="598"/>
      <c r="SNS234" s="598"/>
      <c r="SNT234" s="598"/>
      <c r="SNU234" s="598"/>
      <c r="SNV234" s="598"/>
      <c r="SNW234" s="600"/>
      <c r="SNX234" s="599"/>
      <c r="SNY234" s="599"/>
      <c r="SNZ234" s="599"/>
      <c r="SOA234" s="360"/>
      <c r="SOB234" s="600"/>
      <c r="SOC234" s="600"/>
      <c r="SOD234" s="600"/>
      <c r="SOE234" s="598"/>
      <c r="SOF234" s="598"/>
      <c r="SOG234" s="598"/>
      <c r="SOH234" s="598"/>
      <c r="SOI234" s="598"/>
      <c r="SOJ234" s="598"/>
      <c r="SOK234" s="598"/>
      <c r="SOL234" s="598"/>
      <c r="SOM234" s="600"/>
      <c r="SON234" s="599"/>
      <c r="SOO234" s="599"/>
      <c r="SOP234" s="599"/>
      <c r="SOQ234" s="360"/>
      <c r="SOR234" s="600"/>
      <c r="SOS234" s="600"/>
      <c r="SOT234" s="600"/>
      <c r="SOU234" s="598"/>
      <c r="SOV234" s="598"/>
      <c r="SOW234" s="598"/>
      <c r="SOX234" s="598"/>
      <c r="SOY234" s="598"/>
      <c r="SOZ234" s="598"/>
      <c r="SPA234" s="598"/>
      <c r="SPB234" s="598"/>
      <c r="SPC234" s="600"/>
      <c r="SPD234" s="599"/>
      <c r="SPE234" s="599"/>
      <c r="SPF234" s="599"/>
      <c r="SPG234" s="360"/>
      <c r="SPH234" s="600"/>
      <c r="SPI234" s="600"/>
      <c r="SPJ234" s="600"/>
      <c r="SPK234" s="598"/>
      <c r="SPL234" s="598"/>
      <c r="SPM234" s="598"/>
      <c r="SPN234" s="598"/>
      <c r="SPO234" s="598"/>
      <c r="SPP234" s="598"/>
      <c r="SPQ234" s="598"/>
      <c r="SPR234" s="598"/>
      <c r="SPS234" s="600"/>
      <c r="SPT234" s="599"/>
      <c r="SPU234" s="599"/>
      <c r="SPV234" s="599"/>
      <c r="SPW234" s="360"/>
      <c r="SPX234" s="600"/>
      <c r="SPY234" s="600"/>
      <c r="SPZ234" s="600"/>
      <c r="SQA234" s="598"/>
      <c r="SQB234" s="598"/>
      <c r="SQC234" s="598"/>
      <c r="SQD234" s="598"/>
      <c r="SQE234" s="598"/>
      <c r="SQF234" s="598"/>
      <c r="SQG234" s="598"/>
      <c r="SQH234" s="598"/>
      <c r="SQI234" s="600"/>
      <c r="SQJ234" s="599"/>
      <c r="SQK234" s="599"/>
      <c r="SQL234" s="599"/>
      <c r="SQM234" s="360"/>
      <c r="SQN234" s="600"/>
      <c r="SQO234" s="600"/>
      <c r="SQP234" s="600"/>
      <c r="SQQ234" s="598"/>
      <c r="SQR234" s="598"/>
      <c r="SQS234" s="598"/>
      <c r="SQT234" s="598"/>
      <c r="SQU234" s="598"/>
      <c r="SQV234" s="598"/>
      <c r="SQW234" s="598"/>
      <c r="SQX234" s="598"/>
      <c r="SQY234" s="600"/>
      <c r="SQZ234" s="599"/>
      <c r="SRA234" s="599"/>
      <c r="SRB234" s="599"/>
      <c r="SRC234" s="360"/>
      <c r="SRD234" s="600"/>
      <c r="SRE234" s="600"/>
      <c r="SRF234" s="600"/>
      <c r="SRG234" s="598"/>
      <c r="SRH234" s="598"/>
      <c r="SRI234" s="598"/>
      <c r="SRJ234" s="598"/>
      <c r="SRK234" s="598"/>
      <c r="SRL234" s="598"/>
      <c r="SRM234" s="598"/>
      <c r="SRN234" s="598"/>
      <c r="SRO234" s="600"/>
      <c r="SRP234" s="599"/>
      <c r="SRQ234" s="599"/>
      <c r="SRR234" s="599"/>
      <c r="SRS234" s="360"/>
      <c r="SRT234" s="600"/>
      <c r="SRU234" s="600"/>
      <c r="SRV234" s="600"/>
      <c r="SRW234" s="598"/>
      <c r="SRX234" s="598"/>
      <c r="SRY234" s="598"/>
      <c r="SRZ234" s="598"/>
      <c r="SSA234" s="598"/>
      <c r="SSB234" s="598"/>
      <c r="SSC234" s="598"/>
      <c r="SSD234" s="598"/>
      <c r="SSE234" s="600"/>
      <c r="SSF234" s="599"/>
      <c r="SSG234" s="599"/>
      <c r="SSH234" s="599"/>
      <c r="SSI234" s="360"/>
      <c r="SSJ234" s="600"/>
      <c r="SSK234" s="600"/>
      <c r="SSL234" s="600"/>
      <c r="SSM234" s="598"/>
      <c r="SSN234" s="598"/>
      <c r="SSO234" s="598"/>
      <c r="SSP234" s="598"/>
      <c r="SSQ234" s="598"/>
      <c r="SSR234" s="598"/>
      <c r="SSS234" s="598"/>
      <c r="SST234" s="598"/>
      <c r="SSU234" s="600"/>
      <c r="SSV234" s="599"/>
      <c r="SSW234" s="599"/>
      <c r="SSX234" s="599"/>
      <c r="SSY234" s="360"/>
      <c r="SSZ234" s="600"/>
      <c r="STA234" s="600"/>
      <c r="STB234" s="600"/>
      <c r="STC234" s="598"/>
      <c r="STD234" s="598"/>
      <c r="STE234" s="598"/>
      <c r="STF234" s="598"/>
      <c r="STG234" s="598"/>
      <c r="STH234" s="598"/>
      <c r="STI234" s="598"/>
      <c r="STJ234" s="598"/>
      <c r="STK234" s="600"/>
      <c r="STL234" s="599"/>
      <c r="STM234" s="599"/>
      <c r="STN234" s="599"/>
      <c r="STO234" s="360"/>
      <c r="STP234" s="600"/>
      <c r="STQ234" s="600"/>
      <c r="STR234" s="600"/>
      <c r="STS234" s="598"/>
      <c r="STT234" s="598"/>
      <c r="STU234" s="598"/>
      <c r="STV234" s="598"/>
      <c r="STW234" s="598"/>
      <c r="STX234" s="598"/>
      <c r="STY234" s="598"/>
      <c r="STZ234" s="598"/>
      <c r="SUA234" s="600"/>
      <c r="SUB234" s="599"/>
      <c r="SUC234" s="599"/>
      <c r="SUD234" s="599"/>
      <c r="SUE234" s="360"/>
      <c r="SUF234" s="600"/>
      <c r="SUG234" s="600"/>
      <c r="SUH234" s="600"/>
      <c r="SUI234" s="598"/>
      <c r="SUJ234" s="598"/>
      <c r="SUK234" s="598"/>
      <c r="SUL234" s="598"/>
      <c r="SUM234" s="598"/>
      <c r="SUN234" s="598"/>
      <c r="SUO234" s="598"/>
      <c r="SUP234" s="598"/>
      <c r="SUQ234" s="600"/>
      <c r="SUR234" s="599"/>
      <c r="SUS234" s="599"/>
      <c r="SUT234" s="599"/>
      <c r="SUU234" s="360"/>
      <c r="SUV234" s="600"/>
      <c r="SUW234" s="600"/>
      <c r="SUX234" s="600"/>
      <c r="SUY234" s="598"/>
      <c r="SUZ234" s="598"/>
      <c r="SVA234" s="598"/>
      <c r="SVB234" s="598"/>
      <c r="SVC234" s="598"/>
      <c r="SVD234" s="598"/>
      <c r="SVE234" s="598"/>
      <c r="SVF234" s="598"/>
      <c r="SVG234" s="600"/>
      <c r="SVH234" s="599"/>
      <c r="SVI234" s="599"/>
      <c r="SVJ234" s="599"/>
      <c r="SVK234" s="360"/>
      <c r="SVL234" s="600"/>
      <c r="SVM234" s="600"/>
      <c r="SVN234" s="600"/>
      <c r="SVO234" s="598"/>
      <c r="SVP234" s="598"/>
      <c r="SVQ234" s="598"/>
      <c r="SVR234" s="598"/>
      <c r="SVS234" s="598"/>
      <c r="SVT234" s="598"/>
      <c r="SVU234" s="598"/>
      <c r="SVV234" s="598"/>
      <c r="SVW234" s="600"/>
      <c r="SVX234" s="599"/>
      <c r="SVY234" s="599"/>
      <c r="SVZ234" s="599"/>
      <c r="SWA234" s="360"/>
      <c r="SWB234" s="600"/>
      <c r="SWC234" s="600"/>
      <c r="SWD234" s="600"/>
      <c r="SWE234" s="598"/>
      <c r="SWF234" s="598"/>
      <c r="SWG234" s="598"/>
      <c r="SWH234" s="598"/>
      <c r="SWI234" s="598"/>
      <c r="SWJ234" s="598"/>
      <c r="SWK234" s="598"/>
      <c r="SWL234" s="598"/>
      <c r="SWM234" s="600"/>
      <c r="SWN234" s="599"/>
      <c r="SWO234" s="599"/>
      <c r="SWP234" s="599"/>
      <c r="SWQ234" s="360"/>
      <c r="SWR234" s="600"/>
      <c r="SWS234" s="600"/>
      <c r="SWT234" s="600"/>
      <c r="SWU234" s="598"/>
      <c r="SWV234" s="598"/>
      <c r="SWW234" s="598"/>
      <c r="SWX234" s="598"/>
      <c r="SWY234" s="598"/>
      <c r="SWZ234" s="598"/>
      <c r="SXA234" s="598"/>
      <c r="SXB234" s="598"/>
      <c r="SXC234" s="600"/>
      <c r="SXD234" s="599"/>
      <c r="SXE234" s="599"/>
      <c r="SXF234" s="599"/>
      <c r="SXG234" s="360"/>
      <c r="SXH234" s="600"/>
      <c r="SXI234" s="600"/>
      <c r="SXJ234" s="600"/>
      <c r="SXK234" s="598"/>
      <c r="SXL234" s="598"/>
      <c r="SXM234" s="598"/>
      <c r="SXN234" s="598"/>
      <c r="SXO234" s="598"/>
      <c r="SXP234" s="598"/>
      <c r="SXQ234" s="598"/>
      <c r="SXR234" s="598"/>
      <c r="SXS234" s="600"/>
      <c r="SXT234" s="599"/>
      <c r="SXU234" s="599"/>
      <c r="SXV234" s="599"/>
      <c r="SXW234" s="360"/>
      <c r="SXX234" s="600"/>
      <c r="SXY234" s="600"/>
      <c r="SXZ234" s="600"/>
      <c r="SYA234" s="598"/>
      <c r="SYB234" s="598"/>
      <c r="SYC234" s="598"/>
      <c r="SYD234" s="598"/>
      <c r="SYE234" s="598"/>
      <c r="SYF234" s="598"/>
      <c r="SYG234" s="598"/>
      <c r="SYH234" s="598"/>
      <c r="SYI234" s="600"/>
      <c r="SYJ234" s="599"/>
      <c r="SYK234" s="599"/>
      <c r="SYL234" s="599"/>
      <c r="SYM234" s="360"/>
      <c r="SYN234" s="600"/>
      <c r="SYO234" s="600"/>
      <c r="SYP234" s="600"/>
      <c r="SYQ234" s="598"/>
      <c r="SYR234" s="598"/>
      <c r="SYS234" s="598"/>
      <c r="SYT234" s="598"/>
      <c r="SYU234" s="598"/>
      <c r="SYV234" s="598"/>
      <c r="SYW234" s="598"/>
      <c r="SYX234" s="598"/>
      <c r="SYY234" s="600"/>
      <c r="SYZ234" s="599"/>
      <c r="SZA234" s="599"/>
      <c r="SZB234" s="599"/>
      <c r="SZC234" s="360"/>
      <c r="SZD234" s="600"/>
      <c r="SZE234" s="600"/>
      <c r="SZF234" s="600"/>
      <c r="SZG234" s="598"/>
      <c r="SZH234" s="598"/>
      <c r="SZI234" s="598"/>
      <c r="SZJ234" s="598"/>
      <c r="SZK234" s="598"/>
      <c r="SZL234" s="598"/>
      <c r="SZM234" s="598"/>
      <c r="SZN234" s="598"/>
      <c r="SZO234" s="600"/>
      <c r="SZP234" s="599"/>
      <c r="SZQ234" s="599"/>
      <c r="SZR234" s="599"/>
      <c r="SZS234" s="360"/>
      <c r="SZT234" s="600"/>
      <c r="SZU234" s="600"/>
      <c r="SZV234" s="600"/>
      <c r="SZW234" s="598"/>
      <c r="SZX234" s="598"/>
      <c r="SZY234" s="598"/>
      <c r="SZZ234" s="598"/>
      <c r="TAA234" s="598"/>
      <c r="TAB234" s="598"/>
      <c r="TAC234" s="598"/>
      <c r="TAD234" s="598"/>
      <c r="TAE234" s="600"/>
      <c r="TAF234" s="599"/>
      <c r="TAG234" s="599"/>
      <c r="TAH234" s="599"/>
      <c r="TAI234" s="360"/>
      <c r="TAJ234" s="600"/>
      <c r="TAK234" s="600"/>
      <c r="TAL234" s="600"/>
      <c r="TAM234" s="598"/>
      <c r="TAN234" s="598"/>
      <c r="TAO234" s="598"/>
      <c r="TAP234" s="598"/>
      <c r="TAQ234" s="598"/>
      <c r="TAR234" s="598"/>
      <c r="TAS234" s="598"/>
      <c r="TAT234" s="598"/>
      <c r="TAU234" s="600"/>
      <c r="TAV234" s="599"/>
      <c r="TAW234" s="599"/>
      <c r="TAX234" s="599"/>
      <c r="TAY234" s="360"/>
      <c r="TAZ234" s="600"/>
      <c r="TBA234" s="600"/>
      <c r="TBB234" s="600"/>
      <c r="TBC234" s="598"/>
      <c r="TBD234" s="598"/>
      <c r="TBE234" s="598"/>
      <c r="TBF234" s="598"/>
      <c r="TBG234" s="598"/>
      <c r="TBH234" s="598"/>
      <c r="TBI234" s="598"/>
      <c r="TBJ234" s="598"/>
      <c r="TBK234" s="600"/>
      <c r="TBL234" s="599"/>
      <c r="TBM234" s="599"/>
      <c r="TBN234" s="599"/>
      <c r="TBO234" s="360"/>
      <c r="TBP234" s="600"/>
      <c r="TBQ234" s="600"/>
      <c r="TBR234" s="600"/>
      <c r="TBS234" s="598"/>
      <c r="TBT234" s="598"/>
      <c r="TBU234" s="598"/>
      <c r="TBV234" s="598"/>
      <c r="TBW234" s="598"/>
      <c r="TBX234" s="598"/>
      <c r="TBY234" s="598"/>
      <c r="TBZ234" s="598"/>
      <c r="TCA234" s="600"/>
      <c r="TCB234" s="599"/>
      <c r="TCC234" s="599"/>
      <c r="TCD234" s="599"/>
      <c r="TCE234" s="360"/>
      <c r="TCF234" s="600"/>
      <c r="TCG234" s="600"/>
      <c r="TCH234" s="600"/>
      <c r="TCI234" s="598"/>
      <c r="TCJ234" s="598"/>
      <c r="TCK234" s="598"/>
      <c r="TCL234" s="598"/>
      <c r="TCM234" s="598"/>
      <c r="TCN234" s="598"/>
      <c r="TCO234" s="598"/>
      <c r="TCP234" s="598"/>
      <c r="TCQ234" s="600"/>
      <c r="TCR234" s="599"/>
      <c r="TCS234" s="599"/>
      <c r="TCT234" s="599"/>
      <c r="TCU234" s="360"/>
      <c r="TCV234" s="600"/>
      <c r="TCW234" s="600"/>
      <c r="TCX234" s="600"/>
      <c r="TCY234" s="598"/>
      <c r="TCZ234" s="598"/>
      <c r="TDA234" s="598"/>
      <c r="TDB234" s="598"/>
      <c r="TDC234" s="598"/>
      <c r="TDD234" s="598"/>
      <c r="TDE234" s="598"/>
      <c r="TDF234" s="598"/>
      <c r="TDG234" s="600"/>
      <c r="TDH234" s="599"/>
      <c r="TDI234" s="599"/>
      <c r="TDJ234" s="599"/>
      <c r="TDK234" s="360"/>
      <c r="TDL234" s="600"/>
      <c r="TDM234" s="600"/>
      <c r="TDN234" s="600"/>
      <c r="TDO234" s="598"/>
      <c r="TDP234" s="598"/>
      <c r="TDQ234" s="598"/>
      <c r="TDR234" s="598"/>
      <c r="TDS234" s="598"/>
      <c r="TDT234" s="598"/>
      <c r="TDU234" s="598"/>
      <c r="TDV234" s="598"/>
      <c r="TDW234" s="600"/>
      <c r="TDX234" s="599"/>
      <c r="TDY234" s="599"/>
      <c r="TDZ234" s="599"/>
      <c r="TEA234" s="360"/>
      <c r="TEB234" s="600"/>
      <c r="TEC234" s="600"/>
      <c r="TED234" s="600"/>
      <c r="TEE234" s="598"/>
      <c r="TEF234" s="598"/>
      <c r="TEG234" s="598"/>
      <c r="TEH234" s="598"/>
      <c r="TEI234" s="598"/>
      <c r="TEJ234" s="598"/>
      <c r="TEK234" s="598"/>
      <c r="TEL234" s="598"/>
      <c r="TEM234" s="600"/>
      <c r="TEN234" s="599"/>
      <c r="TEO234" s="599"/>
      <c r="TEP234" s="599"/>
      <c r="TEQ234" s="360"/>
      <c r="TER234" s="600"/>
      <c r="TES234" s="600"/>
      <c r="TET234" s="600"/>
      <c r="TEU234" s="598"/>
      <c r="TEV234" s="598"/>
      <c r="TEW234" s="598"/>
      <c r="TEX234" s="598"/>
      <c r="TEY234" s="598"/>
      <c r="TEZ234" s="598"/>
      <c r="TFA234" s="598"/>
      <c r="TFB234" s="598"/>
      <c r="TFC234" s="600"/>
      <c r="TFD234" s="599"/>
      <c r="TFE234" s="599"/>
      <c r="TFF234" s="599"/>
      <c r="TFG234" s="360"/>
      <c r="TFH234" s="600"/>
      <c r="TFI234" s="600"/>
      <c r="TFJ234" s="600"/>
      <c r="TFK234" s="598"/>
      <c r="TFL234" s="598"/>
      <c r="TFM234" s="598"/>
      <c r="TFN234" s="598"/>
      <c r="TFO234" s="598"/>
      <c r="TFP234" s="598"/>
      <c r="TFQ234" s="598"/>
      <c r="TFR234" s="598"/>
      <c r="TFS234" s="600"/>
      <c r="TFT234" s="599"/>
      <c r="TFU234" s="599"/>
      <c r="TFV234" s="599"/>
      <c r="TFW234" s="360"/>
      <c r="TFX234" s="600"/>
      <c r="TFY234" s="600"/>
      <c r="TFZ234" s="600"/>
      <c r="TGA234" s="598"/>
      <c r="TGB234" s="598"/>
      <c r="TGC234" s="598"/>
      <c r="TGD234" s="598"/>
      <c r="TGE234" s="598"/>
      <c r="TGF234" s="598"/>
      <c r="TGG234" s="598"/>
      <c r="TGH234" s="598"/>
      <c r="TGI234" s="600"/>
      <c r="TGJ234" s="599"/>
      <c r="TGK234" s="599"/>
      <c r="TGL234" s="599"/>
      <c r="TGM234" s="360"/>
      <c r="TGN234" s="600"/>
      <c r="TGO234" s="600"/>
      <c r="TGP234" s="600"/>
      <c r="TGQ234" s="598"/>
      <c r="TGR234" s="598"/>
      <c r="TGS234" s="598"/>
      <c r="TGT234" s="598"/>
      <c r="TGU234" s="598"/>
      <c r="TGV234" s="598"/>
      <c r="TGW234" s="598"/>
      <c r="TGX234" s="598"/>
      <c r="TGY234" s="600"/>
      <c r="TGZ234" s="599"/>
      <c r="THA234" s="599"/>
      <c r="THB234" s="599"/>
      <c r="THC234" s="360"/>
      <c r="THD234" s="600"/>
      <c r="THE234" s="600"/>
      <c r="THF234" s="600"/>
      <c r="THG234" s="598"/>
      <c r="THH234" s="598"/>
      <c r="THI234" s="598"/>
      <c r="THJ234" s="598"/>
      <c r="THK234" s="598"/>
      <c r="THL234" s="598"/>
      <c r="THM234" s="598"/>
      <c r="THN234" s="598"/>
      <c r="THO234" s="600"/>
      <c r="THP234" s="599"/>
      <c r="THQ234" s="599"/>
      <c r="THR234" s="599"/>
      <c r="THS234" s="360"/>
      <c r="THT234" s="600"/>
      <c r="THU234" s="600"/>
      <c r="THV234" s="600"/>
      <c r="THW234" s="598"/>
      <c r="THX234" s="598"/>
      <c r="THY234" s="598"/>
      <c r="THZ234" s="598"/>
      <c r="TIA234" s="598"/>
      <c r="TIB234" s="598"/>
      <c r="TIC234" s="598"/>
      <c r="TID234" s="598"/>
      <c r="TIE234" s="600"/>
      <c r="TIF234" s="599"/>
      <c r="TIG234" s="599"/>
      <c r="TIH234" s="599"/>
      <c r="TII234" s="360"/>
      <c r="TIJ234" s="600"/>
      <c r="TIK234" s="600"/>
      <c r="TIL234" s="600"/>
      <c r="TIM234" s="598"/>
      <c r="TIN234" s="598"/>
      <c r="TIO234" s="598"/>
      <c r="TIP234" s="598"/>
      <c r="TIQ234" s="598"/>
      <c r="TIR234" s="598"/>
      <c r="TIS234" s="598"/>
      <c r="TIT234" s="598"/>
      <c r="TIU234" s="600"/>
      <c r="TIV234" s="599"/>
      <c r="TIW234" s="599"/>
      <c r="TIX234" s="599"/>
      <c r="TIY234" s="360"/>
      <c r="TIZ234" s="600"/>
      <c r="TJA234" s="600"/>
      <c r="TJB234" s="600"/>
      <c r="TJC234" s="598"/>
      <c r="TJD234" s="598"/>
      <c r="TJE234" s="598"/>
      <c r="TJF234" s="598"/>
      <c r="TJG234" s="598"/>
      <c r="TJH234" s="598"/>
      <c r="TJI234" s="598"/>
      <c r="TJJ234" s="598"/>
      <c r="TJK234" s="600"/>
      <c r="TJL234" s="599"/>
      <c r="TJM234" s="599"/>
      <c r="TJN234" s="599"/>
      <c r="TJO234" s="360"/>
      <c r="TJP234" s="600"/>
      <c r="TJQ234" s="600"/>
      <c r="TJR234" s="600"/>
      <c r="TJS234" s="598"/>
      <c r="TJT234" s="598"/>
      <c r="TJU234" s="598"/>
      <c r="TJV234" s="598"/>
      <c r="TJW234" s="598"/>
      <c r="TJX234" s="598"/>
      <c r="TJY234" s="598"/>
      <c r="TJZ234" s="598"/>
      <c r="TKA234" s="600"/>
      <c r="TKB234" s="599"/>
      <c r="TKC234" s="599"/>
      <c r="TKD234" s="599"/>
      <c r="TKE234" s="360"/>
      <c r="TKF234" s="600"/>
      <c r="TKG234" s="600"/>
      <c r="TKH234" s="600"/>
      <c r="TKI234" s="598"/>
      <c r="TKJ234" s="598"/>
      <c r="TKK234" s="598"/>
      <c r="TKL234" s="598"/>
      <c r="TKM234" s="598"/>
      <c r="TKN234" s="598"/>
      <c r="TKO234" s="598"/>
      <c r="TKP234" s="598"/>
      <c r="TKQ234" s="600"/>
      <c r="TKR234" s="599"/>
      <c r="TKS234" s="599"/>
      <c r="TKT234" s="599"/>
      <c r="TKU234" s="360"/>
      <c r="TKV234" s="600"/>
      <c r="TKW234" s="600"/>
      <c r="TKX234" s="600"/>
      <c r="TKY234" s="598"/>
      <c r="TKZ234" s="598"/>
      <c r="TLA234" s="598"/>
      <c r="TLB234" s="598"/>
      <c r="TLC234" s="598"/>
      <c r="TLD234" s="598"/>
      <c r="TLE234" s="598"/>
      <c r="TLF234" s="598"/>
      <c r="TLG234" s="600"/>
      <c r="TLH234" s="599"/>
      <c r="TLI234" s="599"/>
      <c r="TLJ234" s="599"/>
      <c r="TLK234" s="360"/>
      <c r="TLL234" s="600"/>
      <c r="TLM234" s="600"/>
      <c r="TLN234" s="600"/>
      <c r="TLO234" s="598"/>
      <c r="TLP234" s="598"/>
      <c r="TLQ234" s="598"/>
      <c r="TLR234" s="598"/>
      <c r="TLS234" s="598"/>
      <c r="TLT234" s="598"/>
      <c r="TLU234" s="598"/>
      <c r="TLV234" s="598"/>
      <c r="TLW234" s="600"/>
      <c r="TLX234" s="599"/>
      <c r="TLY234" s="599"/>
      <c r="TLZ234" s="599"/>
      <c r="TMA234" s="360"/>
      <c r="TMB234" s="600"/>
      <c r="TMC234" s="600"/>
      <c r="TMD234" s="600"/>
      <c r="TME234" s="598"/>
      <c r="TMF234" s="598"/>
      <c r="TMG234" s="598"/>
      <c r="TMH234" s="598"/>
      <c r="TMI234" s="598"/>
      <c r="TMJ234" s="598"/>
      <c r="TMK234" s="598"/>
      <c r="TML234" s="598"/>
      <c r="TMM234" s="600"/>
      <c r="TMN234" s="599"/>
      <c r="TMO234" s="599"/>
      <c r="TMP234" s="599"/>
      <c r="TMQ234" s="360"/>
      <c r="TMR234" s="600"/>
      <c r="TMS234" s="600"/>
      <c r="TMT234" s="600"/>
      <c r="TMU234" s="598"/>
      <c r="TMV234" s="598"/>
      <c r="TMW234" s="598"/>
      <c r="TMX234" s="598"/>
      <c r="TMY234" s="598"/>
      <c r="TMZ234" s="598"/>
      <c r="TNA234" s="598"/>
      <c r="TNB234" s="598"/>
      <c r="TNC234" s="600"/>
      <c r="TND234" s="599"/>
      <c r="TNE234" s="599"/>
      <c r="TNF234" s="599"/>
      <c r="TNG234" s="360"/>
      <c r="TNH234" s="600"/>
      <c r="TNI234" s="600"/>
      <c r="TNJ234" s="600"/>
      <c r="TNK234" s="598"/>
      <c r="TNL234" s="598"/>
      <c r="TNM234" s="598"/>
      <c r="TNN234" s="598"/>
      <c r="TNO234" s="598"/>
      <c r="TNP234" s="598"/>
      <c r="TNQ234" s="598"/>
      <c r="TNR234" s="598"/>
      <c r="TNS234" s="600"/>
      <c r="TNT234" s="599"/>
      <c r="TNU234" s="599"/>
      <c r="TNV234" s="599"/>
      <c r="TNW234" s="360"/>
      <c r="TNX234" s="600"/>
      <c r="TNY234" s="600"/>
      <c r="TNZ234" s="600"/>
      <c r="TOA234" s="598"/>
      <c r="TOB234" s="598"/>
      <c r="TOC234" s="598"/>
      <c r="TOD234" s="598"/>
      <c r="TOE234" s="598"/>
      <c r="TOF234" s="598"/>
      <c r="TOG234" s="598"/>
      <c r="TOH234" s="598"/>
      <c r="TOI234" s="600"/>
      <c r="TOJ234" s="599"/>
      <c r="TOK234" s="599"/>
      <c r="TOL234" s="599"/>
      <c r="TOM234" s="360"/>
      <c r="TON234" s="600"/>
      <c r="TOO234" s="600"/>
      <c r="TOP234" s="600"/>
      <c r="TOQ234" s="598"/>
      <c r="TOR234" s="598"/>
      <c r="TOS234" s="598"/>
      <c r="TOT234" s="598"/>
      <c r="TOU234" s="598"/>
      <c r="TOV234" s="598"/>
      <c r="TOW234" s="598"/>
      <c r="TOX234" s="598"/>
      <c r="TOY234" s="600"/>
      <c r="TOZ234" s="599"/>
      <c r="TPA234" s="599"/>
      <c r="TPB234" s="599"/>
      <c r="TPC234" s="360"/>
      <c r="TPD234" s="600"/>
      <c r="TPE234" s="600"/>
      <c r="TPF234" s="600"/>
      <c r="TPG234" s="598"/>
      <c r="TPH234" s="598"/>
      <c r="TPI234" s="598"/>
      <c r="TPJ234" s="598"/>
      <c r="TPK234" s="598"/>
      <c r="TPL234" s="598"/>
      <c r="TPM234" s="598"/>
      <c r="TPN234" s="598"/>
      <c r="TPO234" s="600"/>
      <c r="TPP234" s="599"/>
      <c r="TPQ234" s="599"/>
      <c r="TPR234" s="599"/>
      <c r="TPS234" s="360"/>
      <c r="TPT234" s="600"/>
      <c r="TPU234" s="600"/>
      <c r="TPV234" s="600"/>
      <c r="TPW234" s="598"/>
      <c r="TPX234" s="598"/>
      <c r="TPY234" s="598"/>
      <c r="TPZ234" s="598"/>
      <c r="TQA234" s="598"/>
      <c r="TQB234" s="598"/>
      <c r="TQC234" s="598"/>
      <c r="TQD234" s="598"/>
      <c r="TQE234" s="600"/>
      <c r="TQF234" s="599"/>
      <c r="TQG234" s="599"/>
      <c r="TQH234" s="599"/>
      <c r="TQI234" s="360"/>
      <c r="TQJ234" s="600"/>
      <c r="TQK234" s="600"/>
      <c r="TQL234" s="600"/>
      <c r="TQM234" s="598"/>
      <c r="TQN234" s="598"/>
      <c r="TQO234" s="598"/>
      <c r="TQP234" s="598"/>
      <c r="TQQ234" s="598"/>
      <c r="TQR234" s="598"/>
      <c r="TQS234" s="598"/>
      <c r="TQT234" s="598"/>
      <c r="TQU234" s="600"/>
      <c r="TQV234" s="599"/>
      <c r="TQW234" s="599"/>
      <c r="TQX234" s="599"/>
      <c r="TQY234" s="360"/>
      <c r="TQZ234" s="600"/>
      <c r="TRA234" s="600"/>
      <c r="TRB234" s="600"/>
      <c r="TRC234" s="598"/>
      <c r="TRD234" s="598"/>
      <c r="TRE234" s="598"/>
      <c r="TRF234" s="598"/>
      <c r="TRG234" s="598"/>
      <c r="TRH234" s="598"/>
      <c r="TRI234" s="598"/>
      <c r="TRJ234" s="598"/>
      <c r="TRK234" s="600"/>
      <c r="TRL234" s="599"/>
      <c r="TRM234" s="599"/>
      <c r="TRN234" s="599"/>
      <c r="TRO234" s="360"/>
      <c r="TRP234" s="600"/>
      <c r="TRQ234" s="600"/>
      <c r="TRR234" s="600"/>
      <c r="TRS234" s="598"/>
      <c r="TRT234" s="598"/>
      <c r="TRU234" s="598"/>
      <c r="TRV234" s="598"/>
      <c r="TRW234" s="598"/>
      <c r="TRX234" s="598"/>
      <c r="TRY234" s="598"/>
      <c r="TRZ234" s="598"/>
      <c r="TSA234" s="600"/>
      <c r="TSB234" s="599"/>
      <c r="TSC234" s="599"/>
      <c r="TSD234" s="599"/>
      <c r="TSE234" s="360"/>
      <c r="TSF234" s="600"/>
      <c r="TSG234" s="600"/>
      <c r="TSH234" s="600"/>
      <c r="TSI234" s="598"/>
      <c r="TSJ234" s="598"/>
      <c r="TSK234" s="598"/>
      <c r="TSL234" s="598"/>
      <c r="TSM234" s="598"/>
      <c r="TSN234" s="598"/>
      <c r="TSO234" s="598"/>
      <c r="TSP234" s="598"/>
      <c r="TSQ234" s="600"/>
      <c r="TSR234" s="599"/>
      <c r="TSS234" s="599"/>
      <c r="TST234" s="599"/>
      <c r="TSU234" s="360"/>
      <c r="TSV234" s="600"/>
      <c r="TSW234" s="600"/>
      <c r="TSX234" s="600"/>
      <c r="TSY234" s="598"/>
      <c r="TSZ234" s="598"/>
      <c r="TTA234" s="598"/>
      <c r="TTB234" s="598"/>
      <c r="TTC234" s="598"/>
      <c r="TTD234" s="598"/>
      <c r="TTE234" s="598"/>
      <c r="TTF234" s="598"/>
      <c r="TTG234" s="600"/>
      <c r="TTH234" s="599"/>
      <c r="TTI234" s="599"/>
      <c r="TTJ234" s="599"/>
      <c r="TTK234" s="360"/>
      <c r="TTL234" s="600"/>
      <c r="TTM234" s="600"/>
      <c r="TTN234" s="600"/>
      <c r="TTO234" s="598"/>
      <c r="TTP234" s="598"/>
      <c r="TTQ234" s="598"/>
      <c r="TTR234" s="598"/>
      <c r="TTS234" s="598"/>
      <c r="TTT234" s="598"/>
      <c r="TTU234" s="598"/>
      <c r="TTV234" s="598"/>
      <c r="TTW234" s="600"/>
      <c r="TTX234" s="599"/>
      <c r="TTY234" s="599"/>
      <c r="TTZ234" s="599"/>
      <c r="TUA234" s="360"/>
      <c r="TUB234" s="600"/>
      <c r="TUC234" s="600"/>
      <c r="TUD234" s="600"/>
      <c r="TUE234" s="598"/>
      <c r="TUF234" s="598"/>
      <c r="TUG234" s="598"/>
      <c r="TUH234" s="598"/>
      <c r="TUI234" s="598"/>
      <c r="TUJ234" s="598"/>
      <c r="TUK234" s="598"/>
      <c r="TUL234" s="598"/>
      <c r="TUM234" s="600"/>
      <c r="TUN234" s="599"/>
      <c r="TUO234" s="599"/>
      <c r="TUP234" s="599"/>
      <c r="TUQ234" s="360"/>
      <c r="TUR234" s="600"/>
      <c r="TUS234" s="600"/>
      <c r="TUT234" s="600"/>
      <c r="TUU234" s="598"/>
      <c r="TUV234" s="598"/>
      <c r="TUW234" s="598"/>
      <c r="TUX234" s="598"/>
      <c r="TUY234" s="598"/>
      <c r="TUZ234" s="598"/>
      <c r="TVA234" s="598"/>
      <c r="TVB234" s="598"/>
      <c r="TVC234" s="600"/>
      <c r="TVD234" s="599"/>
      <c r="TVE234" s="599"/>
      <c r="TVF234" s="599"/>
      <c r="TVG234" s="360"/>
      <c r="TVH234" s="600"/>
      <c r="TVI234" s="600"/>
      <c r="TVJ234" s="600"/>
      <c r="TVK234" s="598"/>
      <c r="TVL234" s="598"/>
      <c r="TVM234" s="598"/>
      <c r="TVN234" s="598"/>
      <c r="TVO234" s="598"/>
      <c r="TVP234" s="598"/>
      <c r="TVQ234" s="598"/>
      <c r="TVR234" s="598"/>
      <c r="TVS234" s="600"/>
      <c r="TVT234" s="599"/>
      <c r="TVU234" s="599"/>
      <c r="TVV234" s="599"/>
      <c r="TVW234" s="360"/>
      <c r="TVX234" s="600"/>
      <c r="TVY234" s="600"/>
      <c r="TVZ234" s="600"/>
      <c r="TWA234" s="598"/>
      <c r="TWB234" s="598"/>
      <c r="TWC234" s="598"/>
      <c r="TWD234" s="598"/>
      <c r="TWE234" s="598"/>
      <c r="TWF234" s="598"/>
      <c r="TWG234" s="598"/>
      <c r="TWH234" s="598"/>
      <c r="TWI234" s="600"/>
      <c r="TWJ234" s="599"/>
      <c r="TWK234" s="599"/>
      <c r="TWL234" s="599"/>
      <c r="TWM234" s="360"/>
      <c r="TWN234" s="600"/>
      <c r="TWO234" s="600"/>
      <c r="TWP234" s="600"/>
      <c r="TWQ234" s="598"/>
      <c r="TWR234" s="598"/>
      <c r="TWS234" s="598"/>
      <c r="TWT234" s="598"/>
      <c r="TWU234" s="598"/>
      <c r="TWV234" s="598"/>
      <c r="TWW234" s="598"/>
      <c r="TWX234" s="598"/>
      <c r="TWY234" s="600"/>
      <c r="TWZ234" s="599"/>
      <c r="TXA234" s="599"/>
      <c r="TXB234" s="599"/>
      <c r="TXC234" s="360"/>
      <c r="TXD234" s="600"/>
      <c r="TXE234" s="600"/>
      <c r="TXF234" s="600"/>
      <c r="TXG234" s="598"/>
      <c r="TXH234" s="598"/>
      <c r="TXI234" s="598"/>
      <c r="TXJ234" s="598"/>
      <c r="TXK234" s="598"/>
      <c r="TXL234" s="598"/>
      <c r="TXM234" s="598"/>
      <c r="TXN234" s="598"/>
      <c r="TXO234" s="600"/>
      <c r="TXP234" s="599"/>
      <c r="TXQ234" s="599"/>
      <c r="TXR234" s="599"/>
      <c r="TXS234" s="360"/>
      <c r="TXT234" s="600"/>
      <c r="TXU234" s="600"/>
      <c r="TXV234" s="600"/>
      <c r="TXW234" s="598"/>
      <c r="TXX234" s="598"/>
      <c r="TXY234" s="598"/>
      <c r="TXZ234" s="598"/>
      <c r="TYA234" s="598"/>
      <c r="TYB234" s="598"/>
      <c r="TYC234" s="598"/>
      <c r="TYD234" s="598"/>
      <c r="TYE234" s="600"/>
      <c r="TYF234" s="599"/>
      <c r="TYG234" s="599"/>
      <c r="TYH234" s="599"/>
      <c r="TYI234" s="360"/>
      <c r="TYJ234" s="600"/>
      <c r="TYK234" s="600"/>
      <c r="TYL234" s="600"/>
      <c r="TYM234" s="598"/>
      <c r="TYN234" s="598"/>
      <c r="TYO234" s="598"/>
      <c r="TYP234" s="598"/>
      <c r="TYQ234" s="598"/>
      <c r="TYR234" s="598"/>
      <c r="TYS234" s="598"/>
      <c r="TYT234" s="598"/>
      <c r="TYU234" s="600"/>
      <c r="TYV234" s="599"/>
      <c r="TYW234" s="599"/>
      <c r="TYX234" s="599"/>
      <c r="TYY234" s="360"/>
      <c r="TYZ234" s="600"/>
      <c r="TZA234" s="600"/>
      <c r="TZB234" s="600"/>
      <c r="TZC234" s="598"/>
      <c r="TZD234" s="598"/>
      <c r="TZE234" s="598"/>
      <c r="TZF234" s="598"/>
      <c r="TZG234" s="598"/>
      <c r="TZH234" s="598"/>
      <c r="TZI234" s="598"/>
      <c r="TZJ234" s="598"/>
      <c r="TZK234" s="600"/>
      <c r="TZL234" s="599"/>
      <c r="TZM234" s="599"/>
      <c r="TZN234" s="599"/>
      <c r="TZO234" s="360"/>
      <c r="TZP234" s="600"/>
      <c r="TZQ234" s="600"/>
      <c r="TZR234" s="600"/>
      <c r="TZS234" s="598"/>
      <c r="TZT234" s="598"/>
      <c r="TZU234" s="598"/>
      <c r="TZV234" s="598"/>
      <c r="TZW234" s="598"/>
      <c r="TZX234" s="598"/>
      <c r="TZY234" s="598"/>
      <c r="TZZ234" s="598"/>
      <c r="UAA234" s="600"/>
      <c r="UAB234" s="599"/>
      <c r="UAC234" s="599"/>
      <c r="UAD234" s="599"/>
      <c r="UAE234" s="360"/>
      <c r="UAF234" s="600"/>
      <c r="UAG234" s="600"/>
      <c r="UAH234" s="600"/>
      <c r="UAI234" s="598"/>
      <c r="UAJ234" s="598"/>
      <c r="UAK234" s="598"/>
      <c r="UAL234" s="598"/>
      <c r="UAM234" s="598"/>
      <c r="UAN234" s="598"/>
      <c r="UAO234" s="598"/>
      <c r="UAP234" s="598"/>
      <c r="UAQ234" s="600"/>
      <c r="UAR234" s="599"/>
      <c r="UAS234" s="599"/>
      <c r="UAT234" s="599"/>
      <c r="UAU234" s="360"/>
      <c r="UAV234" s="600"/>
      <c r="UAW234" s="600"/>
      <c r="UAX234" s="600"/>
      <c r="UAY234" s="598"/>
      <c r="UAZ234" s="598"/>
      <c r="UBA234" s="598"/>
      <c r="UBB234" s="598"/>
      <c r="UBC234" s="598"/>
      <c r="UBD234" s="598"/>
      <c r="UBE234" s="598"/>
      <c r="UBF234" s="598"/>
      <c r="UBG234" s="600"/>
      <c r="UBH234" s="599"/>
      <c r="UBI234" s="599"/>
      <c r="UBJ234" s="599"/>
      <c r="UBK234" s="360"/>
      <c r="UBL234" s="600"/>
      <c r="UBM234" s="600"/>
      <c r="UBN234" s="600"/>
      <c r="UBO234" s="598"/>
      <c r="UBP234" s="598"/>
      <c r="UBQ234" s="598"/>
      <c r="UBR234" s="598"/>
      <c r="UBS234" s="598"/>
      <c r="UBT234" s="598"/>
      <c r="UBU234" s="598"/>
      <c r="UBV234" s="598"/>
      <c r="UBW234" s="600"/>
      <c r="UBX234" s="599"/>
      <c r="UBY234" s="599"/>
      <c r="UBZ234" s="599"/>
      <c r="UCA234" s="360"/>
      <c r="UCB234" s="600"/>
      <c r="UCC234" s="600"/>
      <c r="UCD234" s="600"/>
      <c r="UCE234" s="598"/>
      <c r="UCF234" s="598"/>
      <c r="UCG234" s="598"/>
      <c r="UCH234" s="598"/>
      <c r="UCI234" s="598"/>
      <c r="UCJ234" s="598"/>
      <c r="UCK234" s="598"/>
      <c r="UCL234" s="598"/>
      <c r="UCM234" s="600"/>
      <c r="UCN234" s="599"/>
      <c r="UCO234" s="599"/>
      <c r="UCP234" s="599"/>
      <c r="UCQ234" s="360"/>
      <c r="UCR234" s="600"/>
      <c r="UCS234" s="600"/>
      <c r="UCT234" s="600"/>
      <c r="UCU234" s="598"/>
      <c r="UCV234" s="598"/>
      <c r="UCW234" s="598"/>
      <c r="UCX234" s="598"/>
      <c r="UCY234" s="598"/>
      <c r="UCZ234" s="598"/>
      <c r="UDA234" s="598"/>
      <c r="UDB234" s="598"/>
      <c r="UDC234" s="600"/>
      <c r="UDD234" s="599"/>
      <c r="UDE234" s="599"/>
      <c r="UDF234" s="599"/>
      <c r="UDG234" s="360"/>
      <c r="UDH234" s="600"/>
      <c r="UDI234" s="600"/>
      <c r="UDJ234" s="600"/>
      <c r="UDK234" s="598"/>
      <c r="UDL234" s="598"/>
      <c r="UDM234" s="598"/>
      <c r="UDN234" s="598"/>
      <c r="UDO234" s="598"/>
      <c r="UDP234" s="598"/>
      <c r="UDQ234" s="598"/>
      <c r="UDR234" s="598"/>
      <c r="UDS234" s="600"/>
      <c r="UDT234" s="599"/>
      <c r="UDU234" s="599"/>
      <c r="UDV234" s="599"/>
      <c r="UDW234" s="360"/>
      <c r="UDX234" s="600"/>
      <c r="UDY234" s="600"/>
      <c r="UDZ234" s="600"/>
      <c r="UEA234" s="598"/>
      <c r="UEB234" s="598"/>
      <c r="UEC234" s="598"/>
      <c r="UED234" s="598"/>
      <c r="UEE234" s="598"/>
      <c r="UEF234" s="598"/>
      <c r="UEG234" s="598"/>
      <c r="UEH234" s="598"/>
      <c r="UEI234" s="600"/>
      <c r="UEJ234" s="599"/>
      <c r="UEK234" s="599"/>
      <c r="UEL234" s="599"/>
      <c r="UEM234" s="360"/>
      <c r="UEN234" s="600"/>
      <c r="UEO234" s="600"/>
      <c r="UEP234" s="600"/>
      <c r="UEQ234" s="598"/>
      <c r="UER234" s="598"/>
      <c r="UES234" s="598"/>
      <c r="UET234" s="598"/>
      <c r="UEU234" s="598"/>
      <c r="UEV234" s="598"/>
      <c r="UEW234" s="598"/>
      <c r="UEX234" s="598"/>
      <c r="UEY234" s="600"/>
      <c r="UEZ234" s="599"/>
      <c r="UFA234" s="599"/>
      <c r="UFB234" s="599"/>
      <c r="UFC234" s="360"/>
      <c r="UFD234" s="600"/>
      <c r="UFE234" s="600"/>
      <c r="UFF234" s="600"/>
      <c r="UFG234" s="598"/>
      <c r="UFH234" s="598"/>
      <c r="UFI234" s="598"/>
      <c r="UFJ234" s="598"/>
      <c r="UFK234" s="598"/>
      <c r="UFL234" s="598"/>
      <c r="UFM234" s="598"/>
      <c r="UFN234" s="598"/>
      <c r="UFO234" s="600"/>
      <c r="UFP234" s="599"/>
      <c r="UFQ234" s="599"/>
      <c r="UFR234" s="599"/>
      <c r="UFS234" s="360"/>
      <c r="UFT234" s="600"/>
      <c r="UFU234" s="600"/>
      <c r="UFV234" s="600"/>
      <c r="UFW234" s="598"/>
      <c r="UFX234" s="598"/>
      <c r="UFY234" s="598"/>
      <c r="UFZ234" s="598"/>
      <c r="UGA234" s="598"/>
      <c r="UGB234" s="598"/>
      <c r="UGC234" s="598"/>
      <c r="UGD234" s="598"/>
      <c r="UGE234" s="600"/>
      <c r="UGF234" s="599"/>
      <c r="UGG234" s="599"/>
      <c r="UGH234" s="599"/>
      <c r="UGI234" s="360"/>
      <c r="UGJ234" s="600"/>
      <c r="UGK234" s="600"/>
      <c r="UGL234" s="600"/>
      <c r="UGM234" s="598"/>
      <c r="UGN234" s="598"/>
      <c r="UGO234" s="598"/>
      <c r="UGP234" s="598"/>
      <c r="UGQ234" s="598"/>
      <c r="UGR234" s="598"/>
      <c r="UGS234" s="598"/>
      <c r="UGT234" s="598"/>
      <c r="UGU234" s="600"/>
      <c r="UGV234" s="599"/>
      <c r="UGW234" s="599"/>
      <c r="UGX234" s="599"/>
      <c r="UGY234" s="360"/>
      <c r="UGZ234" s="600"/>
      <c r="UHA234" s="600"/>
      <c r="UHB234" s="600"/>
      <c r="UHC234" s="598"/>
      <c r="UHD234" s="598"/>
      <c r="UHE234" s="598"/>
      <c r="UHF234" s="598"/>
      <c r="UHG234" s="598"/>
      <c r="UHH234" s="598"/>
      <c r="UHI234" s="598"/>
      <c r="UHJ234" s="598"/>
      <c r="UHK234" s="600"/>
      <c r="UHL234" s="599"/>
      <c r="UHM234" s="599"/>
      <c r="UHN234" s="599"/>
      <c r="UHO234" s="360"/>
      <c r="UHP234" s="600"/>
      <c r="UHQ234" s="600"/>
      <c r="UHR234" s="600"/>
      <c r="UHS234" s="598"/>
      <c r="UHT234" s="598"/>
      <c r="UHU234" s="598"/>
      <c r="UHV234" s="598"/>
      <c r="UHW234" s="598"/>
      <c r="UHX234" s="598"/>
      <c r="UHY234" s="598"/>
      <c r="UHZ234" s="598"/>
      <c r="UIA234" s="600"/>
      <c r="UIB234" s="599"/>
      <c r="UIC234" s="599"/>
      <c r="UID234" s="599"/>
      <c r="UIE234" s="360"/>
      <c r="UIF234" s="600"/>
      <c r="UIG234" s="600"/>
      <c r="UIH234" s="600"/>
      <c r="UII234" s="598"/>
      <c r="UIJ234" s="598"/>
      <c r="UIK234" s="598"/>
      <c r="UIL234" s="598"/>
      <c r="UIM234" s="598"/>
      <c r="UIN234" s="598"/>
      <c r="UIO234" s="598"/>
      <c r="UIP234" s="598"/>
      <c r="UIQ234" s="600"/>
      <c r="UIR234" s="599"/>
      <c r="UIS234" s="599"/>
      <c r="UIT234" s="599"/>
      <c r="UIU234" s="360"/>
      <c r="UIV234" s="600"/>
      <c r="UIW234" s="600"/>
      <c r="UIX234" s="600"/>
      <c r="UIY234" s="598"/>
      <c r="UIZ234" s="598"/>
      <c r="UJA234" s="598"/>
      <c r="UJB234" s="598"/>
      <c r="UJC234" s="598"/>
      <c r="UJD234" s="598"/>
      <c r="UJE234" s="598"/>
      <c r="UJF234" s="598"/>
      <c r="UJG234" s="600"/>
      <c r="UJH234" s="599"/>
      <c r="UJI234" s="599"/>
      <c r="UJJ234" s="599"/>
      <c r="UJK234" s="360"/>
      <c r="UJL234" s="600"/>
      <c r="UJM234" s="600"/>
      <c r="UJN234" s="600"/>
      <c r="UJO234" s="598"/>
      <c r="UJP234" s="598"/>
      <c r="UJQ234" s="598"/>
      <c r="UJR234" s="598"/>
      <c r="UJS234" s="598"/>
      <c r="UJT234" s="598"/>
      <c r="UJU234" s="598"/>
      <c r="UJV234" s="598"/>
      <c r="UJW234" s="600"/>
      <c r="UJX234" s="599"/>
      <c r="UJY234" s="599"/>
      <c r="UJZ234" s="599"/>
      <c r="UKA234" s="360"/>
      <c r="UKB234" s="600"/>
      <c r="UKC234" s="600"/>
      <c r="UKD234" s="600"/>
      <c r="UKE234" s="598"/>
      <c r="UKF234" s="598"/>
      <c r="UKG234" s="598"/>
      <c r="UKH234" s="598"/>
      <c r="UKI234" s="598"/>
      <c r="UKJ234" s="598"/>
      <c r="UKK234" s="598"/>
      <c r="UKL234" s="598"/>
      <c r="UKM234" s="600"/>
      <c r="UKN234" s="599"/>
      <c r="UKO234" s="599"/>
      <c r="UKP234" s="599"/>
      <c r="UKQ234" s="360"/>
      <c r="UKR234" s="600"/>
      <c r="UKS234" s="600"/>
      <c r="UKT234" s="600"/>
      <c r="UKU234" s="598"/>
      <c r="UKV234" s="598"/>
      <c r="UKW234" s="598"/>
      <c r="UKX234" s="598"/>
      <c r="UKY234" s="598"/>
      <c r="UKZ234" s="598"/>
      <c r="ULA234" s="598"/>
      <c r="ULB234" s="598"/>
      <c r="ULC234" s="600"/>
      <c r="ULD234" s="599"/>
      <c r="ULE234" s="599"/>
      <c r="ULF234" s="599"/>
      <c r="ULG234" s="360"/>
      <c r="ULH234" s="600"/>
      <c r="ULI234" s="600"/>
      <c r="ULJ234" s="600"/>
      <c r="ULK234" s="598"/>
      <c r="ULL234" s="598"/>
      <c r="ULM234" s="598"/>
      <c r="ULN234" s="598"/>
      <c r="ULO234" s="598"/>
      <c r="ULP234" s="598"/>
      <c r="ULQ234" s="598"/>
      <c r="ULR234" s="598"/>
      <c r="ULS234" s="600"/>
      <c r="ULT234" s="599"/>
      <c r="ULU234" s="599"/>
      <c r="ULV234" s="599"/>
      <c r="ULW234" s="360"/>
      <c r="ULX234" s="600"/>
      <c r="ULY234" s="600"/>
      <c r="ULZ234" s="600"/>
      <c r="UMA234" s="598"/>
      <c r="UMB234" s="598"/>
      <c r="UMC234" s="598"/>
      <c r="UMD234" s="598"/>
      <c r="UME234" s="598"/>
      <c r="UMF234" s="598"/>
      <c r="UMG234" s="598"/>
      <c r="UMH234" s="598"/>
      <c r="UMI234" s="600"/>
      <c r="UMJ234" s="599"/>
      <c r="UMK234" s="599"/>
      <c r="UML234" s="599"/>
      <c r="UMM234" s="360"/>
      <c r="UMN234" s="600"/>
      <c r="UMO234" s="600"/>
      <c r="UMP234" s="600"/>
      <c r="UMQ234" s="598"/>
      <c r="UMR234" s="598"/>
      <c r="UMS234" s="598"/>
      <c r="UMT234" s="598"/>
      <c r="UMU234" s="598"/>
      <c r="UMV234" s="598"/>
      <c r="UMW234" s="598"/>
      <c r="UMX234" s="598"/>
      <c r="UMY234" s="600"/>
      <c r="UMZ234" s="599"/>
      <c r="UNA234" s="599"/>
      <c r="UNB234" s="599"/>
      <c r="UNC234" s="360"/>
      <c r="UND234" s="600"/>
      <c r="UNE234" s="600"/>
      <c r="UNF234" s="600"/>
      <c r="UNG234" s="598"/>
      <c r="UNH234" s="598"/>
      <c r="UNI234" s="598"/>
      <c r="UNJ234" s="598"/>
      <c r="UNK234" s="598"/>
      <c r="UNL234" s="598"/>
      <c r="UNM234" s="598"/>
      <c r="UNN234" s="598"/>
      <c r="UNO234" s="600"/>
      <c r="UNP234" s="599"/>
      <c r="UNQ234" s="599"/>
      <c r="UNR234" s="599"/>
      <c r="UNS234" s="360"/>
      <c r="UNT234" s="600"/>
      <c r="UNU234" s="600"/>
      <c r="UNV234" s="600"/>
      <c r="UNW234" s="598"/>
      <c r="UNX234" s="598"/>
      <c r="UNY234" s="598"/>
      <c r="UNZ234" s="598"/>
      <c r="UOA234" s="598"/>
      <c r="UOB234" s="598"/>
      <c r="UOC234" s="598"/>
      <c r="UOD234" s="598"/>
      <c r="UOE234" s="600"/>
      <c r="UOF234" s="599"/>
      <c r="UOG234" s="599"/>
      <c r="UOH234" s="599"/>
      <c r="UOI234" s="360"/>
      <c r="UOJ234" s="600"/>
      <c r="UOK234" s="600"/>
      <c r="UOL234" s="600"/>
      <c r="UOM234" s="598"/>
      <c r="UON234" s="598"/>
      <c r="UOO234" s="598"/>
      <c r="UOP234" s="598"/>
      <c r="UOQ234" s="598"/>
      <c r="UOR234" s="598"/>
      <c r="UOS234" s="598"/>
      <c r="UOT234" s="598"/>
      <c r="UOU234" s="600"/>
      <c r="UOV234" s="599"/>
      <c r="UOW234" s="599"/>
      <c r="UOX234" s="599"/>
      <c r="UOY234" s="360"/>
      <c r="UOZ234" s="600"/>
      <c r="UPA234" s="600"/>
      <c r="UPB234" s="600"/>
      <c r="UPC234" s="598"/>
      <c r="UPD234" s="598"/>
      <c r="UPE234" s="598"/>
      <c r="UPF234" s="598"/>
      <c r="UPG234" s="598"/>
      <c r="UPH234" s="598"/>
      <c r="UPI234" s="598"/>
      <c r="UPJ234" s="598"/>
      <c r="UPK234" s="600"/>
      <c r="UPL234" s="599"/>
      <c r="UPM234" s="599"/>
      <c r="UPN234" s="599"/>
      <c r="UPO234" s="360"/>
      <c r="UPP234" s="600"/>
      <c r="UPQ234" s="600"/>
      <c r="UPR234" s="600"/>
      <c r="UPS234" s="598"/>
      <c r="UPT234" s="598"/>
      <c r="UPU234" s="598"/>
      <c r="UPV234" s="598"/>
      <c r="UPW234" s="598"/>
      <c r="UPX234" s="598"/>
      <c r="UPY234" s="598"/>
      <c r="UPZ234" s="598"/>
      <c r="UQA234" s="600"/>
      <c r="UQB234" s="599"/>
      <c r="UQC234" s="599"/>
      <c r="UQD234" s="599"/>
      <c r="UQE234" s="360"/>
      <c r="UQF234" s="600"/>
      <c r="UQG234" s="600"/>
      <c r="UQH234" s="600"/>
      <c r="UQI234" s="598"/>
      <c r="UQJ234" s="598"/>
      <c r="UQK234" s="598"/>
      <c r="UQL234" s="598"/>
      <c r="UQM234" s="598"/>
      <c r="UQN234" s="598"/>
      <c r="UQO234" s="598"/>
      <c r="UQP234" s="598"/>
      <c r="UQQ234" s="600"/>
      <c r="UQR234" s="599"/>
      <c r="UQS234" s="599"/>
      <c r="UQT234" s="599"/>
      <c r="UQU234" s="360"/>
      <c r="UQV234" s="600"/>
      <c r="UQW234" s="600"/>
      <c r="UQX234" s="600"/>
      <c r="UQY234" s="598"/>
      <c r="UQZ234" s="598"/>
      <c r="URA234" s="598"/>
      <c r="URB234" s="598"/>
      <c r="URC234" s="598"/>
      <c r="URD234" s="598"/>
      <c r="URE234" s="598"/>
      <c r="URF234" s="598"/>
      <c r="URG234" s="600"/>
      <c r="URH234" s="599"/>
      <c r="URI234" s="599"/>
      <c r="URJ234" s="599"/>
      <c r="URK234" s="360"/>
      <c r="URL234" s="600"/>
      <c r="URM234" s="600"/>
      <c r="URN234" s="600"/>
      <c r="URO234" s="598"/>
      <c r="URP234" s="598"/>
      <c r="URQ234" s="598"/>
      <c r="URR234" s="598"/>
      <c r="URS234" s="598"/>
      <c r="URT234" s="598"/>
      <c r="URU234" s="598"/>
      <c r="URV234" s="598"/>
      <c r="URW234" s="600"/>
      <c r="URX234" s="599"/>
      <c r="URY234" s="599"/>
      <c r="URZ234" s="599"/>
      <c r="USA234" s="360"/>
      <c r="USB234" s="600"/>
      <c r="USC234" s="600"/>
      <c r="USD234" s="600"/>
      <c r="USE234" s="598"/>
      <c r="USF234" s="598"/>
      <c r="USG234" s="598"/>
      <c r="USH234" s="598"/>
      <c r="USI234" s="598"/>
      <c r="USJ234" s="598"/>
      <c r="USK234" s="598"/>
      <c r="USL234" s="598"/>
      <c r="USM234" s="600"/>
      <c r="USN234" s="599"/>
      <c r="USO234" s="599"/>
      <c r="USP234" s="599"/>
      <c r="USQ234" s="360"/>
      <c r="USR234" s="600"/>
      <c r="USS234" s="600"/>
      <c r="UST234" s="600"/>
      <c r="USU234" s="598"/>
      <c r="USV234" s="598"/>
      <c r="USW234" s="598"/>
      <c r="USX234" s="598"/>
      <c r="USY234" s="598"/>
      <c r="USZ234" s="598"/>
      <c r="UTA234" s="598"/>
      <c r="UTB234" s="598"/>
      <c r="UTC234" s="600"/>
      <c r="UTD234" s="599"/>
      <c r="UTE234" s="599"/>
      <c r="UTF234" s="599"/>
      <c r="UTG234" s="360"/>
      <c r="UTH234" s="600"/>
      <c r="UTI234" s="600"/>
      <c r="UTJ234" s="600"/>
      <c r="UTK234" s="598"/>
      <c r="UTL234" s="598"/>
      <c r="UTM234" s="598"/>
      <c r="UTN234" s="598"/>
      <c r="UTO234" s="598"/>
      <c r="UTP234" s="598"/>
      <c r="UTQ234" s="598"/>
      <c r="UTR234" s="598"/>
      <c r="UTS234" s="600"/>
      <c r="UTT234" s="599"/>
      <c r="UTU234" s="599"/>
      <c r="UTV234" s="599"/>
      <c r="UTW234" s="360"/>
      <c r="UTX234" s="600"/>
      <c r="UTY234" s="600"/>
      <c r="UTZ234" s="600"/>
      <c r="UUA234" s="598"/>
      <c r="UUB234" s="598"/>
      <c r="UUC234" s="598"/>
      <c r="UUD234" s="598"/>
      <c r="UUE234" s="598"/>
      <c r="UUF234" s="598"/>
      <c r="UUG234" s="598"/>
      <c r="UUH234" s="598"/>
      <c r="UUI234" s="600"/>
      <c r="UUJ234" s="599"/>
      <c r="UUK234" s="599"/>
      <c r="UUL234" s="599"/>
      <c r="UUM234" s="360"/>
      <c r="UUN234" s="600"/>
      <c r="UUO234" s="600"/>
      <c r="UUP234" s="600"/>
      <c r="UUQ234" s="598"/>
      <c r="UUR234" s="598"/>
      <c r="UUS234" s="598"/>
      <c r="UUT234" s="598"/>
      <c r="UUU234" s="598"/>
      <c r="UUV234" s="598"/>
      <c r="UUW234" s="598"/>
      <c r="UUX234" s="598"/>
      <c r="UUY234" s="600"/>
      <c r="UUZ234" s="599"/>
      <c r="UVA234" s="599"/>
      <c r="UVB234" s="599"/>
      <c r="UVC234" s="360"/>
      <c r="UVD234" s="600"/>
      <c r="UVE234" s="600"/>
      <c r="UVF234" s="600"/>
      <c r="UVG234" s="598"/>
      <c r="UVH234" s="598"/>
      <c r="UVI234" s="598"/>
      <c r="UVJ234" s="598"/>
      <c r="UVK234" s="598"/>
      <c r="UVL234" s="598"/>
      <c r="UVM234" s="598"/>
      <c r="UVN234" s="598"/>
      <c r="UVO234" s="600"/>
      <c r="UVP234" s="599"/>
      <c r="UVQ234" s="599"/>
      <c r="UVR234" s="599"/>
      <c r="UVS234" s="360"/>
      <c r="UVT234" s="600"/>
      <c r="UVU234" s="600"/>
      <c r="UVV234" s="600"/>
      <c r="UVW234" s="598"/>
      <c r="UVX234" s="598"/>
      <c r="UVY234" s="598"/>
      <c r="UVZ234" s="598"/>
      <c r="UWA234" s="598"/>
      <c r="UWB234" s="598"/>
      <c r="UWC234" s="598"/>
      <c r="UWD234" s="598"/>
      <c r="UWE234" s="600"/>
      <c r="UWF234" s="599"/>
      <c r="UWG234" s="599"/>
      <c r="UWH234" s="599"/>
      <c r="UWI234" s="360"/>
      <c r="UWJ234" s="600"/>
      <c r="UWK234" s="600"/>
      <c r="UWL234" s="600"/>
      <c r="UWM234" s="598"/>
      <c r="UWN234" s="598"/>
      <c r="UWO234" s="598"/>
      <c r="UWP234" s="598"/>
      <c r="UWQ234" s="598"/>
      <c r="UWR234" s="598"/>
      <c r="UWS234" s="598"/>
      <c r="UWT234" s="598"/>
      <c r="UWU234" s="600"/>
      <c r="UWV234" s="599"/>
      <c r="UWW234" s="599"/>
      <c r="UWX234" s="599"/>
      <c r="UWY234" s="360"/>
      <c r="UWZ234" s="600"/>
      <c r="UXA234" s="600"/>
      <c r="UXB234" s="600"/>
      <c r="UXC234" s="598"/>
      <c r="UXD234" s="598"/>
      <c r="UXE234" s="598"/>
      <c r="UXF234" s="598"/>
      <c r="UXG234" s="598"/>
      <c r="UXH234" s="598"/>
      <c r="UXI234" s="598"/>
      <c r="UXJ234" s="598"/>
      <c r="UXK234" s="600"/>
      <c r="UXL234" s="599"/>
      <c r="UXM234" s="599"/>
      <c r="UXN234" s="599"/>
      <c r="UXO234" s="360"/>
      <c r="UXP234" s="600"/>
      <c r="UXQ234" s="600"/>
      <c r="UXR234" s="600"/>
      <c r="UXS234" s="598"/>
      <c r="UXT234" s="598"/>
      <c r="UXU234" s="598"/>
      <c r="UXV234" s="598"/>
      <c r="UXW234" s="598"/>
      <c r="UXX234" s="598"/>
      <c r="UXY234" s="598"/>
      <c r="UXZ234" s="598"/>
      <c r="UYA234" s="600"/>
      <c r="UYB234" s="599"/>
      <c r="UYC234" s="599"/>
      <c r="UYD234" s="599"/>
      <c r="UYE234" s="360"/>
      <c r="UYF234" s="600"/>
      <c r="UYG234" s="600"/>
      <c r="UYH234" s="600"/>
      <c r="UYI234" s="598"/>
      <c r="UYJ234" s="598"/>
      <c r="UYK234" s="598"/>
      <c r="UYL234" s="598"/>
      <c r="UYM234" s="598"/>
      <c r="UYN234" s="598"/>
      <c r="UYO234" s="598"/>
      <c r="UYP234" s="598"/>
      <c r="UYQ234" s="600"/>
      <c r="UYR234" s="599"/>
      <c r="UYS234" s="599"/>
      <c r="UYT234" s="599"/>
      <c r="UYU234" s="360"/>
      <c r="UYV234" s="600"/>
      <c r="UYW234" s="600"/>
      <c r="UYX234" s="600"/>
      <c r="UYY234" s="598"/>
      <c r="UYZ234" s="598"/>
      <c r="UZA234" s="598"/>
      <c r="UZB234" s="598"/>
      <c r="UZC234" s="598"/>
      <c r="UZD234" s="598"/>
      <c r="UZE234" s="598"/>
      <c r="UZF234" s="598"/>
      <c r="UZG234" s="600"/>
      <c r="UZH234" s="599"/>
      <c r="UZI234" s="599"/>
      <c r="UZJ234" s="599"/>
      <c r="UZK234" s="360"/>
      <c r="UZL234" s="600"/>
      <c r="UZM234" s="600"/>
      <c r="UZN234" s="600"/>
      <c r="UZO234" s="598"/>
      <c r="UZP234" s="598"/>
      <c r="UZQ234" s="598"/>
      <c r="UZR234" s="598"/>
      <c r="UZS234" s="598"/>
      <c r="UZT234" s="598"/>
      <c r="UZU234" s="598"/>
      <c r="UZV234" s="598"/>
      <c r="UZW234" s="600"/>
      <c r="UZX234" s="599"/>
      <c r="UZY234" s="599"/>
      <c r="UZZ234" s="599"/>
      <c r="VAA234" s="360"/>
      <c r="VAB234" s="600"/>
      <c r="VAC234" s="600"/>
      <c r="VAD234" s="600"/>
      <c r="VAE234" s="598"/>
      <c r="VAF234" s="598"/>
      <c r="VAG234" s="598"/>
      <c r="VAH234" s="598"/>
      <c r="VAI234" s="598"/>
      <c r="VAJ234" s="598"/>
      <c r="VAK234" s="598"/>
      <c r="VAL234" s="598"/>
      <c r="VAM234" s="600"/>
      <c r="VAN234" s="599"/>
      <c r="VAO234" s="599"/>
      <c r="VAP234" s="599"/>
      <c r="VAQ234" s="360"/>
      <c r="VAR234" s="600"/>
      <c r="VAS234" s="600"/>
      <c r="VAT234" s="600"/>
      <c r="VAU234" s="598"/>
      <c r="VAV234" s="598"/>
      <c r="VAW234" s="598"/>
      <c r="VAX234" s="598"/>
      <c r="VAY234" s="598"/>
      <c r="VAZ234" s="598"/>
      <c r="VBA234" s="598"/>
      <c r="VBB234" s="598"/>
      <c r="VBC234" s="600"/>
      <c r="VBD234" s="599"/>
      <c r="VBE234" s="599"/>
      <c r="VBF234" s="599"/>
      <c r="VBG234" s="360"/>
      <c r="VBH234" s="600"/>
      <c r="VBI234" s="600"/>
      <c r="VBJ234" s="600"/>
      <c r="VBK234" s="598"/>
      <c r="VBL234" s="598"/>
      <c r="VBM234" s="598"/>
      <c r="VBN234" s="598"/>
      <c r="VBO234" s="598"/>
      <c r="VBP234" s="598"/>
      <c r="VBQ234" s="598"/>
      <c r="VBR234" s="598"/>
      <c r="VBS234" s="600"/>
      <c r="VBT234" s="599"/>
      <c r="VBU234" s="599"/>
      <c r="VBV234" s="599"/>
      <c r="VBW234" s="360"/>
      <c r="VBX234" s="600"/>
      <c r="VBY234" s="600"/>
      <c r="VBZ234" s="600"/>
      <c r="VCA234" s="598"/>
      <c r="VCB234" s="598"/>
      <c r="VCC234" s="598"/>
      <c r="VCD234" s="598"/>
      <c r="VCE234" s="598"/>
      <c r="VCF234" s="598"/>
      <c r="VCG234" s="598"/>
      <c r="VCH234" s="598"/>
      <c r="VCI234" s="600"/>
      <c r="VCJ234" s="599"/>
      <c r="VCK234" s="599"/>
      <c r="VCL234" s="599"/>
      <c r="VCM234" s="360"/>
      <c r="VCN234" s="600"/>
      <c r="VCO234" s="600"/>
      <c r="VCP234" s="600"/>
      <c r="VCQ234" s="598"/>
      <c r="VCR234" s="598"/>
      <c r="VCS234" s="598"/>
      <c r="VCT234" s="598"/>
      <c r="VCU234" s="598"/>
      <c r="VCV234" s="598"/>
      <c r="VCW234" s="598"/>
      <c r="VCX234" s="598"/>
      <c r="VCY234" s="600"/>
      <c r="VCZ234" s="599"/>
      <c r="VDA234" s="599"/>
      <c r="VDB234" s="599"/>
      <c r="VDC234" s="360"/>
      <c r="VDD234" s="600"/>
      <c r="VDE234" s="600"/>
      <c r="VDF234" s="600"/>
      <c r="VDG234" s="598"/>
      <c r="VDH234" s="598"/>
      <c r="VDI234" s="598"/>
      <c r="VDJ234" s="598"/>
      <c r="VDK234" s="598"/>
      <c r="VDL234" s="598"/>
      <c r="VDM234" s="598"/>
      <c r="VDN234" s="598"/>
      <c r="VDO234" s="600"/>
      <c r="VDP234" s="599"/>
      <c r="VDQ234" s="599"/>
      <c r="VDR234" s="599"/>
      <c r="VDS234" s="360"/>
      <c r="VDT234" s="600"/>
      <c r="VDU234" s="600"/>
      <c r="VDV234" s="600"/>
      <c r="VDW234" s="598"/>
      <c r="VDX234" s="598"/>
      <c r="VDY234" s="598"/>
      <c r="VDZ234" s="598"/>
      <c r="VEA234" s="598"/>
      <c r="VEB234" s="598"/>
      <c r="VEC234" s="598"/>
      <c r="VED234" s="598"/>
      <c r="VEE234" s="600"/>
      <c r="VEF234" s="599"/>
      <c r="VEG234" s="599"/>
      <c r="VEH234" s="599"/>
      <c r="VEI234" s="360"/>
      <c r="VEJ234" s="600"/>
      <c r="VEK234" s="600"/>
      <c r="VEL234" s="600"/>
      <c r="VEM234" s="598"/>
      <c r="VEN234" s="598"/>
      <c r="VEO234" s="598"/>
      <c r="VEP234" s="598"/>
      <c r="VEQ234" s="598"/>
      <c r="VER234" s="598"/>
      <c r="VES234" s="598"/>
      <c r="VET234" s="598"/>
      <c r="VEU234" s="600"/>
      <c r="VEV234" s="599"/>
      <c r="VEW234" s="599"/>
      <c r="VEX234" s="599"/>
      <c r="VEY234" s="360"/>
      <c r="VEZ234" s="600"/>
      <c r="VFA234" s="600"/>
      <c r="VFB234" s="600"/>
      <c r="VFC234" s="598"/>
      <c r="VFD234" s="598"/>
      <c r="VFE234" s="598"/>
      <c r="VFF234" s="598"/>
      <c r="VFG234" s="598"/>
      <c r="VFH234" s="598"/>
      <c r="VFI234" s="598"/>
      <c r="VFJ234" s="598"/>
      <c r="VFK234" s="600"/>
      <c r="VFL234" s="599"/>
      <c r="VFM234" s="599"/>
      <c r="VFN234" s="599"/>
      <c r="VFO234" s="360"/>
      <c r="VFP234" s="600"/>
      <c r="VFQ234" s="600"/>
      <c r="VFR234" s="600"/>
      <c r="VFS234" s="598"/>
      <c r="VFT234" s="598"/>
      <c r="VFU234" s="598"/>
      <c r="VFV234" s="598"/>
      <c r="VFW234" s="598"/>
      <c r="VFX234" s="598"/>
      <c r="VFY234" s="598"/>
      <c r="VFZ234" s="598"/>
      <c r="VGA234" s="600"/>
      <c r="VGB234" s="599"/>
      <c r="VGC234" s="599"/>
      <c r="VGD234" s="599"/>
      <c r="VGE234" s="360"/>
      <c r="VGF234" s="600"/>
      <c r="VGG234" s="600"/>
      <c r="VGH234" s="600"/>
      <c r="VGI234" s="598"/>
      <c r="VGJ234" s="598"/>
      <c r="VGK234" s="598"/>
      <c r="VGL234" s="598"/>
      <c r="VGM234" s="598"/>
      <c r="VGN234" s="598"/>
      <c r="VGO234" s="598"/>
      <c r="VGP234" s="598"/>
      <c r="VGQ234" s="600"/>
      <c r="VGR234" s="599"/>
      <c r="VGS234" s="599"/>
      <c r="VGT234" s="599"/>
      <c r="VGU234" s="360"/>
      <c r="VGV234" s="600"/>
      <c r="VGW234" s="600"/>
      <c r="VGX234" s="600"/>
      <c r="VGY234" s="598"/>
      <c r="VGZ234" s="598"/>
      <c r="VHA234" s="598"/>
      <c r="VHB234" s="598"/>
      <c r="VHC234" s="598"/>
      <c r="VHD234" s="598"/>
      <c r="VHE234" s="598"/>
      <c r="VHF234" s="598"/>
      <c r="VHG234" s="600"/>
      <c r="VHH234" s="599"/>
      <c r="VHI234" s="599"/>
      <c r="VHJ234" s="599"/>
      <c r="VHK234" s="360"/>
      <c r="VHL234" s="600"/>
      <c r="VHM234" s="600"/>
      <c r="VHN234" s="600"/>
      <c r="VHO234" s="598"/>
      <c r="VHP234" s="598"/>
      <c r="VHQ234" s="598"/>
      <c r="VHR234" s="598"/>
      <c r="VHS234" s="598"/>
      <c r="VHT234" s="598"/>
      <c r="VHU234" s="598"/>
      <c r="VHV234" s="598"/>
      <c r="VHW234" s="600"/>
      <c r="VHX234" s="599"/>
      <c r="VHY234" s="599"/>
      <c r="VHZ234" s="599"/>
      <c r="VIA234" s="360"/>
      <c r="VIB234" s="600"/>
      <c r="VIC234" s="600"/>
      <c r="VID234" s="600"/>
      <c r="VIE234" s="598"/>
      <c r="VIF234" s="598"/>
      <c r="VIG234" s="598"/>
      <c r="VIH234" s="598"/>
      <c r="VII234" s="598"/>
      <c r="VIJ234" s="598"/>
      <c r="VIK234" s="598"/>
      <c r="VIL234" s="598"/>
      <c r="VIM234" s="600"/>
      <c r="VIN234" s="599"/>
      <c r="VIO234" s="599"/>
      <c r="VIP234" s="599"/>
      <c r="VIQ234" s="360"/>
      <c r="VIR234" s="600"/>
      <c r="VIS234" s="600"/>
      <c r="VIT234" s="600"/>
      <c r="VIU234" s="598"/>
      <c r="VIV234" s="598"/>
      <c r="VIW234" s="598"/>
      <c r="VIX234" s="598"/>
      <c r="VIY234" s="598"/>
      <c r="VIZ234" s="598"/>
      <c r="VJA234" s="598"/>
      <c r="VJB234" s="598"/>
      <c r="VJC234" s="600"/>
      <c r="VJD234" s="599"/>
      <c r="VJE234" s="599"/>
      <c r="VJF234" s="599"/>
      <c r="VJG234" s="360"/>
      <c r="VJH234" s="600"/>
      <c r="VJI234" s="600"/>
      <c r="VJJ234" s="600"/>
      <c r="VJK234" s="598"/>
      <c r="VJL234" s="598"/>
      <c r="VJM234" s="598"/>
      <c r="VJN234" s="598"/>
      <c r="VJO234" s="598"/>
      <c r="VJP234" s="598"/>
      <c r="VJQ234" s="598"/>
      <c r="VJR234" s="598"/>
      <c r="VJS234" s="600"/>
      <c r="VJT234" s="599"/>
      <c r="VJU234" s="599"/>
      <c r="VJV234" s="599"/>
      <c r="VJW234" s="360"/>
      <c r="VJX234" s="600"/>
      <c r="VJY234" s="600"/>
      <c r="VJZ234" s="600"/>
      <c r="VKA234" s="598"/>
      <c r="VKB234" s="598"/>
      <c r="VKC234" s="598"/>
      <c r="VKD234" s="598"/>
      <c r="VKE234" s="598"/>
      <c r="VKF234" s="598"/>
      <c r="VKG234" s="598"/>
      <c r="VKH234" s="598"/>
      <c r="VKI234" s="600"/>
      <c r="VKJ234" s="599"/>
      <c r="VKK234" s="599"/>
      <c r="VKL234" s="599"/>
      <c r="VKM234" s="360"/>
      <c r="VKN234" s="600"/>
      <c r="VKO234" s="600"/>
      <c r="VKP234" s="600"/>
      <c r="VKQ234" s="598"/>
      <c r="VKR234" s="598"/>
      <c r="VKS234" s="598"/>
      <c r="VKT234" s="598"/>
      <c r="VKU234" s="598"/>
      <c r="VKV234" s="598"/>
      <c r="VKW234" s="598"/>
      <c r="VKX234" s="598"/>
      <c r="VKY234" s="600"/>
      <c r="VKZ234" s="599"/>
      <c r="VLA234" s="599"/>
      <c r="VLB234" s="599"/>
      <c r="VLC234" s="360"/>
      <c r="VLD234" s="600"/>
      <c r="VLE234" s="600"/>
      <c r="VLF234" s="600"/>
      <c r="VLG234" s="598"/>
      <c r="VLH234" s="598"/>
      <c r="VLI234" s="598"/>
      <c r="VLJ234" s="598"/>
      <c r="VLK234" s="598"/>
      <c r="VLL234" s="598"/>
      <c r="VLM234" s="598"/>
      <c r="VLN234" s="598"/>
      <c r="VLO234" s="600"/>
      <c r="VLP234" s="599"/>
      <c r="VLQ234" s="599"/>
      <c r="VLR234" s="599"/>
      <c r="VLS234" s="360"/>
      <c r="VLT234" s="600"/>
      <c r="VLU234" s="600"/>
      <c r="VLV234" s="600"/>
      <c r="VLW234" s="598"/>
      <c r="VLX234" s="598"/>
      <c r="VLY234" s="598"/>
      <c r="VLZ234" s="598"/>
      <c r="VMA234" s="598"/>
      <c r="VMB234" s="598"/>
      <c r="VMC234" s="598"/>
      <c r="VMD234" s="598"/>
      <c r="VME234" s="600"/>
      <c r="VMF234" s="599"/>
      <c r="VMG234" s="599"/>
      <c r="VMH234" s="599"/>
      <c r="VMI234" s="360"/>
      <c r="VMJ234" s="600"/>
      <c r="VMK234" s="600"/>
      <c r="VML234" s="600"/>
      <c r="VMM234" s="598"/>
      <c r="VMN234" s="598"/>
      <c r="VMO234" s="598"/>
      <c r="VMP234" s="598"/>
      <c r="VMQ234" s="598"/>
      <c r="VMR234" s="598"/>
      <c r="VMS234" s="598"/>
      <c r="VMT234" s="598"/>
      <c r="VMU234" s="600"/>
      <c r="VMV234" s="599"/>
      <c r="VMW234" s="599"/>
      <c r="VMX234" s="599"/>
      <c r="VMY234" s="360"/>
      <c r="VMZ234" s="600"/>
      <c r="VNA234" s="600"/>
      <c r="VNB234" s="600"/>
      <c r="VNC234" s="598"/>
      <c r="VND234" s="598"/>
      <c r="VNE234" s="598"/>
      <c r="VNF234" s="598"/>
      <c r="VNG234" s="598"/>
      <c r="VNH234" s="598"/>
      <c r="VNI234" s="598"/>
      <c r="VNJ234" s="598"/>
      <c r="VNK234" s="600"/>
      <c r="VNL234" s="599"/>
      <c r="VNM234" s="599"/>
      <c r="VNN234" s="599"/>
      <c r="VNO234" s="360"/>
      <c r="VNP234" s="600"/>
      <c r="VNQ234" s="600"/>
      <c r="VNR234" s="600"/>
      <c r="VNS234" s="598"/>
      <c r="VNT234" s="598"/>
      <c r="VNU234" s="598"/>
      <c r="VNV234" s="598"/>
      <c r="VNW234" s="598"/>
      <c r="VNX234" s="598"/>
      <c r="VNY234" s="598"/>
      <c r="VNZ234" s="598"/>
      <c r="VOA234" s="600"/>
      <c r="VOB234" s="599"/>
      <c r="VOC234" s="599"/>
      <c r="VOD234" s="599"/>
      <c r="VOE234" s="360"/>
      <c r="VOF234" s="600"/>
      <c r="VOG234" s="600"/>
      <c r="VOH234" s="600"/>
      <c r="VOI234" s="598"/>
      <c r="VOJ234" s="598"/>
      <c r="VOK234" s="598"/>
      <c r="VOL234" s="598"/>
      <c r="VOM234" s="598"/>
      <c r="VON234" s="598"/>
      <c r="VOO234" s="598"/>
      <c r="VOP234" s="598"/>
      <c r="VOQ234" s="600"/>
      <c r="VOR234" s="599"/>
      <c r="VOS234" s="599"/>
      <c r="VOT234" s="599"/>
      <c r="VOU234" s="360"/>
      <c r="VOV234" s="600"/>
      <c r="VOW234" s="600"/>
      <c r="VOX234" s="600"/>
      <c r="VOY234" s="598"/>
      <c r="VOZ234" s="598"/>
      <c r="VPA234" s="598"/>
      <c r="VPB234" s="598"/>
      <c r="VPC234" s="598"/>
      <c r="VPD234" s="598"/>
      <c r="VPE234" s="598"/>
      <c r="VPF234" s="598"/>
      <c r="VPG234" s="600"/>
      <c r="VPH234" s="599"/>
      <c r="VPI234" s="599"/>
      <c r="VPJ234" s="599"/>
      <c r="VPK234" s="360"/>
      <c r="VPL234" s="600"/>
      <c r="VPM234" s="600"/>
      <c r="VPN234" s="600"/>
      <c r="VPO234" s="598"/>
      <c r="VPP234" s="598"/>
      <c r="VPQ234" s="598"/>
      <c r="VPR234" s="598"/>
      <c r="VPS234" s="598"/>
      <c r="VPT234" s="598"/>
      <c r="VPU234" s="598"/>
      <c r="VPV234" s="598"/>
      <c r="VPW234" s="600"/>
      <c r="VPX234" s="599"/>
      <c r="VPY234" s="599"/>
      <c r="VPZ234" s="599"/>
      <c r="VQA234" s="360"/>
      <c r="VQB234" s="600"/>
      <c r="VQC234" s="600"/>
      <c r="VQD234" s="600"/>
      <c r="VQE234" s="598"/>
      <c r="VQF234" s="598"/>
      <c r="VQG234" s="598"/>
      <c r="VQH234" s="598"/>
      <c r="VQI234" s="598"/>
      <c r="VQJ234" s="598"/>
      <c r="VQK234" s="598"/>
      <c r="VQL234" s="598"/>
      <c r="VQM234" s="600"/>
      <c r="VQN234" s="599"/>
      <c r="VQO234" s="599"/>
      <c r="VQP234" s="599"/>
      <c r="VQQ234" s="360"/>
      <c r="VQR234" s="600"/>
      <c r="VQS234" s="600"/>
      <c r="VQT234" s="600"/>
      <c r="VQU234" s="598"/>
      <c r="VQV234" s="598"/>
      <c r="VQW234" s="598"/>
      <c r="VQX234" s="598"/>
      <c r="VQY234" s="598"/>
      <c r="VQZ234" s="598"/>
      <c r="VRA234" s="598"/>
      <c r="VRB234" s="598"/>
      <c r="VRC234" s="600"/>
      <c r="VRD234" s="599"/>
      <c r="VRE234" s="599"/>
      <c r="VRF234" s="599"/>
      <c r="VRG234" s="360"/>
      <c r="VRH234" s="600"/>
      <c r="VRI234" s="600"/>
      <c r="VRJ234" s="600"/>
      <c r="VRK234" s="598"/>
      <c r="VRL234" s="598"/>
      <c r="VRM234" s="598"/>
      <c r="VRN234" s="598"/>
      <c r="VRO234" s="598"/>
      <c r="VRP234" s="598"/>
      <c r="VRQ234" s="598"/>
      <c r="VRR234" s="598"/>
      <c r="VRS234" s="600"/>
      <c r="VRT234" s="599"/>
      <c r="VRU234" s="599"/>
      <c r="VRV234" s="599"/>
      <c r="VRW234" s="360"/>
      <c r="VRX234" s="600"/>
      <c r="VRY234" s="600"/>
      <c r="VRZ234" s="600"/>
      <c r="VSA234" s="598"/>
      <c r="VSB234" s="598"/>
      <c r="VSC234" s="598"/>
      <c r="VSD234" s="598"/>
      <c r="VSE234" s="598"/>
      <c r="VSF234" s="598"/>
      <c r="VSG234" s="598"/>
      <c r="VSH234" s="598"/>
      <c r="VSI234" s="600"/>
      <c r="VSJ234" s="599"/>
      <c r="VSK234" s="599"/>
      <c r="VSL234" s="599"/>
      <c r="VSM234" s="360"/>
      <c r="VSN234" s="600"/>
      <c r="VSO234" s="600"/>
      <c r="VSP234" s="600"/>
      <c r="VSQ234" s="598"/>
      <c r="VSR234" s="598"/>
      <c r="VSS234" s="598"/>
      <c r="VST234" s="598"/>
      <c r="VSU234" s="598"/>
      <c r="VSV234" s="598"/>
      <c r="VSW234" s="598"/>
      <c r="VSX234" s="598"/>
      <c r="VSY234" s="600"/>
      <c r="VSZ234" s="599"/>
      <c r="VTA234" s="599"/>
      <c r="VTB234" s="599"/>
      <c r="VTC234" s="360"/>
      <c r="VTD234" s="600"/>
      <c r="VTE234" s="600"/>
      <c r="VTF234" s="600"/>
      <c r="VTG234" s="598"/>
      <c r="VTH234" s="598"/>
      <c r="VTI234" s="598"/>
      <c r="VTJ234" s="598"/>
      <c r="VTK234" s="598"/>
      <c r="VTL234" s="598"/>
      <c r="VTM234" s="598"/>
      <c r="VTN234" s="598"/>
      <c r="VTO234" s="600"/>
      <c r="VTP234" s="599"/>
      <c r="VTQ234" s="599"/>
      <c r="VTR234" s="599"/>
      <c r="VTS234" s="360"/>
      <c r="VTT234" s="600"/>
      <c r="VTU234" s="600"/>
      <c r="VTV234" s="600"/>
      <c r="VTW234" s="598"/>
      <c r="VTX234" s="598"/>
      <c r="VTY234" s="598"/>
      <c r="VTZ234" s="598"/>
      <c r="VUA234" s="598"/>
      <c r="VUB234" s="598"/>
      <c r="VUC234" s="598"/>
      <c r="VUD234" s="598"/>
      <c r="VUE234" s="600"/>
      <c r="VUF234" s="599"/>
      <c r="VUG234" s="599"/>
      <c r="VUH234" s="599"/>
      <c r="VUI234" s="360"/>
      <c r="VUJ234" s="600"/>
      <c r="VUK234" s="600"/>
      <c r="VUL234" s="600"/>
      <c r="VUM234" s="598"/>
      <c r="VUN234" s="598"/>
      <c r="VUO234" s="598"/>
      <c r="VUP234" s="598"/>
      <c r="VUQ234" s="598"/>
      <c r="VUR234" s="598"/>
      <c r="VUS234" s="598"/>
      <c r="VUT234" s="598"/>
      <c r="VUU234" s="600"/>
      <c r="VUV234" s="599"/>
      <c r="VUW234" s="599"/>
      <c r="VUX234" s="599"/>
      <c r="VUY234" s="360"/>
      <c r="VUZ234" s="600"/>
      <c r="VVA234" s="600"/>
      <c r="VVB234" s="600"/>
      <c r="VVC234" s="598"/>
      <c r="VVD234" s="598"/>
      <c r="VVE234" s="598"/>
      <c r="VVF234" s="598"/>
      <c r="VVG234" s="598"/>
      <c r="VVH234" s="598"/>
      <c r="VVI234" s="598"/>
      <c r="VVJ234" s="598"/>
      <c r="VVK234" s="600"/>
      <c r="VVL234" s="599"/>
      <c r="VVM234" s="599"/>
      <c r="VVN234" s="599"/>
      <c r="VVO234" s="360"/>
      <c r="VVP234" s="600"/>
      <c r="VVQ234" s="600"/>
      <c r="VVR234" s="600"/>
      <c r="VVS234" s="598"/>
      <c r="VVT234" s="598"/>
      <c r="VVU234" s="598"/>
      <c r="VVV234" s="598"/>
      <c r="VVW234" s="598"/>
      <c r="VVX234" s="598"/>
      <c r="VVY234" s="598"/>
      <c r="VVZ234" s="598"/>
      <c r="VWA234" s="600"/>
      <c r="VWB234" s="599"/>
      <c r="VWC234" s="599"/>
      <c r="VWD234" s="599"/>
      <c r="VWE234" s="360"/>
      <c r="VWF234" s="600"/>
      <c r="VWG234" s="600"/>
      <c r="VWH234" s="600"/>
      <c r="VWI234" s="598"/>
      <c r="VWJ234" s="598"/>
      <c r="VWK234" s="598"/>
      <c r="VWL234" s="598"/>
      <c r="VWM234" s="598"/>
      <c r="VWN234" s="598"/>
      <c r="VWO234" s="598"/>
      <c r="VWP234" s="598"/>
      <c r="VWQ234" s="600"/>
      <c r="VWR234" s="599"/>
      <c r="VWS234" s="599"/>
      <c r="VWT234" s="599"/>
      <c r="VWU234" s="360"/>
      <c r="VWV234" s="600"/>
      <c r="VWW234" s="600"/>
      <c r="VWX234" s="600"/>
      <c r="VWY234" s="598"/>
      <c r="VWZ234" s="598"/>
      <c r="VXA234" s="598"/>
      <c r="VXB234" s="598"/>
      <c r="VXC234" s="598"/>
      <c r="VXD234" s="598"/>
      <c r="VXE234" s="598"/>
      <c r="VXF234" s="598"/>
      <c r="VXG234" s="600"/>
      <c r="VXH234" s="599"/>
      <c r="VXI234" s="599"/>
      <c r="VXJ234" s="599"/>
      <c r="VXK234" s="360"/>
      <c r="VXL234" s="600"/>
      <c r="VXM234" s="600"/>
      <c r="VXN234" s="600"/>
      <c r="VXO234" s="598"/>
      <c r="VXP234" s="598"/>
      <c r="VXQ234" s="598"/>
      <c r="VXR234" s="598"/>
      <c r="VXS234" s="598"/>
      <c r="VXT234" s="598"/>
      <c r="VXU234" s="598"/>
      <c r="VXV234" s="598"/>
      <c r="VXW234" s="600"/>
      <c r="VXX234" s="599"/>
      <c r="VXY234" s="599"/>
      <c r="VXZ234" s="599"/>
      <c r="VYA234" s="360"/>
      <c r="VYB234" s="600"/>
      <c r="VYC234" s="600"/>
      <c r="VYD234" s="600"/>
      <c r="VYE234" s="598"/>
      <c r="VYF234" s="598"/>
      <c r="VYG234" s="598"/>
      <c r="VYH234" s="598"/>
      <c r="VYI234" s="598"/>
      <c r="VYJ234" s="598"/>
      <c r="VYK234" s="598"/>
      <c r="VYL234" s="598"/>
      <c r="VYM234" s="600"/>
      <c r="VYN234" s="599"/>
      <c r="VYO234" s="599"/>
      <c r="VYP234" s="599"/>
      <c r="VYQ234" s="360"/>
      <c r="VYR234" s="600"/>
      <c r="VYS234" s="600"/>
      <c r="VYT234" s="600"/>
      <c r="VYU234" s="598"/>
      <c r="VYV234" s="598"/>
      <c r="VYW234" s="598"/>
      <c r="VYX234" s="598"/>
      <c r="VYY234" s="598"/>
      <c r="VYZ234" s="598"/>
      <c r="VZA234" s="598"/>
      <c r="VZB234" s="598"/>
      <c r="VZC234" s="600"/>
      <c r="VZD234" s="599"/>
      <c r="VZE234" s="599"/>
      <c r="VZF234" s="599"/>
      <c r="VZG234" s="360"/>
      <c r="VZH234" s="600"/>
      <c r="VZI234" s="600"/>
      <c r="VZJ234" s="600"/>
      <c r="VZK234" s="598"/>
      <c r="VZL234" s="598"/>
      <c r="VZM234" s="598"/>
      <c r="VZN234" s="598"/>
      <c r="VZO234" s="598"/>
      <c r="VZP234" s="598"/>
      <c r="VZQ234" s="598"/>
      <c r="VZR234" s="598"/>
      <c r="VZS234" s="600"/>
      <c r="VZT234" s="599"/>
      <c r="VZU234" s="599"/>
      <c r="VZV234" s="599"/>
      <c r="VZW234" s="360"/>
      <c r="VZX234" s="600"/>
      <c r="VZY234" s="600"/>
      <c r="VZZ234" s="600"/>
      <c r="WAA234" s="598"/>
      <c r="WAB234" s="598"/>
      <c r="WAC234" s="598"/>
      <c r="WAD234" s="598"/>
      <c r="WAE234" s="598"/>
      <c r="WAF234" s="598"/>
      <c r="WAG234" s="598"/>
      <c r="WAH234" s="598"/>
      <c r="WAI234" s="600"/>
      <c r="WAJ234" s="599"/>
      <c r="WAK234" s="599"/>
      <c r="WAL234" s="599"/>
      <c r="WAM234" s="360"/>
      <c r="WAN234" s="600"/>
      <c r="WAO234" s="600"/>
      <c r="WAP234" s="600"/>
      <c r="WAQ234" s="598"/>
      <c r="WAR234" s="598"/>
      <c r="WAS234" s="598"/>
      <c r="WAT234" s="598"/>
      <c r="WAU234" s="598"/>
      <c r="WAV234" s="598"/>
      <c r="WAW234" s="598"/>
      <c r="WAX234" s="598"/>
      <c r="WAY234" s="600"/>
      <c r="WAZ234" s="599"/>
      <c r="WBA234" s="599"/>
      <c r="WBB234" s="599"/>
      <c r="WBC234" s="360"/>
      <c r="WBD234" s="600"/>
      <c r="WBE234" s="600"/>
      <c r="WBF234" s="600"/>
      <c r="WBG234" s="598"/>
      <c r="WBH234" s="598"/>
      <c r="WBI234" s="598"/>
      <c r="WBJ234" s="598"/>
      <c r="WBK234" s="598"/>
      <c r="WBL234" s="598"/>
      <c r="WBM234" s="598"/>
      <c r="WBN234" s="598"/>
      <c r="WBO234" s="600"/>
      <c r="WBP234" s="599"/>
      <c r="WBQ234" s="599"/>
      <c r="WBR234" s="599"/>
      <c r="WBS234" s="360"/>
      <c r="WBT234" s="600"/>
      <c r="WBU234" s="600"/>
      <c r="WBV234" s="600"/>
      <c r="WBW234" s="598"/>
      <c r="WBX234" s="598"/>
      <c r="WBY234" s="598"/>
      <c r="WBZ234" s="598"/>
      <c r="WCA234" s="598"/>
      <c r="WCB234" s="598"/>
      <c r="WCC234" s="598"/>
      <c r="WCD234" s="598"/>
      <c r="WCE234" s="600"/>
      <c r="WCF234" s="599"/>
      <c r="WCG234" s="599"/>
      <c r="WCH234" s="599"/>
      <c r="WCI234" s="360"/>
      <c r="WCJ234" s="600"/>
      <c r="WCK234" s="600"/>
      <c r="WCL234" s="600"/>
      <c r="WCM234" s="598"/>
      <c r="WCN234" s="598"/>
      <c r="WCO234" s="598"/>
      <c r="WCP234" s="598"/>
      <c r="WCQ234" s="598"/>
      <c r="WCR234" s="598"/>
      <c r="WCS234" s="598"/>
      <c r="WCT234" s="598"/>
      <c r="WCU234" s="600"/>
      <c r="WCV234" s="599"/>
      <c r="WCW234" s="599"/>
      <c r="WCX234" s="599"/>
      <c r="WCY234" s="360"/>
      <c r="WCZ234" s="600"/>
      <c r="WDA234" s="600"/>
      <c r="WDB234" s="600"/>
      <c r="WDC234" s="598"/>
      <c r="WDD234" s="598"/>
      <c r="WDE234" s="598"/>
      <c r="WDF234" s="598"/>
      <c r="WDG234" s="598"/>
      <c r="WDH234" s="598"/>
      <c r="WDI234" s="598"/>
      <c r="WDJ234" s="598"/>
      <c r="WDK234" s="600"/>
      <c r="WDL234" s="599"/>
      <c r="WDM234" s="599"/>
      <c r="WDN234" s="599"/>
      <c r="WDO234" s="360"/>
      <c r="WDP234" s="600"/>
      <c r="WDQ234" s="600"/>
      <c r="WDR234" s="600"/>
      <c r="WDS234" s="598"/>
      <c r="WDT234" s="598"/>
      <c r="WDU234" s="598"/>
      <c r="WDV234" s="598"/>
      <c r="WDW234" s="598"/>
      <c r="WDX234" s="598"/>
      <c r="WDY234" s="598"/>
      <c r="WDZ234" s="598"/>
      <c r="WEA234" s="600"/>
      <c r="WEB234" s="599"/>
      <c r="WEC234" s="599"/>
      <c r="WED234" s="599"/>
      <c r="WEE234" s="360"/>
      <c r="WEF234" s="600"/>
      <c r="WEG234" s="600"/>
      <c r="WEH234" s="600"/>
      <c r="WEI234" s="598"/>
      <c r="WEJ234" s="598"/>
      <c r="WEK234" s="598"/>
      <c r="WEL234" s="598"/>
      <c r="WEM234" s="598"/>
      <c r="WEN234" s="598"/>
      <c r="WEO234" s="598"/>
      <c r="WEP234" s="598"/>
      <c r="WEQ234" s="600"/>
      <c r="WER234" s="599"/>
      <c r="WES234" s="599"/>
      <c r="WET234" s="599"/>
      <c r="WEU234" s="360"/>
      <c r="WEV234" s="600"/>
      <c r="WEW234" s="600"/>
      <c r="WEX234" s="600"/>
      <c r="WEY234" s="598"/>
      <c r="WEZ234" s="598"/>
      <c r="WFA234" s="598"/>
      <c r="WFB234" s="598"/>
      <c r="WFC234" s="598"/>
      <c r="WFD234" s="598"/>
      <c r="WFE234" s="598"/>
      <c r="WFF234" s="598"/>
      <c r="WFG234" s="600"/>
      <c r="WFH234" s="599"/>
      <c r="WFI234" s="599"/>
      <c r="WFJ234" s="599"/>
      <c r="WFK234" s="360"/>
      <c r="WFL234" s="600"/>
      <c r="WFM234" s="600"/>
      <c r="WFN234" s="600"/>
      <c r="WFO234" s="598"/>
      <c r="WFP234" s="598"/>
      <c r="WFQ234" s="598"/>
      <c r="WFR234" s="598"/>
      <c r="WFS234" s="598"/>
      <c r="WFT234" s="598"/>
      <c r="WFU234" s="598"/>
      <c r="WFV234" s="598"/>
      <c r="WFW234" s="600"/>
      <c r="WFX234" s="599"/>
      <c r="WFY234" s="599"/>
      <c r="WFZ234" s="599"/>
      <c r="WGA234" s="360"/>
      <c r="WGB234" s="600"/>
      <c r="WGC234" s="600"/>
      <c r="WGD234" s="600"/>
      <c r="WGE234" s="598"/>
      <c r="WGF234" s="598"/>
      <c r="WGG234" s="598"/>
      <c r="WGH234" s="598"/>
      <c r="WGI234" s="598"/>
      <c r="WGJ234" s="598"/>
      <c r="WGK234" s="598"/>
      <c r="WGL234" s="598"/>
      <c r="WGM234" s="600"/>
      <c r="WGN234" s="599"/>
      <c r="WGO234" s="599"/>
      <c r="WGP234" s="599"/>
      <c r="WGQ234" s="360"/>
      <c r="WGR234" s="600"/>
      <c r="WGS234" s="600"/>
      <c r="WGT234" s="600"/>
      <c r="WGU234" s="598"/>
      <c r="WGV234" s="598"/>
      <c r="WGW234" s="598"/>
      <c r="WGX234" s="598"/>
      <c r="WGY234" s="598"/>
      <c r="WGZ234" s="598"/>
      <c r="WHA234" s="598"/>
      <c r="WHB234" s="598"/>
      <c r="WHC234" s="600"/>
      <c r="WHD234" s="599"/>
      <c r="WHE234" s="599"/>
      <c r="WHF234" s="599"/>
      <c r="WHG234" s="360"/>
      <c r="WHH234" s="600"/>
      <c r="WHI234" s="600"/>
      <c r="WHJ234" s="600"/>
      <c r="WHK234" s="598"/>
      <c r="WHL234" s="598"/>
      <c r="WHM234" s="598"/>
      <c r="WHN234" s="598"/>
      <c r="WHO234" s="598"/>
      <c r="WHP234" s="598"/>
      <c r="WHQ234" s="598"/>
      <c r="WHR234" s="598"/>
      <c r="WHS234" s="600"/>
      <c r="WHT234" s="599"/>
      <c r="WHU234" s="599"/>
      <c r="WHV234" s="599"/>
      <c r="WHW234" s="360"/>
      <c r="WHX234" s="600"/>
      <c r="WHY234" s="600"/>
      <c r="WHZ234" s="600"/>
      <c r="WIA234" s="598"/>
      <c r="WIB234" s="598"/>
      <c r="WIC234" s="598"/>
      <c r="WID234" s="598"/>
      <c r="WIE234" s="598"/>
      <c r="WIF234" s="598"/>
      <c r="WIG234" s="598"/>
      <c r="WIH234" s="598"/>
      <c r="WII234" s="600"/>
      <c r="WIJ234" s="599"/>
      <c r="WIK234" s="599"/>
      <c r="WIL234" s="599"/>
      <c r="WIM234" s="360"/>
      <c r="WIN234" s="600"/>
      <c r="WIO234" s="600"/>
      <c r="WIP234" s="600"/>
      <c r="WIQ234" s="598"/>
      <c r="WIR234" s="598"/>
      <c r="WIS234" s="598"/>
      <c r="WIT234" s="598"/>
      <c r="WIU234" s="598"/>
      <c r="WIV234" s="598"/>
      <c r="WIW234" s="598"/>
      <c r="WIX234" s="598"/>
      <c r="WIY234" s="600"/>
      <c r="WIZ234" s="599"/>
      <c r="WJA234" s="599"/>
      <c r="WJB234" s="599"/>
      <c r="WJC234" s="360"/>
      <c r="WJD234" s="600"/>
      <c r="WJE234" s="600"/>
      <c r="WJF234" s="600"/>
      <c r="WJG234" s="598"/>
      <c r="WJH234" s="598"/>
      <c r="WJI234" s="598"/>
      <c r="WJJ234" s="598"/>
      <c r="WJK234" s="598"/>
      <c r="WJL234" s="598"/>
      <c r="WJM234" s="598"/>
      <c r="WJN234" s="598"/>
      <c r="WJO234" s="600"/>
      <c r="WJP234" s="599"/>
      <c r="WJQ234" s="599"/>
      <c r="WJR234" s="599"/>
      <c r="WJS234" s="360"/>
      <c r="WJT234" s="600"/>
      <c r="WJU234" s="600"/>
      <c r="WJV234" s="600"/>
      <c r="WJW234" s="598"/>
      <c r="WJX234" s="598"/>
      <c r="WJY234" s="598"/>
      <c r="WJZ234" s="598"/>
      <c r="WKA234" s="598"/>
      <c r="WKB234" s="598"/>
      <c r="WKC234" s="598"/>
      <c r="WKD234" s="598"/>
      <c r="WKE234" s="600"/>
      <c r="WKF234" s="599"/>
      <c r="WKG234" s="599"/>
      <c r="WKH234" s="599"/>
      <c r="WKI234" s="360"/>
      <c r="WKJ234" s="600"/>
      <c r="WKK234" s="600"/>
      <c r="WKL234" s="600"/>
      <c r="WKM234" s="598"/>
      <c r="WKN234" s="598"/>
      <c r="WKO234" s="598"/>
      <c r="WKP234" s="598"/>
      <c r="WKQ234" s="598"/>
      <c r="WKR234" s="598"/>
      <c r="WKS234" s="598"/>
      <c r="WKT234" s="598"/>
      <c r="WKU234" s="600"/>
      <c r="WKV234" s="599"/>
      <c r="WKW234" s="599"/>
      <c r="WKX234" s="599"/>
      <c r="WKY234" s="360"/>
      <c r="WKZ234" s="600"/>
      <c r="WLA234" s="600"/>
      <c r="WLB234" s="600"/>
      <c r="WLC234" s="598"/>
      <c r="WLD234" s="598"/>
      <c r="WLE234" s="598"/>
      <c r="WLF234" s="598"/>
      <c r="WLG234" s="598"/>
      <c r="WLH234" s="598"/>
      <c r="WLI234" s="598"/>
      <c r="WLJ234" s="598"/>
      <c r="WLK234" s="600"/>
      <c r="WLL234" s="599"/>
      <c r="WLM234" s="599"/>
      <c r="WLN234" s="599"/>
      <c r="WLO234" s="360"/>
      <c r="WLP234" s="600"/>
      <c r="WLQ234" s="600"/>
      <c r="WLR234" s="600"/>
      <c r="WLS234" s="598"/>
      <c r="WLT234" s="598"/>
      <c r="WLU234" s="598"/>
      <c r="WLV234" s="598"/>
      <c r="WLW234" s="598"/>
      <c r="WLX234" s="598"/>
      <c r="WLY234" s="598"/>
      <c r="WLZ234" s="598"/>
      <c r="WMA234" s="600"/>
      <c r="WMB234" s="599"/>
      <c r="WMC234" s="599"/>
      <c r="WMD234" s="599"/>
      <c r="WME234" s="360"/>
      <c r="WMF234" s="600"/>
      <c r="WMG234" s="600"/>
      <c r="WMH234" s="600"/>
      <c r="WMI234" s="598"/>
      <c r="WMJ234" s="598"/>
      <c r="WMK234" s="598"/>
      <c r="WML234" s="598"/>
      <c r="WMM234" s="598"/>
      <c r="WMN234" s="598"/>
      <c r="WMO234" s="598"/>
      <c r="WMP234" s="598"/>
      <c r="WMQ234" s="600"/>
      <c r="WMR234" s="599"/>
      <c r="WMS234" s="599"/>
      <c r="WMT234" s="599"/>
      <c r="WMU234" s="360"/>
      <c r="WMV234" s="600"/>
      <c r="WMW234" s="600"/>
      <c r="WMX234" s="600"/>
      <c r="WMY234" s="598"/>
      <c r="WMZ234" s="598"/>
      <c r="WNA234" s="598"/>
      <c r="WNB234" s="598"/>
      <c r="WNC234" s="598"/>
      <c r="WND234" s="598"/>
      <c r="WNE234" s="598"/>
      <c r="WNF234" s="598"/>
      <c r="WNG234" s="600"/>
      <c r="WNH234" s="599"/>
      <c r="WNI234" s="599"/>
      <c r="WNJ234" s="599"/>
      <c r="WNK234" s="360"/>
      <c r="WNL234" s="600"/>
      <c r="WNM234" s="600"/>
      <c r="WNN234" s="600"/>
      <c r="WNO234" s="598"/>
      <c r="WNP234" s="598"/>
      <c r="WNQ234" s="598"/>
      <c r="WNR234" s="598"/>
      <c r="WNS234" s="598"/>
      <c r="WNT234" s="598"/>
      <c r="WNU234" s="598"/>
      <c r="WNV234" s="598"/>
      <c r="WNW234" s="600"/>
      <c r="WNX234" s="599"/>
      <c r="WNY234" s="599"/>
      <c r="WNZ234" s="599"/>
      <c r="WOA234" s="360"/>
      <c r="WOB234" s="600"/>
      <c r="WOC234" s="600"/>
      <c r="WOD234" s="600"/>
      <c r="WOE234" s="598"/>
      <c r="WOF234" s="598"/>
      <c r="WOG234" s="598"/>
      <c r="WOH234" s="598"/>
      <c r="WOI234" s="598"/>
      <c r="WOJ234" s="598"/>
      <c r="WOK234" s="598"/>
      <c r="WOL234" s="598"/>
      <c r="WOM234" s="600"/>
      <c r="WON234" s="599"/>
      <c r="WOO234" s="599"/>
      <c r="WOP234" s="599"/>
      <c r="WOQ234" s="360"/>
      <c r="WOR234" s="600"/>
      <c r="WOS234" s="600"/>
      <c r="WOT234" s="600"/>
      <c r="WOU234" s="598"/>
      <c r="WOV234" s="598"/>
      <c r="WOW234" s="598"/>
      <c r="WOX234" s="598"/>
      <c r="WOY234" s="598"/>
      <c r="WOZ234" s="598"/>
      <c r="WPA234" s="598"/>
      <c r="WPB234" s="598"/>
      <c r="WPC234" s="600"/>
      <c r="WPD234" s="599"/>
      <c r="WPE234" s="599"/>
      <c r="WPF234" s="599"/>
      <c r="WPG234" s="360"/>
      <c r="WPH234" s="600"/>
      <c r="WPI234" s="600"/>
      <c r="WPJ234" s="600"/>
      <c r="WPK234" s="598"/>
      <c r="WPL234" s="598"/>
      <c r="WPM234" s="598"/>
      <c r="WPN234" s="598"/>
      <c r="WPO234" s="598"/>
      <c r="WPP234" s="598"/>
      <c r="WPQ234" s="598"/>
      <c r="WPR234" s="598"/>
      <c r="WPS234" s="600"/>
      <c r="WPT234" s="599"/>
      <c r="WPU234" s="599"/>
      <c r="WPV234" s="599"/>
      <c r="WPW234" s="360"/>
      <c r="WPX234" s="600"/>
      <c r="WPY234" s="600"/>
      <c r="WPZ234" s="600"/>
      <c r="WQA234" s="598"/>
      <c r="WQB234" s="598"/>
      <c r="WQC234" s="598"/>
      <c r="WQD234" s="598"/>
      <c r="WQE234" s="598"/>
      <c r="WQF234" s="598"/>
      <c r="WQG234" s="598"/>
      <c r="WQH234" s="598"/>
      <c r="WQI234" s="600"/>
      <c r="WQJ234" s="599"/>
      <c r="WQK234" s="599"/>
      <c r="WQL234" s="599"/>
      <c r="WQM234" s="360"/>
      <c r="WQN234" s="600"/>
      <c r="WQO234" s="600"/>
      <c r="WQP234" s="600"/>
      <c r="WQQ234" s="598"/>
      <c r="WQR234" s="598"/>
      <c r="WQS234" s="598"/>
      <c r="WQT234" s="598"/>
      <c r="WQU234" s="598"/>
      <c r="WQV234" s="598"/>
      <c r="WQW234" s="598"/>
      <c r="WQX234" s="598"/>
      <c r="WQY234" s="600"/>
      <c r="WQZ234" s="599"/>
      <c r="WRA234" s="599"/>
      <c r="WRB234" s="599"/>
      <c r="WRC234" s="360"/>
      <c r="WRD234" s="600"/>
      <c r="WRE234" s="600"/>
      <c r="WRF234" s="600"/>
      <c r="WRG234" s="598"/>
      <c r="WRH234" s="598"/>
      <c r="WRI234" s="598"/>
      <c r="WRJ234" s="598"/>
      <c r="WRK234" s="598"/>
      <c r="WRL234" s="598"/>
      <c r="WRM234" s="598"/>
      <c r="WRN234" s="598"/>
      <c r="WRO234" s="600"/>
      <c r="WRP234" s="599"/>
      <c r="WRQ234" s="599"/>
      <c r="WRR234" s="599"/>
      <c r="WRS234" s="360"/>
      <c r="WRT234" s="600"/>
      <c r="WRU234" s="600"/>
      <c r="WRV234" s="600"/>
      <c r="WRW234" s="598"/>
      <c r="WRX234" s="598"/>
      <c r="WRY234" s="598"/>
      <c r="WRZ234" s="598"/>
      <c r="WSA234" s="598"/>
      <c r="WSB234" s="598"/>
      <c r="WSC234" s="598"/>
      <c r="WSD234" s="598"/>
      <c r="WSE234" s="600"/>
      <c r="WSF234" s="599"/>
      <c r="WSG234" s="599"/>
      <c r="WSH234" s="599"/>
      <c r="WSI234" s="360"/>
      <c r="WSJ234" s="600"/>
      <c r="WSK234" s="600"/>
      <c r="WSL234" s="600"/>
      <c r="WSM234" s="598"/>
      <c r="WSN234" s="598"/>
      <c r="WSO234" s="598"/>
      <c r="WSP234" s="598"/>
      <c r="WSQ234" s="598"/>
      <c r="WSR234" s="598"/>
      <c r="WSS234" s="598"/>
      <c r="WST234" s="598"/>
      <c r="WSU234" s="600"/>
      <c r="WSV234" s="599"/>
      <c r="WSW234" s="599"/>
      <c r="WSX234" s="599"/>
      <c r="WSY234" s="360"/>
      <c r="WSZ234" s="600"/>
      <c r="WTA234" s="600"/>
      <c r="WTB234" s="600"/>
      <c r="WTC234" s="598"/>
      <c r="WTD234" s="598"/>
      <c r="WTE234" s="598"/>
      <c r="WTF234" s="598"/>
      <c r="WTG234" s="598"/>
      <c r="WTH234" s="598"/>
      <c r="WTI234" s="598"/>
      <c r="WTJ234" s="598"/>
      <c r="WTK234" s="600"/>
      <c r="WTL234" s="599"/>
      <c r="WTM234" s="599"/>
      <c r="WTN234" s="599"/>
      <c r="WTO234" s="360"/>
      <c r="WTP234" s="600"/>
      <c r="WTQ234" s="600"/>
      <c r="WTR234" s="600"/>
      <c r="WTS234" s="598"/>
      <c r="WTT234" s="598"/>
      <c r="WTU234" s="598"/>
      <c r="WTV234" s="598"/>
      <c r="WTW234" s="598"/>
      <c r="WTX234" s="598"/>
      <c r="WTY234" s="598"/>
      <c r="WTZ234" s="598"/>
      <c r="WUA234" s="600"/>
      <c r="WUB234" s="599"/>
      <c r="WUC234" s="599"/>
      <c r="WUD234" s="599"/>
      <c r="WUE234" s="360"/>
      <c r="WUF234" s="600"/>
      <c r="WUG234" s="600"/>
      <c r="WUH234" s="600"/>
      <c r="WUI234" s="598"/>
      <c r="WUJ234" s="598"/>
      <c r="WUK234" s="598"/>
      <c r="WUL234" s="598"/>
      <c r="WUM234" s="598"/>
      <c r="WUN234" s="598"/>
      <c r="WUO234" s="598"/>
      <c r="WUP234" s="598"/>
      <c r="WUQ234" s="600"/>
      <c r="WUR234" s="599"/>
      <c r="WUS234" s="599"/>
      <c r="WUT234" s="599"/>
      <c r="WUU234" s="360"/>
      <c r="WUV234" s="600"/>
      <c r="WUW234" s="600"/>
      <c r="WUX234" s="600"/>
      <c r="WUY234" s="598"/>
      <c r="WUZ234" s="598"/>
      <c r="WVA234" s="598"/>
      <c r="WVB234" s="598"/>
      <c r="WVC234" s="598"/>
      <c r="WVD234" s="598"/>
      <c r="WVE234" s="598"/>
      <c r="WVF234" s="598"/>
      <c r="WVG234" s="600"/>
      <c r="WVH234" s="599"/>
      <c r="WVI234" s="599"/>
      <c r="WVJ234" s="599"/>
      <c r="WVK234" s="360"/>
      <c r="WVL234" s="600"/>
      <c r="WVM234" s="600"/>
      <c r="WVN234" s="600"/>
      <c r="WVO234" s="598"/>
      <c r="WVP234" s="598"/>
      <c r="WVQ234" s="598"/>
      <c r="WVR234" s="598"/>
      <c r="WVS234" s="598"/>
      <c r="WVT234" s="598"/>
      <c r="WVU234" s="598"/>
      <c r="WVV234" s="598"/>
      <c r="WVW234" s="600"/>
      <c r="WVX234" s="599"/>
      <c r="WVY234" s="599"/>
      <c r="WVZ234" s="599"/>
      <c r="WWA234" s="360"/>
      <c r="WWB234" s="600"/>
      <c r="WWC234" s="600"/>
      <c r="WWD234" s="600"/>
      <c r="WWE234" s="598"/>
      <c r="WWF234" s="598"/>
      <c r="WWG234" s="598"/>
      <c r="WWH234" s="598"/>
      <c r="WWI234" s="598"/>
      <c r="WWJ234" s="598"/>
      <c r="WWK234" s="598"/>
      <c r="WWL234" s="598"/>
      <c r="WWM234" s="600"/>
      <c r="WWN234" s="599"/>
      <c r="WWO234" s="599"/>
      <c r="WWP234" s="599"/>
      <c r="WWQ234" s="360"/>
      <c r="WWR234" s="600"/>
      <c r="WWS234" s="600"/>
      <c r="WWT234" s="600"/>
      <c r="WWU234" s="598"/>
      <c r="WWV234" s="598"/>
      <c r="WWW234" s="598"/>
      <c r="WWX234" s="598"/>
      <c r="WWY234" s="598"/>
      <c r="WWZ234" s="598"/>
      <c r="WXA234" s="598"/>
      <c r="WXB234" s="598"/>
      <c r="WXC234" s="600"/>
      <c r="WXD234" s="599"/>
      <c r="WXE234" s="599"/>
      <c r="WXF234" s="599"/>
      <c r="WXG234" s="360"/>
      <c r="WXH234" s="600"/>
      <c r="WXI234" s="600"/>
      <c r="WXJ234" s="600"/>
      <c r="WXK234" s="598"/>
      <c r="WXL234" s="598"/>
      <c r="WXM234" s="598"/>
      <c r="WXN234" s="598"/>
      <c r="WXO234" s="598"/>
      <c r="WXP234" s="598"/>
      <c r="WXQ234" s="598"/>
      <c r="WXR234" s="598"/>
      <c r="WXS234" s="600"/>
      <c r="WXT234" s="599"/>
      <c r="WXU234" s="599"/>
      <c r="WXV234" s="599"/>
      <c r="WXW234" s="360"/>
      <c r="WXX234" s="600"/>
      <c r="WXY234" s="600"/>
      <c r="WXZ234" s="600"/>
      <c r="WYA234" s="598"/>
      <c r="WYB234" s="598"/>
      <c r="WYC234" s="598"/>
      <c r="WYD234" s="598"/>
      <c r="WYE234" s="598"/>
      <c r="WYF234" s="598"/>
      <c r="WYG234" s="598"/>
      <c r="WYH234" s="598"/>
      <c r="WYI234" s="600"/>
      <c r="WYJ234" s="599"/>
      <c r="WYK234" s="599"/>
      <c r="WYL234" s="599"/>
      <c r="WYM234" s="360"/>
      <c r="WYN234" s="600"/>
      <c r="WYO234" s="600"/>
      <c r="WYP234" s="600"/>
      <c r="WYQ234" s="598"/>
      <c r="WYR234" s="598"/>
      <c r="WYS234" s="598"/>
      <c r="WYT234" s="598"/>
      <c r="WYU234" s="598"/>
      <c r="WYV234" s="598"/>
      <c r="WYW234" s="598"/>
      <c r="WYX234" s="598"/>
      <c r="WYY234" s="600"/>
      <c r="WYZ234" s="599"/>
      <c r="WZA234" s="599"/>
      <c r="WZB234" s="599"/>
      <c r="WZC234" s="360"/>
      <c r="WZD234" s="600"/>
      <c r="WZE234" s="600"/>
      <c r="WZF234" s="600"/>
      <c r="WZG234" s="598"/>
      <c r="WZH234" s="598"/>
      <c r="WZI234" s="598"/>
      <c r="WZJ234" s="598"/>
      <c r="WZK234" s="598"/>
      <c r="WZL234" s="598"/>
      <c r="WZM234" s="598"/>
      <c r="WZN234" s="598"/>
      <c r="WZO234" s="600"/>
      <c r="WZP234" s="599"/>
      <c r="WZQ234" s="599"/>
      <c r="WZR234" s="599"/>
      <c r="WZS234" s="360"/>
      <c r="WZT234" s="600"/>
      <c r="WZU234" s="600"/>
      <c r="WZV234" s="600"/>
      <c r="WZW234" s="598"/>
      <c r="WZX234" s="598"/>
      <c r="WZY234" s="598"/>
      <c r="WZZ234" s="598"/>
      <c r="XAA234" s="598"/>
      <c r="XAB234" s="598"/>
      <c r="XAC234" s="598"/>
      <c r="XAD234" s="598"/>
      <c r="XAE234" s="600"/>
      <c r="XAF234" s="599"/>
      <c r="XAG234" s="599"/>
      <c r="XAH234" s="599"/>
      <c r="XAI234" s="360"/>
      <c r="XAJ234" s="600"/>
      <c r="XAK234" s="600"/>
      <c r="XAL234" s="600"/>
      <c r="XAM234" s="598"/>
      <c r="XAN234" s="598"/>
      <c r="XAO234" s="598"/>
      <c r="XAP234" s="598"/>
      <c r="XAQ234" s="598"/>
      <c r="XAR234" s="598"/>
      <c r="XAS234" s="598"/>
      <c r="XAT234" s="598"/>
      <c r="XAU234" s="600"/>
      <c r="XAV234" s="599"/>
      <c r="XAW234" s="599"/>
      <c r="XAX234" s="599"/>
      <c r="XAY234" s="360"/>
      <c r="XAZ234" s="600"/>
      <c r="XBA234" s="600"/>
      <c r="XBB234" s="600"/>
      <c r="XBC234" s="598"/>
      <c r="XBD234" s="598"/>
      <c r="XBE234" s="598"/>
      <c r="XBF234" s="598"/>
      <c r="XBG234" s="598"/>
      <c r="XBH234" s="598"/>
      <c r="XBI234" s="598"/>
      <c r="XBJ234" s="598"/>
      <c r="XBK234" s="600"/>
      <c r="XBL234" s="599"/>
      <c r="XBM234" s="599"/>
      <c r="XBN234" s="599"/>
      <c r="XBO234" s="360"/>
      <c r="XBP234" s="600"/>
      <c r="XBQ234" s="600"/>
      <c r="XBR234" s="600"/>
      <c r="XBS234" s="598"/>
      <c r="XBT234" s="598"/>
      <c r="XBU234" s="598"/>
      <c r="XBV234" s="598"/>
      <c r="XBW234" s="598"/>
      <c r="XBX234" s="598"/>
      <c r="XBY234" s="598"/>
      <c r="XBZ234" s="598"/>
      <c r="XCA234" s="600"/>
      <c r="XCB234" s="599"/>
      <c r="XCC234" s="599"/>
      <c r="XCD234" s="599"/>
      <c r="XCE234" s="360"/>
      <c r="XCF234" s="600"/>
      <c r="XCG234" s="600"/>
      <c r="XCH234" s="600"/>
      <c r="XCI234" s="598"/>
      <c r="XCJ234" s="598"/>
      <c r="XCK234" s="598"/>
      <c r="XCL234" s="598"/>
      <c r="XCM234" s="598"/>
      <c r="XCN234" s="598"/>
      <c r="XCO234" s="598"/>
      <c r="XCP234" s="598"/>
      <c r="XCQ234" s="600"/>
      <c r="XCR234" s="599"/>
      <c r="XCS234" s="599"/>
      <c r="XCT234" s="599"/>
      <c r="XCU234" s="360"/>
      <c r="XCV234" s="600"/>
      <c r="XCW234" s="600"/>
      <c r="XCX234" s="600"/>
      <c r="XCY234" s="598"/>
      <c r="XCZ234" s="598"/>
      <c r="XDA234" s="598"/>
      <c r="XDB234" s="598"/>
      <c r="XDC234" s="598"/>
      <c r="XDD234" s="598"/>
      <c r="XDE234" s="598"/>
      <c r="XDF234" s="598"/>
      <c r="XDG234" s="600"/>
      <c r="XDH234" s="599"/>
      <c r="XDI234" s="599"/>
      <c r="XDJ234" s="599"/>
      <c r="XDK234" s="360"/>
      <c r="XDL234" s="600"/>
      <c r="XDM234" s="600"/>
      <c r="XDN234" s="600"/>
      <c r="XDO234" s="598"/>
      <c r="XDP234" s="598"/>
      <c r="XDQ234" s="598"/>
      <c r="XDR234" s="598"/>
      <c r="XDS234" s="598"/>
      <c r="XDT234" s="598"/>
      <c r="XDU234" s="598"/>
      <c r="XDV234" s="598"/>
      <c r="XDW234" s="600"/>
      <c r="XDX234" s="599"/>
      <c r="XDY234" s="599"/>
      <c r="XDZ234" s="599"/>
      <c r="XEA234" s="360"/>
      <c r="XEB234" s="600"/>
      <c r="XEC234" s="600"/>
      <c r="XED234" s="600"/>
      <c r="XEE234" s="598"/>
      <c r="XEF234" s="598"/>
      <c r="XEG234" s="598"/>
      <c r="XEH234" s="598"/>
      <c r="XEI234" s="598"/>
      <c r="XEJ234" s="598"/>
      <c r="XEK234" s="598"/>
      <c r="XEL234" s="598"/>
      <c r="XEM234" s="600"/>
      <c r="XEN234" s="599"/>
      <c r="XEO234" s="599"/>
      <c r="XEP234" s="599"/>
      <c r="XEQ234" s="360"/>
      <c r="XER234" s="600"/>
      <c r="XES234" s="600"/>
      <c r="XET234" s="600"/>
      <c r="XEU234" s="598"/>
      <c r="XEV234" s="598"/>
      <c r="XEW234" s="598"/>
      <c r="XEX234" s="598"/>
      <c r="XEY234" s="598"/>
      <c r="XEZ234" s="598"/>
      <c r="XFA234" s="598"/>
      <c r="XFB234" s="598"/>
      <c r="XFC234" s="600"/>
    </row>
    <row r="235" spans="1:16383" s="591" customFormat="1" ht="20.25" customHeight="1">
      <c r="A235" s="378"/>
      <c r="B235" s="384"/>
      <c r="C235" s="378"/>
      <c r="D235" s="448" t="s">
        <v>707</v>
      </c>
      <c r="E235" s="449">
        <v>12825000</v>
      </c>
      <c r="F235" s="449">
        <f t="shared" si="96"/>
        <v>12825000</v>
      </c>
      <c r="G235" s="449">
        <v>0</v>
      </c>
      <c r="H235" s="379">
        <v>0</v>
      </c>
      <c r="I235" s="379">
        <v>0</v>
      </c>
      <c r="J235" s="379">
        <v>0</v>
      </c>
      <c r="K235" s="446">
        <v>0</v>
      </c>
      <c r="L235" s="446">
        <v>0</v>
      </c>
      <c r="M235" s="449">
        <v>0</v>
      </c>
      <c r="N235" s="449">
        <v>0</v>
      </c>
      <c r="O235" s="379">
        <v>0</v>
      </c>
      <c r="P235" s="449">
        <f t="shared" si="91"/>
        <v>12825000</v>
      </c>
      <c r="Q235" s="598"/>
      <c r="R235" s="599"/>
      <c r="S235" s="360"/>
      <c r="T235" s="600"/>
      <c r="U235" s="600"/>
      <c r="V235" s="600"/>
      <c r="W235" s="598"/>
      <c r="X235" s="598"/>
      <c r="Y235" s="598"/>
      <c r="Z235" s="598"/>
      <c r="AA235" s="598"/>
      <c r="AB235" s="598"/>
      <c r="AC235" s="598"/>
      <c r="AD235" s="598"/>
      <c r="AE235" s="600"/>
      <c r="AF235" s="599"/>
      <c r="AG235" s="599"/>
      <c r="AH235" s="599"/>
      <c r="AI235" s="360"/>
      <c r="AJ235" s="600"/>
      <c r="AK235" s="600"/>
      <c r="AL235" s="600"/>
      <c r="AM235" s="598"/>
      <c r="AN235" s="598"/>
      <c r="AO235" s="598"/>
      <c r="AP235" s="598"/>
      <c r="AQ235" s="598"/>
      <c r="AR235" s="598"/>
      <c r="AS235" s="598"/>
      <c r="AT235" s="598"/>
      <c r="AU235" s="600"/>
      <c r="AV235" s="599"/>
      <c r="AW235" s="599"/>
      <c r="AX235" s="599"/>
      <c r="AY235" s="360"/>
      <c r="AZ235" s="600"/>
      <c r="BA235" s="600"/>
      <c r="BB235" s="600"/>
      <c r="BC235" s="598"/>
      <c r="BD235" s="598"/>
      <c r="BE235" s="598"/>
      <c r="BF235" s="598"/>
      <c r="BG235" s="598"/>
      <c r="BH235" s="598"/>
      <c r="BI235" s="598"/>
      <c r="BJ235" s="598"/>
      <c r="BK235" s="600"/>
      <c r="BL235" s="599"/>
      <c r="BM235" s="599"/>
      <c r="BN235" s="599"/>
      <c r="BO235" s="360"/>
      <c r="BP235" s="600"/>
      <c r="BQ235" s="600"/>
      <c r="BR235" s="600"/>
      <c r="BS235" s="598"/>
      <c r="BT235" s="598"/>
      <c r="BU235" s="598"/>
      <c r="BV235" s="598"/>
      <c r="BW235" s="598"/>
      <c r="BX235" s="598"/>
      <c r="BY235" s="598"/>
      <c r="BZ235" s="598"/>
      <c r="CA235" s="600"/>
      <c r="CB235" s="599"/>
      <c r="CC235" s="599"/>
      <c r="CD235" s="599"/>
      <c r="CE235" s="360"/>
      <c r="CF235" s="600"/>
      <c r="CG235" s="600"/>
      <c r="CH235" s="600"/>
      <c r="CI235" s="598"/>
      <c r="CJ235" s="598"/>
      <c r="CK235" s="598"/>
      <c r="CL235" s="598"/>
      <c r="CM235" s="598"/>
      <c r="CN235" s="598"/>
      <c r="CO235" s="598"/>
      <c r="CP235" s="598"/>
      <c r="CQ235" s="600"/>
      <c r="CR235" s="599"/>
      <c r="CS235" s="599"/>
      <c r="CT235" s="599"/>
      <c r="CU235" s="360"/>
      <c r="CV235" s="600"/>
      <c r="CW235" s="600"/>
      <c r="CX235" s="600"/>
      <c r="CY235" s="598"/>
      <c r="CZ235" s="598"/>
      <c r="DA235" s="598"/>
      <c r="DB235" s="598"/>
      <c r="DC235" s="598"/>
      <c r="DD235" s="598"/>
      <c r="DE235" s="598"/>
      <c r="DF235" s="598"/>
      <c r="DG235" s="600"/>
      <c r="DH235" s="599"/>
      <c r="DI235" s="599"/>
      <c r="DJ235" s="599"/>
      <c r="DK235" s="360"/>
      <c r="DL235" s="600"/>
      <c r="DM235" s="600"/>
      <c r="DN235" s="600"/>
      <c r="DO235" s="598"/>
      <c r="DP235" s="598"/>
      <c r="DQ235" s="598"/>
      <c r="DR235" s="598"/>
      <c r="DS235" s="598"/>
      <c r="DT235" s="598"/>
      <c r="DU235" s="598"/>
      <c r="DV235" s="598"/>
      <c r="DW235" s="600"/>
      <c r="DX235" s="599"/>
      <c r="DY235" s="599"/>
      <c r="DZ235" s="599"/>
      <c r="EA235" s="360"/>
      <c r="EB235" s="600"/>
      <c r="EC235" s="600"/>
      <c r="ED235" s="600"/>
      <c r="EE235" s="598"/>
      <c r="EF235" s="598"/>
      <c r="EG235" s="598"/>
      <c r="EH235" s="598"/>
      <c r="EI235" s="598"/>
      <c r="EJ235" s="598"/>
      <c r="EK235" s="598"/>
      <c r="EL235" s="598"/>
      <c r="EM235" s="600"/>
      <c r="EN235" s="599"/>
      <c r="EO235" s="599"/>
      <c r="EP235" s="599"/>
      <c r="EQ235" s="360"/>
      <c r="ER235" s="600"/>
      <c r="ES235" s="600"/>
      <c r="ET235" s="600"/>
      <c r="EU235" s="598"/>
      <c r="EV235" s="598"/>
      <c r="EW235" s="598"/>
      <c r="EX235" s="598"/>
      <c r="EY235" s="598"/>
      <c r="EZ235" s="598"/>
      <c r="FA235" s="598"/>
      <c r="FB235" s="598"/>
      <c r="FC235" s="600"/>
      <c r="FD235" s="599"/>
      <c r="FE235" s="599"/>
      <c r="FF235" s="599"/>
      <c r="FG235" s="360"/>
      <c r="FH235" s="600"/>
      <c r="FI235" s="600"/>
      <c r="FJ235" s="600"/>
      <c r="FK235" s="598"/>
      <c r="FL235" s="598"/>
      <c r="FM235" s="598"/>
      <c r="FN235" s="598"/>
      <c r="FO235" s="598"/>
      <c r="FP235" s="598"/>
      <c r="FQ235" s="598"/>
      <c r="FR235" s="598"/>
      <c r="FS235" s="600"/>
      <c r="FT235" s="599"/>
      <c r="FU235" s="599"/>
      <c r="FV235" s="599"/>
      <c r="FW235" s="360"/>
      <c r="FX235" s="600"/>
      <c r="FY235" s="600"/>
      <c r="FZ235" s="600"/>
      <c r="GA235" s="598"/>
      <c r="GB235" s="598"/>
      <c r="GC235" s="598"/>
      <c r="GD235" s="598"/>
      <c r="GE235" s="598"/>
      <c r="GF235" s="598"/>
      <c r="GG235" s="598"/>
      <c r="GH235" s="598"/>
      <c r="GI235" s="600"/>
      <c r="GJ235" s="599"/>
      <c r="GK235" s="599"/>
      <c r="GL235" s="599"/>
      <c r="GM235" s="360"/>
      <c r="GN235" s="600"/>
      <c r="GO235" s="600"/>
      <c r="GP235" s="600"/>
      <c r="GQ235" s="598"/>
      <c r="GR235" s="598"/>
      <c r="GS235" s="598"/>
      <c r="GT235" s="598"/>
      <c r="GU235" s="598"/>
      <c r="GV235" s="598"/>
      <c r="GW235" s="598"/>
      <c r="GX235" s="598"/>
      <c r="GY235" s="600"/>
      <c r="GZ235" s="599"/>
      <c r="HA235" s="599"/>
      <c r="HB235" s="599"/>
      <c r="HC235" s="360"/>
      <c r="HD235" s="600"/>
      <c r="HE235" s="600"/>
      <c r="HF235" s="600"/>
      <c r="HG235" s="598"/>
      <c r="HH235" s="598"/>
      <c r="HI235" s="598"/>
      <c r="HJ235" s="598"/>
      <c r="HK235" s="598"/>
      <c r="HL235" s="598"/>
      <c r="HM235" s="598"/>
      <c r="HN235" s="598"/>
      <c r="HO235" s="600"/>
      <c r="HP235" s="599"/>
      <c r="HQ235" s="599"/>
      <c r="HR235" s="599"/>
      <c r="HS235" s="360"/>
      <c r="HT235" s="600"/>
      <c r="HU235" s="600"/>
      <c r="HV235" s="600"/>
      <c r="HW235" s="598"/>
      <c r="HX235" s="598"/>
      <c r="HY235" s="598"/>
      <c r="HZ235" s="598"/>
      <c r="IA235" s="598"/>
      <c r="IB235" s="598"/>
      <c r="IC235" s="598"/>
      <c r="ID235" s="598"/>
      <c r="IE235" s="600"/>
      <c r="IF235" s="599"/>
      <c r="IG235" s="599"/>
      <c r="IH235" s="599"/>
      <c r="II235" s="360"/>
      <c r="IJ235" s="600"/>
      <c r="IK235" s="600"/>
      <c r="IL235" s="600"/>
      <c r="IM235" s="598"/>
      <c r="IN235" s="598"/>
      <c r="IO235" s="598"/>
      <c r="IP235" s="598"/>
      <c r="IQ235" s="598"/>
      <c r="IR235" s="598"/>
      <c r="IS235" s="598"/>
      <c r="IT235" s="598"/>
      <c r="IU235" s="600"/>
      <c r="IV235" s="599"/>
      <c r="IW235" s="599"/>
      <c r="IX235" s="599"/>
      <c r="IY235" s="360"/>
      <c r="IZ235" s="600"/>
      <c r="JA235" s="600"/>
      <c r="JB235" s="600"/>
      <c r="JC235" s="598"/>
      <c r="JD235" s="598"/>
      <c r="JE235" s="598"/>
      <c r="JF235" s="598"/>
      <c r="JG235" s="598"/>
      <c r="JH235" s="598"/>
      <c r="JI235" s="598"/>
      <c r="JJ235" s="598"/>
      <c r="JK235" s="600"/>
      <c r="JL235" s="599"/>
      <c r="JM235" s="599"/>
      <c r="JN235" s="599"/>
      <c r="JO235" s="360"/>
      <c r="JP235" s="600"/>
      <c r="JQ235" s="600"/>
      <c r="JR235" s="600"/>
      <c r="JS235" s="598"/>
      <c r="JT235" s="598"/>
      <c r="JU235" s="598"/>
      <c r="JV235" s="598"/>
      <c r="JW235" s="598"/>
      <c r="JX235" s="598"/>
      <c r="JY235" s="598"/>
      <c r="JZ235" s="598"/>
      <c r="KA235" s="600"/>
      <c r="KB235" s="599"/>
      <c r="KC235" s="599"/>
      <c r="KD235" s="599"/>
      <c r="KE235" s="360"/>
      <c r="KF235" s="600"/>
      <c r="KG235" s="600"/>
      <c r="KH235" s="600"/>
      <c r="KI235" s="598"/>
      <c r="KJ235" s="598"/>
      <c r="KK235" s="598"/>
      <c r="KL235" s="598"/>
      <c r="KM235" s="598"/>
      <c r="KN235" s="598"/>
      <c r="KO235" s="598"/>
      <c r="KP235" s="598"/>
      <c r="KQ235" s="600"/>
      <c r="KR235" s="599"/>
      <c r="KS235" s="599"/>
      <c r="KT235" s="599"/>
      <c r="KU235" s="360"/>
      <c r="KV235" s="600"/>
      <c r="KW235" s="600"/>
      <c r="KX235" s="600"/>
      <c r="KY235" s="598"/>
      <c r="KZ235" s="598"/>
      <c r="LA235" s="598"/>
      <c r="LB235" s="598"/>
      <c r="LC235" s="598"/>
      <c r="LD235" s="598"/>
      <c r="LE235" s="598"/>
      <c r="LF235" s="598"/>
      <c r="LG235" s="600"/>
      <c r="LH235" s="599"/>
      <c r="LI235" s="599"/>
      <c r="LJ235" s="599"/>
      <c r="LK235" s="360"/>
      <c r="LL235" s="600"/>
      <c r="LM235" s="600"/>
      <c r="LN235" s="600"/>
      <c r="LO235" s="598"/>
      <c r="LP235" s="598"/>
      <c r="LQ235" s="598"/>
      <c r="LR235" s="598"/>
      <c r="LS235" s="598"/>
      <c r="LT235" s="598"/>
      <c r="LU235" s="598"/>
      <c r="LV235" s="598"/>
      <c r="LW235" s="600"/>
      <c r="LX235" s="599"/>
      <c r="LY235" s="599"/>
      <c r="LZ235" s="599"/>
      <c r="MA235" s="360"/>
      <c r="MB235" s="600"/>
      <c r="MC235" s="600"/>
      <c r="MD235" s="600"/>
      <c r="ME235" s="598"/>
      <c r="MF235" s="598"/>
      <c r="MG235" s="598"/>
      <c r="MH235" s="598"/>
      <c r="MI235" s="598"/>
      <c r="MJ235" s="598"/>
      <c r="MK235" s="598"/>
      <c r="ML235" s="598"/>
      <c r="MM235" s="600"/>
      <c r="MN235" s="599"/>
      <c r="MO235" s="599"/>
      <c r="MP235" s="599"/>
      <c r="MQ235" s="360"/>
      <c r="MR235" s="600"/>
      <c r="MS235" s="600"/>
      <c r="MT235" s="600"/>
      <c r="MU235" s="598"/>
      <c r="MV235" s="598"/>
      <c r="MW235" s="598"/>
      <c r="MX235" s="598"/>
      <c r="MY235" s="598"/>
      <c r="MZ235" s="598"/>
      <c r="NA235" s="598"/>
      <c r="NB235" s="598"/>
      <c r="NC235" s="600"/>
      <c r="ND235" s="599"/>
      <c r="NE235" s="599"/>
      <c r="NF235" s="599"/>
      <c r="NG235" s="360"/>
      <c r="NH235" s="600"/>
      <c r="NI235" s="600"/>
      <c r="NJ235" s="600"/>
      <c r="NK235" s="598"/>
      <c r="NL235" s="598"/>
      <c r="NM235" s="598"/>
      <c r="NN235" s="598"/>
      <c r="NO235" s="598"/>
      <c r="NP235" s="598"/>
      <c r="NQ235" s="598"/>
      <c r="NR235" s="598"/>
      <c r="NS235" s="600"/>
      <c r="NT235" s="599"/>
      <c r="NU235" s="599"/>
      <c r="NV235" s="599"/>
      <c r="NW235" s="360"/>
      <c r="NX235" s="600"/>
      <c r="NY235" s="600"/>
      <c r="NZ235" s="600"/>
      <c r="OA235" s="598"/>
      <c r="OB235" s="598"/>
      <c r="OC235" s="598"/>
      <c r="OD235" s="598"/>
      <c r="OE235" s="598"/>
      <c r="OF235" s="598"/>
      <c r="OG235" s="598"/>
      <c r="OH235" s="598"/>
      <c r="OI235" s="600"/>
      <c r="OJ235" s="599"/>
      <c r="OK235" s="599"/>
      <c r="OL235" s="599"/>
      <c r="OM235" s="360"/>
      <c r="ON235" s="600"/>
      <c r="OO235" s="600"/>
      <c r="OP235" s="600"/>
      <c r="OQ235" s="598"/>
      <c r="OR235" s="598"/>
      <c r="OS235" s="598"/>
      <c r="OT235" s="598"/>
      <c r="OU235" s="598"/>
      <c r="OV235" s="598"/>
      <c r="OW235" s="598"/>
      <c r="OX235" s="598"/>
      <c r="OY235" s="600"/>
      <c r="OZ235" s="599"/>
      <c r="PA235" s="599"/>
      <c r="PB235" s="599"/>
      <c r="PC235" s="360"/>
      <c r="PD235" s="600"/>
      <c r="PE235" s="600"/>
      <c r="PF235" s="600"/>
      <c r="PG235" s="598"/>
      <c r="PH235" s="598"/>
      <c r="PI235" s="598"/>
      <c r="PJ235" s="598"/>
      <c r="PK235" s="598"/>
      <c r="PL235" s="598"/>
      <c r="PM235" s="598"/>
      <c r="PN235" s="598"/>
      <c r="PO235" s="600"/>
      <c r="PP235" s="599"/>
      <c r="PQ235" s="599"/>
      <c r="PR235" s="599"/>
      <c r="PS235" s="360"/>
      <c r="PT235" s="600"/>
      <c r="PU235" s="600"/>
      <c r="PV235" s="600"/>
      <c r="PW235" s="598"/>
      <c r="PX235" s="598"/>
      <c r="PY235" s="598"/>
      <c r="PZ235" s="598"/>
      <c r="QA235" s="598"/>
      <c r="QB235" s="598"/>
      <c r="QC235" s="598"/>
      <c r="QD235" s="598"/>
      <c r="QE235" s="600"/>
      <c r="QF235" s="599"/>
      <c r="QG235" s="599"/>
      <c r="QH235" s="599"/>
      <c r="QI235" s="360"/>
      <c r="QJ235" s="600"/>
      <c r="QK235" s="600"/>
      <c r="QL235" s="600"/>
      <c r="QM235" s="598"/>
      <c r="QN235" s="598"/>
      <c r="QO235" s="598"/>
      <c r="QP235" s="598"/>
      <c r="QQ235" s="598"/>
      <c r="QR235" s="598"/>
      <c r="QS235" s="598"/>
      <c r="QT235" s="598"/>
      <c r="QU235" s="600"/>
      <c r="QV235" s="599"/>
      <c r="QW235" s="599"/>
      <c r="QX235" s="599"/>
      <c r="QY235" s="360"/>
      <c r="QZ235" s="600"/>
      <c r="RA235" s="600"/>
      <c r="RB235" s="600"/>
      <c r="RC235" s="598"/>
      <c r="RD235" s="598"/>
      <c r="RE235" s="598"/>
      <c r="RF235" s="598"/>
      <c r="RG235" s="598"/>
      <c r="RH235" s="598"/>
      <c r="RI235" s="598"/>
      <c r="RJ235" s="598"/>
      <c r="RK235" s="600"/>
      <c r="RL235" s="599"/>
      <c r="RM235" s="599"/>
      <c r="RN235" s="599"/>
      <c r="RO235" s="360"/>
      <c r="RP235" s="600"/>
      <c r="RQ235" s="600"/>
      <c r="RR235" s="600"/>
      <c r="RS235" s="598"/>
      <c r="RT235" s="598"/>
      <c r="RU235" s="598"/>
      <c r="RV235" s="598"/>
      <c r="RW235" s="598"/>
      <c r="RX235" s="598"/>
      <c r="RY235" s="598"/>
      <c r="RZ235" s="598"/>
      <c r="SA235" s="600"/>
      <c r="SB235" s="599"/>
      <c r="SC235" s="599"/>
      <c r="SD235" s="599"/>
      <c r="SE235" s="360"/>
      <c r="SF235" s="600"/>
      <c r="SG235" s="600"/>
      <c r="SH235" s="600"/>
      <c r="SI235" s="598"/>
      <c r="SJ235" s="598"/>
      <c r="SK235" s="598"/>
      <c r="SL235" s="598"/>
      <c r="SM235" s="598"/>
      <c r="SN235" s="598"/>
      <c r="SO235" s="598"/>
      <c r="SP235" s="598"/>
      <c r="SQ235" s="600"/>
      <c r="SR235" s="599"/>
      <c r="SS235" s="599"/>
      <c r="ST235" s="599"/>
      <c r="SU235" s="360"/>
      <c r="SV235" s="600"/>
      <c r="SW235" s="600"/>
      <c r="SX235" s="600"/>
      <c r="SY235" s="598"/>
      <c r="SZ235" s="598"/>
      <c r="TA235" s="598"/>
      <c r="TB235" s="598"/>
      <c r="TC235" s="598"/>
      <c r="TD235" s="598"/>
      <c r="TE235" s="598"/>
      <c r="TF235" s="598"/>
      <c r="TG235" s="600"/>
      <c r="TH235" s="599"/>
      <c r="TI235" s="599"/>
      <c r="TJ235" s="599"/>
      <c r="TK235" s="360"/>
      <c r="TL235" s="600"/>
      <c r="TM235" s="600"/>
      <c r="TN235" s="600"/>
      <c r="TO235" s="598"/>
      <c r="TP235" s="598"/>
      <c r="TQ235" s="598"/>
      <c r="TR235" s="598"/>
      <c r="TS235" s="598"/>
      <c r="TT235" s="598"/>
      <c r="TU235" s="598"/>
      <c r="TV235" s="598"/>
      <c r="TW235" s="600"/>
      <c r="TX235" s="599"/>
      <c r="TY235" s="599"/>
      <c r="TZ235" s="599"/>
      <c r="UA235" s="360"/>
      <c r="UB235" s="600"/>
      <c r="UC235" s="600"/>
      <c r="UD235" s="600"/>
      <c r="UE235" s="598"/>
      <c r="UF235" s="598"/>
      <c r="UG235" s="598"/>
      <c r="UH235" s="598"/>
      <c r="UI235" s="598"/>
      <c r="UJ235" s="598"/>
      <c r="UK235" s="598"/>
      <c r="UL235" s="598"/>
      <c r="UM235" s="600"/>
      <c r="UN235" s="599"/>
      <c r="UO235" s="599"/>
      <c r="UP235" s="599"/>
      <c r="UQ235" s="360"/>
      <c r="UR235" s="600"/>
      <c r="US235" s="600"/>
      <c r="UT235" s="600"/>
      <c r="UU235" s="598"/>
      <c r="UV235" s="598"/>
      <c r="UW235" s="598"/>
      <c r="UX235" s="598"/>
      <c r="UY235" s="598"/>
      <c r="UZ235" s="598"/>
      <c r="VA235" s="598"/>
      <c r="VB235" s="598"/>
      <c r="VC235" s="600"/>
      <c r="VD235" s="599"/>
      <c r="VE235" s="599"/>
      <c r="VF235" s="599"/>
      <c r="VG235" s="360"/>
      <c r="VH235" s="600"/>
      <c r="VI235" s="600"/>
      <c r="VJ235" s="600"/>
      <c r="VK235" s="598"/>
      <c r="VL235" s="598"/>
      <c r="VM235" s="598"/>
      <c r="VN235" s="598"/>
      <c r="VO235" s="598"/>
      <c r="VP235" s="598"/>
      <c r="VQ235" s="598"/>
      <c r="VR235" s="598"/>
      <c r="VS235" s="600"/>
      <c r="VT235" s="599"/>
      <c r="VU235" s="599"/>
      <c r="VV235" s="599"/>
      <c r="VW235" s="360"/>
      <c r="VX235" s="600"/>
      <c r="VY235" s="600"/>
      <c r="VZ235" s="600"/>
      <c r="WA235" s="598"/>
      <c r="WB235" s="598"/>
      <c r="WC235" s="598"/>
      <c r="WD235" s="598"/>
      <c r="WE235" s="598"/>
      <c r="WF235" s="598"/>
      <c r="WG235" s="598"/>
      <c r="WH235" s="598"/>
      <c r="WI235" s="600"/>
      <c r="WJ235" s="599"/>
      <c r="WK235" s="599"/>
      <c r="WL235" s="599"/>
      <c r="WM235" s="360"/>
      <c r="WN235" s="600"/>
      <c r="WO235" s="600"/>
      <c r="WP235" s="600"/>
      <c r="WQ235" s="598"/>
      <c r="WR235" s="598"/>
      <c r="WS235" s="598"/>
      <c r="WT235" s="598"/>
      <c r="WU235" s="598"/>
      <c r="WV235" s="598"/>
      <c r="WW235" s="598"/>
      <c r="WX235" s="598"/>
      <c r="WY235" s="600"/>
      <c r="WZ235" s="599"/>
      <c r="XA235" s="599"/>
      <c r="XB235" s="599"/>
      <c r="XC235" s="360"/>
      <c r="XD235" s="600"/>
      <c r="XE235" s="600"/>
      <c r="XF235" s="600"/>
      <c r="XG235" s="598"/>
      <c r="XH235" s="598"/>
      <c r="XI235" s="598"/>
      <c r="XJ235" s="598"/>
      <c r="XK235" s="598"/>
      <c r="XL235" s="598"/>
      <c r="XM235" s="598"/>
      <c r="XN235" s="598"/>
      <c r="XO235" s="600"/>
      <c r="XP235" s="599"/>
      <c r="XQ235" s="599"/>
      <c r="XR235" s="599"/>
      <c r="XS235" s="360"/>
      <c r="XT235" s="600"/>
      <c r="XU235" s="600"/>
      <c r="XV235" s="600"/>
      <c r="XW235" s="598"/>
      <c r="XX235" s="598"/>
      <c r="XY235" s="598"/>
      <c r="XZ235" s="598"/>
      <c r="YA235" s="598"/>
      <c r="YB235" s="598"/>
      <c r="YC235" s="598"/>
      <c r="YD235" s="598"/>
      <c r="YE235" s="600"/>
      <c r="YF235" s="599"/>
      <c r="YG235" s="599"/>
      <c r="YH235" s="599"/>
      <c r="YI235" s="360"/>
      <c r="YJ235" s="600"/>
      <c r="YK235" s="600"/>
      <c r="YL235" s="600"/>
      <c r="YM235" s="598"/>
      <c r="YN235" s="598"/>
      <c r="YO235" s="598"/>
      <c r="YP235" s="598"/>
      <c r="YQ235" s="598"/>
      <c r="YR235" s="598"/>
      <c r="YS235" s="598"/>
      <c r="YT235" s="598"/>
      <c r="YU235" s="600"/>
      <c r="YV235" s="599"/>
      <c r="YW235" s="599"/>
      <c r="YX235" s="599"/>
      <c r="YY235" s="360"/>
      <c r="YZ235" s="600"/>
      <c r="ZA235" s="600"/>
      <c r="ZB235" s="600"/>
      <c r="ZC235" s="598"/>
      <c r="ZD235" s="598"/>
      <c r="ZE235" s="598"/>
      <c r="ZF235" s="598"/>
      <c r="ZG235" s="598"/>
      <c r="ZH235" s="598"/>
      <c r="ZI235" s="598"/>
      <c r="ZJ235" s="598"/>
      <c r="ZK235" s="600"/>
      <c r="ZL235" s="599"/>
      <c r="ZM235" s="599"/>
      <c r="ZN235" s="599"/>
      <c r="ZO235" s="360"/>
      <c r="ZP235" s="600"/>
      <c r="ZQ235" s="600"/>
      <c r="ZR235" s="600"/>
      <c r="ZS235" s="598"/>
      <c r="ZT235" s="598"/>
      <c r="ZU235" s="598"/>
      <c r="ZV235" s="598"/>
      <c r="ZW235" s="598"/>
      <c r="ZX235" s="598"/>
      <c r="ZY235" s="598"/>
      <c r="ZZ235" s="598"/>
      <c r="AAA235" s="600"/>
      <c r="AAB235" s="599"/>
      <c r="AAC235" s="599"/>
      <c r="AAD235" s="599"/>
      <c r="AAE235" s="360"/>
      <c r="AAF235" s="600"/>
      <c r="AAG235" s="600"/>
      <c r="AAH235" s="600"/>
      <c r="AAI235" s="598"/>
      <c r="AAJ235" s="598"/>
      <c r="AAK235" s="598"/>
      <c r="AAL235" s="598"/>
      <c r="AAM235" s="598"/>
      <c r="AAN235" s="598"/>
      <c r="AAO235" s="598"/>
      <c r="AAP235" s="598"/>
      <c r="AAQ235" s="600"/>
      <c r="AAR235" s="599"/>
      <c r="AAS235" s="599"/>
      <c r="AAT235" s="599"/>
      <c r="AAU235" s="360"/>
      <c r="AAV235" s="600"/>
      <c r="AAW235" s="600"/>
      <c r="AAX235" s="600"/>
      <c r="AAY235" s="598"/>
      <c r="AAZ235" s="598"/>
      <c r="ABA235" s="598"/>
      <c r="ABB235" s="598"/>
      <c r="ABC235" s="598"/>
      <c r="ABD235" s="598"/>
      <c r="ABE235" s="598"/>
      <c r="ABF235" s="598"/>
      <c r="ABG235" s="600"/>
      <c r="ABH235" s="599"/>
      <c r="ABI235" s="599"/>
      <c r="ABJ235" s="599"/>
      <c r="ABK235" s="360"/>
      <c r="ABL235" s="600"/>
      <c r="ABM235" s="600"/>
      <c r="ABN235" s="600"/>
      <c r="ABO235" s="598"/>
      <c r="ABP235" s="598"/>
      <c r="ABQ235" s="598"/>
      <c r="ABR235" s="598"/>
      <c r="ABS235" s="598"/>
      <c r="ABT235" s="598"/>
      <c r="ABU235" s="598"/>
      <c r="ABV235" s="598"/>
      <c r="ABW235" s="600"/>
      <c r="ABX235" s="599"/>
      <c r="ABY235" s="599"/>
      <c r="ABZ235" s="599"/>
      <c r="ACA235" s="360"/>
      <c r="ACB235" s="600"/>
      <c r="ACC235" s="600"/>
      <c r="ACD235" s="600"/>
      <c r="ACE235" s="598"/>
      <c r="ACF235" s="598"/>
      <c r="ACG235" s="598"/>
      <c r="ACH235" s="598"/>
      <c r="ACI235" s="598"/>
      <c r="ACJ235" s="598"/>
      <c r="ACK235" s="598"/>
      <c r="ACL235" s="598"/>
      <c r="ACM235" s="600"/>
      <c r="ACN235" s="599"/>
      <c r="ACO235" s="599"/>
      <c r="ACP235" s="599"/>
      <c r="ACQ235" s="360"/>
      <c r="ACR235" s="600"/>
      <c r="ACS235" s="600"/>
      <c r="ACT235" s="600"/>
      <c r="ACU235" s="598"/>
      <c r="ACV235" s="598"/>
      <c r="ACW235" s="598"/>
      <c r="ACX235" s="598"/>
      <c r="ACY235" s="598"/>
      <c r="ACZ235" s="598"/>
      <c r="ADA235" s="598"/>
      <c r="ADB235" s="598"/>
      <c r="ADC235" s="600"/>
      <c r="ADD235" s="599"/>
      <c r="ADE235" s="599"/>
      <c r="ADF235" s="599"/>
      <c r="ADG235" s="360"/>
      <c r="ADH235" s="600"/>
      <c r="ADI235" s="600"/>
      <c r="ADJ235" s="600"/>
      <c r="ADK235" s="598"/>
      <c r="ADL235" s="598"/>
      <c r="ADM235" s="598"/>
      <c r="ADN235" s="598"/>
      <c r="ADO235" s="598"/>
      <c r="ADP235" s="598"/>
      <c r="ADQ235" s="598"/>
      <c r="ADR235" s="598"/>
      <c r="ADS235" s="600"/>
      <c r="ADT235" s="599"/>
      <c r="ADU235" s="599"/>
      <c r="ADV235" s="599"/>
      <c r="ADW235" s="360"/>
      <c r="ADX235" s="600"/>
      <c r="ADY235" s="600"/>
      <c r="ADZ235" s="600"/>
      <c r="AEA235" s="598"/>
      <c r="AEB235" s="598"/>
      <c r="AEC235" s="598"/>
      <c r="AED235" s="598"/>
      <c r="AEE235" s="598"/>
      <c r="AEF235" s="598"/>
      <c r="AEG235" s="598"/>
      <c r="AEH235" s="598"/>
      <c r="AEI235" s="600"/>
      <c r="AEJ235" s="599"/>
      <c r="AEK235" s="599"/>
      <c r="AEL235" s="599"/>
      <c r="AEM235" s="360"/>
      <c r="AEN235" s="600"/>
      <c r="AEO235" s="600"/>
      <c r="AEP235" s="600"/>
      <c r="AEQ235" s="598"/>
      <c r="AER235" s="598"/>
      <c r="AES235" s="598"/>
      <c r="AET235" s="598"/>
      <c r="AEU235" s="598"/>
      <c r="AEV235" s="598"/>
      <c r="AEW235" s="598"/>
      <c r="AEX235" s="598"/>
      <c r="AEY235" s="600"/>
      <c r="AEZ235" s="599"/>
      <c r="AFA235" s="599"/>
      <c r="AFB235" s="599"/>
      <c r="AFC235" s="360"/>
      <c r="AFD235" s="600"/>
      <c r="AFE235" s="600"/>
      <c r="AFF235" s="600"/>
      <c r="AFG235" s="598"/>
      <c r="AFH235" s="598"/>
      <c r="AFI235" s="598"/>
      <c r="AFJ235" s="598"/>
      <c r="AFK235" s="598"/>
      <c r="AFL235" s="598"/>
      <c r="AFM235" s="598"/>
      <c r="AFN235" s="598"/>
      <c r="AFO235" s="600"/>
      <c r="AFP235" s="599"/>
      <c r="AFQ235" s="599"/>
      <c r="AFR235" s="599"/>
      <c r="AFS235" s="360"/>
      <c r="AFT235" s="600"/>
      <c r="AFU235" s="600"/>
      <c r="AFV235" s="600"/>
      <c r="AFW235" s="598"/>
      <c r="AFX235" s="598"/>
      <c r="AFY235" s="598"/>
      <c r="AFZ235" s="598"/>
      <c r="AGA235" s="598"/>
      <c r="AGB235" s="598"/>
      <c r="AGC235" s="598"/>
      <c r="AGD235" s="598"/>
      <c r="AGE235" s="600"/>
      <c r="AGF235" s="599"/>
      <c r="AGG235" s="599"/>
      <c r="AGH235" s="599"/>
      <c r="AGI235" s="360"/>
      <c r="AGJ235" s="600"/>
      <c r="AGK235" s="600"/>
      <c r="AGL235" s="600"/>
      <c r="AGM235" s="598"/>
      <c r="AGN235" s="598"/>
      <c r="AGO235" s="598"/>
      <c r="AGP235" s="598"/>
      <c r="AGQ235" s="598"/>
      <c r="AGR235" s="598"/>
      <c r="AGS235" s="598"/>
      <c r="AGT235" s="598"/>
      <c r="AGU235" s="600"/>
      <c r="AGV235" s="599"/>
      <c r="AGW235" s="599"/>
      <c r="AGX235" s="599"/>
      <c r="AGY235" s="360"/>
      <c r="AGZ235" s="600"/>
      <c r="AHA235" s="600"/>
      <c r="AHB235" s="600"/>
      <c r="AHC235" s="598"/>
      <c r="AHD235" s="598"/>
      <c r="AHE235" s="598"/>
      <c r="AHF235" s="598"/>
      <c r="AHG235" s="598"/>
      <c r="AHH235" s="598"/>
      <c r="AHI235" s="598"/>
      <c r="AHJ235" s="598"/>
      <c r="AHK235" s="600"/>
      <c r="AHL235" s="599"/>
      <c r="AHM235" s="599"/>
      <c r="AHN235" s="599"/>
      <c r="AHO235" s="360"/>
      <c r="AHP235" s="600"/>
      <c r="AHQ235" s="600"/>
      <c r="AHR235" s="600"/>
      <c r="AHS235" s="598"/>
      <c r="AHT235" s="598"/>
      <c r="AHU235" s="598"/>
      <c r="AHV235" s="598"/>
      <c r="AHW235" s="598"/>
      <c r="AHX235" s="598"/>
      <c r="AHY235" s="598"/>
      <c r="AHZ235" s="598"/>
      <c r="AIA235" s="600"/>
      <c r="AIB235" s="599"/>
      <c r="AIC235" s="599"/>
      <c r="AID235" s="599"/>
      <c r="AIE235" s="360"/>
      <c r="AIF235" s="600"/>
      <c r="AIG235" s="600"/>
      <c r="AIH235" s="600"/>
      <c r="AII235" s="598"/>
      <c r="AIJ235" s="598"/>
      <c r="AIK235" s="598"/>
      <c r="AIL235" s="598"/>
      <c r="AIM235" s="598"/>
      <c r="AIN235" s="598"/>
      <c r="AIO235" s="598"/>
      <c r="AIP235" s="598"/>
      <c r="AIQ235" s="600"/>
      <c r="AIR235" s="599"/>
      <c r="AIS235" s="599"/>
      <c r="AIT235" s="599"/>
      <c r="AIU235" s="360"/>
      <c r="AIV235" s="600"/>
      <c r="AIW235" s="600"/>
      <c r="AIX235" s="600"/>
      <c r="AIY235" s="598"/>
      <c r="AIZ235" s="598"/>
      <c r="AJA235" s="598"/>
      <c r="AJB235" s="598"/>
      <c r="AJC235" s="598"/>
      <c r="AJD235" s="598"/>
      <c r="AJE235" s="598"/>
      <c r="AJF235" s="598"/>
      <c r="AJG235" s="600"/>
      <c r="AJH235" s="599"/>
      <c r="AJI235" s="599"/>
      <c r="AJJ235" s="599"/>
      <c r="AJK235" s="360"/>
      <c r="AJL235" s="600"/>
      <c r="AJM235" s="600"/>
      <c r="AJN235" s="600"/>
      <c r="AJO235" s="598"/>
      <c r="AJP235" s="598"/>
      <c r="AJQ235" s="598"/>
      <c r="AJR235" s="598"/>
      <c r="AJS235" s="598"/>
      <c r="AJT235" s="598"/>
      <c r="AJU235" s="598"/>
      <c r="AJV235" s="598"/>
      <c r="AJW235" s="600"/>
      <c r="AJX235" s="599"/>
      <c r="AJY235" s="599"/>
      <c r="AJZ235" s="599"/>
      <c r="AKA235" s="360"/>
      <c r="AKB235" s="600"/>
      <c r="AKC235" s="600"/>
      <c r="AKD235" s="600"/>
      <c r="AKE235" s="598"/>
      <c r="AKF235" s="598"/>
      <c r="AKG235" s="598"/>
      <c r="AKH235" s="598"/>
      <c r="AKI235" s="598"/>
      <c r="AKJ235" s="598"/>
      <c r="AKK235" s="598"/>
      <c r="AKL235" s="598"/>
      <c r="AKM235" s="600"/>
      <c r="AKN235" s="599"/>
      <c r="AKO235" s="599"/>
      <c r="AKP235" s="599"/>
      <c r="AKQ235" s="360"/>
      <c r="AKR235" s="600"/>
      <c r="AKS235" s="600"/>
      <c r="AKT235" s="600"/>
      <c r="AKU235" s="598"/>
      <c r="AKV235" s="598"/>
      <c r="AKW235" s="598"/>
      <c r="AKX235" s="598"/>
      <c r="AKY235" s="598"/>
      <c r="AKZ235" s="598"/>
      <c r="ALA235" s="598"/>
      <c r="ALB235" s="598"/>
      <c r="ALC235" s="600"/>
      <c r="ALD235" s="599"/>
      <c r="ALE235" s="599"/>
      <c r="ALF235" s="599"/>
      <c r="ALG235" s="360"/>
      <c r="ALH235" s="600"/>
      <c r="ALI235" s="600"/>
      <c r="ALJ235" s="600"/>
      <c r="ALK235" s="598"/>
      <c r="ALL235" s="598"/>
      <c r="ALM235" s="598"/>
      <c r="ALN235" s="598"/>
      <c r="ALO235" s="598"/>
      <c r="ALP235" s="598"/>
      <c r="ALQ235" s="598"/>
      <c r="ALR235" s="598"/>
      <c r="ALS235" s="600"/>
      <c r="ALT235" s="599"/>
      <c r="ALU235" s="599"/>
      <c r="ALV235" s="599"/>
      <c r="ALW235" s="360"/>
      <c r="ALX235" s="600"/>
      <c r="ALY235" s="600"/>
      <c r="ALZ235" s="600"/>
      <c r="AMA235" s="598"/>
      <c r="AMB235" s="598"/>
      <c r="AMC235" s="598"/>
      <c r="AMD235" s="598"/>
      <c r="AME235" s="598"/>
      <c r="AMF235" s="598"/>
      <c r="AMG235" s="598"/>
      <c r="AMH235" s="598"/>
      <c r="AMI235" s="600"/>
      <c r="AMJ235" s="599"/>
      <c r="AMK235" s="599"/>
      <c r="AML235" s="599"/>
      <c r="AMM235" s="360"/>
      <c r="AMN235" s="600"/>
      <c r="AMO235" s="600"/>
      <c r="AMP235" s="600"/>
      <c r="AMQ235" s="598"/>
      <c r="AMR235" s="598"/>
      <c r="AMS235" s="598"/>
      <c r="AMT235" s="598"/>
      <c r="AMU235" s="598"/>
      <c r="AMV235" s="598"/>
      <c r="AMW235" s="598"/>
      <c r="AMX235" s="598"/>
      <c r="AMY235" s="600"/>
      <c r="AMZ235" s="599"/>
      <c r="ANA235" s="599"/>
      <c r="ANB235" s="599"/>
      <c r="ANC235" s="360"/>
      <c r="AND235" s="600"/>
      <c r="ANE235" s="600"/>
      <c r="ANF235" s="600"/>
      <c r="ANG235" s="598"/>
      <c r="ANH235" s="598"/>
      <c r="ANI235" s="598"/>
      <c r="ANJ235" s="598"/>
      <c r="ANK235" s="598"/>
      <c r="ANL235" s="598"/>
      <c r="ANM235" s="598"/>
      <c r="ANN235" s="598"/>
      <c r="ANO235" s="600"/>
      <c r="ANP235" s="599"/>
      <c r="ANQ235" s="599"/>
      <c r="ANR235" s="599"/>
      <c r="ANS235" s="360"/>
      <c r="ANT235" s="600"/>
      <c r="ANU235" s="600"/>
      <c r="ANV235" s="600"/>
      <c r="ANW235" s="598"/>
      <c r="ANX235" s="598"/>
      <c r="ANY235" s="598"/>
      <c r="ANZ235" s="598"/>
      <c r="AOA235" s="598"/>
      <c r="AOB235" s="598"/>
      <c r="AOC235" s="598"/>
      <c r="AOD235" s="598"/>
      <c r="AOE235" s="600"/>
      <c r="AOF235" s="599"/>
      <c r="AOG235" s="599"/>
      <c r="AOH235" s="599"/>
      <c r="AOI235" s="360"/>
      <c r="AOJ235" s="600"/>
      <c r="AOK235" s="600"/>
      <c r="AOL235" s="600"/>
      <c r="AOM235" s="598"/>
      <c r="AON235" s="598"/>
      <c r="AOO235" s="598"/>
      <c r="AOP235" s="598"/>
      <c r="AOQ235" s="598"/>
      <c r="AOR235" s="598"/>
      <c r="AOS235" s="598"/>
      <c r="AOT235" s="598"/>
      <c r="AOU235" s="600"/>
      <c r="AOV235" s="599"/>
      <c r="AOW235" s="599"/>
      <c r="AOX235" s="599"/>
      <c r="AOY235" s="360"/>
      <c r="AOZ235" s="600"/>
      <c r="APA235" s="600"/>
      <c r="APB235" s="600"/>
      <c r="APC235" s="598"/>
      <c r="APD235" s="598"/>
      <c r="APE235" s="598"/>
      <c r="APF235" s="598"/>
      <c r="APG235" s="598"/>
      <c r="APH235" s="598"/>
      <c r="API235" s="598"/>
      <c r="APJ235" s="598"/>
      <c r="APK235" s="600"/>
      <c r="APL235" s="599"/>
      <c r="APM235" s="599"/>
      <c r="APN235" s="599"/>
      <c r="APO235" s="360"/>
      <c r="APP235" s="600"/>
      <c r="APQ235" s="600"/>
      <c r="APR235" s="600"/>
      <c r="APS235" s="598"/>
      <c r="APT235" s="598"/>
      <c r="APU235" s="598"/>
      <c r="APV235" s="598"/>
      <c r="APW235" s="598"/>
      <c r="APX235" s="598"/>
      <c r="APY235" s="598"/>
      <c r="APZ235" s="598"/>
      <c r="AQA235" s="600"/>
      <c r="AQB235" s="599"/>
      <c r="AQC235" s="599"/>
      <c r="AQD235" s="599"/>
      <c r="AQE235" s="360"/>
      <c r="AQF235" s="600"/>
      <c r="AQG235" s="600"/>
      <c r="AQH235" s="600"/>
      <c r="AQI235" s="598"/>
      <c r="AQJ235" s="598"/>
      <c r="AQK235" s="598"/>
      <c r="AQL235" s="598"/>
      <c r="AQM235" s="598"/>
      <c r="AQN235" s="598"/>
      <c r="AQO235" s="598"/>
      <c r="AQP235" s="598"/>
      <c r="AQQ235" s="600"/>
      <c r="AQR235" s="599"/>
      <c r="AQS235" s="599"/>
      <c r="AQT235" s="599"/>
      <c r="AQU235" s="360"/>
      <c r="AQV235" s="600"/>
      <c r="AQW235" s="600"/>
      <c r="AQX235" s="600"/>
      <c r="AQY235" s="598"/>
      <c r="AQZ235" s="598"/>
      <c r="ARA235" s="598"/>
      <c r="ARB235" s="598"/>
      <c r="ARC235" s="598"/>
      <c r="ARD235" s="598"/>
      <c r="ARE235" s="598"/>
      <c r="ARF235" s="598"/>
      <c r="ARG235" s="600"/>
      <c r="ARH235" s="599"/>
      <c r="ARI235" s="599"/>
      <c r="ARJ235" s="599"/>
      <c r="ARK235" s="360"/>
      <c r="ARL235" s="600"/>
      <c r="ARM235" s="600"/>
      <c r="ARN235" s="600"/>
      <c r="ARO235" s="598"/>
      <c r="ARP235" s="598"/>
      <c r="ARQ235" s="598"/>
      <c r="ARR235" s="598"/>
      <c r="ARS235" s="598"/>
      <c r="ART235" s="598"/>
      <c r="ARU235" s="598"/>
      <c r="ARV235" s="598"/>
      <c r="ARW235" s="600"/>
      <c r="ARX235" s="599"/>
      <c r="ARY235" s="599"/>
      <c r="ARZ235" s="599"/>
      <c r="ASA235" s="360"/>
      <c r="ASB235" s="600"/>
      <c r="ASC235" s="600"/>
      <c r="ASD235" s="600"/>
      <c r="ASE235" s="598"/>
      <c r="ASF235" s="598"/>
      <c r="ASG235" s="598"/>
      <c r="ASH235" s="598"/>
      <c r="ASI235" s="598"/>
      <c r="ASJ235" s="598"/>
      <c r="ASK235" s="598"/>
      <c r="ASL235" s="598"/>
      <c r="ASM235" s="600"/>
      <c r="ASN235" s="599"/>
      <c r="ASO235" s="599"/>
      <c r="ASP235" s="599"/>
      <c r="ASQ235" s="360"/>
      <c r="ASR235" s="600"/>
      <c r="ASS235" s="600"/>
      <c r="AST235" s="600"/>
      <c r="ASU235" s="598"/>
      <c r="ASV235" s="598"/>
      <c r="ASW235" s="598"/>
      <c r="ASX235" s="598"/>
      <c r="ASY235" s="598"/>
      <c r="ASZ235" s="598"/>
      <c r="ATA235" s="598"/>
      <c r="ATB235" s="598"/>
      <c r="ATC235" s="600"/>
      <c r="ATD235" s="599"/>
      <c r="ATE235" s="599"/>
      <c r="ATF235" s="599"/>
      <c r="ATG235" s="360"/>
      <c r="ATH235" s="600"/>
      <c r="ATI235" s="600"/>
      <c r="ATJ235" s="600"/>
      <c r="ATK235" s="598"/>
      <c r="ATL235" s="598"/>
      <c r="ATM235" s="598"/>
      <c r="ATN235" s="598"/>
      <c r="ATO235" s="598"/>
      <c r="ATP235" s="598"/>
      <c r="ATQ235" s="598"/>
      <c r="ATR235" s="598"/>
      <c r="ATS235" s="600"/>
      <c r="ATT235" s="599"/>
      <c r="ATU235" s="599"/>
      <c r="ATV235" s="599"/>
      <c r="ATW235" s="360"/>
      <c r="ATX235" s="600"/>
      <c r="ATY235" s="600"/>
      <c r="ATZ235" s="600"/>
      <c r="AUA235" s="598"/>
      <c r="AUB235" s="598"/>
      <c r="AUC235" s="598"/>
      <c r="AUD235" s="598"/>
      <c r="AUE235" s="598"/>
      <c r="AUF235" s="598"/>
      <c r="AUG235" s="598"/>
      <c r="AUH235" s="598"/>
      <c r="AUI235" s="600"/>
      <c r="AUJ235" s="599"/>
      <c r="AUK235" s="599"/>
      <c r="AUL235" s="599"/>
      <c r="AUM235" s="360"/>
      <c r="AUN235" s="600"/>
      <c r="AUO235" s="600"/>
      <c r="AUP235" s="600"/>
      <c r="AUQ235" s="598"/>
      <c r="AUR235" s="598"/>
      <c r="AUS235" s="598"/>
      <c r="AUT235" s="598"/>
      <c r="AUU235" s="598"/>
      <c r="AUV235" s="598"/>
      <c r="AUW235" s="598"/>
      <c r="AUX235" s="598"/>
      <c r="AUY235" s="600"/>
      <c r="AUZ235" s="599"/>
      <c r="AVA235" s="599"/>
      <c r="AVB235" s="599"/>
      <c r="AVC235" s="360"/>
      <c r="AVD235" s="600"/>
      <c r="AVE235" s="600"/>
      <c r="AVF235" s="600"/>
      <c r="AVG235" s="598"/>
      <c r="AVH235" s="598"/>
      <c r="AVI235" s="598"/>
      <c r="AVJ235" s="598"/>
      <c r="AVK235" s="598"/>
      <c r="AVL235" s="598"/>
      <c r="AVM235" s="598"/>
      <c r="AVN235" s="598"/>
      <c r="AVO235" s="600"/>
      <c r="AVP235" s="599"/>
      <c r="AVQ235" s="599"/>
      <c r="AVR235" s="599"/>
      <c r="AVS235" s="360"/>
      <c r="AVT235" s="600"/>
      <c r="AVU235" s="600"/>
      <c r="AVV235" s="600"/>
      <c r="AVW235" s="598"/>
      <c r="AVX235" s="598"/>
      <c r="AVY235" s="598"/>
      <c r="AVZ235" s="598"/>
      <c r="AWA235" s="598"/>
      <c r="AWB235" s="598"/>
      <c r="AWC235" s="598"/>
      <c r="AWD235" s="598"/>
      <c r="AWE235" s="600"/>
      <c r="AWF235" s="599"/>
      <c r="AWG235" s="599"/>
      <c r="AWH235" s="599"/>
      <c r="AWI235" s="360"/>
      <c r="AWJ235" s="600"/>
      <c r="AWK235" s="600"/>
      <c r="AWL235" s="600"/>
      <c r="AWM235" s="598"/>
      <c r="AWN235" s="598"/>
      <c r="AWO235" s="598"/>
      <c r="AWP235" s="598"/>
      <c r="AWQ235" s="598"/>
      <c r="AWR235" s="598"/>
      <c r="AWS235" s="598"/>
      <c r="AWT235" s="598"/>
      <c r="AWU235" s="600"/>
      <c r="AWV235" s="599"/>
      <c r="AWW235" s="599"/>
      <c r="AWX235" s="599"/>
      <c r="AWY235" s="360"/>
      <c r="AWZ235" s="600"/>
      <c r="AXA235" s="600"/>
      <c r="AXB235" s="600"/>
      <c r="AXC235" s="598"/>
      <c r="AXD235" s="598"/>
      <c r="AXE235" s="598"/>
      <c r="AXF235" s="598"/>
      <c r="AXG235" s="598"/>
      <c r="AXH235" s="598"/>
      <c r="AXI235" s="598"/>
      <c r="AXJ235" s="598"/>
      <c r="AXK235" s="600"/>
      <c r="AXL235" s="599"/>
      <c r="AXM235" s="599"/>
      <c r="AXN235" s="599"/>
      <c r="AXO235" s="360"/>
      <c r="AXP235" s="600"/>
      <c r="AXQ235" s="600"/>
      <c r="AXR235" s="600"/>
      <c r="AXS235" s="598"/>
      <c r="AXT235" s="598"/>
      <c r="AXU235" s="598"/>
      <c r="AXV235" s="598"/>
      <c r="AXW235" s="598"/>
      <c r="AXX235" s="598"/>
      <c r="AXY235" s="598"/>
      <c r="AXZ235" s="598"/>
      <c r="AYA235" s="600"/>
      <c r="AYB235" s="599"/>
      <c r="AYC235" s="599"/>
      <c r="AYD235" s="599"/>
      <c r="AYE235" s="360"/>
      <c r="AYF235" s="600"/>
      <c r="AYG235" s="600"/>
      <c r="AYH235" s="600"/>
      <c r="AYI235" s="598"/>
      <c r="AYJ235" s="598"/>
      <c r="AYK235" s="598"/>
      <c r="AYL235" s="598"/>
      <c r="AYM235" s="598"/>
      <c r="AYN235" s="598"/>
      <c r="AYO235" s="598"/>
      <c r="AYP235" s="598"/>
      <c r="AYQ235" s="600"/>
      <c r="AYR235" s="599"/>
      <c r="AYS235" s="599"/>
      <c r="AYT235" s="599"/>
      <c r="AYU235" s="360"/>
      <c r="AYV235" s="600"/>
      <c r="AYW235" s="600"/>
      <c r="AYX235" s="600"/>
      <c r="AYY235" s="598"/>
      <c r="AYZ235" s="598"/>
      <c r="AZA235" s="598"/>
      <c r="AZB235" s="598"/>
      <c r="AZC235" s="598"/>
      <c r="AZD235" s="598"/>
      <c r="AZE235" s="598"/>
      <c r="AZF235" s="598"/>
      <c r="AZG235" s="600"/>
      <c r="AZH235" s="599"/>
      <c r="AZI235" s="599"/>
      <c r="AZJ235" s="599"/>
      <c r="AZK235" s="360"/>
      <c r="AZL235" s="600"/>
      <c r="AZM235" s="600"/>
      <c r="AZN235" s="600"/>
      <c r="AZO235" s="598"/>
      <c r="AZP235" s="598"/>
      <c r="AZQ235" s="598"/>
      <c r="AZR235" s="598"/>
      <c r="AZS235" s="598"/>
      <c r="AZT235" s="598"/>
      <c r="AZU235" s="598"/>
      <c r="AZV235" s="598"/>
      <c r="AZW235" s="600"/>
      <c r="AZX235" s="599"/>
      <c r="AZY235" s="599"/>
      <c r="AZZ235" s="599"/>
      <c r="BAA235" s="360"/>
      <c r="BAB235" s="600"/>
      <c r="BAC235" s="600"/>
      <c r="BAD235" s="600"/>
      <c r="BAE235" s="598"/>
      <c r="BAF235" s="598"/>
      <c r="BAG235" s="598"/>
      <c r="BAH235" s="598"/>
      <c r="BAI235" s="598"/>
      <c r="BAJ235" s="598"/>
      <c r="BAK235" s="598"/>
      <c r="BAL235" s="598"/>
      <c r="BAM235" s="600"/>
      <c r="BAN235" s="599"/>
      <c r="BAO235" s="599"/>
      <c r="BAP235" s="599"/>
      <c r="BAQ235" s="360"/>
      <c r="BAR235" s="600"/>
      <c r="BAS235" s="600"/>
      <c r="BAT235" s="600"/>
      <c r="BAU235" s="598"/>
      <c r="BAV235" s="598"/>
      <c r="BAW235" s="598"/>
      <c r="BAX235" s="598"/>
      <c r="BAY235" s="598"/>
      <c r="BAZ235" s="598"/>
      <c r="BBA235" s="598"/>
      <c r="BBB235" s="598"/>
      <c r="BBC235" s="600"/>
      <c r="BBD235" s="599"/>
      <c r="BBE235" s="599"/>
      <c r="BBF235" s="599"/>
      <c r="BBG235" s="360"/>
      <c r="BBH235" s="600"/>
      <c r="BBI235" s="600"/>
      <c r="BBJ235" s="600"/>
      <c r="BBK235" s="598"/>
      <c r="BBL235" s="598"/>
      <c r="BBM235" s="598"/>
      <c r="BBN235" s="598"/>
      <c r="BBO235" s="598"/>
      <c r="BBP235" s="598"/>
      <c r="BBQ235" s="598"/>
      <c r="BBR235" s="598"/>
      <c r="BBS235" s="600"/>
      <c r="BBT235" s="599"/>
      <c r="BBU235" s="599"/>
      <c r="BBV235" s="599"/>
      <c r="BBW235" s="360"/>
      <c r="BBX235" s="600"/>
      <c r="BBY235" s="600"/>
      <c r="BBZ235" s="600"/>
      <c r="BCA235" s="598"/>
      <c r="BCB235" s="598"/>
      <c r="BCC235" s="598"/>
      <c r="BCD235" s="598"/>
      <c r="BCE235" s="598"/>
      <c r="BCF235" s="598"/>
      <c r="BCG235" s="598"/>
      <c r="BCH235" s="598"/>
      <c r="BCI235" s="600"/>
      <c r="BCJ235" s="599"/>
      <c r="BCK235" s="599"/>
      <c r="BCL235" s="599"/>
      <c r="BCM235" s="360"/>
      <c r="BCN235" s="600"/>
      <c r="BCO235" s="600"/>
      <c r="BCP235" s="600"/>
      <c r="BCQ235" s="598"/>
      <c r="BCR235" s="598"/>
      <c r="BCS235" s="598"/>
      <c r="BCT235" s="598"/>
      <c r="BCU235" s="598"/>
      <c r="BCV235" s="598"/>
      <c r="BCW235" s="598"/>
      <c r="BCX235" s="598"/>
      <c r="BCY235" s="600"/>
      <c r="BCZ235" s="599"/>
      <c r="BDA235" s="599"/>
      <c r="BDB235" s="599"/>
      <c r="BDC235" s="360"/>
      <c r="BDD235" s="600"/>
      <c r="BDE235" s="600"/>
      <c r="BDF235" s="600"/>
      <c r="BDG235" s="598"/>
      <c r="BDH235" s="598"/>
      <c r="BDI235" s="598"/>
      <c r="BDJ235" s="598"/>
      <c r="BDK235" s="598"/>
      <c r="BDL235" s="598"/>
      <c r="BDM235" s="598"/>
      <c r="BDN235" s="598"/>
      <c r="BDO235" s="600"/>
      <c r="BDP235" s="599"/>
      <c r="BDQ235" s="599"/>
      <c r="BDR235" s="599"/>
      <c r="BDS235" s="360"/>
      <c r="BDT235" s="600"/>
      <c r="BDU235" s="600"/>
      <c r="BDV235" s="600"/>
      <c r="BDW235" s="598"/>
      <c r="BDX235" s="598"/>
      <c r="BDY235" s="598"/>
      <c r="BDZ235" s="598"/>
      <c r="BEA235" s="598"/>
      <c r="BEB235" s="598"/>
      <c r="BEC235" s="598"/>
      <c r="BED235" s="598"/>
      <c r="BEE235" s="600"/>
      <c r="BEF235" s="599"/>
      <c r="BEG235" s="599"/>
      <c r="BEH235" s="599"/>
      <c r="BEI235" s="360"/>
      <c r="BEJ235" s="600"/>
      <c r="BEK235" s="600"/>
      <c r="BEL235" s="600"/>
      <c r="BEM235" s="598"/>
      <c r="BEN235" s="598"/>
      <c r="BEO235" s="598"/>
      <c r="BEP235" s="598"/>
      <c r="BEQ235" s="598"/>
      <c r="BER235" s="598"/>
      <c r="BES235" s="598"/>
      <c r="BET235" s="598"/>
      <c r="BEU235" s="600"/>
      <c r="BEV235" s="599"/>
      <c r="BEW235" s="599"/>
      <c r="BEX235" s="599"/>
      <c r="BEY235" s="360"/>
      <c r="BEZ235" s="600"/>
      <c r="BFA235" s="600"/>
      <c r="BFB235" s="600"/>
      <c r="BFC235" s="598"/>
      <c r="BFD235" s="598"/>
      <c r="BFE235" s="598"/>
      <c r="BFF235" s="598"/>
      <c r="BFG235" s="598"/>
      <c r="BFH235" s="598"/>
      <c r="BFI235" s="598"/>
      <c r="BFJ235" s="598"/>
      <c r="BFK235" s="600"/>
      <c r="BFL235" s="599"/>
      <c r="BFM235" s="599"/>
      <c r="BFN235" s="599"/>
      <c r="BFO235" s="360"/>
      <c r="BFP235" s="600"/>
      <c r="BFQ235" s="600"/>
      <c r="BFR235" s="600"/>
      <c r="BFS235" s="598"/>
      <c r="BFT235" s="598"/>
      <c r="BFU235" s="598"/>
      <c r="BFV235" s="598"/>
      <c r="BFW235" s="598"/>
      <c r="BFX235" s="598"/>
      <c r="BFY235" s="598"/>
      <c r="BFZ235" s="598"/>
      <c r="BGA235" s="600"/>
      <c r="BGB235" s="599"/>
      <c r="BGC235" s="599"/>
      <c r="BGD235" s="599"/>
      <c r="BGE235" s="360"/>
      <c r="BGF235" s="600"/>
      <c r="BGG235" s="600"/>
      <c r="BGH235" s="600"/>
      <c r="BGI235" s="598"/>
      <c r="BGJ235" s="598"/>
      <c r="BGK235" s="598"/>
      <c r="BGL235" s="598"/>
      <c r="BGM235" s="598"/>
      <c r="BGN235" s="598"/>
      <c r="BGO235" s="598"/>
      <c r="BGP235" s="598"/>
      <c r="BGQ235" s="600"/>
      <c r="BGR235" s="599"/>
      <c r="BGS235" s="599"/>
      <c r="BGT235" s="599"/>
      <c r="BGU235" s="360"/>
      <c r="BGV235" s="600"/>
      <c r="BGW235" s="600"/>
      <c r="BGX235" s="600"/>
      <c r="BGY235" s="598"/>
      <c r="BGZ235" s="598"/>
      <c r="BHA235" s="598"/>
      <c r="BHB235" s="598"/>
      <c r="BHC235" s="598"/>
      <c r="BHD235" s="598"/>
      <c r="BHE235" s="598"/>
      <c r="BHF235" s="598"/>
      <c r="BHG235" s="600"/>
      <c r="BHH235" s="599"/>
      <c r="BHI235" s="599"/>
      <c r="BHJ235" s="599"/>
      <c r="BHK235" s="360"/>
      <c r="BHL235" s="600"/>
      <c r="BHM235" s="600"/>
      <c r="BHN235" s="600"/>
      <c r="BHO235" s="598"/>
      <c r="BHP235" s="598"/>
      <c r="BHQ235" s="598"/>
      <c r="BHR235" s="598"/>
      <c r="BHS235" s="598"/>
      <c r="BHT235" s="598"/>
      <c r="BHU235" s="598"/>
      <c r="BHV235" s="598"/>
      <c r="BHW235" s="600"/>
      <c r="BHX235" s="599"/>
      <c r="BHY235" s="599"/>
      <c r="BHZ235" s="599"/>
      <c r="BIA235" s="360"/>
      <c r="BIB235" s="600"/>
      <c r="BIC235" s="600"/>
      <c r="BID235" s="600"/>
      <c r="BIE235" s="598"/>
      <c r="BIF235" s="598"/>
      <c r="BIG235" s="598"/>
      <c r="BIH235" s="598"/>
      <c r="BII235" s="598"/>
      <c r="BIJ235" s="598"/>
      <c r="BIK235" s="598"/>
      <c r="BIL235" s="598"/>
      <c r="BIM235" s="600"/>
      <c r="BIN235" s="599"/>
      <c r="BIO235" s="599"/>
      <c r="BIP235" s="599"/>
      <c r="BIQ235" s="360"/>
      <c r="BIR235" s="600"/>
      <c r="BIS235" s="600"/>
      <c r="BIT235" s="600"/>
      <c r="BIU235" s="598"/>
      <c r="BIV235" s="598"/>
      <c r="BIW235" s="598"/>
      <c r="BIX235" s="598"/>
      <c r="BIY235" s="598"/>
      <c r="BIZ235" s="598"/>
      <c r="BJA235" s="598"/>
      <c r="BJB235" s="598"/>
      <c r="BJC235" s="600"/>
      <c r="BJD235" s="599"/>
      <c r="BJE235" s="599"/>
      <c r="BJF235" s="599"/>
      <c r="BJG235" s="360"/>
      <c r="BJH235" s="600"/>
      <c r="BJI235" s="600"/>
      <c r="BJJ235" s="600"/>
      <c r="BJK235" s="598"/>
      <c r="BJL235" s="598"/>
      <c r="BJM235" s="598"/>
      <c r="BJN235" s="598"/>
      <c r="BJO235" s="598"/>
      <c r="BJP235" s="598"/>
      <c r="BJQ235" s="598"/>
      <c r="BJR235" s="598"/>
      <c r="BJS235" s="600"/>
      <c r="BJT235" s="599"/>
      <c r="BJU235" s="599"/>
      <c r="BJV235" s="599"/>
      <c r="BJW235" s="360"/>
      <c r="BJX235" s="600"/>
      <c r="BJY235" s="600"/>
      <c r="BJZ235" s="600"/>
      <c r="BKA235" s="598"/>
      <c r="BKB235" s="598"/>
      <c r="BKC235" s="598"/>
      <c r="BKD235" s="598"/>
      <c r="BKE235" s="598"/>
      <c r="BKF235" s="598"/>
      <c r="BKG235" s="598"/>
      <c r="BKH235" s="598"/>
      <c r="BKI235" s="600"/>
      <c r="BKJ235" s="599"/>
      <c r="BKK235" s="599"/>
      <c r="BKL235" s="599"/>
      <c r="BKM235" s="360"/>
      <c r="BKN235" s="600"/>
      <c r="BKO235" s="600"/>
      <c r="BKP235" s="600"/>
      <c r="BKQ235" s="598"/>
      <c r="BKR235" s="598"/>
      <c r="BKS235" s="598"/>
      <c r="BKT235" s="598"/>
      <c r="BKU235" s="598"/>
      <c r="BKV235" s="598"/>
      <c r="BKW235" s="598"/>
      <c r="BKX235" s="598"/>
      <c r="BKY235" s="600"/>
      <c r="BKZ235" s="599"/>
      <c r="BLA235" s="599"/>
      <c r="BLB235" s="599"/>
      <c r="BLC235" s="360"/>
      <c r="BLD235" s="600"/>
      <c r="BLE235" s="600"/>
      <c r="BLF235" s="600"/>
      <c r="BLG235" s="598"/>
      <c r="BLH235" s="598"/>
      <c r="BLI235" s="598"/>
      <c r="BLJ235" s="598"/>
      <c r="BLK235" s="598"/>
      <c r="BLL235" s="598"/>
      <c r="BLM235" s="598"/>
      <c r="BLN235" s="598"/>
      <c r="BLO235" s="600"/>
      <c r="BLP235" s="599"/>
      <c r="BLQ235" s="599"/>
      <c r="BLR235" s="599"/>
      <c r="BLS235" s="360"/>
      <c r="BLT235" s="600"/>
      <c r="BLU235" s="600"/>
      <c r="BLV235" s="600"/>
      <c r="BLW235" s="598"/>
      <c r="BLX235" s="598"/>
      <c r="BLY235" s="598"/>
      <c r="BLZ235" s="598"/>
      <c r="BMA235" s="598"/>
      <c r="BMB235" s="598"/>
      <c r="BMC235" s="598"/>
      <c r="BMD235" s="598"/>
      <c r="BME235" s="600"/>
      <c r="BMF235" s="599"/>
      <c r="BMG235" s="599"/>
      <c r="BMH235" s="599"/>
      <c r="BMI235" s="360"/>
      <c r="BMJ235" s="600"/>
      <c r="BMK235" s="600"/>
      <c r="BML235" s="600"/>
      <c r="BMM235" s="598"/>
      <c r="BMN235" s="598"/>
      <c r="BMO235" s="598"/>
      <c r="BMP235" s="598"/>
      <c r="BMQ235" s="598"/>
      <c r="BMR235" s="598"/>
      <c r="BMS235" s="598"/>
      <c r="BMT235" s="598"/>
      <c r="BMU235" s="600"/>
      <c r="BMV235" s="599"/>
      <c r="BMW235" s="599"/>
      <c r="BMX235" s="599"/>
      <c r="BMY235" s="360"/>
      <c r="BMZ235" s="600"/>
      <c r="BNA235" s="600"/>
      <c r="BNB235" s="600"/>
      <c r="BNC235" s="598"/>
      <c r="BND235" s="598"/>
      <c r="BNE235" s="598"/>
      <c r="BNF235" s="598"/>
      <c r="BNG235" s="598"/>
      <c r="BNH235" s="598"/>
      <c r="BNI235" s="598"/>
      <c r="BNJ235" s="598"/>
      <c r="BNK235" s="600"/>
      <c r="BNL235" s="599"/>
      <c r="BNM235" s="599"/>
      <c r="BNN235" s="599"/>
      <c r="BNO235" s="360"/>
      <c r="BNP235" s="600"/>
      <c r="BNQ235" s="600"/>
      <c r="BNR235" s="600"/>
      <c r="BNS235" s="598"/>
      <c r="BNT235" s="598"/>
      <c r="BNU235" s="598"/>
      <c r="BNV235" s="598"/>
      <c r="BNW235" s="598"/>
      <c r="BNX235" s="598"/>
      <c r="BNY235" s="598"/>
      <c r="BNZ235" s="598"/>
      <c r="BOA235" s="600"/>
      <c r="BOB235" s="599"/>
      <c r="BOC235" s="599"/>
      <c r="BOD235" s="599"/>
      <c r="BOE235" s="360"/>
      <c r="BOF235" s="600"/>
      <c r="BOG235" s="600"/>
      <c r="BOH235" s="600"/>
      <c r="BOI235" s="598"/>
      <c r="BOJ235" s="598"/>
      <c r="BOK235" s="598"/>
      <c r="BOL235" s="598"/>
      <c r="BOM235" s="598"/>
      <c r="BON235" s="598"/>
      <c r="BOO235" s="598"/>
      <c r="BOP235" s="598"/>
      <c r="BOQ235" s="600"/>
      <c r="BOR235" s="599"/>
      <c r="BOS235" s="599"/>
      <c r="BOT235" s="599"/>
      <c r="BOU235" s="360"/>
      <c r="BOV235" s="600"/>
      <c r="BOW235" s="600"/>
      <c r="BOX235" s="600"/>
      <c r="BOY235" s="598"/>
      <c r="BOZ235" s="598"/>
      <c r="BPA235" s="598"/>
      <c r="BPB235" s="598"/>
      <c r="BPC235" s="598"/>
      <c r="BPD235" s="598"/>
      <c r="BPE235" s="598"/>
      <c r="BPF235" s="598"/>
      <c r="BPG235" s="600"/>
      <c r="BPH235" s="599"/>
      <c r="BPI235" s="599"/>
      <c r="BPJ235" s="599"/>
      <c r="BPK235" s="360"/>
      <c r="BPL235" s="600"/>
      <c r="BPM235" s="600"/>
      <c r="BPN235" s="600"/>
      <c r="BPO235" s="598"/>
      <c r="BPP235" s="598"/>
      <c r="BPQ235" s="598"/>
      <c r="BPR235" s="598"/>
      <c r="BPS235" s="598"/>
      <c r="BPT235" s="598"/>
      <c r="BPU235" s="598"/>
      <c r="BPV235" s="598"/>
      <c r="BPW235" s="600"/>
      <c r="BPX235" s="599"/>
      <c r="BPY235" s="599"/>
      <c r="BPZ235" s="599"/>
      <c r="BQA235" s="360"/>
      <c r="BQB235" s="600"/>
      <c r="BQC235" s="600"/>
      <c r="BQD235" s="600"/>
      <c r="BQE235" s="598"/>
      <c r="BQF235" s="598"/>
      <c r="BQG235" s="598"/>
      <c r="BQH235" s="598"/>
      <c r="BQI235" s="598"/>
      <c r="BQJ235" s="598"/>
      <c r="BQK235" s="598"/>
      <c r="BQL235" s="598"/>
      <c r="BQM235" s="600"/>
      <c r="BQN235" s="599"/>
      <c r="BQO235" s="599"/>
      <c r="BQP235" s="599"/>
      <c r="BQQ235" s="360"/>
      <c r="BQR235" s="600"/>
      <c r="BQS235" s="600"/>
      <c r="BQT235" s="600"/>
      <c r="BQU235" s="598"/>
      <c r="BQV235" s="598"/>
      <c r="BQW235" s="598"/>
      <c r="BQX235" s="598"/>
      <c r="BQY235" s="598"/>
      <c r="BQZ235" s="598"/>
      <c r="BRA235" s="598"/>
      <c r="BRB235" s="598"/>
      <c r="BRC235" s="600"/>
      <c r="BRD235" s="599"/>
      <c r="BRE235" s="599"/>
      <c r="BRF235" s="599"/>
      <c r="BRG235" s="360"/>
      <c r="BRH235" s="600"/>
      <c r="BRI235" s="600"/>
      <c r="BRJ235" s="600"/>
      <c r="BRK235" s="598"/>
      <c r="BRL235" s="598"/>
      <c r="BRM235" s="598"/>
      <c r="BRN235" s="598"/>
      <c r="BRO235" s="598"/>
      <c r="BRP235" s="598"/>
      <c r="BRQ235" s="598"/>
      <c r="BRR235" s="598"/>
      <c r="BRS235" s="600"/>
      <c r="BRT235" s="599"/>
      <c r="BRU235" s="599"/>
      <c r="BRV235" s="599"/>
      <c r="BRW235" s="360"/>
      <c r="BRX235" s="600"/>
      <c r="BRY235" s="600"/>
      <c r="BRZ235" s="600"/>
      <c r="BSA235" s="598"/>
      <c r="BSB235" s="598"/>
      <c r="BSC235" s="598"/>
      <c r="BSD235" s="598"/>
      <c r="BSE235" s="598"/>
      <c r="BSF235" s="598"/>
      <c r="BSG235" s="598"/>
      <c r="BSH235" s="598"/>
      <c r="BSI235" s="600"/>
      <c r="BSJ235" s="599"/>
      <c r="BSK235" s="599"/>
      <c r="BSL235" s="599"/>
      <c r="BSM235" s="360"/>
      <c r="BSN235" s="600"/>
      <c r="BSO235" s="600"/>
      <c r="BSP235" s="600"/>
      <c r="BSQ235" s="598"/>
      <c r="BSR235" s="598"/>
      <c r="BSS235" s="598"/>
      <c r="BST235" s="598"/>
      <c r="BSU235" s="598"/>
      <c r="BSV235" s="598"/>
      <c r="BSW235" s="598"/>
      <c r="BSX235" s="598"/>
      <c r="BSY235" s="600"/>
      <c r="BSZ235" s="599"/>
      <c r="BTA235" s="599"/>
      <c r="BTB235" s="599"/>
      <c r="BTC235" s="360"/>
      <c r="BTD235" s="600"/>
      <c r="BTE235" s="600"/>
      <c r="BTF235" s="600"/>
      <c r="BTG235" s="598"/>
      <c r="BTH235" s="598"/>
      <c r="BTI235" s="598"/>
      <c r="BTJ235" s="598"/>
      <c r="BTK235" s="598"/>
      <c r="BTL235" s="598"/>
      <c r="BTM235" s="598"/>
      <c r="BTN235" s="598"/>
      <c r="BTO235" s="600"/>
      <c r="BTP235" s="599"/>
      <c r="BTQ235" s="599"/>
      <c r="BTR235" s="599"/>
      <c r="BTS235" s="360"/>
      <c r="BTT235" s="600"/>
      <c r="BTU235" s="600"/>
      <c r="BTV235" s="600"/>
      <c r="BTW235" s="598"/>
      <c r="BTX235" s="598"/>
      <c r="BTY235" s="598"/>
      <c r="BTZ235" s="598"/>
      <c r="BUA235" s="598"/>
      <c r="BUB235" s="598"/>
      <c r="BUC235" s="598"/>
      <c r="BUD235" s="598"/>
      <c r="BUE235" s="600"/>
      <c r="BUF235" s="599"/>
      <c r="BUG235" s="599"/>
      <c r="BUH235" s="599"/>
      <c r="BUI235" s="360"/>
      <c r="BUJ235" s="600"/>
      <c r="BUK235" s="600"/>
      <c r="BUL235" s="600"/>
      <c r="BUM235" s="598"/>
      <c r="BUN235" s="598"/>
      <c r="BUO235" s="598"/>
      <c r="BUP235" s="598"/>
      <c r="BUQ235" s="598"/>
      <c r="BUR235" s="598"/>
      <c r="BUS235" s="598"/>
      <c r="BUT235" s="598"/>
      <c r="BUU235" s="600"/>
      <c r="BUV235" s="599"/>
      <c r="BUW235" s="599"/>
      <c r="BUX235" s="599"/>
      <c r="BUY235" s="360"/>
      <c r="BUZ235" s="600"/>
      <c r="BVA235" s="600"/>
      <c r="BVB235" s="600"/>
      <c r="BVC235" s="598"/>
      <c r="BVD235" s="598"/>
      <c r="BVE235" s="598"/>
      <c r="BVF235" s="598"/>
      <c r="BVG235" s="598"/>
      <c r="BVH235" s="598"/>
      <c r="BVI235" s="598"/>
      <c r="BVJ235" s="598"/>
      <c r="BVK235" s="600"/>
      <c r="BVL235" s="599"/>
      <c r="BVM235" s="599"/>
      <c r="BVN235" s="599"/>
      <c r="BVO235" s="360"/>
      <c r="BVP235" s="600"/>
      <c r="BVQ235" s="600"/>
      <c r="BVR235" s="600"/>
      <c r="BVS235" s="598"/>
      <c r="BVT235" s="598"/>
      <c r="BVU235" s="598"/>
      <c r="BVV235" s="598"/>
      <c r="BVW235" s="598"/>
      <c r="BVX235" s="598"/>
      <c r="BVY235" s="598"/>
      <c r="BVZ235" s="598"/>
      <c r="BWA235" s="600"/>
      <c r="BWB235" s="599"/>
      <c r="BWC235" s="599"/>
      <c r="BWD235" s="599"/>
      <c r="BWE235" s="360"/>
      <c r="BWF235" s="600"/>
      <c r="BWG235" s="600"/>
      <c r="BWH235" s="600"/>
      <c r="BWI235" s="598"/>
      <c r="BWJ235" s="598"/>
      <c r="BWK235" s="598"/>
      <c r="BWL235" s="598"/>
      <c r="BWM235" s="598"/>
      <c r="BWN235" s="598"/>
      <c r="BWO235" s="598"/>
      <c r="BWP235" s="598"/>
      <c r="BWQ235" s="600"/>
      <c r="BWR235" s="599"/>
      <c r="BWS235" s="599"/>
      <c r="BWT235" s="599"/>
      <c r="BWU235" s="360"/>
      <c r="BWV235" s="600"/>
      <c r="BWW235" s="600"/>
      <c r="BWX235" s="600"/>
      <c r="BWY235" s="598"/>
      <c r="BWZ235" s="598"/>
      <c r="BXA235" s="598"/>
      <c r="BXB235" s="598"/>
      <c r="BXC235" s="598"/>
      <c r="BXD235" s="598"/>
      <c r="BXE235" s="598"/>
      <c r="BXF235" s="598"/>
      <c r="BXG235" s="600"/>
      <c r="BXH235" s="599"/>
      <c r="BXI235" s="599"/>
      <c r="BXJ235" s="599"/>
      <c r="BXK235" s="360"/>
      <c r="BXL235" s="600"/>
      <c r="BXM235" s="600"/>
      <c r="BXN235" s="600"/>
      <c r="BXO235" s="598"/>
      <c r="BXP235" s="598"/>
      <c r="BXQ235" s="598"/>
      <c r="BXR235" s="598"/>
      <c r="BXS235" s="598"/>
      <c r="BXT235" s="598"/>
      <c r="BXU235" s="598"/>
      <c r="BXV235" s="598"/>
      <c r="BXW235" s="600"/>
      <c r="BXX235" s="599"/>
      <c r="BXY235" s="599"/>
      <c r="BXZ235" s="599"/>
      <c r="BYA235" s="360"/>
      <c r="BYB235" s="600"/>
      <c r="BYC235" s="600"/>
      <c r="BYD235" s="600"/>
      <c r="BYE235" s="598"/>
      <c r="BYF235" s="598"/>
      <c r="BYG235" s="598"/>
      <c r="BYH235" s="598"/>
      <c r="BYI235" s="598"/>
      <c r="BYJ235" s="598"/>
      <c r="BYK235" s="598"/>
      <c r="BYL235" s="598"/>
      <c r="BYM235" s="600"/>
      <c r="BYN235" s="599"/>
      <c r="BYO235" s="599"/>
      <c r="BYP235" s="599"/>
      <c r="BYQ235" s="360"/>
      <c r="BYR235" s="600"/>
      <c r="BYS235" s="600"/>
      <c r="BYT235" s="600"/>
      <c r="BYU235" s="598"/>
      <c r="BYV235" s="598"/>
      <c r="BYW235" s="598"/>
      <c r="BYX235" s="598"/>
      <c r="BYY235" s="598"/>
      <c r="BYZ235" s="598"/>
      <c r="BZA235" s="598"/>
      <c r="BZB235" s="598"/>
      <c r="BZC235" s="600"/>
      <c r="BZD235" s="599"/>
      <c r="BZE235" s="599"/>
      <c r="BZF235" s="599"/>
      <c r="BZG235" s="360"/>
      <c r="BZH235" s="600"/>
      <c r="BZI235" s="600"/>
      <c r="BZJ235" s="600"/>
      <c r="BZK235" s="598"/>
      <c r="BZL235" s="598"/>
      <c r="BZM235" s="598"/>
      <c r="BZN235" s="598"/>
      <c r="BZO235" s="598"/>
      <c r="BZP235" s="598"/>
      <c r="BZQ235" s="598"/>
      <c r="BZR235" s="598"/>
      <c r="BZS235" s="600"/>
      <c r="BZT235" s="599"/>
      <c r="BZU235" s="599"/>
      <c r="BZV235" s="599"/>
      <c r="BZW235" s="360"/>
      <c r="BZX235" s="600"/>
      <c r="BZY235" s="600"/>
      <c r="BZZ235" s="600"/>
      <c r="CAA235" s="598"/>
      <c r="CAB235" s="598"/>
      <c r="CAC235" s="598"/>
      <c r="CAD235" s="598"/>
      <c r="CAE235" s="598"/>
      <c r="CAF235" s="598"/>
      <c r="CAG235" s="598"/>
      <c r="CAH235" s="598"/>
      <c r="CAI235" s="600"/>
      <c r="CAJ235" s="599"/>
      <c r="CAK235" s="599"/>
      <c r="CAL235" s="599"/>
      <c r="CAM235" s="360"/>
      <c r="CAN235" s="600"/>
      <c r="CAO235" s="600"/>
      <c r="CAP235" s="600"/>
      <c r="CAQ235" s="598"/>
      <c r="CAR235" s="598"/>
      <c r="CAS235" s="598"/>
      <c r="CAT235" s="598"/>
      <c r="CAU235" s="598"/>
      <c r="CAV235" s="598"/>
      <c r="CAW235" s="598"/>
      <c r="CAX235" s="598"/>
      <c r="CAY235" s="600"/>
      <c r="CAZ235" s="599"/>
      <c r="CBA235" s="599"/>
      <c r="CBB235" s="599"/>
      <c r="CBC235" s="360"/>
      <c r="CBD235" s="600"/>
      <c r="CBE235" s="600"/>
      <c r="CBF235" s="600"/>
      <c r="CBG235" s="598"/>
      <c r="CBH235" s="598"/>
      <c r="CBI235" s="598"/>
      <c r="CBJ235" s="598"/>
      <c r="CBK235" s="598"/>
      <c r="CBL235" s="598"/>
      <c r="CBM235" s="598"/>
      <c r="CBN235" s="598"/>
      <c r="CBO235" s="600"/>
      <c r="CBP235" s="599"/>
      <c r="CBQ235" s="599"/>
      <c r="CBR235" s="599"/>
      <c r="CBS235" s="360"/>
      <c r="CBT235" s="600"/>
      <c r="CBU235" s="600"/>
      <c r="CBV235" s="600"/>
      <c r="CBW235" s="598"/>
      <c r="CBX235" s="598"/>
      <c r="CBY235" s="598"/>
      <c r="CBZ235" s="598"/>
      <c r="CCA235" s="598"/>
      <c r="CCB235" s="598"/>
      <c r="CCC235" s="598"/>
      <c r="CCD235" s="598"/>
      <c r="CCE235" s="600"/>
      <c r="CCF235" s="599"/>
      <c r="CCG235" s="599"/>
      <c r="CCH235" s="599"/>
      <c r="CCI235" s="360"/>
      <c r="CCJ235" s="600"/>
      <c r="CCK235" s="600"/>
      <c r="CCL235" s="600"/>
      <c r="CCM235" s="598"/>
      <c r="CCN235" s="598"/>
      <c r="CCO235" s="598"/>
      <c r="CCP235" s="598"/>
      <c r="CCQ235" s="598"/>
      <c r="CCR235" s="598"/>
      <c r="CCS235" s="598"/>
      <c r="CCT235" s="598"/>
      <c r="CCU235" s="600"/>
      <c r="CCV235" s="599"/>
      <c r="CCW235" s="599"/>
      <c r="CCX235" s="599"/>
      <c r="CCY235" s="360"/>
      <c r="CCZ235" s="600"/>
      <c r="CDA235" s="600"/>
      <c r="CDB235" s="600"/>
      <c r="CDC235" s="598"/>
      <c r="CDD235" s="598"/>
      <c r="CDE235" s="598"/>
      <c r="CDF235" s="598"/>
      <c r="CDG235" s="598"/>
      <c r="CDH235" s="598"/>
      <c r="CDI235" s="598"/>
      <c r="CDJ235" s="598"/>
      <c r="CDK235" s="600"/>
      <c r="CDL235" s="599"/>
      <c r="CDM235" s="599"/>
      <c r="CDN235" s="599"/>
      <c r="CDO235" s="360"/>
      <c r="CDP235" s="600"/>
      <c r="CDQ235" s="600"/>
      <c r="CDR235" s="600"/>
      <c r="CDS235" s="598"/>
      <c r="CDT235" s="598"/>
      <c r="CDU235" s="598"/>
      <c r="CDV235" s="598"/>
      <c r="CDW235" s="598"/>
      <c r="CDX235" s="598"/>
      <c r="CDY235" s="598"/>
      <c r="CDZ235" s="598"/>
      <c r="CEA235" s="600"/>
      <c r="CEB235" s="599"/>
      <c r="CEC235" s="599"/>
      <c r="CED235" s="599"/>
      <c r="CEE235" s="360"/>
      <c r="CEF235" s="600"/>
      <c r="CEG235" s="600"/>
      <c r="CEH235" s="600"/>
      <c r="CEI235" s="598"/>
      <c r="CEJ235" s="598"/>
      <c r="CEK235" s="598"/>
      <c r="CEL235" s="598"/>
      <c r="CEM235" s="598"/>
      <c r="CEN235" s="598"/>
      <c r="CEO235" s="598"/>
      <c r="CEP235" s="598"/>
      <c r="CEQ235" s="600"/>
      <c r="CER235" s="599"/>
      <c r="CES235" s="599"/>
      <c r="CET235" s="599"/>
      <c r="CEU235" s="360"/>
      <c r="CEV235" s="600"/>
      <c r="CEW235" s="600"/>
      <c r="CEX235" s="600"/>
      <c r="CEY235" s="598"/>
      <c r="CEZ235" s="598"/>
      <c r="CFA235" s="598"/>
      <c r="CFB235" s="598"/>
      <c r="CFC235" s="598"/>
      <c r="CFD235" s="598"/>
      <c r="CFE235" s="598"/>
      <c r="CFF235" s="598"/>
      <c r="CFG235" s="600"/>
      <c r="CFH235" s="599"/>
      <c r="CFI235" s="599"/>
      <c r="CFJ235" s="599"/>
      <c r="CFK235" s="360"/>
      <c r="CFL235" s="600"/>
      <c r="CFM235" s="600"/>
      <c r="CFN235" s="600"/>
      <c r="CFO235" s="598"/>
      <c r="CFP235" s="598"/>
      <c r="CFQ235" s="598"/>
      <c r="CFR235" s="598"/>
      <c r="CFS235" s="598"/>
      <c r="CFT235" s="598"/>
      <c r="CFU235" s="598"/>
      <c r="CFV235" s="598"/>
      <c r="CFW235" s="600"/>
      <c r="CFX235" s="599"/>
      <c r="CFY235" s="599"/>
      <c r="CFZ235" s="599"/>
      <c r="CGA235" s="360"/>
      <c r="CGB235" s="600"/>
      <c r="CGC235" s="600"/>
      <c r="CGD235" s="600"/>
      <c r="CGE235" s="598"/>
      <c r="CGF235" s="598"/>
      <c r="CGG235" s="598"/>
      <c r="CGH235" s="598"/>
      <c r="CGI235" s="598"/>
      <c r="CGJ235" s="598"/>
      <c r="CGK235" s="598"/>
      <c r="CGL235" s="598"/>
      <c r="CGM235" s="600"/>
      <c r="CGN235" s="599"/>
      <c r="CGO235" s="599"/>
      <c r="CGP235" s="599"/>
      <c r="CGQ235" s="360"/>
      <c r="CGR235" s="600"/>
      <c r="CGS235" s="600"/>
      <c r="CGT235" s="600"/>
      <c r="CGU235" s="598"/>
      <c r="CGV235" s="598"/>
      <c r="CGW235" s="598"/>
      <c r="CGX235" s="598"/>
      <c r="CGY235" s="598"/>
      <c r="CGZ235" s="598"/>
      <c r="CHA235" s="598"/>
      <c r="CHB235" s="598"/>
      <c r="CHC235" s="600"/>
      <c r="CHD235" s="599"/>
      <c r="CHE235" s="599"/>
      <c r="CHF235" s="599"/>
      <c r="CHG235" s="360"/>
      <c r="CHH235" s="600"/>
      <c r="CHI235" s="600"/>
      <c r="CHJ235" s="600"/>
      <c r="CHK235" s="598"/>
      <c r="CHL235" s="598"/>
      <c r="CHM235" s="598"/>
      <c r="CHN235" s="598"/>
      <c r="CHO235" s="598"/>
      <c r="CHP235" s="598"/>
      <c r="CHQ235" s="598"/>
      <c r="CHR235" s="598"/>
      <c r="CHS235" s="600"/>
      <c r="CHT235" s="599"/>
      <c r="CHU235" s="599"/>
      <c r="CHV235" s="599"/>
      <c r="CHW235" s="360"/>
      <c r="CHX235" s="600"/>
      <c r="CHY235" s="600"/>
      <c r="CHZ235" s="600"/>
      <c r="CIA235" s="598"/>
      <c r="CIB235" s="598"/>
      <c r="CIC235" s="598"/>
      <c r="CID235" s="598"/>
      <c r="CIE235" s="598"/>
      <c r="CIF235" s="598"/>
      <c r="CIG235" s="598"/>
      <c r="CIH235" s="598"/>
      <c r="CII235" s="600"/>
      <c r="CIJ235" s="599"/>
      <c r="CIK235" s="599"/>
      <c r="CIL235" s="599"/>
      <c r="CIM235" s="360"/>
      <c r="CIN235" s="600"/>
      <c r="CIO235" s="600"/>
      <c r="CIP235" s="600"/>
      <c r="CIQ235" s="598"/>
      <c r="CIR235" s="598"/>
      <c r="CIS235" s="598"/>
      <c r="CIT235" s="598"/>
      <c r="CIU235" s="598"/>
      <c r="CIV235" s="598"/>
      <c r="CIW235" s="598"/>
      <c r="CIX235" s="598"/>
      <c r="CIY235" s="600"/>
      <c r="CIZ235" s="599"/>
      <c r="CJA235" s="599"/>
      <c r="CJB235" s="599"/>
      <c r="CJC235" s="360"/>
      <c r="CJD235" s="600"/>
      <c r="CJE235" s="600"/>
      <c r="CJF235" s="600"/>
      <c r="CJG235" s="598"/>
      <c r="CJH235" s="598"/>
      <c r="CJI235" s="598"/>
      <c r="CJJ235" s="598"/>
      <c r="CJK235" s="598"/>
      <c r="CJL235" s="598"/>
      <c r="CJM235" s="598"/>
      <c r="CJN235" s="598"/>
      <c r="CJO235" s="600"/>
      <c r="CJP235" s="599"/>
      <c r="CJQ235" s="599"/>
      <c r="CJR235" s="599"/>
      <c r="CJS235" s="360"/>
      <c r="CJT235" s="600"/>
      <c r="CJU235" s="600"/>
      <c r="CJV235" s="600"/>
      <c r="CJW235" s="598"/>
      <c r="CJX235" s="598"/>
      <c r="CJY235" s="598"/>
      <c r="CJZ235" s="598"/>
      <c r="CKA235" s="598"/>
      <c r="CKB235" s="598"/>
      <c r="CKC235" s="598"/>
      <c r="CKD235" s="598"/>
      <c r="CKE235" s="600"/>
      <c r="CKF235" s="599"/>
      <c r="CKG235" s="599"/>
      <c r="CKH235" s="599"/>
      <c r="CKI235" s="360"/>
      <c r="CKJ235" s="600"/>
      <c r="CKK235" s="600"/>
      <c r="CKL235" s="600"/>
      <c r="CKM235" s="598"/>
      <c r="CKN235" s="598"/>
      <c r="CKO235" s="598"/>
      <c r="CKP235" s="598"/>
      <c r="CKQ235" s="598"/>
      <c r="CKR235" s="598"/>
      <c r="CKS235" s="598"/>
      <c r="CKT235" s="598"/>
      <c r="CKU235" s="600"/>
      <c r="CKV235" s="599"/>
      <c r="CKW235" s="599"/>
      <c r="CKX235" s="599"/>
      <c r="CKY235" s="360"/>
      <c r="CKZ235" s="600"/>
      <c r="CLA235" s="600"/>
      <c r="CLB235" s="600"/>
      <c r="CLC235" s="598"/>
      <c r="CLD235" s="598"/>
      <c r="CLE235" s="598"/>
      <c r="CLF235" s="598"/>
      <c r="CLG235" s="598"/>
      <c r="CLH235" s="598"/>
      <c r="CLI235" s="598"/>
      <c r="CLJ235" s="598"/>
      <c r="CLK235" s="600"/>
      <c r="CLL235" s="599"/>
      <c r="CLM235" s="599"/>
      <c r="CLN235" s="599"/>
      <c r="CLO235" s="360"/>
      <c r="CLP235" s="600"/>
      <c r="CLQ235" s="600"/>
      <c r="CLR235" s="600"/>
      <c r="CLS235" s="598"/>
      <c r="CLT235" s="598"/>
      <c r="CLU235" s="598"/>
      <c r="CLV235" s="598"/>
      <c r="CLW235" s="598"/>
      <c r="CLX235" s="598"/>
      <c r="CLY235" s="598"/>
      <c r="CLZ235" s="598"/>
      <c r="CMA235" s="600"/>
      <c r="CMB235" s="599"/>
      <c r="CMC235" s="599"/>
      <c r="CMD235" s="599"/>
      <c r="CME235" s="360"/>
      <c r="CMF235" s="600"/>
      <c r="CMG235" s="600"/>
      <c r="CMH235" s="600"/>
      <c r="CMI235" s="598"/>
      <c r="CMJ235" s="598"/>
      <c r="CMK235" s="598"/>
      <c r="CML235" s="598"/>
      <c r="CMM235" s="598"/>
      <c r="CMN235" s="598"/>
      <c r="CMO235" s="598"/>
      <c r="CMP235" s="598"/>
      <c r="CMQ235" s="600"/>
      <c r="CMR235" s="599"/>
      <c r="CMS235" s="599"/>
      <c r="CMT235" s="599"/>
      <c r="CMU235" s="360"/>
      <c r="CMV235" s="600"/>
      <c r="CMW235" s="600"/>
      <c r="CMX235" s="600"/>
      <c r="CMY235" s="598"/>
      <c r="CMZ235" s="598"/>
      <c r="CNA235" s="598"/>
      <c r="CNB235" s="598"/>
      <c r="CNC235" s="598"/>
      <c r="CND235" s="598"/>
      <c r="CNE235" s="598"/>
      <c r="CNF235" s="598"/>
      <c r="CNG235" s="600"/>
      <c r="CNH235" s="599"/>
      <c r="CNI235" s="599"/>
      <c r="CNJ235" s="599"/>
      <c r="CNK235" s="360"/>
      <c r="CNL235" s="600"/>
      <c r="CNM235" s="600"/>
      <c r="CNN235" s="600"/>
      <c r="CNO235" s="598"/>
      <c r="CNP235" s="598"/>
      <c r="CNQ235" s="598"/>
      <c r="CNR235" s="598"/>
      <c r="CNS235" s="598"/>
      <c r="CNT235" s="598"/>
      <c r="CNU235" s="598"/>
      <c r="CNV235" s="598"/>
      <c r="CNW235" s="600"/>
      <c r="CNX235" s="599"/>
      <c r="CNY235" s="599"/>
      <c r="CNZ235" s="599"/>
      <c r="COA235" s="360"/>
      <c r="COB235" s="600"/>
      <c r="COC235" s="600"/>
      <c r="COD235" s="600"/>
      <c r="COE235" s="598"/>
      <c r="COF235" s="598"/>
      <c r="COG235" s="598"/>
      <c r="COH235" s="598"/>
      <c r="COI235" s="598"/>
      <c r="COJ235" s="598"/>
      <c r="COK235" s="598"/>
      <c r="COL235" s="598"/>
      <c r="COM235" s="600"/>
      <c r="CON235" s="599"/>
      <c r="COO235" s="599"/>
      <c r="COP235" s="599"/>
      <c r="COQ235" s="360"/>
      <c r="COR235" s="600"/>
      <c r="COS235" s="600"/>
      <c r="COT235" s="600"/>
      <c r="COU235" s="598"/>
      <c r="COV235" s="598"/>
      <c r="COW235" s="598"/>
      <c r="COX235" s="598"/>
      <c r="COY235" s="598"/>
      <c r="COZ235" s="598"/>
      <c r="CPA235" s="598"/>
      <c r="CPB235" s="598"/>
      <c r="CPC235" s="600"/>
      <c r="CPD235" s="599"/>
      <c r="CPE235" s="599"/>
      <c r="CPF235" s="599"/>
      <c r="CPG235" s="360"/>
      <c r="CPH235" s="600"/>
      <c r="CPI235" s="600"/>
      <c r="CPJ235" s="600"/>
      <c r="CPK235" s="598"/>
      <c r="CPL235" s="598"/>
      <c r="CPM235" s="598"/>
      <c r="CPN235" s="598"/>
      <c r="CPO235" s="598"/>
      <c r="CPP235" s="598"/>
      <c r="CPQ235" s="598"/>
      <c r="CPR235" s="598"/>
      <c r="CPS235" s="600"/>
      <c r="CPT235" s="599"/>
      <c r="CPU235" s="599"/>
      <c r="CPV235" s="599"/>
      <c r="CPW235" s="360"/>
      <c r="CPX235" s="600"/>
      <c r="CPY235" s="600"/>
      <c r="CPZ235" s="600"/>
      <c r="CQA235" s="598"/>
      <c r="CQB235" s="598"/>
      <c r="CQC235" s="598"/>
      <c r="CQD235" s="598"/>
      <c r="CQE235" s="598"/>
      <c r="CQF235" s="598"/>
      <c r="CQG235" s="598"/>
      <c r="CQH235" s="598"/>
      <c r="CQI235" s="600"/>
      <c r="CQJ235" s="599"/>
      <c r="CQK235" s="599"/>
      <c r="CQL235" s="599"/>
      <c r="CQM235" s="360"/>
      <c r="CQN235" s="600"/>
      <c r="CQO235" s="600"/>
      <c r="CQP235" s="600"/>
      <c r="CQQ235" s="598"/>
      <c r="CQR235" s="598"/>
      <c r="CQS235" s="598"/>
      <c r="CQT235" s="598"/>
      <c r="CQU235" s="598"/>
      <c r="CQV235" s="598"/>
      <c r="CQW235" s="598"/>
      <c r="CQX235" s="598"/>
      <c r="CQY235" s="600"/>
      <c r="CQZ235" s="599"/>
      <c r="CRA235" s="599"/>
      <c r="CRB235" s="599"/>
      <c r="CRC235" s="360"/>
      <c r="CRD235" s="600"/>
      <c r="CRE235" s="600"/>
      <c r="CRF235" s="600"/>
      <c r="CRG235" s="598"/>
      <c r="CRH235" s="598"/>
      <c r="CRI235" s="598"/>
      <c r="CRJ235" s="598"/>
      <c r="CRK235" s="598"/>
      <c r="CRL235" s="598"/>
      <c r="CRM235" s="598"/>
      <c r="CRN235" s="598"/>
      <c r="CRO235" s="600"/>
      <c r="CRP235" s="599"/>
      <c r="CRQ235" s="599"/>
      <c r="CRR235" s="599"/>
      <c r="CRS235" s="360"/>
      <c r="CRT235" s="600"/>
      <c r="CRU235" s="600"/>
      <c r="CRV235" s="600"/>
      <c r="CRW235" s="598"/>
      <c r="CRX235" s="598"/>
      <c r="CRY235" s="598"/>
      <c r="CRZ235" s="598"/>
      <c r="CSA235" s="598"/>
      <c r="CSB235" s="598"/>
      <c r="CSC235" s="598"/>
      <c r="CSD235" s="598"/>
      <c r="CSE235" s="600"/>
      <c r="CSF235" s="599"/>
      <c r="CSG235" s="599"/>
      <c r="CSH235" s="599"/>
      <c r="CSI235" s="360"/>
      <c r="CSJ235" s="600"/>
      <c r="CSK235" s="600"/>
      <c r="CSL235" s="600"/>
      <c r="CSM235" s="598"/>
      <c r="CSN235" s="598"/>
      <c r="CSO235" s="598"/>
      <c r="CSP235" s="598"/>
      <c r="CSQ235" s="598"/>
      <c r="CSR235" s="598"/>
      <c r="CSS235" s="598"/>
      <c r="CST235" s="598"/>
      <c r="CSU235" s="600"/>
      <c r="CSV235" s="599"/>
      <c r="CSW235" s="599"/>
      <c r="CSX235" s="599"/>
      <c r="CSY235" s="360"/>
      <c r="CSZ235" s="600"/>
      <c r="CTA235" s="600"/>
      <c r="CTB235" s="600"/>
      <c r="CTC235" s="598"/>
      <c r="CTD235" s="598"/>
      <c r="CTE235" s="598"/>
      <c r="CTF235" s="598"/>
      <c r="CTG235" s="598"/>
      <c r="CTH235" s="598"/>
      <c r="CTI235" s="598"/>
      <c r="CTJ235" s="598"/>
      <c r="CTK235" s="600"/>
      <c r="CTL235" s="599"/>
      <c r="CTM235" s="599"/>
      <c r="CTN235" s="599"/>
      <c r="CTO235" s="360"/>
      <c r="CTP235" s="600"/>
      <c r="CTQ235" s="600"/>
      <c r="CTR235" s="600"/>
      <c r="CTS235" s="598"/>
      <c r="CTT235" s="598"/>
      <c r="CTU235" s="598"/>
      <c r="CTV235" s="598"/>
      <c r="CTW235" s="598"/>
      <c r="CTX235" s="598"/>
      <c r="CTY235" s="598"/>
      <c r="CTZ235" s="598"/>
      <c r="CUA235" s="600"/>
      <c r="CUB235" s="599"/>
      <c r="CUC235" s="599"/>
      <c r="CUD235" s="599"/>
      <c r="CUE235" s="360"/>
      <c r="CUF235" s="600"/>
      <c r="CUG235" s="600"/>
      <c r="CUH235" s="600"/>
      <c r="CUI235" s="598"/>
      <c r="CUJ235" s="598"/>
      <c r="CUK235" s="598"/>
      <c r="CUL235" s="598"/>
      <c r="CUM235" s="598"/>
      <c r="CUN235" s="598"/>
      <c r="CUO235" s="598"/>
      <c r="CUP235" s="598"/>
      <c r="CUQ235" s="600"/>
      <c r="CUR235" s="599"/>
      <c r="CUS235" s="599"/>
      <c r="CUT235" s="599"/>
      <c r="CUU235" s="360"/>
      <c r="CUV235" s="600"/>
      <c r="CUW235" s="600"/>
      <c r="CUX235" s="600"/>
      <c r="CUY235" s="598"/>
      <c r="CUZ235" s="598"/>
      <c r="CVA235" s="598"/>
      <c r="CVB235" s="598"/>
      <c r="CVC235" s="598"/>
      <c r="CVD235" s="598"/>
      <c r="CVE235" s="598"/>
      <c r="CVF235" s="598"/>
      <c r="CVG235" s="600"/>
      <c r="CVH235" s="599"/>
      <c r="CVI235" s="599"/>
      <c r="CVJ235" s="599"/>
      <c r="CVK235" s="360"/>
      <c r="CVL235" s="600"/>
      <c r="CVM235" s="600"/>
      <c r="CVN235" s="600"/>
      <c r="CVO235" s="598"/>
      <c r="CVP235" s="598"/>
      <c r="CVQ235" s="598"/>
      <c r="CVR235" s="598"/>
      <c r="CVS235" s="598"/>
      <c r="CVT235" s="598"/>
      <c r="CVU235" s="598"/>
      <c r="CVV235" s="598"/>
      <c r="CVW235" s="600"/>
      <c r="CVX235" s="599"/>
      <c r="CVY235" s="599"/>
      <c r="CVZ235" s="599"/>
      <c r="CWA235" s="360"/>
      <c r="CWB235" s="600"/>
      <c r="CWC235" s="600"/>
      <c r="CWD235" s="600"/>
      <c r="CWE235" s="598"/>
      <c r="CWF235" s="598"/>
      <c r="CWG235" s="598"/>
      <c r="CWH235" s="598"/>
      <c r="CWI235" s="598"/>
      <c r="CWJ235" s="598"/>
      <c r="CWK235" s="598"/>
      <c r="CWL235" s="598"/>
      <c r="CWM235" s="600"/>
      <c r="CWN235" s="599"/>
      <c r="CWO235" s="599"/>
      <c r="CWP235" s="599"/>
      <c r="CWQ235" s="360"/>
      <c r="CWR235" s="600"/>
      <c r="CWS235" s="600"/>
      <c r="CWT235" s="600"/>
      <c r="CWU235" s="598"/>
      <c r="CWV235" s="598"/>
      <c r="CWW235" s="598"/>
      <c r="CWX235" s="598"/>
      <c r="CWY235" s="598"/>
      <c r="CWZ235" s="598"/>
      <c r="CXA235" s="598"/>
      <c r="CXB235" s="598"/>
      <c r="CXC235" s="600"/>
      <c r="CXD235" s="599"/>
      <c r="CXE235" s="599"/>
      <c r="CXF235" s="599"/>
      <c r="CXG235" s="360"/>
      <c r="CXH235" s="600"/>
      <c r="CXI235" s="600"/>
      <c r="CXJ235" s="600"/>
      <c r="CXK235" s="598"/>
      <c r="CXL235" s="598"/>
      <c r="CXM235" s="598"/>
      <c r="CXN235" s="598"/>
      <c r="CXO235" s="598"/>
      <c r="CXP235" s="598"/>
      <c r="CXQ235" s="598"/>
      <c r="CXR235" s="598"/>
      <c r="CXS235" s="600"/>
      <c r="CXT235" s="599"/>
      <c r="CXU235" s="599"/>
      <c r="CXV235" s="599"/>
      <c r="CXW235" s="360"/>
      <c r="CXX235" s="600"/>
      <c r="CXY235" s="600"/>
      <c r="CXZ235" s="600"/>
      <c r="CYA235" s="598"/>
      <c r="CYB235" s="598"/>
      <c r="CYC235" s="598"/>
      <c r="CYD235" s="598"/>
      <c r="CYE235" s="598"/>
      <c r="CYF235" s="598"/>
      <c r="CYG235" s="598"/>
      <c r="CYH235" s="598"/>
      <c r="CYI235" s="600"/>
      <c r="CYJ235" s="599"/>
      <c r="CYK235" s="599"/>
      <c r="CYL235" s="599"/>
      <c r="CYM235" s="360"/>
      <c r="CYN235" s="600"/>
      <c r="CYO235" s="600"/>
      <c r="CYP235" s="600"/>
      <c r="CYQ235" s="598"/>
      <c r="CYR235" s="598"/>
      <c r="CYS235" s="598"/>
      <c r="CYT235" s="598"/>
      <c r="CYU235" s="598"/>
      <c r="CYV235" s="598"/>
      <c r="CYW235" s="598"/>
      <c r="CYX235" s="598"/>
      <c r="CYY235" s="600"/>
      <c r="CYZ235" s="599"/>
      <c r="CZA235" s="599"/>
      <c r="CZB235" s="599"/>
      <c r="CZC235" s="360"/>
      <c r="CZD235" s="600"/>
      <c r="CZE235" s="600"/>
      <c r="CZF235" s="600"/>
      <c r="CZG235" s="598"/>
      <c r="CZH235" s="598"/>
      <c r="CZI235" s="598"/>
      <c r="CZJ235" s="598"/>
      <c r="CZK235" s="598"/>
      <c r="CZL235" s="598"/>
      <c r="CZM235" s="598"/>
      <c r="CZN235" s="598"/>
      <c r="CZO235" s="600"/>
      <c r="CZP235" s="599"/>
      <c r="CZQ235" s="599"/>
      <c r="CZR235" s="599"/>
      <c r="CZS235" s="360"/>
      <c r="CZT235" s="600"/>
      <c r="CZU235" s="600"/>
      <c r="CZV235" s="600"/>
      <c r="CZW235" s="598"/>
      <c r="CZX235" s="598"/>
      <c r="CZY235" s="598"/>
      <c r="CZZ235" s="598"/>
      <c r="DAA235" s="598"/>
      <c r="DAB235" s="598"/>
      <c r="DAC235" s="598"/>
      <c r="DAD235" s="598"/>
      <c r="DAE235" s="600"/>
      <c r="DAF235" s="599"/>
      <c r="DAG235" s="599"/>
      <c r="DAH235" s="599"/>
      <c r="DAI235" s="360"/>
      <c r="DAJ235" s="600"/>
      <c r="DAK235" s="600"/>
      <c r="DAL235" s="600"/>
      <c r="DAM235" s="598"/>
      <c r="DAN235" s="598"/>
      <c r="DAO235" s="598"/>
      <c r="DAP235" s="598"/>
      <c r="DAQ235" s="598"/>
      <c r="DAR235" s="598"/>
      <c r="DAS235" s="598"/>
      <c r="DAT235" s="598"/>
      <c r="DAU235" s="600"/>
      <c r="DAV235" s="599"/>
      <c r="DAW235" s="599"/>
      <c r="DAX235" s="599"/>
      <c r="DAY235" s="360"/>
      <c r="DAZ235" s="600"/>
      <c r="DBA235" s="600"/>
      <c r="DBB235" s="600"/>
      <c r="DBC235" s="598"/>
      <c r="DBD235" s="598"/>
      <c r="DBE235" s="598"/>
      <c r="DBF235" s="598"/>
      <c r="DBG235" s="598"/>
      <c r="DBH235" s="598"/>
      <c r="DBI235" s="598"/>
      <c r="DBJ235" s="598"/>
      <c r="DBK235" s="600"/>
      <c r="DBL235" s="599"/>
      <c r="DBM235" s="599"/>
      <c r="DBN235" s="599"/>
      <c r="DBO235" s="360"/>
      <c r="DBP235" s="600"/>
      <c r="DBQ235" s="600"/>
      <c r="DBR235" s="600"/>
      <c r="DBS235" s="598"/>
      <c r="DBT235" s="598"/>
      <c r="DBU235" s="598"/>
      <c r="DBV235" s="598"/>
      <c r="DBW235" s="598"/>
      <c r="DBX235" s="598"/>
      <c r="DBY235" s="598"/>
      <c r="DBZ235" s="598"/>
      <c r="DCA235" s="600"/>
      <c r="DCB235" s="599"/>
      <c r="DCC235" s="599"/>
      <c r="DCD235" s="599"/>
      <c r="DCE235" s="360"/>
      <c r="DCF235" s="600"/>
      <c r="DCG235" s="600"/>
      <c r="DCH235" s="600"/>
      <c r="DCI235" s="598"/>
      <c r="DCJ235" s="598"/>
      <c r="DCK235" s="598"/>
      <c r="DCL235" s="598"/>
      <c r="DCM235" s="598"/>
      <c r="DCN235" s="598"/>
      <c r="DCO235" s="598"/>
      <c r="DCP235" s="598"/>
      <c r="DCQ235" s="600"/>
      <c r="DCR235" s="599"/>
      <c r="DCS235" s="599"/>
      <c r="DCT235" s="599"/>
      <c r="DCU235" s="360"/>
      <c r="DCV235" s="600"/>
      <c r="DCW235" s="600"/>
      <c r="DCX235" s="600"/>
      <c r="DCY235" s="598"/>
      <c r="DCZ235" s="598"/>
      <c r="DDA235" s="598"/>
      <c r="DDB235" s="598"/>
      <c r="DDC235" s="598"/>
      <c r="DDD235" s="598"/>
      <c r="DDE235" s="598"/>
      <c r="DDF235" s="598"/>
      <c r="DDG235" s="600"/>
      <c r="DDH235" s="599"/>
      <c r="DDI235" s="599"/>
      <c r="DDJ235" s="599"/>
      <c r="DDK235" s="360"/>
      <c r="DDL235" s="600"/>
      <c r="DDM235" s="600"/>
      <c r="DDN235" s="600"/>
      <c r="DDO235" s="598"/>
      <c r="DDP235" s="598"/>
      <c r="DDQ235" s="598"/>
      <c r="DDR235" s="598"/>
      <c r="DDS235" s="598"/>
      <c r="DDT235" s="598"/>
      <c r="DDU235" s="598"/>
      <c r="DDV235" s="598"/>
      <c r="DDW235" s="600"/>
      <c r="DDX235" s="599"/>
      <c r="DDY235" s="599"/>
      <c r="DDZ235" s="599"/>
      <c r="DEA235" s="360"/>
      <c r="DEB235" s="600"/>
      <c r="DEC235" s="600"/>
      <c r="DED235" s="600"/>
      <c r="DEE235" s="598"/>
      <c r="DEF235" s="598"/>
      <c r="DEG235" s="598"/>
      <c r="DEH235" s="598"/>
      <c r="DEI235" s="598"/>
      <c r="DEJ235" s="598"/>
      <c r="DEK235" s="598"/>
      <c r="DEL235" s="598"/>
      <c r="DEM235" s="600"/>
      <c r="DEN235" s="599"/>
      <c r="DEO235" s="599"/>
      <c r="DEP235" s="599"/>
      <c r="DEQ235" s="360"/>
      <c r="DER235" s="600"/>
      <c r="DES235" s="600"/>
      <c r="DET235" s="600"/>
      <c r="DEU235" s="598"/>
      <c r="DEV235" s="598"/>
      <c r="DEW235" s="598"/>
      <c r="DEX235" s="598"/>
      <c r="DEY235" s="598"/>
      <c r="DEZ235" s="598"/>
      <c r="DFA235" s="598"/>
      <c r="DFB235" s="598"/>
      <c r="DFC235" s="600"/>
      <c r="DFD235" s="599"/>
      <c r="DFE235" s="599"/>
      <c r="DFF235" s="599"/>
      <c r="DFG235" s="360"/>
      <c r="DFH235" s="600"/>
      <c r="DFI235" s="600"/>
      <c r="DFJ235" s="600"/>
      <c r="DFK235" s="598"/>
      <c r="DFL235" s="598"/>
      <c r="DFM235" s="598"/>
      <c r="DFN235" s="598"/>
      <c r="DFO235" s="598"/>
      <c r="DFP235" s="598"/>
      <c r="DFQ235" s="598"/>
      <c r="DFR235" s="598"/>
      <c r="DFS235" s="600"/>
      <c r="DFT235" s="599"/>
      <c r="DFU235" s="599"/>
      <c r="DFV235" s="599"/>
      <c r="DFW235" s="360"/>
      <c r="DFX235" s="600"/>
      <c r="DFY235" s="600"/>
      <c r="DFZ235" s="600"/>
      <c r="DGA235" s="598"/>
      <c r="DGB235" s="598"/>
      <c r="DGC235" s="598"/>
      <c r="DGD235" s="598"/>
      <c r="DGE235" s="598"/>
      <c r="DGF235" s="598"/>
      <c r="DGG235" s="598"/>
      <c r="DGH235" s="598"/>
      <c r="DGI235" s="600"/>
      <c r="DGJ235" s="599"/>
      <c r="DGK235" s="599"/>
      <c r="DGL235" s="599"/>
      <c r="DGM235" s="360"/>
      <c r="DGN235" s="600"/>
      <c r="DGO235" s="600"/>
      <c r="DGP235" s="600"/>
      <c r="DGQ235" s="598"/>
      <c r="DGR235" s="598"/>
      <c r="DGS235" s="598"/>
      <c r="DGT235" s="598"/>
      <c r="DGU235" s="598"/>
      <c r="DGV235" s="598"/>
      <c r="DGW235" s="598"/>
      <c r="DGX235" s="598"/>
      <c r="DGY235" s="600"/>
      <c r="DGZ235" s="599"/>
      <c r="DHA235" s="599"/>
      <c r="DHB235" s="599"/>
      <c r="DHC235" s="360"/>
      <c r="DHD235" s="600"/>
      <c r="DHE235" s="600"/>
      <c r="DHF235" s="600"/>
      <c r="DHG235" s="598"/>
      <c r="DHH235" s="598"/>
      <c r="DHI235" s="598"/>
      <c r="DHJ235" s="598"/>
      <c r="DHK235" s="598"/>
      <c r="DHL235" s="598"/>
      <c r="DHM235" s="598"/>
      <c r="DHN235" s="598"/>
      <c r="DHO235" s="600"/>
      <c r="DHP235" s="599"/>
      <c r="DHQ235" s="599"/>
      <c r="DHR235" s="599"/>
      <c r="DHS235" s="360"/>
      <c r="DHT235" s="600"/>
      <c r="DHU235" s="600"/>
      <c r="DHV235" s="600"/>
      <c r="DHW235" s="598"/>
      <c r="DHX235" s="598"/>
      <c r="DHY235" s="598"/>
      <c r="DHZ235" s="598"/>
      <c r="DIA235" s="598"/>
      <c r="DIB235" s="598"/>
      <c r="DIC235" s="598"/>
      <c r="DID235" s="598"/>
      <c r="DIE235" s="600"/>
      <c r="DIF235" s="599"/>
      <c r="DIG235" s="599"/>
      <c r="DIH235" s="599"/>
      <c r="DII235" s="360"/>
      <c r="DIJ235" s="600"/>
      <c r="DIK235" s="600"/>
      <c r="DIL235" s="600"/>
      <c r="DIM235" s="598"/>
      <c r="DIN235" s="598"/>
      <c r="DIO235" s="598"/>
      <c r="DIP235" s="598"/>
      <c r="DIQ235" s="598"/>
      <c r="DIR235" s="598"/>
      <c r="DIS235" s="598"/>
      <c r="DIT235" s="598"/>
      <c r="DIU235" s="600"/>
      <c r="DIV235" s="599"/>
      <c r="DIW235" s="599"/>
      <c r="DIX235" s="599"/>
      <c r="DIY235" s="360"/>
      <c r="DIZ235" s="600"/>
      <c r="DJA235" s="600"/>
      <c r="DJB235" s="600"/>
      <c r="DJC235" s="598"/>
      <c r="DJD235" s="598"/>
      <c r="DJE235" s="598"/>
      <c r="DJF235" s="598"/>
      <c r="DJG235" s="598"/>
      <c r="DJH235" s="598"/>
      <c r="DJI235" s="598"/>
      <c r="DJJ235" s="598"/>
      <c r="DJK235" s="600"/>
      <c r="DJL235" s="599"/>
      <c r="DJM235" s="599"/>
      <c r="DJN235" s="599"/>
      <c r="DJO235" s="360"/>
      <c r="DJP235" s="600"/>
      <c r="DJQ235" s="600"/>
      <c r="DJR235" s="600"/>
      <c r="DJS235" s="598"/>
      <c r="DJT235" s="598"/>
      <c r="DJU235" s="598"/>
      <c r="DJV235" s="598"/>
      <c r="DJW235" s="598"/>
      <c r="DJX235" s="598"/>
      <c r="DJY235" s="598"/>
      <c r="DJZ235" s="598"/>
      <c r="DKA235" s="600"/>
      <c r="DKB235" s="599"/>
      <c r="DKC235" s="599"/>
      <c r="DKD235" s="599"/>
      <c r="DKE235" s="360"/>
      <c r="DKF235" s="600"/>
      <c r="DKG235" s="600"/>
      <c r="DKH235" s="600"/>
      <c r="DKI235" s="598"/>
      <c r="DKJ235" s="598"/>
      <c r="DKK235" s="598"/>
      <c r="DKL235" s="598"/>
      <c r="DKM235" s="598"/>
      <c r="DKN235" s="598"/>
      <c r="DKO235" s="598"/>
      <c r="DKP235" s="598"/>
      <c r="DKQ235" s="600"/>
      <c r="DKR235" s="599"/>
      <c r="DKS235" s="599"/>
      <c r="DKT235" s="599"/>
      <c r="DKU235" s="360"/>
      <c r="DKV235" s="600"/>
      <c r="DKW235" s="600"/>
      <c r="DKX235" s="600"/>
      <c r="DKY235" s="598"/>
      <c r="DKZ235" s="598"/>
      <c r="DLA235" s="598"/>
      <c r="DLB235" s="598"/>
      <c r="DLC235" s="598"/>
      <c r="DLD235" s="598"/>
      <c r="DLE235" s="598"/>
      <c r="DLF235" s="598"/>
      <c r="DLG235" s="600"/>
      <c r="DLH235" s="599"/>
      <c r="DLI235" s="599"/>
      <c r="DLJ235" s="599"/>
      <c r="DLK235" s="360"/>
      <c r="DLL235" s="600"/>
      <c r="DLM235" s="600"/>
      <c r="DLN235" s="600"/>
      <c r="DLO235" s="598"/>
      <c r="DLP235" s="598"/>
      <c r="DLQ235" s="598"/>
      <c r="DLR235" s="598"/>
      <c r="DLS235" s="598"/>
      <c r="DLT235" s="598"/>
      <c r="DLU235" s="598"/>
      <c r="DLV235" s="598"/>
      <c r="DLW235" s="600"/>
      <c r="DLX235" s="599"/>
      <c r="DLY235" s="599"/>
      <c r="DLZ235" s="599"/>
      <c r="DMA235" s="360"/>
      <c r="DMB235" s="600"/>
      <c r="DMC235" s="600"/>
      <c r="DMD235" s="600"/>
      <c r="DME235" s="598"/>
      <c r="DMF235" s="598"/>
      <c r="DMG235" s="598"/>
      <c r="DMH235" s="598"/>
      <c r="DMI235" s="598"/>
      <c r="DMJ235" s="598"/>
      <c r="DMK235" s="598"/>
      <c r="DML235" s="598"/>
      <c r="DMM235" s="600"/>
      <c r="DMN235" s="599"/>
      <c r="DMO235" s="599"/>
      <c r="DMP235" s="599"/>
      <c r="DMQ235" s="360"/>
      <c r="DMR235" s="600"/>
      <c r="DMS235" s="600"/>
      <c r="DMT235" s="600"/>
      <c r="DMU235" s="598"/>
      <c r="DMV235" s="598"/>
      <c r="DMW235" s="598"/>
      <c r="DMX235" s="598"/>
      <c r="DMY235" s="598"/>
      <c r="DMZ235" s="598"/>
      <c r="DNA235" s="598"/>
      <c r="DNB235" s="598"/>
      <c r="DNC235" s="600"/>
      <c r="DND235" s="599"/>
      <c r="DNE235" s="599"/>
      <c r="DNF235" s="599"/>
      <c r="DNG235" s="360"/>
      <c r="DNH235" s="600"/>
      <c r="DNI235" s="600"/>
      <c r="DNJ235" s="600"/>
      <c r="DNK235" s="598"/>
      <c r="DNL235" s="598"/>
      <c r="DNM235" s="598"/>
      <c r="DNN235" s="598"/>
      <c r="DNO235" s="598"/>
      <c r="DNP235" s="598"/>
      <c r="DNQ235" s="598"/>
      <c r="DNR235" s="598"/>
      <c r="DNS235" s="600"/>
      <c r="DNT235" s="599"/>
      <c r="DNU235" s="599"/>
      <c r="DNV235" s="599"/>
      <c r="DNW235" s="360"/>
      <c r="DNX235" s="600"/>
      <c r="DNY235" s="600"/>
      <c r="DNZ235" s="600"/>
      <c r="DOA235" s="598"/>
      <c r="DOB235" s="598"/>
      <c r="DOC235" s="598"/>
      <c r="DOD235" s="598"/>
      <c r="DOE235" s="598"/>
      <c r="DOF235" s="598"/>
      <c r="DOG235" s="598"/>
      <c r="DOH235" s="598"/>
      <c r="DOI235" s="600"/>
      <c r="DOJ235" s="599"/>
      <c r="DOK235" s="599"/>
      <c r="DOL235" s="599"/>
      <c r="DOM235" s="360"/>
      <c r="DON235" s="600"/>
      <c r="DOO235" s="600"/>
      <c r="DOP235" s="600"/>
      <c r="DOQ235" s="598"/>
      <c r="DOR235" s="598"/>
      <c r="DOS235" s="598"/>
      <c r="DOT235" s="598"/>
      <c r="DOU235" s="598"/>
      <c r="DOV235" s="598"/>
      <c r="DOW235" s="598"/>
      <c r="DOX235" s="598"/>
      <c r="DOY235" s="600"/>
      <c r="DOZ235" s="599"/>
      <c r="DPA235" s="599"/>
      <c r="DPB235" s="599"/>
      <c r="DPC235" s="360"/>
      <c r="DPD235" s="600"/>
      <c r="DPE235" s="600"/>
      <c r="DPF235" s="600"/>
      <c r="DPG235" s="598"/>
      <c r="DPH235" s="598"/>
      <c r="DPI235" s="598"/>
      <c r="DPJ235" s="598"/>
      <c r="DPK235" s="598"/>
      <c r="DPL235" s="598"/>
      <c r="DPM235" s="598"/>
      <c r="DPN235" s="598"/>
      <c r="DPO235" s="600"/>
      <c r="DPP235" s="599"/>
      <c r="DPQ235" s="599"/>
      <c r="DPR235" s="599"/>
      <c r="DPS235" s="360"/>
      <c r="DPT235" s="600"/>
      <c r="DPU235" s="600"/>
      <c r="DPV235" s="600"/>
      <c r="DPW235" s="598"/>
      <c r="DPX235" s="598"/>
      <c r="DPY235" s="598"/>
      <c r="DPZ235" s="598"/>
      <c r="DQA235" s="598"/>
      <c r="DQB235" s="598"/>
      <c r="DQC235" s="598"/>
      <c r="DQD235" s="598"/>
      <c r="DQE235" s="600"/>
      <c r="DQF235" s="599"/>
      <c r="DQG235" s="599"/>
      <c r="DQH235" s="599"/>
      <c r="DQI235" s="360"/>
      <c r="DQJ235" s="600"/>
      <c r="DQK235" s="600"/>
      <c r="DQL235" s="600"/>
      <c r="DQM235" s="598"/>
      <c r="DQN235" s="598"/>
      <c r="DQO235" s="598"/>
      <c r="DQP235" s="598"/>
      <c r="DQQ235" s="598"/>
      <c r="DQR235" s="598"/>
      <c r="DQS235" s="598"/>
      <c r="DQT235" s="598"/>
      <c r="DQU235" s="600"/>
      <c r="DQV235" s="599"/>
      <c r="DQW235" s="599"/>
      <c r="DQX235" s="599"/>
      <c r="DQY235" s="360"/>
      <c r="DQZ235" s="600"/>
      <c r="DRA235" s="600"/>
      <c r="DRB235" s="600"/>
      <c r="DRC235" s="598"/>
      <c r="DRD235" s="598"/>
      <c r="DRE235" s="598"/>
      <c r="DRF235" s="598"/>
      <c r="DRG235" s="598"/>
      <c r="DRH235" s="598"/>
      <c r="DRI235" s="598"/>
      <c r="DRJ235" s="598"/>
      <c r="DRK235" s="600"/>
      <c r="DRL235" s="599"/>
      <c r="DRM235" s="599"/>
      <c r="DRN235" s="599"/>
      <c r="DRO235" s="360"/>
      <c r="DRP235" s="600"/>
      <c r="DRQ235" s="600"/>
      <c r="DRR235" s="600"/>
      <c r="DRS235" s="598"/>
      <c r="DRT235" s="598"/>
      <c r="DRU235" s="598"/>
      <c r="DRV235" s="598"/>
      <c r="DRW235" s="598"/>
      <c r="DRX235" s="598"/>
      <c r="DRY235" s="598"/>
      <c r="DRZ235" s="598"/>
      <c r="DSA235" s="600"/>
      <c r="DSB235" s="599"/>
      <c r="DSC235" s="599"/>
      <c r="DSD235" s="599"/>
      <c r="DSE235" s="360"/>
      <c r="DSF235" s="600"/>
      <c r="DSG235" s="600"/>
      <c r="DSH235" s="600"/>
      <c r="DSI235" s="598"/>
      <c r="DSJ235" s="598"/>
      <c r="DSK235" s="598"/>
      <c r="DSL235" s="598"/>
      <c r="DSM235" s="598"/>
      <c r="DSN235" s="598"/>
      <c r="DSO235" s="598"/>
      <c r="DSP235" s="598"/>
      <c r="DSQ235" s="600"/>
      <c r="DSR235" s="599"/>
      <c r="DSS235" s="599"/>
      <c r="DST235" s="599"/>
      <c r="DSU235" s="360"/>
      <c r="DSV235" s="600"/>
      <c r="DSW235" s="600"/>
      <c r="DSX235" s="600"/>
      <c r="DSY235" s="598"/>
      <c r="DSZ235" s="598"/>
      <c r="DTA235" s="598"/>
      <c r="DTB235" s="598"/>
      <c r="DTC235" s="598"/>
      <c r="DTD235" s="598"/>
      <c r="DTE235" s="598"/>
      <c r="DTF235" s="598"/>
      <c r="DTG235" s="600"/>
      <c r="DTH235" s="599"/>
      <c r="DTI235" s="599"/>
      <c r="DTJ235" s="599"/>
      <c r="DTK235" s="360"/>
      <c r="DTL235" s="600"/>
      <c r="DTM235" s="600"/>
      <c r="DTN235" s="600"/>
      <c r="DTO235" s="598"/>
      <c r="DTP235" s="598"/>
      <c r="DTQ235" s="598"/>
      <c r="DTR235" s="598"/>
      <c r="DTS235" s="598"/>
      <c r="DTT235" s="598"/>
      <c r="DTU235" s="598"/>
      <c r="DTV235" s="598"/>
      <c r="DTW235" s="600"/>
      <c r="DTX235" s="599"/>
      <c r="DTY235" s="599"/>
      <c r="DTZ235" s="599"/>
      <c r="DUA235" s="360"/>
      <c r="DUB235" s="600"/>
      <c r="DUC235" s="600"/>
      <c r="DUD235" s="600"/>
      <c r="DUE235" s="598"/>
      <c r="DUF235" s="598"/>
      <c r="DUG235" s="598"/>
      <c r="DUH235" s="598"/>
      <c r="DUI235" s="598"/>
      <c r="DUJ235" s="598"/>
      <c r="DUK235" s="598"/>
      <c r="DUL235" s="598"/>
      <c r="DUM235" s="600"/>
      <c r="DUN235" s="599"/>
      <c r="DUO235" s="599"/>
      <c r="DUP235" s="599"/>
      <c r="DUQ235" s="360"/>
      <c r="DUR235" s="600"/>
      <c r="DUS235" s="600"/>
      <c r="DUT235" s="600"/>
      <c r="DUU235" s="598"/>
      <c r="DUV235" s="598"/>
      <c r="DUW235" s="598"/>
      <c r="DUX235" s="598"/>
      <c r="DUY235" s="598"/>
      <c r="DUZ235" s="598"/>
      <c r="DVA235" s="598"/>
      <c r="DVB235" s="598"/>
      <c r="DVC235" s="600"/>
      <c r="DVD235" s="599"/>
      <c r="DVE235" s="599"/>
      <c r="DVF235" s="599"/>
      <c r="DVG235" s="360"/>
      <c r="DVH235" s="600"/>
      <c r="DVI235" s="600"/>
      <c r="DVJ235" s="600"/>
      <c r="DVK235" s="598"/>
      <c r="DVL235" s="598"/>
      <c r="DVM235" s="598"/>
      <c r="DVN235" s="598"/>
      <c r="DVO235" s="598"/>
      <c r="DVP235" s="598"/>
      <c r="DVQ235" s="598"/>
      <c r="DVR235" s="598"/>
      <c r="DVS235" s="600"/>
      <c r="DVT235" s="599"/>
      <c r="DVU235" s="599"/>
      <c r="DVV235" s="599"/>
      <c r="DVW235" s="360"/>
      <c r="DVX235" s="600"/>
      <c r="DVY235" s="600"/>
      <c r="DVZ235" s="600"/>
      <c r="DWA235" s="598"/>
      <c r="DWB235" s="598"/>
      <c r="DWC235" s="598"/>
      <c r="DWD235" s="598"/>
      <c r="DWE235" s="598"/>
      <c r="DWF235" s="598"/>
      <c r="DWG235" s="598"/>
      <c r="DWH235" s="598"/>
      <c r="DWI235" s="600"/>
      <c r="DWJ235" s="599"/>
      <c r="DWK235" s="599"/>
      <c r="DWL235" s="599"/>
      <c r="DWM235" s="360"/>
      <c r="DWN235" s="600"/>
      <c r="DWO235" s="600"/>
      <c r="DWP235" s="600"/>
      <c r="DWQ235" s="598"/>
      <c r="DWR235" s="598"/>
      <c r="DWS235" s="598"/>
      <c r="DWT235" s="598"/>
      <c r="DWU235" s="598"/>
      <c r="DWV235" s="598"/>
      <c r="DWW235" s="598"/>
      <c r="DWX235" s="598"/>
      <c r="DWY235" s="600"/>
      <c r="DWZ235" s="599"/>
      <c r="DXA235" s="599"/>
      <c r="DXB235" s="599"/>
      <c r="DXC235" s="360"/>
      <c r="DXD235" s="600"/>
      <c r="DXE235" s="600"/>
      <c r="DXF235" s="600"/>
      <c r="DXG235" s="598"/>
      <c r="DXH235" s="598"/>
      <c r="DXI235" s="598"/>
      <c r="DXJ235" s="598"/>
      <c r="DXK235" s="598"/>
      <c r="DXL235" s="598"/>
      <c r="DXM235" s="598"/>
      <c r="DXN235" s="598"/>
      <c r="DXO235" s="600"/>
      <c r="DXP235" s="599"/>
      <c r="DXQ235" s="599"/>
      <c r="DXR235" s="599"/>
      <c r="DXS235" s="360"/>
      <c r="DXT235" s="600"/>
      <c r="DXU235" s="600"/>
      <c r="DXV235" s="600"/>
      <c r="DXW235" s="598"/>
      <c r="DXX235" s="598"/>
      <c r="DXY235" s="598"/>
      <c r="DXZ235" s="598"/>
      <c r="DYA235" s="598"/>
      <c r="DYB235" s="598"/>
      <c r="DYC235" s="598"/>
      <c r="DYD235" s="598"/>
      <c r="DYE235" s="600"/>
      <c r="DYF235" s="599"/>
      <c r="DYG235" s="599"/>
      <c r="DYH235" s="599"/>
      <c r="DYI235" s="360"/>
      <c r="DYJ235" s="600"/>
      <c r="DYK235" s="600"/>
      <c r="DYL235" s="600"/>
      <c r="DYM235" s="598"/>
      <c r="DYN235" s="598"/>
      <c r="DYO235" s="598"/>
      <c r="DYP235" s="598"/>
      <c r="DYQ235" s="598"/>
      <c r="DYR235" s="598"/>
      <c r="DYS235" s="598"/>
      <c r="DYT235" s="598"/>
      <c r="DYU235" s="600"/>
      <c r="DYV235" s="599"/>
      <c r="DYW235" s="599"/>
      <c r="DYX235" s="599"/>
      <c r="DYY235" s="360"/>
      <c r="DYZ235" s="600"/>
      <c r="DZA235" s="600"/>
      <c r="DZB235" s="600"/>
      <c r="DZC235" s="598"/>
      <c r="DZD235" s="598"/>
      <c r="DZE235" s="598"/>
      <c r="DZF235" s="598"/>
      <c r="DZG235" s="598"/>
      <c r="DZH235" s="598"/>
      <c r="DZI235" s="598"/>
      <c r="DZJ235" s="598"/>
      <c r="DZK235" s="600"/>
      <c r="DZL235" s="599"/>
      <c r="DZM235" s="599"/>
      <c r="DZN235" s="599"/>
      <c r="DZO235" s="360"/>
      <c r="DZP235" s="600"/>
      <c r="DZQ235" s="600"/>
      <c r="DZR235" s="600"/>
      <c r="DZS235" s="598"/>
      <c r="DZT235" s="598"/>
      <c r="DZU235" s="598"/>
      <c r="DZV235" s="598"/>
      <c r="DZW235" s="598"/>
      <c r="DZX235" s="598"/>
      <c r="DZY235" s="598"/>
      <c r="DZZ235" s="598"/>
      <c r="EAA235" s="600"/>
      <c r="EAB235" s="599"/>
      <c r="EAC235" s="599"/>
      <c r="EAD235" s="599"/>
      <c r="EAE235" s="360"/>
      <c r="EAF235" s="600"/>
      <c r="EAG235" s="600"/>
      <c r="EAH235" s="600"/>
      <c r="EAI235" s="598"/>
      <c r="EAJ235" s="598"/>
      <c r="EAK235" s="598"/>
      <c r="EAL235" s="598"/>
      <c r="EAM235" s="598"/>
      <c r="EAN235" s="598"/>
      <c r="EAO235" s="598"/>
      <c r="EAP235" s="598"/>
      <c r="EAQ235" s="600"/>
      <c r="EAR235" s="599"/>
      <c r="EAS235" s="599"/>
      <c r="EAT235" s="599"/>
      <c r="EAU235" s="360"/>
      <c r="EAV235" s="600"/>
      <c r="EAW235" s="600"/>
      <c r="EAX235" s="600"/>
      <c r="EAY235" s="598"/>
      <c r="EAZ235" s="598"/>
      <c r="EBA235" s="598"/>
      <c r="EBB235" s="598"/>
      <c r="EBC235" s="598"/>
      <c r="EBD235" s="598"/>
      <c r="EBE235" s="598"/>
      <c r="EBF235" s="598"/>
      <c r="EBG235" s="600"/>
      <c r="EBH235" s="599"/>
      <c r="EBI235" s="599"/>
      <c r="EBJ235" s="599"/>
      <c r="EBK235" s="360"/>
      <c r="EBL235" s="600"/>
      <c r="EBM235" s="600"/>
      <c r="EBN235" s="600"/>
      <c r="EBO235" s="598"/>
      <c r="EBP235" s="598"/>
      <c r="EBQ235" s="598"/>
      <c r="EBR235" s="598"/>
      <c r="EBS235" s="598"/>
      <c r="EBT235" s="598"/>
      <c r="EBU235" s="598"/>
      <c r="EBV235" s="598"/>
      <c r="EBW235" s="600"/>
      <c r="EBX235" s="599"/>
      <c r="EBY235" s="599"/>
      <c r="EBZ235" s="599"/>
      <c r="ECA235" s="360"/>
      <c r="ECB235" s="600"/>
      <c r="ECC235" s="600"/>
      <c r="ECD235" s="600"/>
      <c r="ECE235" s="598"/>
      <c r="ECF235" s="598"/>
      <c r="ECG235" s="598"/>
      <c r="ECH235" s="598"/>
      <c r="ECI235" s="598"/>
      <c r="ECJ235" s="598"/>
      <c r="ECK235" s="598"/>
      <c r="ECL235" s="598"/>
      <c r="ECM235" s="600"/>
      <c r="ECN235" s="599"/>
      <c r="ECO235" s="599"/>
      <c r="ECP235" s="599"/>
      <c r="ECQ235" s="360"/>
      <c r="ECR235" s="600"/>
      <c r="ECS235" s="600"/>
      <c r="ECT235" s="600"/>
      <c r="ECU235" s="598"/>
      <c r="ECV235" s="598"/>
      <c r="ECW235" s="598"/>
      <c r="ECX235" s="598"/>
      <c r="ECY235" s="598"/>
      <c r="ECZ235" s="598"/>
      <c r="EDA235" s="598"/>
      <c r="EDB235" s="598"/>
      <c r="EDC235" s="600"/>
      <c r="EDD235" s="599"/>
      <c r="EDE235" s="599"/>
      <c r="EDF235" s="599"/>
      <c r="EDG235" s="360"/>
      <c r="EDH235" s="600"/>
      <c r="EDI235" s="600"/>
      <c r="EDJ235" s="600"/>
      <c r="EDK235" s="598"/>
      <c r="EDL235" s="598"/>
      <c r="EDM235" s="598"/>
      <c r="EDN235" s="598"/>
      <c r="EDO235" s="598"/>
      <c r="EDP235" s="598"/>
      <c r="EDQ235" s="598"/>
      <c r="EDR235" s="598"/>
      <c r="EDS235" s="600"/>
      <c r="EDT235" s="599"/>
      <c r="EDU235" s="599"/>
      <c r="EDV235" s="599"/>
      <c r="EDW235" s="360"/>
      <c r="EDX235" s="600"/>
      <c r="EDY235" s="600"/>
      <c r="EDZ235" s="600"/>
      <c r="EEA235" s="598"/>
      <c r="EEB235" s="598"/>
      <c r="EEC235" s="598"/>
      <c r="EED235" s="598"/>
      <c r="EEE235" s="598"/>
      <c r="EEF235" s="598"/>
      <c r="EEG235" s="598"/>
      <c r="EEH235" s="598"/>
      <c r="EEI235" s="600"/>
      <c r="EEJ235" s="599"/>
      <c r="EEK235" s="599"/>
      <c r="EEL235" s="599"/>
      <c r="EEM235" s="360"/>
      <c r="EEN235" s="600"/>
      <c r="EEO235" s="600"/>
      <c r="EEP235" s="600"/>
      <c r="EEQ235" s="598"/>
      <c r="EER235" s="598"/>
      <c r="EES235" s="598"/>
      <c r="EET235" s="598"/>
      <c r="EEU235" s="598"/>
      <c r="EEV235" s="598"/>
      <c r="EEW235" s="598"/>
      <c r="EEX235" s="598"/>
      <c r="EEY235" s="600"/>
      <c r="EEZ235" s="599"/>
      <c r="EFA235" s="599"/>
      <c r="EFB235" s="599"/>
      <c r="EFC235" s="360"/>
      <c r="EFD235" s="600"/>
      <c r="EFE235" s="600"/>
      <c r="EFF235" s="600"/>
      <c r="EFG235" s="598"/>
      <c r="EFH235" s="598"/>
      <c r="EFI235" s="598"/>
      <c r="EFJ235" s="598"/>
      <c r="EFK235" s="598"/>
      <c r="EFL235" s="598"/>
      <c r="EFM235" s="598"/>
      <c r="EFN235" s="598"/>
      <c r="EFO235" s="600"/>
      <c r="EFP235" s="599"/>
      <c r="EFQ235" s="599"/>
      <c r="EFR235" s="599"/>
      <c r="EFS235" s="360"/>
      <c r="EFT235" s="600"/>
      <c r="EFU235" s="600"/>
      <c r="EFV235" s="600"/>
      <c r="EFW235" s="598"/>
      <c r="EFX235" s="598"/>
      <c r="EFY235" s="598"/>
      <c r="EFZ235" s="598"/>
      <c r="EGA235" s="598"/>
      <c r="EGB235" s="598"/>
      <c r="EGC235" s="598"/>
      <c r="EGD235" s="598"/>
      <c r="EGE235" s="600"/>
      <c r="EGF235" s="599"/>
      <c r="EGG235" s="599"/>
      <c r="EGH235" s="599"/>
      <c r="EGI235" s="360"/>
      <c r="EGJ235" s="600"/>
      <c r="EGK235" s="600"/>
      <c r="EGL235" s="600"/>
      <c r="EGM235" s="598"/>
      <c r="EGN235" s="598"/>
      <c r="EGO235" s="598"/>
      <c r="EGP235" s="598"/>
      <c r="EGQ235" s="598"/>
      <c r="EGR235" s="598"/>
      <c r="EGS235" s="598"/>
      <c r="EGT235" s="598"/>
      <c r="EGU235" s="600"/>
      <c r="EGV235" s="599"/>
      <c r="EGW235" s="599"/>
      <c r="EGX235" s="599"/>
      <c r="EGY235" s="360"/>
      <c r="EGZ235" s="600"/>
      <c r="EHA235" s="600"/>
      <c r="EHB235" s="600"/>
      <c r="EHC235" s="598"/>
      <c r="EHD235" s="598"/>
      <c r="EHE235" s="598"/>
      <c r="EHF235" s="598"/>
      <c r="EHG235" s="598"/>
      <c r="EHH235" s="598"/>
      <c r="EHI235" s="598"/>
      <c r="EHJ235" s="598"/>
      <c r="EHK235" s="600"/>
      <c r="EHL235" s="599"/>
      <c r="EHM235" s="599"/>
      <c r="EHN235" s="599"/>
      <c r="EHO235" s="360"/>
      <c r="EHP235" s="600"/>
      <c r="EHQ235" s="600"/>
      <c r="EHR235" s="600"/>
      <c r="EHS235" s="598"/>
      <c r="EHT235" s="598"/>
      <c r="EHU235" s="598"/>
      <c r="EHV235" s="598"/>
      <c r="EHW235" s="598"/>
      <c r="EHX235" s="598"/>
      <c r="EHY235" s="598"/>
      <c r="EHZ235" s="598"/>
      <c r="EIA235" s="600"/>
      <c r="EIB235" s="599"/>
      <c r="EIC235" s="599"/>
      <c r="EID235" s="599"/>
      <c r="EIE235" s="360"/>
      <c r="EIF235" s="600"/>
      <c r="EIG235" s="600"/>
      <c r="EIH235" s="600"/>
      <c r="EII235" s="598"/>
      <c r="EIJ235" s="598"/>
      <c r="EIK235" s="598"/>
      <c r="EIL235" s="598"/>
      <c r="EIM235" s="598"/>
      <c r="EIN235" s="598"/>
      <c r="EIO235" s="598"/>
      <c r="EIP235" s="598"/>
      <c r="EIQ235" s="600"/>
      <c r="EIR235" s="599"/>
      <c r="EIS235" s="599"/>
      <c r="EIT235" s="599"/>
      <c r="EIU235" s="360"/>
      <c r="EIV235" s="600"/>
      <c r="EIW235" s="600"/>
      <c r="EIX235" s="600"/>
      <c r="EIY235" s="598"/>
      <c r="EIZ235" s="598"/>
      <c r="EJA235" s="598"/>
      <c r="EJB235" s="598"/>
      <c r="EJC235" s="598"/>
      <c r="EJD235" s="598"/>
      <c r="EJE235" s="598"/>
      <c r="EJF235" s="598"/>
      <c r="EJG235" s="600"/>
      <c r="EJH235" s="599"/>
      <c r="EJI235" s="599"/>
      <c r="EJJ235" s="599"/>
      <c r="EJK235" s="360"/>
      <c r="EJL235" s="600"/>
      <c r="EJM235" s="600"/>
      <c r="EJN235" s="600"/>
      <c r="EJO235" s="598"/>
      <c r="EJP235" s="598"/>
      <c r="EJQ235" s="598"/>
      <c r="EJR235" s="598"/>
      <c r="EJS235" s="598"/>
      <c r="EJT235" s="598"/>
      <c r="EJU235" s="598"/>
      <c r="EJV235" s="598"/>
      <c r="EJW235" s="600"/>
      <c r="EJX235" s="599"/>
      <c r="EJY235" s="599"/>
      <c r="EJZ235" s="599"/>
      <c r="EKA235" s="360"/>
      <c r="EKB235" s="600"/>
      <c r="EKC235" s="600"/>
      <c r="EKD235" s="600"/>
      <c r="EKE235" s="598"/>
      <c r="EKF235" s="598"/>
      <c r="EKG235" s="598"/>
      <c r="EKH235" s="598"/>
      <c r="EKI235" s="598"/>
      <c r="EKJ235" s="598"/>
      <c r="EKK235" s="598"/>
      <c r="EKL235" s="598"/>
      <c r="EKM235" s="600"/>
      <c r="EKN235" s="599"/>
      <c r="EKO235" s="599"/>
      <c r="EKP235" s="599"/>
      <c r="EKQ235" s="360"/>
      <c r="EKR235" s="600"/>
      <c r="EKS235" s="600"/>
      <c r="EKT235" s="600"/>
      <c r="EKU235" s="598"/>
      <c r="EKV235" s="598"/>
      <c r="EKW235" s="598"/>
      <c r="EKX235" s="598"/>
      <c r="EKY235" s="598"/>
      <c r="EKZ235" s="598"/>
      <c r="ELA235" s="598"/>
      <c r="ELB235" s="598"/>
      <c r="ELC235" s="600"/>
      <c r="ELD235" s="599"/>
      <c r="ELE235" s="599"/>
      <c r="ELF235" s="599"/>
      <c r="ELG235" s="360"/>
      <c r="ELH235" s="600"/>
      <c r="ELI235" s="600"/>
      <c r="ELJ235" s="600"/>
      <c r="ELK235" s="598"/>
      <c r="ELL235" s="598"/>
      <c r="ELM235" s="598"/>
      <c r="ELN235" s="598"/>
      <c r="ELO235" s="598"/>
      <c r="ELP235" s="598"/>
      <c r="ELQ235" s="598"/>
      <c r="ELR235" s="598"/>
      <c r="ELS235" s="600"/>
      <c r="ELT235" s="599"/>
      <c r="ELU235" s="599"/>
      <c r="ELV235" s="599"/>
      <c r="ELW235" s="360"/>
      <c r="ELX235" s="600"/>
      <c r="ELY235" s="600"/>
      <c r="ELZ235" s="600"/>
      <c r="EMA235" s="598"/>
      <c r="EMB235" s="598"/>
      <c r="EMC235" s="598"/>
      <c r="EMD235" s="598"/>
      <c r="EME235" s="598"/>
      <c r="EMF235" s="598"/>
      <c r="EMG235" s="598"/>
      <c r="EMH235" s="598"/>
      <c r="EMI235" s="600"/>
      <c r="EMJ235" s="599"/>
      <c r="EMK235" s="599"/>
      <c r="EML235" s="599"/>
      <c r="EMM235" s="360"/>
      <c r="EMN235" s="600"/>
      <c r="EMO235" s="600"/>
      <c r="EMP235" s="600"/>
      <c r="EMQ235" s="598"/>
      <c r="EMR235" s="598"/>
      <c r="EMS235" s="598"/>
      <c r="EMT235" s="598"/>
      <c r="EMU235" s="598"/>
      <c r="EMV235" s="598"/>
      <c r="EMW235" s="598"/>
      <c r="EMX235" s="598"/>
      <c r="EMY235" s="600"/>
      <c r="EMZ235" s="599"/>
      <c r="ENA235" s="599"/>
      <c r="ENB235" s="599"/>
      <c r="ENC235" s="360"/>
      <c r="END235" s="600"/>
      <c r="ENE235" s="600"/>
      <c r="ENF235" s="600"/>
      <c r="ENG235" s="598"/>
      <c r="ENH235" s="598"/>
      <c r="ENI235" s="598"/>
      <c r="ENJ235" s="598"/>
      <c r="ENK235" s="598"/>
      <c r="ENL235" s="598"/>
      <c r="ENM235" s="598"/>
      <c r="ENN235" s="598"/>
      <c r="ENO235" s="600"/>
      <c r="ENP235" s="599"/>
      <c r="ENQ235" s="599"/>
      <c r="ENR235" s="599"/>
      <c r="ENS235" s="360"/>
      <c r="ENT235" s="600"/>
      <c r="ENU235" s="600"/>
      <c r="ENV235" s="600"/>
      <c r="ENW235" s="598"/>
      <c r="ENX235" s="598"/>
      <c r="ENY235" s="598"/>
      <c r="ENZ235" s="598"/>
      <c r="EOA235" s="598"/>
      <c r="EOB235" s="598"/>
      <c r="EOC235" s="598"/>
      <c r="EOD235" s="598"/>
      <c r="EOE235" s="600"/>
      <c r="EOF235" s="599"/>
      <c r="EOG235" s="599"/>
      <c r="EOH235" s="599"/>
      <c r="EOI235" s="360"/>
      <c r="EOJ235" s="600"/>
      <c r="EOK235" s="600"/>
      <c r="EOL235" s="600"/>
      <c r="EOM235" s="598"/>
      <c r="EON235" s="598"/>
      <c r="EOO235" s="598"/>
      <c r="EOP235" s="598"/>
      <c r="EOQ235" s="598"/>
      <c r="EOR235" s="598"/>
      <c r="EOS235" s="598"/>
      <c r="EOT235" s="598"/>
      <c r="EOU235" s="600"/>
      <c r="EOV235" s="599"/>
      <c r="EOW235" s="599"/>
      <c r="EOX235" s="599"/>
      <c r="EOY235" s="360"/>
      <c r="EOZ235" s="600"/>
      <c r="EPA235" s="600"/>
      <c r="EPB235" s="600"/>
      <c r="EPC235" s="598"/>
      <c r="EPD235" s="598"/>
      <c r="EPE235" s="598"/>
      <c r="EPF235" s="598"/>
      <c r="EPG235" s="598"/>
      <c r="EPH235" s="598"/>
      <c r="EPI235" s="598"/>
      <c r="EPJ235" s="598"/>
      <c r="EPK235" s="600"/>
      <c r="EPL235" s="599"/>
      <c r="EPM235" s="599"/>
      <c r="EPN235" s="599"/>
      <c r="EPO235" s="360"/>
      <c r="EPP235" s="600"/>
      <c r="EPQ235" s="600"/>
      <c r="EPR235" s="600"/>
      <c r="EPS235" s="598"/>
      <c r="EPT235" s="598"/>
      <c r="EPU235" s="598"/>
      <c r="EPV235" s="598"/>
      <c r="EPW235" s="598"/>
      <c r="EPX235" s="598"/>
      <c r="EPY235" s="598"/>
      <c r="EPZ235" s="598"/>
      <c r="EQA235" s="600"/>
      <c r="EQB235" s="599"/>
      <c r="EQC235" s="599"/>
      <c r="EQD235" s="599"/>
      <c r="EQE235" s="360"/>
      <c r="EQF235" s="600"/>
      <c r="EQG235" s="600"/>
      <c r="EQH235" s="600"/>
      <c r="EQI235" s="598"/>
      <c r="EQJ235" s="598"/>
      <c r="EQK235" s="598"/>
      <c r="EQL235" s="598"/>
      <c r="EQM235" s="598"/>
      <c r="EQN235" s="598"/>
      <c r="EQO235" s="598"/>
      <c r="EQP235" s="598"/>
      <c r="EQQ235" s="600"/>
      <c r="EQR235" s="599"/>
      <c r="EQS235" s="599"/>
      <c r="EQT235" s="599"/>
      <c r="EQU235" s="360"/>
      <c r="EQV235" s="600"/>
      <c r="EQW235" s="600"/>
      <c r="EQX235" s="600"/>
      <c r="EQY235" s="598"/>
      <c r="EQZ235" s="598"/>
      <c r="ERA235" s="598"/>
      <c r="ERB235" s="598"/>
      <c r="ERC235" s="598"/>
      <c r="ERD235" s="598"/>
      <c r="ERE235" s="598"/>
      <c r="ERF235" s="598"/>
      <c r="ERG235" s="600"/>
      <c r="ERH235" s="599"/>
      <c r="ERI235" s="599"/>
      <c r="ERJ235" s="599"/>
      <c r="ERK235" s="360"/>
      <c r="ERL235" s="600"/>
      <c r="ERM235" s="600"/>
      <c r="ERN235" s="600"/>
      <c r="ERO235" s="598"/>
      <c r="ERP235" s="598"/>
      <c r="ERQ235" s="598"/>
      <c r="ERR235" s="598"/>
      <c r="ERS235" s="598"/>
      <c r="ERT235" s="598"/>
      <c r="ERU235" s="598"/>
      <c r="ERV235" s="598"/>
      <c r="ERW235" s="600"/>
      <c r="ERX235" s="599"/>
      <c r="ERY235" s="599"/>
      <c r="ERZ235" s="599"/>
      <c r="ESA235" s="360"/>
      <c r="ESB235" s="600"/>
      <c r="ESC235" s="600"/>
      <c r="ESD235" s="600"/>
      <c r="ESE235" s="598"/>
      <c r="ESF235" s="598"/>
      <c r="ESG235" s="598"/>
      <c r="ESH235" s="598"/>
      <c r="ESI235" s="598"/>
      <c r="ESJ235" s="598"/>
      <c r="ESK235" s="598"/>
      <c r="ESL235" s="598"/>
      <c r="ESM235" s="600"/>
      <c r="ESN235" s="599"/>
      <c r="ESO235" s="599"/>
      <c r="ESP235" s="599"/>
      <c r="ESQ235" s="360"/>
      <c r="ESR235" s="600"/>
      <c r="ESS235" s="600"/>
      <c r="EST235" s="600"/>
      <c r="ESU235" s="598"/>
      <c r="ESV235" s="598"/>
      <c r="ESW235" s="598"/>
      <c r="ESX235" s="598"/>
      <c r="ESY235" s="598"/>
      <c r="ESZ235" s="598"/>
      <c r="ETA235" s="598"/>
      <c r="ETB235" s="598"/>
      <c r="ETC235" s="600"/>
      <c r="ETD235" s="599"/>
      <c r="ETE235" s="599"/>
      <c r="ETF235" s="599"/>
      <c r="ETG235" s="360"/>
      <c r="ETH235" s="600"/>
      <c r="ETI235" s="600"/>
      <c r="ETJ235" s="600"/>
      <c r="ETK235" s="598"/>
      <c r="ETL235" s="598"/>
      <c r="ETM235" s="598"/>
      <c r="ETN235" s="598"/>
      <c r="ETO235" s="598"/>
      <c r="ETP235" s="598"/>
      <c r="ETQ235" s="598"/>
      <c r="ETR235" s="598"/>
      <c r="ETS235" s="600"/>
      <c r="ETT235" s="599"/>
      <c r="ETU235" s="599"/>
      <c r="ETV235" s="599"/>
      <c r="ETW235" s="360"/>
      <c r="ETX235" s="600"/>
      <c r="ETY235" s="600"/>
      <c r="ETZ235" s="600"/>
      <c r="EUA235" s="598"/>
      <c r="EUB235" s="598"/>
      <c r="EUC235" s="598"/>
      <c r="EUD235" s="598"/>
      <c r="EUE235" s="598"/>
      <c r="EUF235" s="598"/>
      <c r="EUG235" s="598"/>
      <c r="EUH235" s="598"/>
      <c r="EUI235" s="600"/>
      <c r="EUJ235" s="599"/>
      <c r="EUK235" s="599"/>
      <c r="EUL235" s="599"/>
      <c r="EUM235" s="360"/>
      <c r="EUN235" s="600"/>
      <c r="EUO235" s="600"/>
      <c r="EUP235" s="600"/>
      <c r="EUQ235" s="598"/>
      <c r="EUR235" s="598"/>
      <c r="EUS235" s="598"/>
      <c r="EUT235" s="598"/>
      <c r="EUU235" s="598"/>
      <c r="EUV235" s="598"/>
      <c r="EUW235" s="598"/>
      <c r="EUX235" s="598"/>
      <c r="EUY235" s="600"/>
      <c r="EUZ235" s="599"/>
      <c r="EVA235" s="599"/>
      <c r="EVB235" s="599"/>
      <c r="EVC235" s="360"/>
      <c r="EVD235" s="600"/>
      <c r="EVE235" s="600"/>
      <c r="EVF235" s="600"/>
      <c r="EVG235" s="598"/>
      <c r="EVH235" s="598"/>
      <c r="EVI235" s="598"/>
      <c r="EVJ235" s="598"/>
      <c r="EVK235" s="598"/>
      <c r="EVL235" s="598"/>
      <c r="EVM235" s="598"/>
      <c r="EVN235" s="598"/>
      <c r="EVO235" s="600"/>
      <c r="EVP235" s="599"/>
      <c r="EVQ235" s="599"/>
      <c r="EVR235" s="599"/>
      <c r="EVS235" s="360"/>
      <c r="EVT235" s="600"/>
      <c r="EVU235" s="600"/>
      <c r="EVV235" s="600"/>
      <c r="EVW235" s="598"/>
      <c r="EVX235" s="598"/>
      <c r="EVY235" s="598"/>
      <c r="EVZ235" s="598"/>
      <c r="EWA235" s="598"/>
      <c r="EWB235" s="598"/>
      <c r="EWC235" s="598"/>
      <c r="EWD235" s="598"/>
      <c r="EWE235" s="600"/>
      <c r="EWF235" s="599"/>
      <c r="EWG235" s="599"/>
      <c r="EWH235" s="599"/>
      <c r="EWI235" s="360"/>
      <c r="EWJ235" s="600"/>
      <c r="EWK235" s="600"/>
      <c r="EWL235" s="600"/>
      <c r="EWM235" s="598"/>
      <c r="EWN235" s="598"/>
      <c r="EWO235" s="598"/>
      <c r="EWP235" s="598"/>
      <c r="EWQ235" s="598"/>
      <c r="EWR235" s="598"/>
      <c r="EWS235" s="598"/>
      <c r="EWT235" s="598"/>
      <c r="EWU235" s="600"/>
      <c r="EWV235" s="599"/>
      <c r="EWW235" s="599"/>
      <c r="EWX235" s="599"/>
      <c r="EWY235" s="360"/>
      <c r="EWZ235" s="600"/>
      <c r="EXA235" s="600"/>
      <c r="EXB235" s="600"/>
      <c r="EXC235" s="598"/>
      <c r="EXD235" s="598"/>
      <c r="EXE235" s="598"/>
      <c r="EXF235" s="598"/>
      <c r="EXG235" s="598"/>
      <c r="EXH235" s="598"/>
      <c r="EXI235" s="598"/>
      <c r="EXJ235" s="598"/>
      <c r="EXK235" s="600"/>
      <c r="EXL235" s="599"/>
      <c r="EXM235" s="599"/>
      <c r="EXN235" s="599"/>
      <c r="EXO235" s="360"/>
      <c r="EXP235" s="600"/>
      <c r="EXQ235" s="600"/>
      <c r="EXR235" s="600"/>
      <c r="EXS235" s="598"/>
      <c r="EXT235" s="598"/>
      <c r="EXU235" s="598"/>
      <c r="EXV235" s="598"/>
      <c r="EXW235" s="598"/>
      <c r="EXX235" s="598"/>
      <c r="EXY235" s="598"/>
      <c r="EXZ235" s="598"/>
      <c r="EYA235" s="600"/>
      <c r="EYB235" s="599"/>
      <c r="EYC235" s="599"/>
      <c r="EYD235" s="599"/>
      <c r="EYE235" s="360"/>
      <c r="EYF235" s="600"/>
      <c r="EYG235" s="600"/>
      <c r="EYH235" s="600"/>
      <c r="EYI235" s="598"/>
      <c r="EYJ235" s="598"/>
      <c r="EYK235" s="598"/>
      <c r="EYL235" s="598"/>
      <c r="EYM235" s="598"/>
      <c r="EYN235" s="598"/>
      <c r="EYO235" s="598"/>
      <c r="EYP235" s="598"/>
      <c r="EYQ235" s="600"/>
      <c r="EYR235" s="599"/>
      <c r="EYS235" s="599"/>
      <c r="EYT235" s="599"/>
      <c r="EYU235" s="360"/>
      <c r="EYV235" s="600"/>
      <c r="EYW235" s="600"/>
      <c r="EYX235" s="600"/>
      <c r="EYY235" s="598"/>
      <c r="EYZ235" s="598"/>
      <c r="EZA235" s="598"/>
      <c r="EZB235" s="598"/>
      <c r="EZC235" s="598"/>
      <c r="EZD235" s="598"/>
      <c r="EZE235" s="598"/>
      <c r="EZF235" s="598"/>
      <c r="EZG235" s="600"/>
      <c r="EZH235" s="599"/>
      <c r="EZI235" s="599"/>
      <c r="EZJ235" s="599"/>
      <c r="EZK235" s="360"/>
      <c r="EZL235" s="600"/>
      <c r="EZM235" s="600"/>
      <c r="EZN235" s="600"/>
      <c r="EZO235" s="598"/>
      <c r="EZP235" s="598"/>
      <c r="EZQ235" s="598"/>
      <c r="EZR235" s="598"/>
      <c r="EZS235" s="598"/>
      <c r="EZT235" s="598"/>
      <c r="EZU235" s="598"/>
      <c r="EZV235" s="598"/>
      <c r="EZW235" s="600"/>
      <c r="EZX235" s="599"/>
      <c r="EZY235" s="599"/>
      <c r="EZZ235" s="599"/>
      <c r="FAA235" s="360"/>
      <c r="FAB235" s="600"/>
      <c r="FAC235" s="600"/>
      <c r="FAD235" s="600"/>
      <c r="FAE235" s="598"/>
      <c r="FAF235" s="598"/>
      <c r="FAG235" s="598"/>
      <c r="FAH235" s="598"/>
      <c r="FAI235" s="598"/>
      <c r="FAJ235" s="598"/>
      <c r="FAK235" s="598"/>
      <c r="FAL235" s="598"/>
      <c r="FAM235" s="600"/>
      <c r="FAN235" s="599"/>
      <c r="FAO235" s="599"/>
      <c r="FAP235" s="599"/>
      <c r="FAQ235" s="360"/>
      <c r="FAR235" s="600"/>
      <c r="FAS235" s="600"/>
      <c r="FAT235" s="600"/>
      <c r="FAU235" s="598"/>
      <c r="FAV235" s="598"/>
      <c r="FAW235" s="598"/>
      <c r="FAX235" s="598"/>
      <c r="FAY235" s="598"/>
      <c r="FAZ235" s="598"/>
      <c r="FBA235" s="598"/>
      <c r="FBB235" s="598"/>
      <c r="FBC235" s="600"/>
      <c r="FBD235" s="599"/>
      <c r="FBE235" s="599"/>
      <c r="FBF235" s="599"/>
      <c r="FBG235" s="360"/>
      <c r="FBH235" s="600"/>
      <c r="FBI235" s="600"/>
      <c r="FBJ235" s="600"/>
      <c r="FBK235" s="598"/>
      <c r="FBL235" s="598"/>
      <c r="FBM235" s="598"/>
      <c r="FBN235" s="598"/>
      <c r="FBO235" s="598"/>
      <c r="FBP235" s="598"/>
      <c r="FBQ235" s="598"/>
      <c r="FBR235" s="598"/>
      <c r="FBS235" s="600"/>
      <c r="FBT235" s="599"/>
      <c r="FBU235" s="599"/>
      <c r="FBV235" s="599"/>
      <c r="FBW235" s="360"/>
      <c r="FBX235" s="600"/>
      <c r="FBY235" s="600"/>
      <c r="FBZ235" s="600"/>
      <c r="FCA235" s="598"/>
      <c r="FCB235" s="598"/>
      <c r="FCC235" s="598"/>
      <c r="FCD235" s="598"/>
      <c r="FCE235" s="598"/>
      <c r="FCF235" s="598"/>
      <c r="FCG235" s="598"/>
      <c r="FCH235" s="598"/>
      <c r="FCI235" s="600"/>
      <c r="FCJ235" s="599"/>
      <c r="FCK235" s="599"/>
      <c r="FCL235" s="599"/>
      <c r="FCM235" s="360"/>
      <c r="FCN235" s="600"/>
      <c r="FCO235" s="600"/>
      <c r="FCP235" s="600"/>
      <c r="FCQ235" s="598"/>
      <c r="FCR235" s="598"/>
      <c r="FCS235" s="598"/>
      <c r="FCT235" s="598"/>
      <c r="FCU235" s="598"/>
      <c r="FCV235" s="598"/>
      <c r="FCW235" s="598"/>
      <c r="FCX235" s="598"/>
      <c r="FCY235" s="600"/>
      <c r="FCZ235" s="599"/>
      <c r="FDA235" s="599"/>
      <c r="FDB235" s="599"/>
      <c r="FDC235" s="360"/>
      <c r="FDD235" s="600"/>
      <c r="FDE235" s="600"/>
      <c r="FDF235" s="600"/>
      <c r="FDG235" s="598"/>
      <c r="FDH235" s="598"/>
      <c r="FDI235" s="598"/>
      <c r="FDJ235" s="598"/>
      <c r="FDK235" s="598"/>
      <c r="FDL235" s="598"/>
      <c r="FDM235" s="598"/>
      <c r="FDN235" s="598"/>
      <c r="FDO235" s="600"/>
      <c r="FDP235" s="599"/>
      <c r="FDQ235" s="599"/>
      <c r="FDR235" s="599"/>
      <c r="FDS235" s="360"/>
      <c r="FDT235" s="600"/>
      <c r="FDU235" s="600"/>
      <c r="FDV235" s="600"/>
      <c r="FDW235" s="598"/>
      <c r="FDX235" s="598"/>
      <c r="FDY235" s="598"/>
      <c r="FDZ235" s="598"/>
      <c r="FEA235" s="598"/>
      <c r="FEB235" s="598"/>
      <c r="FEC235" s="598"/>
      <c r="FED235" s="598"/>
      <c r="FEE235" s="600"/>
      <c r="FEF235" s="599"/>
      <c r="FEG235" s="599"/>
      <c r="FEH235" s="599"/>
      <c r="FEI235" s="360"/>
      <c r="FEJ235" s="600"/>
      <c r="FEK235" s="600"/>
      <c r="FEL235" s="600"/>
      <c r="FEM235" s="598"/>
      <c r="FEN235" s="598"/>
      <c r="FEO235" s="598"/>
      <c r="FEP235" s="598"/>
      <c r="FEQ235" s="598"/>
      <c r="FER235" s="598"/>
      <c r="FES235" s="598"/>
      <c r="FET235" s="598"/>
      <c r="FEU235" s="600"/>
      <c r="FEV235" s="599"/>
      <c r="FEW235" s="599"/>
      <c r="FEX235" s="599"/>
      <c r="FEY235" s="360"/>
      <c r="FEZ235" s="600"/>
      <c r="FFA235" s="600"/>
      <c r="FFB235" s="600"/>
      <c r="FFC235" s="598"/>
      <c r="FFD235" s="598"/>
      <c r="FFE235" s="598"/>
      <c r="FFF235" s="598"/>
      <c r="FFG235" s="598"/>
      <c r="FFH235" s="598"/>
      <c r="FFI235" s="598"/>
      <c r="FFJ235" s="598"/>
      <c r="FFK235" s="600"/>
      <c r="FFL235" s="599"/>
      <c r="FFM235" s="599"/>
      <c r="FFN235" s="599"/>
      <c r="FFO235" s="360"/>
      <c r="FFP235" s="600"/>
      <c r="FFQ235" s="600"/>
      <c r="FFR235" s="600"/>
      <c r="FFS235" s="598"/>
      <c r="FFT235" s="598"/>
      <c r="FFU235" s="598"/>
      <c r="FFV235" s="598"/>
      <c r="FFW235" s="598"/>
      <c r="FFX235" s="598"/>
      <c r="FFY235" s="598"/>
      <c r="FFZ235" s="598"/>
      <c r="FGA235" s="600"/>
      <c r="FGB235" s="599"/>
      <c r="FGC235" s="599"/>
      <c r="FGD235" s="599"/>
      <c r="FGE235" s="360"/>
      <c r="FGF235" s="600"/>
      <c r="FGG235" s="600"/>
      <c r="FGH235" s="600"/>
      <c r="FGI235" s="598"/>
      <c r="FGJ235" s="598"/>
      <c r="FGK235" s="598"/>
      <c r="FGL235" s="598"/>
      <c r="FGM235" s="598"/>
      <c r="FGN235" s="598"/>
      <c r="FGO235" s="598"/>
      <c r="FGP235" s="598"/>
      <c r="FGQ235" s="600"/>
      <c r="FGR235" s="599"/>
      <c r="FGS235" s="599"/>
      <c r="FGT235" s="599"/>
      <c r="FGU235" s="360"/>
      <c r="FGV235" s="600"/>
      <c r="FGW235" s="600"/>
      <c r="FGX235" s="600"/>
      <c r="FGY235" s="598"/>
      <c r="FGZ235" s="598"/>
      <c r="FHA235" s="598"/>
      <c r="FHB235" s="598"/>
      <c r="FHC235" s="598"/>
      <c r="FHD235" s="598"/>
      <c r="FHE235" s="598"/>
      <c r="FHF235" s="598"/>
      <c r="FHG235" s="600"/>
      <c r="FHH235" s="599"/>
      <c r="FHI235" s="599"/>
      <c r="FHJ235" s="599"/>
      <c r="FHK235" s="360"/>
      <c r="FHL235" s="600"/>
      <c r="FHM235" s="600"/>
      <c r="FHN235" s="600"/>
      <c r="FHO235" s="598"/>
      <c r="FHP235" s="598"/>
      <c r="FHQ235" s="598"/>
      <c r="FHR235" s="598"/>
      <c r="FHS235" s="598"/>
      <c r="FHT235" s="598"/>
      <c r="FHU235" s="598"/>
      <c r="FHV235" s="598"/>
      <c r="FHW235" s="600"/>
      <c r="FHX235" s="599"/>
      <c r="FHY235" s="599"/>
      <c r="FHZ235" s="599"/>
      <c r="FIA235" s="360"/>
      <c r="FIB235" s="600"/>
      <c r="FIC235" s="600"/>
      <c r="FID235" s="600"/>
      <c r="FIE235" s="598"/>
      <c r="FIF235" s="598"/>
      <c r="FIG235" s="598"/>
      <c r="FIH235" s="598"/>
      <c r="FII235" s="598"/>
      <c r="FIJ235" s="598"/>
      <c r="FIK235" s="598"/>
      <c r="FIL235" s="598"/>
      <c r="FIM235" s="600"/>
      <c r="FIN235" s="599"/>
      <c r="FIO235" s="599"/>
      <c r="FIP235" s="599"/>
      <c r="FIQ235" s="360"/>
      <c r="FIR235" s="600"/>
      <c r="FIS235" s="600"/>
      <c r="FIT235" s="600"/>
      <c r="FIU235" s="598"/>
      <c r="FIV235" s="598"/>
      <c r="FIW235" s="598"/>
      <c r="FIX235" s="598"/>
      <c r="FIY235" s="598"/>
      <c r="FIZ235" s="598"/>
      <c r="FJA235" s="598"/>
      <c r="FJB235" s="598"/>
      <c r="FJC235" s="600"/>
      <c r="FJD235" s="599"/>
      <c r="FJE235" s="599"/>
      <c r="FJF235" s="599"/>
      <c r="FJG235" s="360"/>
      <c r="FJH235" s="600"/>
      <c r="FJI235" s="600"/>
      <c r="FJJ235" s="600"/>
      <c r="FJK235" s="598"/>
      <c r="FJL235" s="598"/>
      <c r="FJM235" s="598"/>
      <c r="FJN235" s="598"/>
      <c r="FJO235" s="598"/>
      <c r="FJP235" s="598"/>
      <c r="FJQ235" s="598"/>
      <c r="FJR235" s="598"/>
      <c r="FJS235" s="600"/>
      <c r="FJT235" s="599"/>
      <c r="FJU235" s="599"/>
      <c r="FJV235" s="599"/>
      <c r="FJW235" s="360"/>
      <c r="FJX235" s="600"/>
      <c r="FJY235" s="600"/>
      <c r="FJZ235" s="600"/>
      <c r="FKA235" s="598"/>
      <c r="FKB235" s="598"/>
      <c r="FKC235" s="598"/>
      <c r="FKD235" s="598"/>
      <c r="FKE235" s="598"/>
      <c r="FKF235" s="598"/>
      <c r="FKG235" s="598"/>
      <c r="FKH235" s="598"/>
      <c r="FKI235" s="600"/>
      <c r="FKJ235" s="599"/>
      <c r="FKK235" s="599"/>
      <c r="FKL235" s="599"/>
      <c r="FKM235" s="360"/>
      <c r="FKN235" s="600"/>
      <c r="FKO235" s="600"/>
      <c r="FKP235" s="600"/>
      <c r="FKQ235" s="598"/>
      <c r="FKR235" s="598"/>
      <c r="FKS235" s="598"/>
      <c r="FKT235" s="598"/>
      <c r="FKU235" s="598"/>
      <c r="FKV235" s="598"/>
      <c r="FKW235" s="598"/>
      <c r="FKX235" s="598"/>
      <c r="FKY235" s="600"/>
      <c r="FKZ235" s="599"/>
      <c r="FLA235" s="599"/>
      <c r="FLB235" s="599"/>
      <c r="FLC235" s="360"/>
      <c r="FLD235" s="600"/>
      <c r="FLE235" s="600"/>
      <c r="FLF235" s="600"/>
      <c r="FLG235" s="598"/>
      <c r="FLH235" s="598"/>
      <c r="FLI235" s="598"/>
      <c r="FLJ235" s="598"/>
      <c r="FLK235" s="598"/>
      <c r="FLL235" s="598"/>
      <c r="FLM235" s="598"/>
      <c r="FLN235" s="598"/>
      <c r="FLO235" s="600"/>
      <c r="FLP235" s="599"/>
      <c r="FLQ235" s="599"/>
      <c r="FLR235" s="599"/>
      <c r="FLS235" s="360"/>
      <c r="FLT235" s="600"/>
      <c r="FLU235" s="600"/>
      <c r="FLV235" s="600"/>
      <c r="FLW235" s="598"/>
      <c r="FLX235" s="598"/>
      <c r="FLY235" s="598"/>
      <c r="FLZ235" s="598"/>
      <c r="FMA235" s="598"/>
      <c r="FMB235" s="598"/>
      <c r="FMC235" s="598"/>
      <c r="FMD235" s="598"/>
      <c r="FME235" s="600"/>
      <c r="FMF235" s="599"/>
      <c r="FMG235" s="599"/>
      <c r="FMH235" s="599"/>
      <c r="FMI235" s="360"/>
      <c r="FMJ235" s="600"/>
      <c r="FMK235" s="600"/>
      <c r="FML235" s="600"/>
      <c r="FMM235" s="598"/>
      <c r="FMN235" s="598"/>
      <c r="FMO235" s="598"/>
      <c r="FMP235" s="598"/>
      <c r="FMQ235" s="598"/>
      <c r="FMR235" s="598"/>
      <c r="FMS235" s="598"/>
      <c r="FMT235" s="598"/>
      <c r="FMU235" s="600"/>
      <c r="FMV235" s="599"/>
      <c r="FMW235" s="599"/>
      <c r="FMX235" s="599"/>
      <c r="FMY235" s="360"/>
      <c r="FMZ235" s="600"/>
      <c r="FNA235" s="600"/>
      <c r="FNB235" s="600"/>
      <c r="FNC235" s="598"/>
      <c r="FND235" s="598"/>
      <c r="FNE235" s="598"/>
      <c r="FNF235" s="598"/>
      <c r="FNG235" s="598"/>
      <c r="FNH235" s="598"/>
      <c r="FNI235" s="598"/>
      <c r="FNJ235" s="598"/>
      <c r="FNK235" s="600"/>
      <c r="FNL235" s="599"/>
      <c r="FNM235" s="599"/>
      <c r="FNN235" s="599"/>
      <c r="FNO235" s="360"/>
      <c r="FNP235" s="600"/>
      <c r="FNQ235" s="600"/>
      <c r="FNR235" s="600"/>
      <c r="FNS235" s="598"/>
      <c r="FNT235" s="598"/>
      <c r="FNU235" s="598"/>
      <c r="FNV235" s="598"/>
      <c r="FNW235" s="598"/>
      <c r="FNX235" s="598"/>
      <c r="FNY235" s="598"/>
      <c r="FNZ235" s="598"/>
      <c r="FOA235" s="600"/>
      <c r="FOB235" s="599"/>
      <c r="FOC235" s="599"/>
      <c r="FOD235" s="599"/>
      <c r="FOE235" s="360"/>
      <c r="FOF235" s="600"/>
      <c r="FOG235" s="600"/>
      <c r="FOH235" s="600"/>
      <c r="FOI235" s="598"/>
      <c r="FOJ235" s="598"/>
      <c r="FOK235" s="598"/>
      <c r="FOL235" s="598"/>
      <c r="FOM235" s="598"/>
      <c r="FON235" s="598"/>
      <c r="FOO235" s="598"/>
      <c r="FOP235" s="598"/>
      <c r="FOQ235" s="600"/>
      <c r="FOR235" s="599"/>
      <c r="FOS235" s="599"/>
      <c r="FOT235" s="599"/>
      <c r="FOU235" s="360"/>
      <c r="FOV235" s="600"/>
      <c r="FOW235" s="600"/>
      <c r="FOX235" s="600"/>
      <c r="FOY235" s="598"/>
      <c r="FOZ235" s="598"/>
      <c r="FPA235" s="598"/>
      <c r="FPB235" s="598"/>
      <c r="FPC235" s="598"/>
      <c r="FPD235" s="598"/>
      <c r="FPE235" s="598"/>
      <c r="FPF235" s="598"/>
      <c r="FPG235" s="600"/>
      <c r="FPH235" s="599"/>
      <c r="FPI235" s="599"/>
      <c r="FPJ235" s="599"/>
      <c r="FPK235" s="360"/>
      <c r="FPL235" s="600"/>
      <c r="FPM235" s="600"/>
      <c r="FPN235" s="600"/>
      <c r="FPO235" s="598"/>
      <c r="FPP235" s="598"/>
      <c r="FPQ235" s="598"/>
      <c r="FPR235" s="598"/>
      <c r="FPS235" s="598"/>
      <c r="FPT235" s="598"/>
      <c r="FPU235" s="598"/>
      <c r="FPV235" s="598"/>
      <c r="FPW235" s="600"/>
      <c r="FPX235" s="599"/>
      <c r="FPY235" s="599"/>
      <c r="FPZ235" s="599"/>
      <c r="FQA235" s="360"/>
      <c r="FQB235" s="600"/>
      <c r="FQC235" s="600"/>
      <c r="FQD235" s="600"/>
      <c r="FQE235" s="598"/>
      <c r="FQF235" s="598"/>
      <c r="FQG235" s="598"/>
      <c r="FQH235" s="598"/>
      <c r="FQI235" s="598"/>
      <c r="FQJ235" s="598"/>
      <c r="FQK235" s="598"/>
      <c r="FQL235" s="598"/>
      <c r="FQM235" s="600"/>
      <c r="FQN235" s="599"/>
      <c r="FQO235" s="599"/>
      <c r="FQP235" s="599"/>
      <c r="FQQ235" s="360"/>
      <c r="FQR235" s="600"/>
      <c r="FQS235" s="600"/>
      <c r="FQT235" s="600"/>
      <c r="FQU235" s="598"/>
      <c r="FQV235" s="598"/>
      <c r="FQW235" s="598"/>
      <c r="FQX235" s="598"/>
      <c r="FQY235" s="598"/>
      <c r="FQZ235" s="598"/>
      <c r="FRA235" s="598"/>
      <c r="FRB235" s="598"/>
      <c r="FRC235" s="600"/>
      <c r="FRD235" s="599"/>
      <c r="FRE235" s="599"/>
      <c r="FRF235" s="599"/>
      <c r="FRG235" s="360"/>
      <c r="FRH235" s="600"/>
      <c r="FRI235" s="600"/>
      <c r="FRJ235" s="600"/>
      <c r="FRK235" s="598"/>
      <c r="FRL235" s="598"/>
      <c r="FRM235" s="598"/>
      <c r="FRN235" s="598"/>
      <c r="FRO235" s="598"/>
      <c r="FRP235" s="598"/>
      <c r="FRQ235" s="598"/>
      <c r="FRR235" s="598"/>
      <c r="FRS235" s="600"/>
      <c r="FRT235" s="599"/>
      <c r="FRU235" s="599"/>
      <c r="FRV235" s="599"/>
      <c r="FRW235" s="360"/>
      <c r="FRX235" s="600"/>
      <c r="FRY235" s="600"/>
      <c r="FRZ235" s="600"/>
      <c r="FSA235" s="598"/>
      <c r="FSB235" s="598"/>
      <c r="FSC235" s="598"/>
      <c r="FSD235" s="598"/>
      <c r="FSE235" s="598"/>
      <c r="FSF235" s="598"/>
      <c r="FSG235" s="598"/>
      <c r="FSH235" s="598"/>
      <c r="FSI235" s="600"/>
      <c r="FSJ235" s="599"/>
      <c r="FSK235" s="599"/>
      <c r="FSL235" s="599"/>
      <c r="FSM235" s="360"/>
      <c r="FSN235" s="600"/>
      <c r="FSO235" s="600"/>
      <c r="FSP235" s="600"/>
      <c r="FSQ235" s="598"/>
      <c r="FSR235" s="598"/>
      <c r="FSS235" s="598"/>
      <c r="FST235" s="598"/>
      <c r="FSU235" s="598"/>
      <c r="FSV235" s="598"/>
      <c r="FSW235" s="598"/>
      <c r="FSX235" s="598"/>
      <c r="FSY235" s="600"/>
      <c r="FSZ235" s="599"/>
      <c r="FTA235" s="599"/>
      <c r="FTB235" s="599"/>
      <c r="FTC235" s="360"/>
      <c r="FTD235" s="600"/>
      <c r="FTE235" s="600"/>
      <c r="FTF235" s="600"/>
      <c r="FTG235" s="598"/>
      <c r="FTH235" s="598"/>
      <c r="FTI235" s="598"/>
      <c r="FTJ235" s="598"/>
      <c r="FTK235" s="598"/>
      <c r="FTL235" s="598"/>
      <c r="FTM235" s="598"/>
      <c r="FTN235" s="598"/>
      <c r="FTO235" s="600"/>
      <c r="FTP235" s="599"/>
      <c r="FTQ235" s="599"/>
      <c r="FTR235" s="599"/>
      <c r="FTS235" s="360"/>
      <c r="FTT235" s="600"/>
      <c r="FTU235" s="600"/>
      <c r="FTV235" s="600"/>
      <c r="FTW235" s="598"/>
      <c r="FTX235" s="598"/>
      <c r="FTY235" s="598"/>
      <c r="FTZ235" s="598"/>
      <c r="FUA235" s="598"/>
      <c r="FUB235" s="598"/>
      <c r="FUC235" s="598"/>
      <c r="FUD235" s="598"/>
      <c r="FUE235" s="600"/>
      <c r="FUF235" s="599"/>
      <c r="FUG235" s="599"/>
      <c r="FUH235" s="599"/>
      <c r="FUI235" s="360"/>
      <c r="FUJ235" s="600"/>
      <c r="FUK235" s="600"/>
      <c r="FUL235" s="600"/>
      <c r="FUM235" s="598"/>
      <c r="FUN235" s="598"/>
      <c r="FUO235" s="598"/>
      <c r="FUP235" s="598"/>
      <c r="FUQ235" s="598"/>
      <c r="FUR235" s="598"/>
      <c r="FUS235" s="598"/>
      <c r="FUT235" s="598"/>
      <c r="FUU235" s="600"/>
      <c r="FUV235" s="599"/>
      <c r="FUW235" s="599"/>
      <c r="FUX235" s="599"/>
      <c r="FUY235" s="360"/>
      <c r="FUZ235" s="600"/>
      <c r="FVA235" s="600"/>
      <c r="FVB235" s="600"/>
      <c r="FVC235" s="598"/>
      <c r="FVD235" s="598"/>
      <c r="FVE235" s="598"/>
      <c r="FVF235" s="598"/>
      <c r="FVG235" s="598"/>
      <c r="FVH235" s="598"/>
      <c r="FVI235" s="598"/>
      <c r="FVJ235" s="598"/>
      <c r="FVK235" s="600"/>
      <c r="FVL235" s="599"/>
      <c r="FVM235" s="599"/>
      <c r="FVN235" s="599"/>
      <c r="FVO235" s="360"/>
      <c r="FVP235" s="600"/>
      <c r="FVQ235" s="600"/>
      <c r="FVR235" s="600"/>
      <c r="FVS235" s="598"/>
      <c r="FVT235" s="598"/>
      <c r="FVU235" s="598"/>
      <c r="FVV235" s="598"/>
      <c r="FVW235" s="598"/>
      <c r="FVX235" s="598"/>
      <c r="FVY235" s="598"/>
      <c r="FVZ235" s="598"/>
      <c r="FWA235" s="600"/>
      <c r="FWB235" s="599"/>
      <c r="FWC235" s="599"/>
      <c r="FWD235" s="599"/>
      <c r="FWE235" s="360"/>
      <c r="FWF235" s="600"/>
      <c r="FWG235" s="600"/>
      <c r="FWH235" s="600"/>
      <c r="FWI235" s="598"/>
      <c r="FWJ235" s="598"/>
      <c r="FWK235" s="598"/>
      <c r="FWL235" s="598"/>
      <c r="FWM235" s="598"/>
      <c r="FWN235" s="598"/>
      <c r="FWO235" s="598"/>
      <c r="FWP235" s="598"/>
      <c r="FWQ235" s="600"/>
      <c r="FWR235" s="599"/>
      <c r="FWS235" s="599"/>
      <c r="FWT235" s="599"/>
      <c r="FWU235" s="360"/>
      <c r="FWV235" s="600"/>
      <c r="FWW235" s="600"/>
      <c r="FWX235" s="600"/>
      <c r="FWY235" s="598"/>
      <c r="FWZ235" s="598"/>
      <c r="FXA235" s="598"/>
      <c r="FXB235" s="598"/>
      <c r="FXC235" s="598"/>
      <c r="FXD235" s="598"/>
      <c r="FXE235" s="598"/>
      <c r="FXF235" s="598"/>
      <c r="FXG235" s="600"/>
      <c r="FXH235" s="599"/>
      <c r="FXI235" s="599"/>
      <c r="FXJ235" s="599"/>
      <c r="FXK235" s="360"/>
      <c r="FXL235" s="600"/>
      <c r="FXM235" s="600"/>
      <c r="FXN235" s="600"/>
      <c r="FXO235" s="598"/>
      <c r="FXP235" s="598"/>
      <c r="FXQ235" s="598"/>
      <c r="FXR235" s="598"/>
      <c r="FXS235" s="598"/>
      <c r="FXT235" s="598"/>
      <c r="FXU235" s="598"/>
      <c r="FXV235" s="598"/>
      <c r="FXW235" s="600"/>
      <c r="FXX235" s="599"/>
      <c r="FXY235" s="599"/>
      <c r="FXZ235" s="599"/>
      <c r="FYA235" s="360"/>
      <c r="FYB235" s="600"/>
      <c r="FYC235" s="600"/>
      <c r="FYD235" s="600"/>
      <c r="FYE235" s="598"/>
      <c r="FYF235" s="598"/>
      <c r="FYG235" s="598"/>
      <c r="FYH235" s="598"/>
      <c r="FYI235" s="598"/>
      <c r="FYJ235" s="598"/>
      <c r="FYK235" s="598"/>
      <c r="FYL235" s="598"/>
      <c r="FYM235" s="600"/>
      <c r="FYN235" s="599"/>
      <c r="FYO235" s="599"/>
      <c r="FYP235" s="599"/>
      <c r="FYQ235" s="360"/>
      <c r="FYR235" s="600"/>
      <c r="FYS235" s="600"/>
      <c r="FYT235" s="600"/>
      <c r="FYU235" s="598"/>
      <c r="FYV235" s="598"/>
      <c r="FYW235" s="598"/>
      <c r="FYX235" s="598"/>
      <c r="FYY235" s="598"/>
      <c r="FYZ235" s="598"/>
      <c r="FZA235" s="598"/>
      <c r="FZB235" s="598"/>
      <c r="FZC235" s="600"/>
      <c r="FZD235" s="599"/>
      <c r="FZE235" s="599"/>
      <c r="FZF235" s="599"/>
      <c r="FZG235" s="360"/>
      <c r="FZH235" s="600"/>
      <c r="FZI235" s="600"/>
      <c r="FZJ235" s="600"/>
      <c r="FZK235" s="598"/>
      <c r="FZL235" s="598"/>
      <c r="FZM235" s="598"/>
      <c r="FZN235" s="598"/>
      <c r="FZO235" s="598"/>
      <c r="FZP235" s="598"/>
      <c r="FZQ235" s="598"/>
      <c r="FZR235" s="598"/>
      <c r="FZS235" s="600"/>
      <c r="FZT235" s="599"/>
      <c r="FZU235" s="599"/>
      <c r="FZV235" s="599"/>
      <c r="FZW235" s="360"/>
      <c r="FZX235" s="600"/>
      <c r="FZY235" s="600"/>
      <c r="FZZ235" s="600"/>
      <c r="GAA235" s="598"/>
      <c r="GAB235" s="598"/>
      <c r="GAC235" s="598"/>
      <c r="GAD235" s="598"/>
      <c r="GAE235" s="598"/>
      <c r="GAF235" s="598"/>
      <c r="GAG235" s="598"/>
      <c r="GAH235" s="598"/>
      <c r="GAI235" s="600"/>
      <c r="GAJ235" s="599"/>
      <c r="GAK235" s="599"/>
      <c r="GAL235" s="599"/>
      <c r="GAM235" s="360"/>
      <c r="GAN235" s="600"/>
      <c r="GAO235" s="600"/>
      <c r="GAP235" s="600"/>
      <c r="GAQ235" s="598"/>
      <c r="GAR235" s="598"/>
      <c r="GAS235" s="598"/>
      <c r="GAT235" s="598"/>
      <c r="GAU235" s="598"/>
      <c r="GAV235" s="598"/>
      <c r="GAW235" s="598"/>
      <c r="GAX235" s="598"/>
      <c r="GAY235" s="600"/>
      <c r="GAZ235" s="599"/>
      <c r="GBA235" s="599"/>
      <c r="GBB235" s="599"/>
      <c r="GBC235" s="360"/>
      <c r="GBD235" s="600"/>
      <c r="GBE235" s="600"/>
      <c r="GBF235" s="600"/>
      <c r="GBG235" s="598"/>
      <c r="GBH235" s="598"/>
      <c r="GBI235" s="598"/>
      <c r="GBJ235" s="598"/>
      <c r="GBK235" s="598"/>
      <c r="GBL235" s="598"/>
      <c r="GBM235" s="598"/>
      <c r="GBN235" s="598"/>
      <c r="GBO235" s="600"/>
      <c r="GBP235" s="599"/>
      <c r="GBQ235" s="599"/>
      <c r="GBR235" s="599"/>
      <c r="GBS235" s="360"/>
      <c r="GBT235" s="600"/>
      <c r="GBU235" s="600"/>
      <c r="GBV235" s="600"/>
      <c r="GBW235" s="598"/>
      <c r="GBX235" s="598"/>
      <c r="GBY235" s="598"/>
      <c r="GBZ235" s="598"/>
      <c r="GCA235" s="598"/>
      <c r="GCB235" s="598"/>
      <c r="GCC235" s="598"/>
      <c r="GCD235" s="598"/>
      <c r="GCE235" s="600"/>
      <c r="GCF235" s="599"/>
      <c r="GCG235" s="599"/>
      <c r="GCH235" s="599"/>
      <c r="GCI235" s="360"/>
      <c r="GCJ235" s="600"/>
      <c r="GCK235" s="600"/>
      <c r="GCL235" s="600"/>
      <c r="GCM235" s="598"/>
      <c r="GCN235" s="598"/>
      <c r="GCO235" s="598"/>
      <c r="GCP235" s="598"/>
      <c r="GCQ235" s="598"/>
      <c r="GCR235" s="598"/>
      <c r="GCS235" s="598"/>
      <c r="GCT235" s="598"/>
      <c r="GCU235" s="600"/>
      <c r="GCV235" s="599"/>
      <c r="GCW235" s="599"/>
      <c r="GCX235" s="599"/>
      <c r="GCY235" s="360"/>
      <c r="GCZ235" s="600"/>
      <c r="GDA235" s="600"/>
      <c r="GDB235" s="600"/>
      <c r="GDC235" s="598"/>
      <c r="GDD235" s="598"/>
      <c r="GDE235" s="598"/>
      <c r="GDF235" s="598"/>
      <c r="GDG235" s="598"/>
      <c r="GDH235" s="598"/>
      <c r="GDI235" s="598"/>
      <c r="GDJ235" s="598"/>
      <c r="GDK235" s="600"/>
      <c r="GDL235" s="599"/>
      <c r="GDM235" s="599"/>
      <c r="GDN235" s="599"/>
      <c r="GDO235" s="360"/>
      <c r="GDP235" s="600"/>
      <c r="GDQ235" s="600"/>
      <c r="GDR235" s="600"/>
      <c r="GDS235" s="598"/>
      <c r="GDT235" s="598"/>
      <c r="GDU235" s="598"/>
      <c r="GDV235" s="598"/>
      <c r="GDW235" s="598"/>
      <c r="GDX235" s="598"/>
      <c r="GDY235" s="598"/>
      <c r="GDZ235" s="598"/>
      <c r="GEA235" s="600"/>
      <c r="GEB235" s="599"/>
      <c r="GEC235" s="599"/>
      <c r="GED235" s="599"/>
      <c r="GEE235" s="360"/>
      <c r="GEF235" s="600"/>
      <c r="GEG235" s="600"/>
      <c r="GEH235" s="600"/>
      <c r="GEI235" s="598"/>
      <c r="GEJ235" s="598"/>
      <c r="GEK235" s="598"/>
      <c r="GEL235" s="598"/>
      <c r="GEM235" s="598"/>
      <c r="GEN235" s="598"/>
      <c r="GEO235" s="598"/>
      <c r="GEP235" s="598"/>
      <c r="GEQ235" s="600"/>
      <c r="GER235" s="599"/>
      <c r="GES235" s="599"/>
      <c r="GET235" s="599"/>
      <c r="GEU235" s="360"/>
      <c r="GEV235" s="600"/>
      <c r="GEW235" s="600"/>
      <c r="GEX235" s="600"/>
      <c r="GEY235" s="598"/>
      <c r="GEZ235" s="598"/>
      <c r="GFA235" s="598"/>
      <c r="GFB235" s="598"/>
      <c r="GFC235" s="598"/>
      <c r="GFD235" s="598"/>
      <c r="GFE235" s="598"/>
      <c r="GFF235" s="598"/>
      <c r="GFG235" s="600"/>
      <c r="GFH235" s="599"/>
      <c r="GFI235" s="599"/>
      <c r="GFJ235" s="599"/>
      <c r="GFK235" s="360"/>
      <c r="GFL235" s="600"/>
      <c r="GFM235" s="600"/>
      <c r="GFN235" s="600"/>
      <c r="GFO235" s="598"/>
      <c r="GFP235" s="598"/>
      <c r="GFQ235" s="598"/>
      <c r="GFR235" s="598"/>
      <c r="GFS235" s="598"/>
      <c r="GFT235" s="598"/>
      <c r="GFU235" s="598"/>
      <c r="GFV235" s="598"/>
      <c r="GFW235" s="600"/>
      <c r="GFX235" s="599"/>
      <c r="GFY235" s="599"/>
      <c r="GFZ235" s="599"/>
      <c r="GGA235" s="360"/>
      <c r="GGB235" s="600"/>
      <c r="GGC235" s="600"/>
      <c r="GGD235" s="600"/>
      <c r="GGE235" s="598"/>
      <c r="GGF235" s="598"/>
      <c r="GGG235" s="598"/>
      <c r="GGH235" s="598"/>
      <c r="GGI235" s="598"/>
      <c r="GGJ235" s="598"/>
      <c r="GGK235" s="598"/>
      <c r="GGL235" s="598"/>
      <c r="GGM235" s="600"/>
      <c r="GGN235" s="599"/>
      <c r="GGO235" s="599"/>
      <c r="GGP235" s="599"/>
      <c r="GGQ235" s="360"/>
      <c r="GGR235" s="600"/>
      <c r="GGS235" s="600"/>
      <c r="GGT235" s="600"/>
      <c r="GGU235" s="598"/>
      <c r="GGV235" s="598"/>
      <c r="GGW235" s="598"/>
      <c r="GGX235" s="598"/>
      <c r="GGY235" s="598"/>
      <c r="GGZ235" s="598"/>
      <c r="GHA235" s="598"/>
      <c r="GHB235" s="598"/>
      <c r="GHC235" s="600"/>
      <c r="GHD235" s="599"/>
      <c r="GHE235" s="599"/>
      <c r="GHF235" s="599"/>
      <c r="GHG235" s="360"/>
      <c r="GHH235" s="600"/>
      <c r="GHI235" s="600"/>
      <c r="GHJ235" s="600"/>
      <c r="GHK235" s="598"/>
      <c r="GHL235" s="598"/>
      <c r="GHM235" s="598"/>
      <c r="GHN235" s="598"/>
      <c r="GHO235" s="598"/>
      <c r="GHP235" s="598"/>
      <c r="GHQ235" s="598"/>
      <c r="GHR235" s="598"/>
      <c r="GHS235" s="600"/>
      <c r="GHT235" s="599"/>
      <c r="GHU235" s="599"/>
      <c r="GHV235" s="599"/>
      <c r="GHW235" s="360"/>
      <c r="GHX235" s="600"/>
      <c r="GHY235" s="600"/>
      <c r="GHZ235" s="600"/>
      <c r="GIA235" s="598"/>
      <c r="GIB235" s="598"/>
      <c r="GIC235" s="598"/>
      <c r="GID235" s="598"/>
      <c r="GIE235" s="598"/>
      <c r="GIF235" s="598"/>
      <c r="GIG235" s="598"/>
      <c r="GIH235" s="598"/>
      <c r="GII235" s="600"/>
      <c r="GIJ235" s="599"/>
      <c r="GIK235" s="599"/>
      <c r="GIL235" s="599"/>
      <c r="GIM235" s="360"/>
      <c r="GIN235" s="600"/>
      <c r="GIO235" s="600"/>
      <c r="GIP235" s="600"/>
      <c r="GIQ235" s="598"/>
      <c r="GIR235" s="598"/>
      <c r="GIS235" s="598"/>
      <c r="GIT235" s="598"/>
      <c r="GIU235" s="598"/>
      <c r="GIV235" s="598"/>
      <c r="GIW235" s="598"/>
      <c r="GIX235" s="598"/>
      <c r="GIY235" s="600"/>
      <c r="GIZ235" s="599"/>
      <c r="GJA235" s="599"/>
      <c r="GJB235" s="599"/>
      <c r="GJC235" s="360"/>
      <c r="GJD235" s="600"/>
      <c r="GJE235" s="600"/>
      <c r="GJF235" s="600"/>
      <c r="GJG235" s="598"/>
      <c r="GJH235" s="598"/>
      <c r="GJI235" s="598"/>
      <c r="GJJ235" s="598"/>
      <c r="GJK235" s="598"/>
      <c r="GJL235" s="598"/>
      <c r="GJM235" s="598"/>
      <c r="GJN235" s="598"/>
      <c r="GJO235" s="600"/>
      <c r="GJP235" s="599"/>
      <c r="GJQ235" s="599"/>
      <c r="GJR235" s="599"/>
      <c r="GJS235" s="360"/>
      <c r="GJT235" s="600"/>
      <c r="GJU235" s="600"/>
      <c r="GJV235" s="600"/>
      <c r="GJW235" s="598"/>
      <c r="GJX235" s="598"/>
      <c r="GJY235" s="598"/>
      <c r="GJZ235" s="598"/>
      <c r="GKA235" s="598"/>
      <c r="GKB235" s="598"/>
      <c r="GKC235" s="598"/>
      <c r="GKD235" s="598"/>
      <c r="GKE235" s="600"/>
      <c r="GKF235" s="599"/>
      <c r="GKG235" s="599"/>
      <c r="GKH235" s="599"/>
      <c r="GKI235" s="360"/>
      <c r="GKJ235" s="600"/>
      <c r="GKK235" s="600"/>
      <c r="GKL235" s="600"/>
      <c r="GKM235" s="598"/>
      <c r="GKN235" s="598"/>
      <c r="GKO235" s="598"/>
      <c r="GKP235" s="598"/>
      <c r="GKQ235" s="598"/>
      <c r="GKR235" s="598"/>
      <c r="GKS235" s="598"/>
      <c r="GKT235" s="598"/>
      <c r="GKU235" s="600"/>
      <c r="GKV235" s="599"/>
      <c r="GKW235" s="599"/>
      <c r="GKX235" s="599"/>
      <c r="GKY235" s="360"/>
      <c r="GKZ235" s="600"/>
      <c r="GLA235" s="600"/>
      <c r="GLB235" s="600"/>
      <c r="GLC235" s="598"/>
      <c r="GLD235" s="598"/>
      <c r="GLE235" s="598"/>
      <c r="GLF235" s="598"/>
      <c r="GLG235" s="598"/>
      <c r="GLH235" s="598"/>
      <c r="GLI235" s="598"/>
      <c r="GLJ235" s="598"/>
      <c r="GLK235" s="600"/>
      <c r="GLL235" s="599"/>
      <c r="GLM235" s="599"/>
      <c r="GLN235" s="599"/>
      <c r="GLO235" s="360"/>
      <c r="GLP235" s="600"/>
      <c r="GLQ235" s="600"/>
      <c r="GLR235" s="600"/>
      <c r="GLS235" s="598"/>
      <c r="GLT235" s="598"/>
      <c r="GLU235" s="598"/>
      <c r="GLV235" s="598"/>
      <c r="GLW235" s="598"/>
      <c r="GLX235" s="598"/>
      <c r="GLY235" s="598"/>
      <c r="GLZ235" s="598"/>
      <c r="GMA235" s="600"/>
      <c r="GMB235" s="599"/>
      <c r="GMC235" s="599"/>
      <c r="GMD235" s="599"/>
      <c r="GME235" s="360"/>
      <c r="GMF235" s="600"/>
      <c r="GMG235" s="600"/>
      <c r="GMH235" s="600"/>
      <c r="GMI235" s="598"/>
      <c r="GMJ235" s="598"/>
      <c r="GMK235" s="598"/>
      <c r="GML235" s="598"/>
      <c r="GMM235" s="598"/>
      <c r="GMN235" s="598"/>
      <c r="GMO235" s="598"/>
      <c r="GMP235" s="598"/>
      <c r="GMQ235" s="600"/>
      <c r="GMR235" s="599"/>
      <c r="GMS235" s="599"/>
      <c r="GMT235" s="599"/>
      <c r="GMU235" s="360"/>
      <c r="GMV235" s="600"/>
      <c r="GMW235" s="600"/>
      <c r="GMX235" s="600"/>
      <c r="GMY235" s="598"/>
      <c r="GMZ235" s="598"/>
      <c r="GNA235" s="598"/>
      <c r="GNB235" s="598"/>
      <c r="GNC235" s="598"/>
      <c r="GND235" s="598"/>
      <c r="GNE235" s="598"/>
      <c r="GNF235" s="598"/>
      <c r="GNG235" s="600"/>
      <c r="GNH235" s="599"/>
      <c r="GNI235" s="599"/>
      <c r="GNJ235" s="599"/>
      <c r="GNK235" s="360"/>
      <c r="GNL235" s="600"/>
      <c r="GNM235" s="600"/>
      <c r="GNN235" s="600"/>
      <c r="GNO235" s="598"/>
      <c r="GNP235" s="598"/>
      <c r="GNQ235" s="598"/>
      <c r="GNR235" s="598"/>
      <c r="GNS235" s="598"/>
      <c r="GNT235" s="598"/>
      <c r="GNU235" s="598"/>
      <c r="GNV235" s="598"/>
      <c r="GNW235" s="600"/>
      <c r="GNX235" s="599"/>
      <c r="GNY235" s="599"/>
      <c r="GNZ235" s="599"/>
      <c r="GOA235" s="360"/>
      <c r="GOB235" s="600"/>
      <c r="GOC235" s="600"/>
      <c r="GOD235" s="600"/>
      <c r="GOE235" s="598"/>
      <c r="GOF235" s="598"/>
      <c r="GOG235" s="598"/>
      <c r="GOH235" s="598"/>
      <c r="GOI235" s="598"/>
      <c r="GOJ235" s="598"/>
      <c r="GOK235" s="598"/>
      <c r="GOL235" s="598"/>
      <c r="GOM235" s="600"/>
      <c r="GON235" s="599"/>
      <c r="GOO235" s="599"/>
      <c r="GOP235" s="599"/>
      <c r="GOQ235" s="360"/>
      <c r="GOR235" s="600"/>
      <c r="GOS235" s="600"/>
      <c r="GOT235" s="600"/>
      <c r="GOU235" s="598"/>
      <c r="GOV235" s="598"/>
      <c r="GOW235" s="598"/>
      <c r="GOX235" s="598"/>
      <c r="GOY235" s="598"/>
      <c r="GOZ235" s="598"/>
      <c r="GPA235" s="598"/>
      <c r="GPB235" s="598"/>
      <c r="GPC235" s="600"/>
      <c r="GPD235" s="599"/>
      <c r="GPE235" s="599"/>
      <c r="GPF235" s="599"/>
      <c r="GPG235" s="360"/>
      <c r="GPH235" s="600"/>
      <c r="GPI235" s="600"/>
      <c r="GPJ235" s="600"/>
      <c r="GPK235" s="598"/>
      <c r="GPL235" s="598"/>
      <c r="GPM235" s="598"/>
      <c r="GPN235" s="598"/>
      <c r="GPO235" s="598"/>
      <c r="GPP235" s="598"/>
      <c r="GPQ235" s="598"/>
      <c r="GPR235" s="598"/>
      <c r="GPS235" s="600"/>
      <c r="GPT235" s="599"/>
      <c r="GPU235" s="599"/>
      <c r="GPV235" s="599"/>
      <c r="GPW235" s="360"/>
      <c r="GPX235" s="600"/>
      <c r="GPY235" s="600"/>
      <c r="GPZ235" s="600"/>
      <c r="GQA235" s="598"/>
      <c r="GQB235" s="598"/>
      <c r="GQC235" s="598"/>
      <c r="GQD235" s="598"/>
      <c r="GQE235" s="598"/>
      <c r="GQF235" s="598"/>
      <c r="GQG235" s="598"/>
      <c r="GQH235" s="598"/>
      <c r="GQI235" s="600"/>
      <c r="GQJ235" s="599"/>
      <c r="GQK235" s="599"/>
      <c r="GQL235" s="599"/>
      <c r="GQM235" s="360"/>
      <c r="GQN235" s="600"/>
      <c r="GQO235" s="600"/>
      <c r="GQP235" s="600"/>
      <c r="GQQ235" s="598"/>
      <c r="GQR235" s="598"/>
      <c r="GQS235" s="598"/>
      <c r="GQT235" s="598"/>
      <c r="GQU235" s="598"/>
      <c r="GQV235" s="598"/>
      <c r="GQW235" s="598"/>
      <c r="GQX235" s="598"/>
      <c r="GQY235" s="600"/>
      <c r="GQZ235" s="599"/>
      <c r="GRA235" s="599"/>
      <c r="GRB235" s="599"/>
      <c r="GRC235" s="360"/>
      <c r="GRD235" s="600"/>
      <c r="GRE235" s="600"/>
      <c r="GRF235" s="600"/>
      <c r="GRG235" s="598"/>
      <c r="GRH235" s="598"/>
      <c r="GRI235" s="598"/>
      <c r="GRJ235" s="598"/>
      <c r="GRK235" s="598"/>
      <c r="GRL235" s="598"/>
      <c r="GRM235" s="598"/>
      <c r="GRN235" s="598"/>
      <c r="GRO235" s="600"/>
      <c r="GRP235" s="599"/>
      <c r="GRQ235" s="599"/>
      <c r="GRR235" s="599"/>
      <c r="GRS235" s="360"/>
      <c r="GRT235" s="600"/>
      <c r="GRU235" s="600"/>
      <c r="GRV235" s="600"/>
      <c r="GRW235" s="598"/>
      <c r="GRX235" s="598"/>
      <c r="GRY235" s="598"/>
      <c r="GRZ235" s="598"/>
      <c r="GSA235" s="598"/>
      <c r="GSB235" s="598"/>
      <c r="GSC235" s="598"/>
      <c r="GSD235" s="598"/>
      <c r="GSE235" s="600"/>
      <c r="GSF235" s="599"/>
      <c r="GSG235" s="599"/>
      <c r="GSH235" s="599"/>
      <c r="GSI235" s="360"/>
      <c r="GSJ235" s="600"/>
      <c r="GSK235" s="600"/>
      <c r="GSL235" s="600"/>
      <c r="GSM235" s="598"/>
      <c r="GSN235" s="598"/>
      <c r="GSO235" s="598"/>
      <c r="GSP235" s="598"/>
      <c r="GSQ235" s="598"/>
      <c r="GSR235" s="598"/>
      <c r="GSS235" s="598"/>
      <c r="GST235" s="598"/>
      <c r="GSU235" s="600"/>
      <c r="GSV235" s="599"/>
      <c r="GSW235" s="599"/>
      <c r="GSX235" s="599"/>
      <c r="GSY235" s="360"/>
      <c r="GSZ235" s="600"/>
      <c r="GTA235" s="600"/>
      <c r="GTB235" s="600"/>
      <c r="GTC235" s="598"/>
      <c r="GTD235" s="598"/>
      <c r="GTE235" s="598"/>
      <c r="GTF235" s="598"/>
      <c r="GTG235" s="598"/>
      <c r="GTH235" s="598"/>
      <c r="GTI235" s="598"/>
      <c r="GTJ235" s="598"/>
      <c r="GTK235" s="600"/>
      <c r="GTL235" s="599"/>
      <c r="GTM235" s="599"/>
      <c r="GTN235" s="599"/>
      <c r="GTO235" s="360"/>
      <c r="GTP235" s="600"/>
      <c r="GTQ235" s="600"/>
      <c r="GTR235" s="600"/>
      <c r="GTS235" s="598"/>
      <c r="GTT235" s="598"/>
      <c r="GTU235" s="598"/>
      <c r="GTV235" s="598"/>
      <c r="GTW235" s="598"/>
      <c r="GTX235" s="598"/>
      <c r="GTY235" s="598"/>
      <c r="GTZ235" s="598"/>
      <c r="GUA235" s="600"/>
      <c r="GUB235" s="599"/>
      <c r="GUC235" s="599"/>
      <c r="GUD235" s="599"/>
      <c r="GUE235" s="360"/>
      <c r="GUF235" s="600"/>
      <c r="GUG235" s="600"/>
      <c r="GUH235" s="600"/>
      <c r="GUI235" s="598"/>
      <c r="GUJ235" s="598"/>
      <c r="GUK235" s="598"/>
      <c r="GUL235" s="598"/>
      <c r="GUM235" s="598"/>
      <c r="GUN235" s="598"/>
      <c r="GUO235" s="598"/>
      <c r="GUP235" s="598"/>
      <c r="GUQ235" s="600"/>
      <c r="GUR235" s="599"/>
      <c r="GUS235" s="599"/>
      <c r="GUT235" s="599"/>
      <c r="GUU235" s="360"/>
      <c r="GUV235" s="600"/>
      <c r="GUW235" s="600"/>
      <c r="GUX235" s="600"/>
      <c r="GUY235" s="598"/>
      <c r="GUZ235" s="598"/>
      <c r="GVA235" s="598"/>
      <c r="GVB235" s="598"/>
      <c r="GVC235" s="598"/>
      <c r="GVD235" s="598"/>
      <c r="GVE235" s="598"/>
      <c r="GVF235" s="598"/>
      <c r="GVG235" s="600"/>
      <c r="GVH235" s="599"/>
      <c r="GVI235" s="599"/>
      <c r="GVJ235" s="599"/>
      <c r="GVK235" s="360"/>
      <c r="GVL235" s="600"/>
      <c r="GVM235" s="600"/>
      <c r="GVN235" s="600"/>
      <c r="GVO235" s="598"/>
      <c r="GVP235" s="598"/>
      <c r="GVQ235" s="598"/>
      <c r="GVR235" s="598"/>
      <c r="GVS235" s="598"/>
      <c r="GVT235" s="598"/>
      <c r="GVU235" s="598"/>
      <c r="GVV235" s="598"/>
      <c r="GVW235" s="600"/>
      <c r="GVX235" s="599"/>
      <c r="GVY235" s="599"/>
      <c r="GVZ235" s="599"/>
      <c r="GWA235" s="360"/>
      <c r="GWB235" s="600"/>
      <c r="GWC235" s="600"/>
      <c r="GWD235" s="600"/>
      <c r="GWE235" s="598"/>
      <c r="GWF235" s="598"/>
      <c r="GWG235" s="598"/>
      <c r="GWH235" s="598"/>
      <c r="GWI235" s="598"/>
      <c r="GWJ235" s="598"/>
      <c r="GWK235" s="598"/>
      <c r="GWL235" s="598"/>
      <c r="GWM235" s="600"/>
      <c r="GWN235" s="599"/>
      <c r="GWO235" s="599"/>
      <c r="GWP235" s="599"/>
      <c r="GWQ235" s="360"/>
      <c r="GWR235" s="600"/>
      <c r="GWS235" s="600"/>
      <c r="GWT235" s="600"/>
      <c r="GWU235" s="598"/>
      <c r="GWV235" s="598"/>
      <c r="GWW235" s="598"/>
      <c r="GWX235" s="598"/>
      <c r="GWY235" s="598"/>
      <c r="GWZ235" s="598"/>
      <c r="GXA235" s="598"/>
      <c r="GXB235" s="598"/>
      <c r="GXC235" s="600"/>
      <c r="GXD235" s="599"/>
      <c r="GXE235" s="599"/>
      <c r="GXF235" s="599"/>
      <c r="GXG235" s="360"/>
      <c r="GXH235" s="600"/>
      <c r="GXI235" s="600"/>
      <c r="GXJ235" s="600"/>
      <c r="GXK235" s="598"/>
      <c r="GXL235" s="598"/>
      <c r="GXM235" s="598"/>
      <c r="GXN235" s="598"/>
      <c r="GXO235" s="598"/>
      <c r="GXP235" s="598"/>
      <c r="GXQ235" s="598"/>
      <c r="GXR235" s="598"/>
      <c r="GXS235" s="600"/>
      <c r="GXT235" s="599"/>
      <c r="GXU235" s="599"/>
      <c r="GXV235" s="599"/>
      <c r="GXW235" s="360"/>
      <c r="GXX235" s="600"/>
      <c r="GXY235" s="600"/>
      <c r="GXZ235" s="600"/>
      <c r="GYA235" s="598"/>
      <c r="GYB235" s="598"/>
      <c r="GYC235" s="598"/>
      <c r="GYD235" s="598"/>
      <c r="GYE235" s="598"/>
      <c r="GYF235" s="598"/>
      <c r="GYG235" s="598"/>
      <c r="GYH235" s="598"/>
      <c r="GYI235" s="600"/>
      <c r="GYJ235" s="599"/>
      <c r="GYK235" s="599"/>
      <c r="GYL235" s="599"/>
      <c r="GYM235" s="360"/>
      <c r="GYN235" s="600"/>
      <c r="GYO235" s="600"/>
      <c r="GYP235" s="600"/>
      <c r="GYQ235" s="598"/>
      <c r="GYR235" s="598"/>
      <c r="GYS235" s="598"/>
      <c r="GYT235" s="598"/>
      <c r="GYU235" s="598"/>
      <c r="GYV235" s="598"/>
      <c r="GYW235" s="598"/>
      <c r="GYX235" s="598"/>
      <c r="GYY235" s="600"/>
      <c r="GYZ235" s="599"/>
      <c r="GZA235" s="599"/>
      <c r="GZB235" s="599"/>
      <c r="GZC235" s="360"/>
      <c r="GZD235" s="600"/>
      <c r="GZE235" s="600"/>
      <c r="GZF235" s="600"/>
      <c r="GZG235" s="598"/>
      <c r="GZH235" s="598"/>
      <c r="GZI235" s="598"/>
      <c r="GZJ235" s="598"/>
      <c r="GZK235" s="598"/>
      <c r="GZL235" s="598"/>
      <c r="GZM235" s="598"/>
      <c r="GZN235" s="598"/>
      <c r="GZO235" s="600"/>
      <c r="GZP235" s="599"/>
      <c r="GZQ235" s="599"/>
      <c r="GZR235" s="599"/>
      <c r="GZS235" s="360"/>
      <c r="GZT235" s="600"/>
      <c r="GZU235" s="600"/>
      <c r="GZV235" s="600"/>
      <c r="GZW235" s="598"/>
      <c r="GZX235" s="598"/>
      <c r="GZY235" s="598"/>
      <c r="GZZ235" s="598"/>
      <c r="HAA235" s="598"/>
      <c r="HAB235" s="598"/>
      <c r="HAC235" s="598"/>
      <c r="HAD235" s="598"/>
      <c r="HAE235" s="600"/>
      <c r="HAF235" s="599"/>
      <c r="HAG235" s="599"/>
      <c r="HAH235" s="599"/>
      <c r="HAI235" s="360"/>
      <c r="HAJ235" s="600"/>
      <c r="HAK235" s="600"/>
      <c r="HAL235" s="600"/>
      <c r="HAM235" s="598"/>
      <c r="HAN235" s="598"/>
      <c r="HAO235" s="598"/>
      <c r="HAP235" s="598"/>
      <c r="HAQ235" s="598"/>
      <c r="HAR235" s="598"/>
      <c r="HAS235" s="598"/>
      <c r="HAT235" s="598"/>
      <c r="HAU235" s="600"/>
      <c r="HAV235" s="599"/>
      <c r="HAW235" s="599"/>
      <c r="HAX235" s="599"/>
      <c r="HAY235" s="360"/>
      <c r="HAZ235" s="600"/>
      <c r="HBA235" s="600"/>
      <c r="HBB235" s="600"/>
      <c r="HBC235" s="598"/>
      <c r="HBD235" s="598"/>
      <c r="HBE235" s="598"/>
      <c r="HBF235" s="598"/>
      <c r="HBG235" s="598"/>
      <c r="HBH235" s="598"/>
      <c r="HBI235" s="598"/>
      <c r="HBJ235" s="598"/>
      <c r="HBK235" s="600"/>
      <c r="HBL235" s="599"/>
      <c r="HBM235" s="599"/>
      <c r="HBN235" s="599"/>
      <c r="HBO235" s="360"/>
      <c r="HBP235" s="600"/>
      <c r="HBQ235" s="600"/>
      <c r="HBR235" s="600"/>
      <c r="HBS235" s="598"/>
      <c r="HBT235" s="598"/>
      <c r="HBU235" s="598"/>
      <c r="HBV235" s="598"/>
      <c r="HBW235" s="598"/>
      <c r="HBX235" s="598"/>
      <c r="HBY235" s="598"/>
      <c r="HBZ235" s="598"/>
      <c r="HCA235" s="600"/>
      <c r="HCB235" s="599"/>
      <c r="HCC235" s="599"/>
      <c r="HCD235" s="599"/>
      <c r="HCE235" s="360"/>
      <c r="HCF235" s="600"/>
      <c r="HCG235" s="600"/>
      <c r="HCH235" s="600"/>
      <c r="HCI235" s="598"/>
      <c r="HCJ235" s="598"/>
      <c r="HCK235" s="598"/>
      <c r="HCL235" s="598"/>
      <c r="HCM235" s="598"/>
      <c r="HCN235" s="598"/>
      <c r="HCO235" s="598"/>
      <c r="HCP235" s="598"/>
      <c r="HCQ235" s="600"/>
      <c r="HCR235" s="599"/>
      <c r="HCS235" s="599"/>
      <c r="HCT235" s="599"/>
      <c r="HCU235" s="360"/>
      <c r="HCV235" s="600"/>
      <c r="HCW235" s="600"/>
      <c r="HCX235" s="600"/>
      <c r="HCY235" s="598"/>
      <c r="HCZ235" s="598"/>
      <c r="HDA235" s="598"/>
      <c r="HDB235" s="598"/>
      <c r="HDC235" s="598"/>
      <c r="HDD235" s="598"/>
      <c r="HDE235" s="598"/>
      <c r="HDF235" s="598"/>
      <c r="HDG235" s="600"/>
      <c r="HDH235" s="599"/>
      <c r="HDI235" s="599"/>
      <c r="HDJ235" s="599"/>
      <c r="HDK235" s="360"/>
      <c r="HDL235" s="600"/>
      <c r="HDM235" s="600"/>
      <c r="HDN235" s="600"/>
      <c r="HDO235" s="598"/>
      <c r="HDP235" s="598"/>
      <c r="HDQ235" s="598"/>
      <c r="HDR235" s="598"/>
      <c r="HDS235" s="598"/>
      <c r="HDT235" s="598"/>
      <c r="HDU235" s="598"/>
      <c r="HDV235" s="598"/>
      <c r="HDW235" s="600"/>
      <c r="HDX235" s="599"/>
      <c r="HDY235" s="599"/>
      <c r="HDZ235" s="599"/>
      <c r="HEA235" s="360"/>
      <c r="HEB235" s="600"/>
      <c r="HEC235" s="600"/>
      <c r="HED235" s="600"/>
      <c r="HEE235" s="598"/>
      <c r="HEF235" s="598"/>
      <c r="HEG235" s="598"/>
      <c r="HEH235" s="598"/>
      <c r="HEI235" s="598"/>
      <c r="HEJ235" s="598"/>
      <c r="HEK235" s="598"/>
      <c r="HEL235" s="598"/>
      <c r="HEM235" s="600"/>
      <c r="HEN235" s="599"/>
      <c r="HEO235" s="599"/>
      <c r="HEP235" s="599"/>
      <c r="HEQ235" s="360"/>
      <c r="HER235" s="600"/>
      <c r="HES235" s="600"/>
      <c r="HET235" s="600"/>
      <c r="HEU235" s="598"/>
      <c r="HEV235" s="598"/>
      <c r="HEW235" s="598"/>
      <c r="HEX235" s="598"/>
      <c r="HEY235" s="598"/>
      <c r="HEZ235" s="598"/>
      <c r="HFA235" s="598"/>
      <c r="HFB235" s="598"/>
      <c r="HFC235" s="600"/>
      <c r="HFD235" s="599"/>
      <c r="HFE235" s="599"/>
      <c r="HFF235" s="599"/>
      <c r="HFG235" s="360"/>
      <c r="HFH235" s="600"/>
      <c r="HFI235" s="600"/>
      <c r="HFJ235" s="600"/>
      <c r="HFK235" s="598"/>
      <c r="HFL235" s="598"/>
      <c r="HFM235" s="598"/>
      <c r="HFN235" s="598"/>
      <c r="HFO235" s="598"/>
      <c r="HFP235" s="598"/>
      <c r="HFQ235" s="598"/>
      <c r="HFR235" s="598"/>
      <c r="HFS235" s="600"/>
      <c r="HFT235" s="599"/>
      <c r="HFU235" s="599"/>
      <c r="HFV235" s="599"/>
      <c r="HFW235" s="360"/>
      <c r="HFX235" s="600"/>
      <c r="HFY235" s="600"/>
      <c r="HFZ235" s="600"/>
      <c r="HGA235" s="598"/>
      <c r="HGB235" s="598"/>
      <c r="HGC235" s="598"/>
      <c r="HGD235" s="598"/>
      <c r="HGE235" s="598"/>
      <c r="HGF235" s="598"/>
      <c r="HGG235" s="598"/>
      <c r="HGH235" s="598"/>
      <c r="HGI235" s="600"/>
      <c r="HGJ235" s="599"/>
      <c r="HGK235" s="599"/>
      <c r="HGL235" s="599"/>
      <c r="HGM235" s="360"/>
      <c r="HGN235" s="600"/>
      <c r="HGO235" s="600"/>
      <c r="HGP235" s="600"/>
      <c r="HGQ235" s="598"/>
      <c r="HGR235" s="598"/>
      <c r="HGS235" s="598"/>
      <c r="HGT235" s="598"/>
      <c r="HGU235" s="598"/>
      <c r="HGV235" s="598"/>
      <c r="HGW235" s="598"/>
      <c r="HGX235" s="598"/>
      <c r="HGY235" s="600"/>
      <c r="HGZ235" s="599"/>
      <c r="HHA235" s="599"/>
      <c r="HHB235" s="599"/>
      <c r="HHC235" s="360"/>
      <c r="HHD235" s="600"/>
      <c r="HHE235" s="600"/>
      <c r="HHF235" s="600"/>
      <c r="HHG235" s="598"/>
      <c r="HHH235" s="598"/>
      <c r="HHI235" s="598"/>
      <c r="HHJ235" s="598"/>
      <c r="HHK235" s="598"/>
      <c r="HHL235" s="598"/>
      <c r="HHM235" s="598"/>
      <c r="HHN235" s="598"/>
      <c r="HHO235" s="600"/>
      <c r="HHP235" s="599"/>
      <c r="HHQ235" s="599"/>
      <c r="HHR235" s="599"/>
      <c r="HHS235" s="360"/>
      <c r="HHT235" s="600"/>
      <c r="HHU235" s="600"/>
      <c r="HHV235" s="600"/>
      <c r="HHW235" s="598"/>
      <c r="HHX235" s="598"/>
      <c r="HHY235" s="598"/>
      <c r="HHZ235" s="598"/>
      <c r="HIA235" s="598"/>
      <c r="HIB235" s="598"/>
      <c r="HIC235" s="598"/>
      <c r="HID235" s="598"/>
      <c r="HIE235" s="600"/>
      <c r="HIF235" s="599"/>
      <c r="HIG235" s="599"/>
      <c r="HIH235" s="599"/>
      <c r="HII235" s="360"/>
      <c r="HIJ235" s="600"/>
      <c r="HIK235" s="600"/>
      <c r="HIL235" s="600"/>
      <c r="HIM235" s="598"/>
      <c r="HIN235" s="598"/>
      <c r="HIO235" s="598"/>
      <c r="HIP235" s="598"/>
      <c r="HIQ235" s="598"/>
      <c r="HIR235" s="598"/>
      <c r="HIS235" s="598"/>
      <c r="HIT235" s="598"/>
      <c r="HIU235" s="600"/>
      <c r="HIV235" s="599"/>
      <c r="HIW235" s="599"/>
      <c r="HIX235" s="599"/>
      <c r="HIY235" s="360"/>
      <c r="HIZ235" s="600"/>
      <c r="HJA235" s="600"/>
      <c r="HJB235" s="600"/>
      <c r="HJC235" s="598"/>
      <c r="HJD235" s="598"/>
      <c r="HJE235" s="598"/>
      <c r="HJF235" s="598"/>
      <c r="HJG235" s="598"/>
      <c r="HJH235" s="598"/>
      <c r="HJI235" s="598"/>
      <c r="HJJ235" s="598"/>
      <c r="HJK235" s="600"/>
      <c r="HJL235" s="599"/>
      <c r="HJM235" s="599"/>
      <c r="HJN235" s="599"/>
      <c r="HJO235" s="360"/>
      <c r="HJP235" s="600"/>
      <c r="HJQ235" s="600"/>
      <c r="HJR235" s="600"/>
      <c r="HJS235" s="598"/>
      <c r="HJT235" s="598"/>
      <c r="HJU235" s="598"/>
      <c r="HJV235" s="598"/>
      <c r="HJW235" s="598"/>
      <c r="HJX235" s="598"/>
      <c r="HJY235" s="598"/>
      <c r="HJZ235" s="598"/>
      <c r="HKA235" s="600"/>
      <c r="HKB235" s="599"/>
      <c r="HKC235" s="599"/>
      <c r="HKD235" s="599"/>
      <c r="HKE235" s="360"/>
      <c r="HKF235" s="600"/>
      <c r="HKG235" s="600"/>
      <c r="HKH235" s="600"/>
      <c r="HKI235" s="598"/>
      <c r="HKJ235" s="598"/>
      <c r="HKK235" s="598"/>
      <c r="HKL235" s="598"/>
      <c r="HKM235" s="598"/>
      <c r="HKN235" s="598"/>
      <c r="HKO235" s="598"/>
      <c r="HKP235" s="598"/>
      <c r="HKQ235" s="600"/>
      <c r="HKR235" s="599"/>
      <c r="HKS235" s="599"/>
      <c r="HKT235" s="599"/>
      <c r="HKU235" s="360"/>
      <c r="HKV235" s="600"/>
      <c r="HKW235" s="600"/>
      <c r="HKX235" s="600"/>
      <c r="HKY235" s="598"/>
      <c r="HKZ235" s="598"/>
      <c r="HLA235" s="598"/>
      <c r="HLB235" s="598"/>
      <c r="HLC235" s="598"/>
      <c r="HLD235" s="598"/>
      <c r="HLE235" s="598"/>
      <c r="HLF235" s="598"/>
      <c r="HLG235" s="600"/>
      <c r="HLH235" s="599"/>
      <c r="HLI235" s="599"/>
      <c r="HLJ235" s="599"/>
      <c r="HLK235" s="360"/>
      <c r="HLL235" s="600"/>
      <c r="HLM235" s="600"/>
      <c r="HLN235" s="600"/>
      <c r="HLO235" s="598"/>
      <c r="HLP235" s="598"/>
      <c r="HLQ235" s="598"/>
      <c r="HLR235" s="598"/>
      <c r="HLS235" s="598"/>
      <c r="HLT235" s="598"/>
      <c r="HLU235" s="598"/>
      <c r="HLV235" s="598"/>
      <c r="HLW235" s="600"/>
      <c r="HLX235" s="599"/>
      <c r="HLY235" s="599"/>
      <c r="HLZ235" s="599"/>
      <c r="HMA235" s="360"/>
      <c r="HMB235" s="600"/>
      <c r="HMC235" s="600"/>
      <c r="HMD235" s="600"/>
      <c r="HME235" s="598"/>
      <c r="HMF235" s="598"/>
      <c r="HMG235" s="598"/>
      <c r="HMH235" s="598"/>
      <c r="HMI235" s="598"/>
      <c r="HMJ235" s="598"/>
      <c r="HMK235" s="598"/>
      <c r="HML235" s="598"/>
      <c r="HMM235" s="600"/>
      <c r="HMN235" s="599"/>
      <c r="HMO235" s="599"/>
      <c r="HMP235" s="599"/>
      <c r="HMQ235" s="360"/>
      <c r="HMR235" s="600"/>
      <c r="HMS235" s="600"/>
      <c r="HMT235" s="600"/>
      <c r="HMU235" s="598"/>
      <c r="HMV235" s="598"/>
      <c r="HMW235" s="598"/>
      <c r="HMX235" s="598"/>
      <c r="HMY235" s="598"/>
      <c r="HMZ235" s="598"/>
      <c r="HNA235" s="598"/>
      <c r="HNB235" s="598"/>
      <c r="HNC235" s="600"/>
      <c r="HND235" s="599"/>
      <c r="HNE235" s="599"/>
      <c r="HNF235" s="599"/>
      <c r="HNG235" s="360"/>
      <c r="HNH235" s="600"/>
      <c r="HNI235" s="600"/>
      <c r="HNJ235" s="600"/>
      <c r="HNK235" s="598"/>
      <c r="HNL235" s="598"/>
      <c r="HNM235" s="598"/>
      <c r="HNN235" s="598"/>
      <c r="HNO235" s="598"/>
      <c r="HNP235" s="598"/>
      <c r="HNQ235" s="598"/>
      <c r="HNR235" s="598"/>
      <c r="HNS235" s="600"/>
      <c r="HNT235" s="599"/>
      <c r="HNU235" s="599"/>
      <c r="HNV235" s="599"/>
      <c r="HNW235" s="360"/>
      <c r="HNX235" s="600"/>
      <c r="HNY235" s="600"/>
      <c r="HNZ235" s="600"/>
      <c r="HOA235" s="598"/>
      <c r="HOB235" s="598"/>
      <c r="HOC235" s="598"/>
      <c r="HOD235" s="598"/>
      <c r="HOE235" s="598"/>
      <c r="HOF235" s="598"/>
      <c r="HOG235" s="598"/>
      <c r="HOH235" s="598"/>
      <c r="HOI235" s="600"/>
      <c r="HOJ235" s="599"/>
      <c r="HOK235" s="599"/>
      <c r="HOL235" s="599"/>
      <c r="HOM235" s="360"/>
      <c r="HON235" s="600"/>
      <c r="HOO235" s="600"/>
      <c r="HOP235" s="600"/>
      <c r="HOQ235" s="598"/>
      <c r="HOR235" s="598"/>
      <c r="HOS235" s="598"/>
      <c r="HOT235" s="598"/>
      <c r="HOU235" s="598"/>
      <c r="HOV235" s="598"/>
      <c r="HOW235" s="598"/>
      <c r="HOX235" s="598"/>
      <c r="HOY235" s="600"/>
      <c r="HOZ235" s="599"/>
      <c r="HPA235" s="599"/>
      <c r="HPB235" s="599"/>
      <c r="HPC235" s="360"/>
      <c r="HPD235" s="600"/>
      <c r="HPE235" s="600"/>
      <c r="HPF235" s="600"/>
      <c r="HPG235" s="598"/>
      <c r="HPH235" s="598"/>
      <c r="HPI235" s="598"/>
      <c r="HPJ235" s="598"/>
      <c r="HPK235" s="598"/>
      <c r="HPL235" s="598"/>
      <c r="HPM235" s="598"/>
      <c r="HPN235" s="598"/>
      <c r="HPO235" s="600"/>
      <c r="HPP235" s="599"/>
      <c r="HPQ235" s="599"/>
      <c r="HPR235" s="599"/>
      <c r="HPS235" s="360"/>
      <c r="HPT235" s="600"/>
      <c r="HPU235" s="600"/>
      <c r="HPV235" s="600"/>
      <c r="HPW235" s="598"/>
      <c r="HPX235" s="598"/>
      <c r="HPY235" s="598"/>
      <c r="HPZ235" s="598"/>
      <c r="HQA235" s="598"/>
      <c r="HQB235" s="598"/>
      <c r="HQC235" s="598"/>
      <c r="HQD235" s="598"/>
      <c r="HQE235" s="600"/>
      <c r="HQF235" s="599"/>
      <c r="HQG235" s="599"/>
      <c r="HQH235" s="599"/>
      <c r="HQI235" s="360"/>
      <c r="HQJ235" s="600"/>
      <c r="HQK235" s="600"/>
      <c r="HQL235" s="600"/>
      <c r="HQM235" s="598"/>
      <c r="HQN235" s="598"/>
      <c r="HQO235" s="598"/>
      <c r="HQP235" s="598"/>
      <c r="HQQ235" s="598"/>
      <c r="HQR235" s="598"/>
      <c r="HQS235" s="598"/>
      <c r="HQT235" s="598"/>
      <c r="HQU235" s="600"/>
      <c r="HQV235" s="599"/>
      <c r="HQW235" s="599"/>
      <c r="HQX235" s="599"/>
      <c r="HQY235" s="360"/>
      <c r="HQZ235" s="600"/>
      <c r="HRA235" s="600"/>
      <c r="HRB235" s="600"/>
      <c r="HRC235" s="598"/>
      <c r="HRD235" s="598"/>
      <c r="HRE235" s="598"/>
      <c r="HRF235" s="598"/>
      <c r="HRG235" s="598"/>
      <c r="HRH235" s="598"/>
      <c r="HRI235" s="598"/>
      <c r="HRJ235" s="598"/>
      <c r="HRK235" s="600"/>
      <c r="HRL235" s="599"/>
      <c r="HRM235" s="599"/>
      <c r="HRN235" s="599"/>
      <c r="HRO235" s="360"/>
      <c r="HRP235" s="600"/>
      <c r="HRQ235" s="600"/>
      <c r="HRR235" s="600"/>
      <c r="HRS235" s="598"/>
      <c r="HRT235" s="598"/>
      <c r="HRU235" s="598"/>
      <c r="HRV235" s="598"/>
      <c r="HRW235" s="598"/>
      <c r="HRX235" s="598"/>
      <c r="HRY235" s="598"/>
      <c r="HRZ235" s="598"/>
      <c r="HSA235" s="600"/>
      <c r="HSB235" s="599"/>
      <c r="HSC235" s="599"/>
      <c r="HSD235" s="599"/>
      <c r="HSE235" s="360"/>
      <c r="HSF235" s="600"/>
      <c r="HSG235" s="600"/>
      <c r="HSH235" s="600"/>
      <c r="HSI235" s="598"/>
      <c r="HSJ235" s="598"/>
      <c r="HSK235" s="598"/>
      <c r="HSL235" s="598"/>
      <c r="HSM235" s="598"/>
      <c r="HSN235" s="598"/>
      <c r="HSO235" s="598"/>
      <c r="HSP235" s="598"/>
      <c r="HSQ235" s="600"/>
      <c r="HSR235" s="599"/>
      <c r="HSS235" s="599"/>
      <c r="HST235" s="599"/>
      <c r="HSU235" s="360"/>
      <c r="HSV235" s="600"/>
      <c r="HSW235" s="600"/>
      <c r="HSX235" s="600"/>
      <c r="HSY235" s="598"/>
      <c r="HSZ235" s="598"/>
      <c r="HTA235" s="598"/>
      <c r="HTB235" s="598"/>
      <c r="HTC235" s="598"/>
      <c r="HTD235" s="598"/>
      <c r="HTE235" s="598"/>
      <c r="HTF235" s="598"/>
      <c r="HTG235" s="600"/>
      <c r="HTH235" s="599"/>
      <c r="HTI235" s="599"/>
      <c r="HTJ235" s="599"/>
      <c r="HTK235" s="360"/>
      <c r="HTL235" s="600"/>
      <c r="HTM235" s="600"/>
      <c r="HTN235" s="600"/>
      <c r="HTO235" s="598"/>
      <c r="HTP235" s="598"/>
      <c r="HTQ235" s="598"/>
      <c r="HTR235" s="598"/>
      <c r="HTS235" s="598"/>
      <c r="HTT235" s="598"/>
      <c r="HTU235" s="598"/>
      <c r="HTV235" s="598"/>
      <c r="HTW235" s="600"/>
      <c r="HTX235" s="599"/>
      <c r="HTY235" s="599"/>
      <c r="HTZ235" s="599"/>
      <c r="HUA235" s="360"/>
      <c r="HUB235" s="600"/>
      <c r="HUC235" s="600"/>
      <c r="HUD235" s="600"/>
      <c r="HUE235" s="598"/>
      <c r="HUF235" s="598"/>
      <c r="HUG235" s="598"/>
      <c r="HUH235" s="598"/>
      <c r="HUI235" s="598"/>
      <c r="HUJ235" s="598"/>
      <c r="HUK235" s="598"/>
      <c r="HUL235" s="598"/>
      <c r="HUM235" s="600"/>
      <c r="HUN235" s="599"/>
      <c r="HUO235" s="599"/>
      <c r="HUP235" s="599"/>
      <c r="HUQ235" s="360"/>
      <c r="HUR235" s="600"/>
      <c r="HUS235" s="600"/>
      <c r="HUT235" s="600"/>
      <c r="HUU235" s="598"/>
      <c r="HUV235" s="598"/>
      <c r="HUW235" s="598"/>
      <c r="HUX235" s="598"/>
      <c r="HUY235" s="598"/>
      <c r="HUZ235" s="598"/>
      <c r="HVA235" s="598"/>
      <c r="HVB235" s="598"/>
      <c r="HVC235" s="600"/>
      <c r="HVD235" s="599"/>
      <c r="HVE235" s="599"/>
      <c r="HVF235" s="599"/>
      <c r="HVG235" s="360"/>
      <c r="HVH235" s="600"/>
      <c r="HVI235" s="600"/>
      <c r="HVJ235" s="600"/>
      <c r="HVK235" s="598"/>
      <c r="HVL235" s="598"/>
      <c r="HVM235" s="598"/>
      <c r="HVN235" s="598"/>
      <c r="HVO235" s="598"/>
      <c r="HVP235" s="598"/>
      <c r="HVQ235" s="598"/>
      <c r="HVR235" s="598"/>
      <c r="HVS235" s="600"/>
      <c r="HVT235" s="599"/>
      <c r="HVU235" s="599"/>
      <c r="HVV235" s="599"/>
      <c r="HVW235" s="360"/>
      <c r="HVX235" s="600"/>
      <c r="HVY235" s="600"/>
      <c r="HVZ235" s="600"/>
      <c r="HWA235" s="598"/>
      <c r="HWB235" s="598"/>
      <c r="HWC235" s="598"/>
      <c r="HWD235" s="598"/>
      <c r="HWE235" s="598"/>
      <c r="HWF235" s="598"/>
      <c r="HWG235" s="598"/>
      <c r="HWH235" s="598"/>
      <c r="HWI235" s="600"/>
      <c r="HWJ235" s="599"/>
      <c r="HWK235" s="599"/>
      <c r="HWL235" s="599"/>
      <c r="HWM235" s="360"/>
      <c r="HWN235" s="600"/>
      <c r="HWO235" s="600"/>
      <c r="HWP235" s="600"/>
      <c r="HWQ235" s="598"/>
      <c r="HWR235" s="598"/>
      <c r="HWS235" s="598"/>
      <c r="HWT235" s="598"/>
      <c r="HWU235" s="598"/>
      <c r="HWV235" s="598"/>
      <c r="HWW235" s="598"/>
      <c r="HWX235" s="598"/>
      <c r="HWY235" s="600"/>
      <c r="HWZ235" s="599"/>
      <c r="HXA235" s="599"/>
      <c r="HXB235" s="599"/>
      <c r="HXC235" s="360"/>
      <c r="HXD235" s="600"/>
      <c r="HXE235" s="600"/>
      <c r="HXF235" s="600"/>
      <c r="HXG235" s="598"/>
      <c r="HXH235" s="598"/>
      <c r="HXI235" s="598"/>
      <c r="HXJ235" s="598"/>
      <c r="HXK235" s="598"/>
      <c r="HXL235" s="598"/>
      <c r="HXM235" s="598"/>
      <c r="HXN235" s="598"/>
      <c r="HXO235" s="600"/>
      <c r="HXP235" s="599"/>
      <c r="HXQ235" s="599"/>
      <c r="HXR235" s="599"/>
      <c r="HXS235" s="360"/>
      <c r="HXT235" s="600"/>
      <c r="HXU235" s="600"/>
      <c r="HXV235" s="600"/>
      <c r="HXW235" s="598"/>
      <c r="HXX235" s="598"/>
      <c r="HXY235" s="598"/>
      <c r="HXZ235" s="598"/>
      <c r="HYA235" s="598"/>
      <c r="HYB235" s="598"/>
      <c r="HYC235" s="598"/>
      <c r="HYD235" s="598"/>
      <c r="HYE235" s="600"/>
      <c r="HYF235" s="599"/>
      <c r="HYG235" s="599"/>
      <c r="HYH235" s="599"/>
      <c r="HYI235" s="360"/>
      <c r="HYJ235" s="600"/>
      <c r="HYK235" s="600"/>
      <c r="HYL235" s="600"/>
      <c r="HYM235" s="598"/>
      <c r="HYN235" s="598"/>
      <c r="HYO235" s="598"/>
      <c r="HYP235" s="598"/>
      <c r="HYQ235" s="598"/>
      <c r="HYR235" s="598"/>
      <c r="HYS235" s="598"/>
      <c r="HYT235" s="598"/>
      <c r="HYU235" s="600"/>
      <c r="HYV235" s="599"/>
      <c r="HYW235" s="599"/>
      <c r="HYX235" s="599"/>
      <c r="HYY235" s="360"/>
      <c r="HYZ235" s="600"/>
      <c r="HZA235" s="600"/>
      <c r="HZB235" s="600"/>
      <c r="HZC235" s="598"/>
      <c r="HZD235" s="598"/>
      <c r="HZE235" s="598"/>
      <c r="HZF235" s="598"/>
      <c r="HZG235" s="598"/>
      <c r="HZH235" s="598"/>
      <c r="HZI235" s="598"/>
      <c r="HZJ235" s="598"/>
      <c r="HZK235" s="600"/>
      <c r="HZL235" s="599"/>
      <c r="HZM235" s="599"/>
      <c r="HZN235" s="599"/>
      <c r="HZO235" s="360"/>
      <c r="HZP235" s="600"/>
      <c r="HZQ235" s="600"/>
      <c r="HZR235" s="600"/>
      <c r="HZS235" s="598"/>
      <c r="HZT235" s="598"/>
      <c r="HZU235" s="598"/>
      <c r="HZV235" s="598"/>
      <c r="HZW235" s="598"/>
      <c r="HZX235" s="598"/>
      <c r="HZY235" s="598"/>
      <c r="HZZ235" s="598"/>
      <c r="IAA235" s="600"/>
      <c r="IAB235" s="599"/>
      <c r="IAC235" s="599"/>
      <c r="IAD235" s="599"/>
      <c r="IAE235" s="360"/>
      <c r="IAF235" s="600"/>
      <c r="IAG235" s="600"/>
      <c r="IAH235" s="600"/>
      <c r="IAI235" s="598"/>
      <c r="IAJ235" s="598"/>
      <c r="IAK235" s="598"/>
      <c r="IAL235" s="598"/>
      <c r="IAM235" s="598"/>
      <c r="IAN235" s="598"/>
      <c r="IAO235" s="598"/>
      <c r="IAP235" s="598"/>
      <c r="IAQ235" s="600"/>
      <c r="IAR235" s="599"/>
      <c r="IAS235" s="599"/>
      <c r="IAT235" s="599"/>
      <c r="IAU235" s="360"/>
      <c r="IAV235" s="600"/>
      <c r="IAW235" s="600"/>
      <c r="IAX235" s="600"/>
      <c r="IAY235" s="598"/>
      <c r="IAZ235" s="598"/>
      <c r="IBA235" s="598"/>
      <c r="IBB235" s="598"/>
      <c r="IBC235" s="598"/>
      <c r="IBD235" s="598"/>
      <c r="IBE235" s="598"/>
      <c r="IBF235" s="598"/>
      <c r="IBG235" s="600"/>
      <c r="IBH235" s="599"/>
      <c r="IBI235" s="599"/>
      <c r="IBJ235" s="599"/>
      <c r="IBK235" s="360"/>
      <c r="IBL235" s="600"/>
      <c r="IBM235" s="600"/>
      <c r="IBN235" s="600"/>
      <c r="IBO235" s="598"/>
      <c r="IBP235" s="598"/>
      <c r="IBQ235" s="598"/>
      <c r="IBR235" s="598"/>
      <c r="IBS235" s="598"/>
      <c r="IBT235" s="598"/>
      <c r="IBU235" s="598"/>
      <c r="IBV235" s="598"/>
      <c r="IBW235" s="600"/>
      <c r="IBX235" s="599"/>
      <c r="IBY235" s="599"/>
      <c r="IBZ235" s="599"/>
      <c r="ICA235" s="360"/>
      <c r="ICB235" s="600"/>
      <c r="ICC235" s="600"/>
      <c r="ICD235" s="600"/>
      <c r="ICE235" s="598"/>
      <c r="ICF235" s="598"/>
      <c r="ICG235" s="598"/>
      <c r="ICH235" s="598"/>
      <c r="ICI235" s="598"/>
      <c r="ICJ235" s="598"/>
      <c r="ICK235" s="598"/>
      <c r="ICL235" s="598"/>
      <c r="ICM235" s="600"/>
      <c r="ICN235" s="599"/>
      <c r="ICO235" s="599"/>
      <c r="ICP235" s="599"/>
      <c r="ICQ235" s="360"/>
      <c r="ICR235" s="600"/>
      <c r="ICS235" s="600"/>
      <c r="ICT235" s="600"/>
      <c r="ICU235" s="598"/>
      <c r="ICV235" s="598"/>
      <c r="ICW235" s="598"/>
      <c r="ICX235" s="598"/>
      <c r="ICY235" s="598"/>
      <c r="ICZ235" s="598"/>
      <c r="IDA235" s="598"/>
      <c r="IDB235" s="598"/>
      <c r="IDC235" s="600"/>
      <c r="IDD235" s="599"/>
      <c r="IDE235" s="599"/>
      <c r="IDF235" s="599"/>
      <c r="IDG235" s="360"/>
      <c r="IDH235" s="600"/>
      <c r="IDI235" s="600"/>
      <c r="IDJ235" s="600"/>
      <c r="IDK235" s="598"/>
      <c r="IDL235" s="598"/>
      <c r="IDM235" s="598"/>
      <c r="IDN235" s="598"/>
      <c r="IDO235" s="598"/>
      <c r="IDP235" s="598"/>
      <c r="IDQ235" s="598"/>
      <c r="IDR235" s="598"/>
      <c r="IDS235" s="600"/>
      <c r="IDT235" s="599"/>
      <c r="IDU235" s="599"/>
      <c r="IDV235" s="599"/>
      <c r="IDW235" s="360"/>
      <c r="IDX235" s="600"/>
      <c r="IDY235" s="600"/>
      <c r="IDZ235" s="600"/>
      <c r="IEA235" s="598"/>
      <c r="IEB235" s="598"/>
      <c r="IEC235" s="598"/>
      <c r="IED235" s="598"/>
      <c r="IEE235" s="598"/>
      <c r="IEF235" s="598"/>
      <c r="IEG235" s="598"/>
      <c r="IEH235" s="598"/>
      <c r="IEI235" s="600"/>
      <c r="IEJ235" s="599"/>
      <c r="IEK235" s="599"/>
      <c r="IEL235" s="599"/>
      <c r="IEM235" s="360"/>
      <c r="IEN235" s="600"/>
      <c r="IEO235" s="600"/>
      <c r="IEP235" s="600"/>
      <c r="IEQ235" s="598"/>
      <c r="IER235" s="598"/>
      <c r="IES235" s="598"/>
      <c r="IET235" s="598"/>
      <c r="IEU235" s="598"/>
      <c r="IEV235" s="598"/>
      <c r="IEW235" s="598"/>
      <c r="IEX235" s="598"/>
      <c r="IEY235" s="600"/>
      <c r="IEZ235" s="599"/>
      <c r="IFA235" s="599"/>
      <c r="IFB235" s="599"/>
      <c r="IFC235" s="360"/>
      <c r="IFD235" s="600"/>
      <c r="IFE235" s="600"/>
      <c r="IFF235" s="600"/>
      <c r="IFG235" s="598"/>
      <c r="IFH235" s="598"/>
      <c r="IFI235" s="598"/>
      <c r="IFJ235" s="598"/>
      <c r="IFK235" s="598"/>
      <c r="IFL235" s="598"/>
      <c r="IFM235" s="598"/>
      <c r="IFN235" s="598"/>
      <c r="IFO235" s="600"/>
      <c r="IFP235" s="599"/>
      <c r="IFQ235" s="599"/>
      <c r="IFR235" s="599"/>
      <c r="IFS235" s="360"/>
      <c r="IFT235" s="600"/>
      <c r="IFU235" s="600"/>
      <c r="IFV235" s="600"/>
      <c r="IFW235" s="598"/>
      <c r="IFX235" s="598"/>
      <c r="IFY235" s="598"/>
      <c r="IFZ235" s="598"/>
      <c r="IGA235" s="598"/>
      <c r="IGB235" s="598"/>
      <c r="IGC235" s="598"/>
      <c r="IGD235" s="598"/>
      <c r="IGE235" s="600"/>
      <c r="IGF235" s="599"/>
      <c r="IGG235" s="599"/>
      <c r="IGH235" s="599"/>
      <c r="IGI235" s="360"/>
      <c r="IGJ235" s="600"/>
      <c r="IGK235" s="600"/>
      <c r="IGL235" s="600"/>
      <c r="IGM235" s="598"/>
      <c r="IGN235" s="598"/>
      <c r="IGO235" s="598"/>
      <c r="IGP235" s="598"/>
      <c r="IGQ235" s="598"/>
      <c r="IGR235" s="598"/>
      <c r="IGS235" s="598"/>
      <c r="IGT235" s="598"/>
      <c r="IGU235" s="600"/>
      <c r="IGV235" s="599"/>
      <c r="IGW235" s="599"/>
      <c r="IGX235" s="599"/>
      <c r="IGY235" s="360"/>
      <c r="IGZ235" s="600"/>
      <c r="IHA235" s="600"/>
      <c r="IHB235" s="600"/>
      <c r="IHC235" s="598"/>
      <c r="IHD235" s="598"/>
      <c r="IHE235" s="598"/>
      <c r="IHF235" s="598"/>
      <c r="IHG235" s="598"/>
      <c r="IHH235" s="598"/>
      <c r="IHI235" s="598"/>
      <c r="IHJ235" s="598"/>
      <c r="IHK235" s="600"/>
      <c r="IHL235" s="599"/>
      <c r="IHM235" s="599"/>
      <c r="IHN235" s="599"/>
      <c r="IHO235" s="360"/>
      <c r="IHP235" s="600"/>
      <c r="IHQ235" s="600"/>
      <c r="IHR235" s="600"/>
      <c r="IHS235" s="598"/>
      <c r="IHT235" s="598"/>
      <c r="IHU235" s="598"/>
      <c r="IHV235" s="598"/>
      <c r="IHW235" s="598"/>
      <c r="IHX235" s="598"/>
      <c r="IHY235" s="598"/>
      <c r="IHZ235" s="598"/>
      <c r="IIA235" s="600"/>
      <c r="IIB235" s="599"/>
      <c r="IIC235" s="599"/>
      <c r="IID235" s="599"/>
      <c r="IIE235" s="360"/>
      <c r="IIF235" s="600"/>
      <c r="IIG235" s="600"/>
      <c r="IIH235" s="600"/>
      <c r="III235" s="598"/>
      <c r="IIJ235" s="598"/>
      <c r="IIK235" s="598"/>
      <c r="IIL235" s="598"/>
      <c r="IIM235" s="598"/>
      <c r="IIN235" s="598"/>
      <c r="IIO235" s="598"/>
      <c r="IIP235" s="598"/>
      <c r="IIQ235" s="600"/>
      <c r="IIR235" s="599"/>
      <c r="IIS235" s="599"/>
      <c r="IIT235" s="599"/>
      <c r="IIU235" s="360"/>
      <c r="IIV235" s="600"/>
      <c r="IIW235" s="600"/>
      <c r="IIX235" s="600"/>
      <c r="IIY235" s="598"/>
      <c r="IIZ235" s="598"/>
      <c r="IJA235" s="598"/>
      <c r="IJB235" s="598"/>
      <c r="IJC235" s="598"/>
      <c r="IJD235" s="598"/>
      <c r="IJE235" s="598"/>
      <c r="IJF235" s="598"/>
      <c r="IJG235" s="600"/>
      <c r="IJH235" s="599"/>
      <c r="IJI235" s="599"/>
      <c r="IJJ235" s="599"/>
      <c r="IJK235" s="360"/>
      <c r="IJL235" s="600"/>
      <c r="IJM235" s="600"/>
      <c r="IJN235" s="600"/>
      <c r="IJO235" s="598"/>
      <c r="IJP235" s="598"/>
      <c r="IJQ235" s="598"/>
      <c r="IJR235" s="598"/>
      <c r="IJS235" s="598"/>
      <c r="IJT235" s="598"/>
      <c r="IJU235" s="598"/>
      <c r="IJV235" s="598"/>
      <c r="IJW235" s="600"/>
      <c r="IJX235" s="599"/>
      <c r="IJY235" s="599"/>
      <c r="IJZ235" s="599"/>
      <c r="IKA235" s="360"/>
      <c r="IKB235" s="600"/>
      <c r="IKC235" s="600"/>
      <c r="IKD235" s="600"/>
      <c r="IKE235" s="598"/>
      <c r="IKF235" s="598"/>
      <c r="IKG235" s="598"/>
      <c r="IKH235" s="598"/>
      <c r="IKI235" s="598"/>
      <c r="IKJ235" s="598"/>
      <c r="IKK235" s="598"/>
      <c r="IKL235" s="598"/>
      <c r="IKM235" s="600"/>
      <c r="IKN235" s="599"/>
      <c r="IKO235" s="599"/>
      <c r="IKP235" s="599"/>
      <c r="IKQ235" s="360"/>
      <c r="IKR235" s="600"/>
      <c r="IKS235" s="600"/>
      <c r="IKT235" s="600"/>
      <c r="IKU235" s="598"/>
      <c r="IKV235" s="598"/>
      <c r="IKW235" s="598"/>
      <c r="IKX235" s="598"/>
      <c r="IKY235" s="598"/>
      <c r="IKZ235" s="598"/>
      <c r="ILA235" s="598"/>
      <c r="ILB235" s="598"/>
      <c r="ILC235" s="600"/>
      <c r="ILD235" s="599"/>
      <c r="ILE235" s="599"/>
      <c r="ILF235" s="599"/>
      <c r="ILG235" s="360"/>
      <c r="ILH235" s="600"/>
      <c r="ILI235" s="600"/>
      <c r="ILJ235" s="600"/>
      <c r="ILK235" s="598"/>
      <c r="ILL235" s="598"/>
      <c r="ILM235" s="598"/>
      <c r="ILN235" s="598"/>
      <c r="ILO235" s="598"/>
      <c r="ILP235" s="598"/>
      <c r="ILQ235" s="598"/>
      <c r="ILR235" s="598"/>
      <c r="ILS235" s="600"/>
      <c r="ILT235" s="599"/>
      <c r="ILU235" s="599"/>
      <c r="ILV235" s="599"/>
      <c r="ILW235" s="360"/>
      <c r="ILX235" s="600"/>
      <c r="ILY235" s="600"/>
      <c r="ILZ235" s="600"/>
      <c r="IMA235" s="598"/>
      <c r="IMB235" s="598"/>
      <c r="IMC235" s="598"/>
      <c r="IMD235" s="598"/>
      <c r="IME235" s="598"/>
      <c r="IMF235" s="598"/>
      <c r="IMG235" s="598"/>
      <c r="IMH235" s="598"/>
      <c r="IMI235" s="600"/>
      <c r="IMJ235" s="599"/>
      <c r="IMK235" s="599"/>
      <c r="IML235" s="599"/>
      <c r="IMM235" s="360"/>
      <c r="IMN235" s="600"/>
      <c r="IMO235" s="600"/>
      <c r="IMP235" s="600"/>
      <c r="IMQ235" s="598"/>
      <c r="IMR235" s="598"/>
      <c r="IMS235" s="598"/>
      <c r="IMT235" s="598"/>
      <c r="IMU235" s="598"/>
      <c r="IMV235" s="598"/>
      <c r="IMW235" s="598"/>
      <c r="IMX235" s="598"/>
      <c r="IMY235" s="600"/>
      <c r="IMZ235" s="599"/>
      <c r="INA235" s="599"/>
      <c r="INB235" s="599"/>
      <c r="INC235" s="360"/>
      <c r="IND235" s="600"/>
      <c r="INE235" s="600"/>
      <c r="INF235" s="600"/>
      <c r="ING235" s="598"/>
      <c r="INH235" s="598"/>
      <c r="INI235" s="598"/>
      <c r="INJ235" s="598"/>
      <c r="INK235" s="598"/>
      <c r="INL235" s="598"/>
      <c r="INM235" s="598"/>
      <c r="INN235" s="598"/>
      <c r="INO235" s="600"/>
      <c r="INP235" s="599"/>
      <c r="INQ235" s="599"/>
      <c r="INR235" s="599"/>
      <c r="INS235" s="360"/>
      <c r="INT235" s="600"/>
      <c r="INU235" s="600"/>
      <c r="INV235" s="600"/>
      <c r="INW235" s="598"/>
      <c r="INX235" s="598"/>
      <c r="INY235" s="598"/>
      <c r="INZ235" s="598"/>
      <c r="IOA235" s="598"/>
      <c r="IOB235" s="598"/>
      <c r="IOC235" s="598"/>
      <c r="IOD235" s="598"/>
      <c r="IOE235" s="600"/>
      <c r="IOF235" s="599"/>
      <c r="IOG235" s="599"/>
      <c r="IOH235" s="599"/>
      <c r="IOI235" s="360"/>
      <c r="IOJ235" s="600"/>
      <c r="IOK235" s="600"/>
      <c r="IOL235" s="600"/>
      <c r="IOM235" s="598"/>
      <c r="ION235" s="598"/>
      <c r="IOO235" s="598"/>
      <c r="IOP235" s="598"/>
      <c r="IOQ235" s="598"/>
      <c r="IOR235" s="598"/>
      <c r="IOS235" s="598"/>
      <c r="IOT235" s="598"/>
      <c r="IOU235" s="600"/>
      <c r="IOV235" s="599"/>
      <c r="IOW235" s="599"/>
      <c r="IOX235" s="599"/>
      <c r="IOY235" s="360"/>
      <c r="IOZ235" s="600"/>
      <c r="IPA235" s="600"/>
      <c r="IPB235" s="600"/>
      <c r="IPC235" s="598"/>
      <c r="IPD235" s="598"/>
      <c r="IPE235" s="598"/>
      <c r="IPF235" s="598"/>
      <c r="IPG235" s="598"/>
      <c r="IPH235" s="598"/>
      <c r="IPI235" s="598"/>
      <c r="IPJ235" s="598"/>
      <c r="IPK235" s="600"/>
      <c r="IPL235" s="599"/>
      <c r="IPM235" s="599"/>
      <c r="IPN235" s="599"/>
      <c r="IPO235" s="360"/>
      <c r="IPP235" s="600"/>
      <c r="IPQ235" s="600"/>
      <c r="IPR235" s="600"/>
      <c r="IPS235" s="598"/>
      <c r="IPT235" s="598"/>
      <c r="IPU235" s="598"/>
      <c r="IPV235" s="598"/>
      <c r="IPW235" s="598"/>
      <c r="IPX235" s="598"/>
      <c r="IPY235" s="598"/>
      <c r="IPZ235" s="598"/>
      <c r="IQA235" s="600"/>
      <c r="IQB235" s="599"/>
      <c r="IQC235" s="599"/>
      <c r="IQD235" s="599"/>
      <c r="IQE235" s="360"/>
      <c r="IQF235" s="600"/>
      <c r="IQG235" s="600"/>
      <c r="IQH235" s="600"/>
      <c r="IQI235" s="598"/>
      <c r="IQJ235" s="598"/>
      <c r="IQK235" s="598"/>
      <c r="IQL235" s="598"/>
      <c r="IQM235" s="598"/>
      <c r="IQN235" s="598"/>
      <c r="IQO235" s="598"/>
      <c r="IQP235" s="598"/>
      <c r="IQQ235" s="600"/>
      <c r="IQR235" s="599"/>
      <c r="IQS235" s="599"/>
      <c r="IQT235" s="599"/>
      <c r="IQU235" s="360"/>
      <c r="IQV235" s="600"/>
      <c r="IQW235" s="600"/>
      <c r="IQX235" s="600"/>
      <c r="IQY235" s="598"/>
      <c r="IQZ235" s="598"/>
      <c r="IRA235" s="598"/>
      <c r="IRB235" s="598"/>
      <c r="IRC235" s="598"/>
      <c r="IRD235" s="598"/>
      <c r="IRE235" s="598"/>
      <c r="IRF235" s="598"/>
      <c r="IRG235" s="600"/>
      <c r="IRH235" s="599"/>
      <c r="IRI235" s="599"/>
      <c r="IRJ235" s="599"/>
      <c r="IRK235" s="360"/>
      <c r="IRL235" s="600"/>
      <c r="IRM235" s="600"/>
      <c r="IRN235" s="600"/>
      <c r="IRO235" s="598"/>
      <c r="IRP235" s="598"/>
      <c r="IRQ235" s="598"/>
      <c r="IRR235" s="598"/>
      <c r="IRS235" s="598"/>
      <c r="IRT235" s="598"/>
      <c r="IRU235" s="598"/>
      <c r="IRV235" s="598"/>
      <c r="IRW235" s="600"/>
      <c r="IRX235" s="599"/>
      <c r="IRY235" s="599"/>
      <c r="IRZ235" s="599"/>
      <c r="ISA235" s="360"/>
      <c r="ISB235" s="600"/>
      <c r="ISC235" s="600"/>
      <c r="ISD235" s="600"/>
      <c r="ISE235" s="598"/>
      <c r="ISF235" s="598"/>
      <c r="ISG235" s="598"/>
      <c r="ISH235" s="598"/>
      <c r="ISI235" s="598"/>
      <c r="ISJ235" s="598"/>
      <c r="ISK235" s="598"/>
      <c r="ISL235" s="598"/>
      <c r="ISM235" s="600"/>
      <c r="ISN235" s="599"/>
      <c r="ISO235" s="599"/>
      <c r="ISP235" s="599"/>
      <c r="ISQ235" s="360"/>
      <c r="ISR235" s="600"/>
      <c r="ISS235" s="600"/>
      <c r="IST235" s="600"/>
      <c r="ISU235" s="598"/>
      <c r="ISV235" s="598"/>
      <c r="ISW235" s="598"/>
      <c r="ISX235" s="598"/>
      <c r="ISY235" s="598"/>
      <c r="ISZ235" s="598"/>
      <c r="ITA235" s="598"/>
      <c r="ITB235" s="598"/>
      <c r="ITC235" s="600"/>
      <c r="ITD235" s="599"/>
      <c r="ITE235" s="599"/>
      <c r="ITF235" s="599"/>
      <c r="ITG235" s="360"/>
      <c r="ITH235" s="600"/>
      <c r="ITI235" s="600"/>
      <c r="ITJ235" s="600"/>
      <c r="ITK235" s="598"/>
      <c r="ITL235" s="598"/>
      <c r="ITM235" s="598"/>
      <c r="ITN235" s="598"/>
      <c r="ITO235" s="598"/>
      <c r="ITP235" s="598"/>
      <c r="ITQ235" s="598"/>
      <c r="ITR235" s="598"/>
      <c r="ITS235" s="600"/>
      <c r="ITT235" s="599"/>
      <c r="ITU235" s="599"/>
      <c r="ITV235" s="599"/>
      <c r="ITW235" s="360"/>
      <c r="ITX235" s="600"/>
      <c r="ITY235" s="600"/>
      <c r="ITZ235" s="600"/>
      <c r="IUA235" s="598"/>
      <c r="IUB235" s="598"/>
      <c r="IUC235" s="598"/>
      <c r="IUD235" s="598"/>
      <c r="IUE235" s="598"/>
      <c r="IUF235" s="598"/>
      <c r="IUG235" s="598"/>
      <c r="IUH235" s="598"/>
      <c r="IUI235" s="600"/>
      <c r="IUJ235" s="599"/>
      <c r="IUK235" s="599"/>
      <c r="IUL235" s="599"/>
      <c r="IUM235" s="360"/>
      <c r="IUN235" s="600"/>
      <c r="IUO235" s="600"/>
      <c r="IUP235" s="600"/>
      <c r="IUQ235" s="598"/>
      <c r="IUR235" s="598"/>
      <c r="IUS235" s="598"/>
      <c r="IUT235" s="598"/>
      <c r="IUU235" s="598"/>
      <c r="IUV235" s="598"/>
      <c r="IUW235" s="598"/>
      <c r="IUX235" s="598"/>
      <c r="IUY235" s="600"/>
      <c r="IUZ235" s="599"/>
      <c r="IVA235" s="599"/>
      <c r="IVB235" s="599"/>
      <c r="IVC235" s="360"/>
      <c r="IVD235" s="600"/>
      <c r="IVE235" s="600"/>
      <c r="IVF235" s="600"/>
      <c r="IVG235" s="598"/>
      <c r="IVH235" s="598"/>
      <c r="IVI235" s="598"/>
      <c r="IVJ235" s="598"/>
      <c r="IVK235" s="598"/>
      <c r="IVL235" s="598"/>
      <c r="IVM235" s="598"/>
      <c r="IVN235" s="598"/>
      <c r="IVO235" s="600"/>
      <c r="IVP235" s="599"/>
      <c r="IVQ235" s="599"/>
      <c r="IVR235" s="599"/>
      <c r="IVS235" s="360"/>
      <c r="IVT235" s="600"/>
      <c r="IVU235" s="600"/>
      <c r="IVV235" s="600"/>
      <c r="IVW235" s="598"/>
      <c r="IVX235" s="598"/>
      <c r="IVY235" s="598"/>
      <c r="IVZ235" s="598"/>
      <c r="IWA235" s="598"/>
      <c r="IWB235" s="598"/>
      <c r="IWC235" s="598"/>
      <c r="IWD235" s="598"/>
      <c r="IWE235" s="600"/>
      <c r="IWF235" s="599"/>
      <c r="IWG235" s="599"/>
      <c r="IWH235" s="599"/>
      <c r="IWI235" s="360"/>
      <c r="IWJ235" s="600"/>
      <c r="IWK235" s="600"/>
      <c r="IWL235" s="600"/>
      <c r="IWM235" s="598"/>
      <c r="IWN235" s="598"/>
      <c r="IWO235" s="598"/>
      <c r="IWP235" s="598"/>
      <c r="IWQ235" s="598"/>
      <c r="IWR235" s="598"/>
      <c r="IWS235" s="598"/>
      <c r="IWT235" s="598"/>
      <c r="IWU235" s="600"/>
      <c r="IWV235" s="599"/>
      <c r="IWW235" s="599"/>
      <c r="IWX235" s="599"/>
      <c r="IWY235" s="360"/>
      <c r="IWZ235" s="600"/>
      <c r="IXA235" s="600"/>
      <c r="IXB235" s="600"/>
      <c r="IXC235" s="598"/>
      <c r="IXD235" s="598"/>
      <c r="IXE235" s="598"/>
      <c r="IXF235" s="598"/>
      <c r="IXG235" s="598"/>
      <c r="IXH235" s="598"/>
      <c r="IXI235" s="598"/>
      <c r="IXJ235" s="598"/>
      <c r="IXK235" s="600"/>
      <c r="IXL235" s="599"/>
      <c r="IXM235" s="599"/>
      <c r="IXN235" s="599"/>
      <c r="IXO235" s="360"/>
      <c r="IXP235" s="600"/>
      <c r="IXQ235" s="600"/>
      <c r="IXR235" s="600"/>
      <c r="IXS235" s="598"/>
      <c r="IXT235" s="598"/>
      <c r="IXU235" s="598"/>
      <c r="IXV235" s="598"/>
      <c r="IXW235" s="598"/>
      <c r="IXX235" s="598"/>
      <c r="IXY235" s="598"/>
      <c r="IXZ235" s="598"/>
      <c r="IYA235" s="600"/>
      <c r="IYB235" s="599"/>
      <c r="IYC235" s="599"/>
      <c r="IYD235" s="599"/>
      <c r="IYE235" s="360"/>
      <c r="IYF235" s="600"/>
      <c r="IYG235" s="600"/>
      <c r="IYH235" s="600"/>
      <c r="IYI235" s="598"/>
      <c r="IYJ235" s="598"/>
      <c r="IYK235" s="598"/>
      <c r="IYL235" s="598"/>
      <c r="IYM235" s="598"/>
      <c r="IYN235" s="598"/>
      <c r="IYO235" s="598"/>
      <c r="IYP235" s="598"/>
      <c r="IYQ235" s="600"/>
      <c r="IYR235" s="599"/>
      <c r="IYS235" s="599"/>
      <c r="IYT235" s="599"/>
      <c r="IYU235" s="360"/>
      <c r="IYV235" s="600"/>
      <c r="IYW235" s="600"/>
      <c r="IYX235" s="600"/>
      <c r="IYY235" s="598"/>
      <c r="IYZ235" s="598"/>
      <c r="IZA235" s="598"/>
      <c r="IZB235" s="598"/>
      <c r="IZC235" s="598"/>
      <c r="IZD235" s="598"/>
      <c r="IZE235" s="598"/>
      <c r="IZF235" s="598"/>
      <c r="IZG235" s="600"/>
      <c r="IZH235" s="599"/>
      <c r="IZI235" s="599"/>
      <c r="IZJ235" s="599"/>
      <c r="IZK235" s="360"/>
      <c r="IZL235" s="600"/>
      <c r="IZM235" s="600"/>
      <c r="IZN235" s="600"/>
      <c r="IZO235" s="598"/>
      <c r="IZP235" s="598"/>
      <c r="IZQ235" s="598"/>
      <c r="IZR235" s="598"/>
      <c r="IZS235" s="598"/>
      <c r="IZT235" s="598"/>
      <c r="IZU235" s="598"/>
      <c r="IZV235" s="598"/>
      <c r="IZW235" s="600"/>
      <c r="IZX235" s="599"/>
      <c r="IZY235" s="599"/>
      <c r="IZZ235" s="599"/>
      <c r="JAA235" s="360"/>
      <c r="JAB235" s="600"/>
      <c r="JAC235" s="600"/>
      <c r="JAD235" s="600"/>
      <c r="JAE235" s="598"/>
      <c r="JAF235" s="598"/>
      <c r="JAG235" s="598"/>
      <c r="JAH235" s="598"/>
      <c r="JAI235" s="598"/>
      <c r="JAJ235" s="598"/>
      <c r="JAK235" s="598"/>
      <c r="JAL235" s="598"/>
      <c r="JAM235" s="600"/>
      <c r="JAN235" s="599"/>
      <c r="JAO235" s="599"/>
      <c r="JAP235" s="599"/>
      <c r="JAQ235" s="360"/>
      <c r="JAR235" s="600"/>
      <c r="JAS235" s="600"/>
      <c r="JAT235" s="600"/>
      <c r="JAU235" s="598"/>
      <c r="JAV235" s="598"/>
      <c r="JAW235" s="598"/>
      <c r="JAX235" s="598"/>
      <c r="JAY235" s="598"/>
      <c r="JAZ235" s="598"/>
      <c r="JBA235" s="598"/>
      <c r="JBB235" s="598"/>
      <c r="JBC235" s="600"/>
      <c r="JBD235" s="599"/>
      <c r="JBE235" s="599"/>
      <c r="JBF235" s="599"/>
      <c r="JBG235" s="360"/>
      <c r="JBH235" s="600"/>
      <c r="JBI235" s="600"/>
      <c r="JBJ235" s="600"/>
      <c r="JBK235" s="598"/>
      <c r="JBL235" s="598"/>
      <c r="JBM235" s="598"/>
      <c r="JBN235" s="598"/>
      <c r="JBO235" s="598"/>
      <c r="JBP235" s="598"/>
      <c r="JBQ235" s="598"/>
      <c r="JBR235" s="598"/>
      <c r="JBS235" s="600"/>
      <c r="JBT235" s="599"/>
      <c r="JBU235" s="599"/>
      <c r="JBV235" s="599"/>
      <c r="JBW235" s="360"/>
      <c r="JBX235" s="600"/>
      <c r="JBY235" s="600"/>
      <c r="JBZ235" s="600"/>
      <c r="JCA235" s="598"/>
      <c r="JCB235" s="598"/>
      <c r="JCC235" s="598"/>
      <c r="JCD235" s="598"/>
      <c r="JCE235" s="598"/>
      <c r="JCF235" s="598"/>
      <c r="JCG235" s="598"/>
      <c r="JCH235" s="598"/>
      <c r="JCI235" s="600"/>
      <c r="JCJ235" s="599"/>
      <c r="JCK235" s="599"/>
      <c r="JCL235" s="599"/>
      <c r="JCM235" s="360"/>
      <c r="JCN235" s="600"/>
      <c r="JCO235" s="600"/>
      <c r="JCP235" s="600"/>
      <c r="JCQ235" s="598"/>
      <c r="JCR235" s="598"/>
      <c r="JCS235" s="598"/>
      <c r="JCT235" s="598"/>
      <c r="JCU235" s="598"/>
      <c r="JCV235" s="598"/>
      <c r="JCW235" s="598"/>
      <c r="JCX235" s="598"/>
      <c r="JCY235" s="600"/>
      <c r="JCZ235" s="599"/>
      <c r="JDA235" s="599"/>
      <c r="JDB235" s="599"/>
      <c r="JDC235" s="360"/>
      <c r="JDD235" s="600"/>
      <c r="JDE235" s="600"/>
      <c r="JDF235" s="600"/>
      <c r="JDG235" s="598"/>
      <c r="JDH235" s="598"/>
      <c r="JDI235" s="598"/>
      <c r="JDJ235" s="598"/>
      <c r="JDK235" s="598"/>
      <c r="JDL235" s="598"/>
      <c r="JDM235" s="598"/>
      <c r="JDN235" s="598"/>
      <c r="JDO235" s="600"/>
      <c r="JDP235" s="599"/>
      <c r="JDQ235" s="599"/>
      <c r="JDR235" s="599"/>
      <c r="JDS235" s="360"/>
      <c r="JDT235" s="600"/>
      <c r="JDU235" s="600"/>
      <c r="JDV235" s="600"/>
      <c r="JDW235" s="598"/>
      <c r="JDX235" s="598"/>
      <c r="JDY235" s="598"/>
      <c r="JDZ235" s="598"/>
      <c r="JEA235" s="598"/>
      <c r="JEB235" s="598"/>
      <c r="JEC235" s="598"/>
      <c r="JED235" s="598"/>
      <c r="JEE235" s="600"/>
      <c r="JEF235" s="599"/>
      <c r="JEG235" s="599"/>
      <c r="JEH235" s="599"/>
      <c r="JEI235" s="360"/>
      <c r="JEJ235" s="600"/>
      <c r="JEK235" s="600"/>
      <c r="JEL235" s="600"/>
      <c r="JEM235" s="598"/>
      <c r="JEN235" s="598"/>
      <c r="JEO235" s="598"/>
      <c r="JEP235" s="598"/>
      <c r="JEQ235" s="598"/>
      <c r="JER235" s="598"/>
      <c r="JES235" s="598"/>
      <c r="JET235" s="598"/>
      <c r="JEU235" s="600"/>
      <c r="JEV235" s="599"/>
      <c r="JEW235" s="599"/>
      <c r="JEX235" s="599"/>
      <c r="JEY235" s="360"/>
      <c r="JEZ235" s="600"/>
      <c r="JFA235" s="600"/>
      <c r="JFB235" s="600"/>
      <c r="JFC235" s="598"/>
      <c r="JFD235" s="598"/>
      <c r="JFE235" s="598"/>
      <c r="JFF235" s="598"/>
      <c r="JFG235" s="598"/>
      <c r="JFH235" s="598"/>
      <c r="JFI235" s="598"/>
      <c r="JFJ235" s="598"/>
      <c r="JFK235" s="600"/>
      <c r="JFL235" s="599"/>
      <c r="JFM235" s="599"/>
      <c r="JFN235" s="599"/>
      <c r="JFO235" s="360"/>
      <c r="JFP235" s="600"/>
      <c r="JFQ235" s="600"/>
      <c r="JFR235" s="600"/>
      <c r="JFS235" s="598"/>
      <c r="JFT235" s="598"/>
      <c r="JFU235" s="598"/>
      <c r="JFV235" s="598"/>
      <c r="JFW235" s="598"/>
      <c r="JFX235" s="598"/>
      <c r="JFY235" s="598"/>
      <c r="JFZ235" s="598"/>
      <c r="JGA235" s="600"/>
      <c r="JGB235" s="599"/>
      <c r="JGC235" s="599"/>
      <c r="JGD235" s="599"/>
      <c r="JGE235" s="360"/>
      <c r="JGF235" s="600"/>
      <c r="JGG235" s="600"/>
      <c r="JGH235" s="600"/>
      <c r="JGI235" s="598"/>
      <c r="JGJ235" s="598"/>
      <c r="JGK235" s="598"/>
      <c r="JGL235" s="598"/>
      <c r="JGM235" s="598"/>
      <c r="JGN235" s="598"/>
      <c r="JGO235" s="598"/>
      <c r="JGP235" s="598"/>
      <c r="JGQ235" s="600"/>
      <c r="JGR235" s="599"/>
      <c r="JGS235" s="599"/>
      <c r="JGT235" s="599"/>
      <c r="JGU235" s="360"/>
      <c r="JGV235" s="600"/>
      <c r="JGW235" s="600"/>
      <c r="JGX235" s="600"/>
      <c r="JGY235" s="598"/>
      <c r="JGZ235" s="598"/>
      <c r="JHA235" s="598"/>
      <c r="JHB235" s="598"/>
      <c r="JHC235" s="598"/>
      <c r="JHD235" s="598"/>
      <c r="JHE235" s="598"/>
      <c r="JHF235" s="598"/>
      <c r="JHG235" s="600"/>
      <c r="JHH235" s="599"/>
      <c r="JHI235" s="599"/>
      <c r="JHJ235" s="599"/>
      <c r="JHK235" s="360"/>
      <c r="JHL235" s="600"/>
      <c r="JHM235" s="600"/>
      <c r="JHN235" s="600"/>
      <c r="JHO235" s="598"/>
      <c r="JHP235" s="598"/>
      <c r="JHQ235" s="598"/>
      <c r="JHR235" s="598"/>
      <c r="JHS235" s="598"/>
      <c r="JHT235" s="598"/>
      <c r="JHU235" s="598"/>
      <c r="JHV235" s="598"/>
      <c r="JHW235" s="600"/>
      <c r="JHX235" s="599"/>
      <c r="JHY235" s="599"/>
      <c r="JHZ235" s="599"/>
      <c r="JIA235" s="360"/>
      <c r="JIB235" s="600"/>
      <c r="JIC235" s="600"/>
      <c r="JID235" s="600"/>
      <c r="JIE235" s="598"/>
      <c r="JIF235" s="598"/>
      <c r="JIG235" s="598"/>
      <c r="JIH235" s="598"/>
      <c r="JII235" s="598"/>
      <c r="JIJ235" s="598"/>
      <c r="JIK235" s="598"/>
      <c r="JIL235" s="598"/>
      <c r="JIM235" s="600"/>
      <c r="JIN235" s="599"/>
      <c r="JIO235" s="599"/>
      <c r="JIP235" s="599"/>
      <c r="JIQ235" s="360"/>
      <c r="JIR235" s="600"/>
      <c r="JIS235" s="600"/>
      <c r="JIT235" s="600"/>
      <c r="JIU235" s="598"/>
      <c r="JIV235" s="598"/>
      <c r="JIW235" s="598"/>
      <c r="JIX235" s="598"/>
      <c r="JIY235" s="598"/>
      <c r="JIZ235" s="598"/>
      <c r="JJA235" s="598"/>
      <c r="JJB235" s="598"/>
      <c r="JJC235" s="600"/>
      <c r="JJD235" s="599"/>
      <c r="JJE235" s="599"/>
      <c r="JJF235" s="599"/>
      <c r="JJG235" s="360"/>
      <c r="JJH235" s="600"/>
      <c r="JJI235" s="600"/>
      <c r="JJJ235" s="600"/>
      <c r="JJK235" s="598"/>
      <c r="JJL235" s="598"/>
      <c r="JJM235" s="598"/>
      <c r="JJN235" s="598"/>
      <c r="JJO235" s="598"/>
      <c r="JJP235" s="598"/>
      <c r="JJQ235" s="598"/>
      <c r="JJR235" s="598"/>
      <c r="JJS235" s="600"/>
      <c r="JJT235" s="599"/>
      <c r="JJU235" s="599"/>
      <c r="JJV235" s="599"/>
      <c r="JJW235" s="360"/>
      <c r="JJX235" s="600"/>
      <c r="JJY235" s="600"/>
      <c r="JJZ235" s="600"/>
      <c r="JKA235" s="598"/>
      <c r="JKB235" s="598"/>
      <c r="JKC235" s="598"/>
      <c r="JKD235" s="598"/>
      <c r="JKE235" s="598"/>
      <c r="JKF235" s="598"/>
      <c r="JKG235" s="598"/>
      <c r="JKH235" s="598"/>
      <c r="JKI235" s="600"/>
      <c r="JKJ235" s="599"/>
      <c r="JKK235" s="599"/>
      <c r="JKL235" s="599"/>
      <c r="JKM235" s="360"/>
      <c r="JKN235" s="600"/>
      <c r="JKO235" s="600"/>
      <c r="JKP235" s="600"/>
      <c r="JKQ235" s="598"/>
      <c r="JKR235" s="598"/>
      <c r="JKS235" s="598"/>
      <c r="JKT235" s="598"/>
      <c r="JKU235" s="598"/>
      <c r="JKV235" s="598"/>
      <c r="JKW235" s="598"/>
      <c r="JKX235" s="598"/>
      <c r="JKY235" s="600"/>
      <c r="JKZ235" s="599"/>
      <c r="JLA235" s="599"/>
      <c r="JLB235" s="599"/>
      <c r="JLC235" s="360"/>
      <c r="JLD235" s="600"/>
      <c r="JLE235" s="600"/>
      <c r="JLF235" s="600"/>
      <c r="JLG235" s="598"/>
      <c r="JLH235" s="598"/>
      <c r="JLI235" s="598"/>
      <c r="JLJ235" s="598"/>
      <c r="JLK235" s="598"/>
      <c r="JLL235" s="598"/>
      <c r="JLM235" s="598"/>
      <c r="JLN235" s="598"/>
      <c r="JLO235" s="600"/>
      <c r="JLP235" s="599"/>
      <c r="JLQ235" s="599"/>
      <c r="JLR235" s="599"/>
      <c r="JLS235" s="360"/>
      <c r="JLT235" s="600"/>
      <c r="JLU235" s="600"/>
      <c r="JLV235" s="600"/>
      <c r="JLW235" s="598"/>
      <c r="JLX235" s="598"/>
      <c r="JLY235" s="598"/>
      <c r="JLZ235" s="598"/>
      <c r="JMA235" s="598"/>
      <c r="JMB235" s="598"/>
      <c r="JMC235" s="598"/>
      <c r="JMD235" s="598"/>
      <c r="JME235" s="600"/>
      <c r="JMF235" s="599"/>
      <c r="JMG235" s="599"/>
      <c r="JMH235" s="599"/>
      <c r="JMI235" s="360"/>
      <c r="JMJ235" s="600"/>
      <c r="JMK235" s="600"/>
      <c r="JML235" s="600"/>
      <c r="JMM235" s="598"/>
      <c r="JMN235" s="598"/>
      <c r="JMO235" s="598"/>
      <c r="JMP235" s="598"/>
      <c r="JMQ235" s="598"/>
      <c r="JMR235" s="598"/>
      <c r="JMS235" s="598"/>
      <c r="JMT235" s="598"/>
      <c r="JMU235" s="600"/>
      <c r="JMV235" s="599"/>
      <c r="JMW235" s="599"/>
      <c r="JMX235" s="599"/>
      <c r="JMY235" s="360"/>
      <c r="JMZ235" s="600"/>
      <c r="JNA235" s="600"/>
      <c r="JNB235" s="600"/>
      <c r="JNC235" s="598"/>
      <c r="JND235" s="598"/>
      <c r="JNE235" s="598"/>
      <c r="JNF235" s="598"/>
      <c r="JNG235" s="598"/>
      <c r="JNH235" s="598"/>
      <c r="JNI235" s="598"/>
      <c r="JNJ235" s="598"/>
      <c r="JNK235" s="600"/>
      <c r="JNL235" s="599"/>
      <c r="JNM235" s="599"/>
      <c r="JNN235" s="599"/>
      <c r="JNO235" s="360"/>
      <c r="JNP235" s="600"/>
      <c r="JNQ235" s="600"/>
      <c r="JNR235" s="600"/>
      <c r="JNS235" s="598"/>
      <c r="JNT235" s="598"/>
      <c r="JNU235" s="598"/>
      <c r="JNV235" s="598"/>
      <c r="JNW235" s="598"/>
      <c r="JNX235" s="598"/>
      <c r="JNY235" s="598"/>
      <c r="JNZ235" s="598"/>
      <c r="JOA235" s="600"/>
      <c r="JOB235" s="599"/>
      <c r="JOC235" s="599"/>
      <c r="JOD235" s="599"/>
      <c r="JOE235" s="360"/>
      <c r="JOF235" s="600"/>
      <c r="JOG235" s="600"/>
      <c r="JOH235" s="600"/>
      <c r="JOI235" s="598"/>
      <c r="JOJ235" s="598"/>
      <c r="JOK235" s="598"/>
      <c r="JOL235" s="598"/>
      <c r="JOM235" s="598"/>
      <c r="JON235" s="598"/>
      <c r="JOO235" s="598"/>
      <c r="JOP235" s="598"/>
      <c r="JOQ235" s="600"/>
      <c r="JOR235" s="599"/>
      <c r="JOS235" s="599"/>
      <c r="JOT235" s="599"/>
      <c r="JOU235" s="360"/>
      <c r="JOV235" s="600"/>
      <c r="JOW235" s="600"/>
      <c r="JOX235" s="600"/>
      <c r="JOY235" s="598"/>
      <c r="JOZ235" s="598"/>
      <c r="JPA235" s="598"/>
      <c r="JPB235" s="598"/>
      <c r="JPC235" s="598"/>
      <c r="JPD235" s="598"/>
      <c r="JPE235" s="598"/>
      <c r="JPF235" s="598"/>
      <c r="JPG235" s="600"/>
      <c r="JPH235" s="599"/>
      <c r="JPI235" s="599"/>
      <c r="JPJ235" s="599"/>
      <c r="JPK235" s="360"/>
      <c r="JPL235" s="600"/>
      <c r="JPM235" s="600"/>
      <c r="JPN235" s="600"/>
      <c r="JPO235" s="598"/>
      <c r="JPP235" s="598"/>
      <c r="JPQ235" s="598"/>
      <c r="JPR235" s="598"/>
      <c r="JPS235" s="598"/>
      <c r="JPT235" s="598"/>
      <c r="JPU235" s="598"/>
      <c r="JPV235" s="598"/>
      <c r="JPW235" s="600"/>
      <c r="JPX235" s="599"/>
      <c r="JPY235" s="599"/>
      <c r="JPZ235" s="599"/>
      <c r="JQA235" s="360"/>
      <c r="JQB235" s="600"/>
      <c r="JQC235" s="600"/>
      <c r="JQD235" s="600"/>
      <c r="JQE235" s="598"/>
      <c r="JQF235" s="598"/>
      <c r="JQG235" s="598"/>
      <c r="JQH235" s="598"/>
      <c r="JQI235" s="598"/>
      <c r="JQJ235" s="598"/>
      <c r="JQK235" s="598"/>
      <c r="JQL235" s="598"/>
      <c r="JQM235" s="600"/>
      <c r="JQN235" s="599"/>
      <c r="JQO235" s="599"/>
      <c r="JQP235" s="599"/>
      <c r="JQQ235" s="360"/>
      <c r="JQR235" s="600"/>
      <c r="JQS235" s="600"/>
      <c r="JQT235" s="600"/>
      <c r="JQU235" s="598"/>
      <c r="JQV235" s="598"/>
      <c r="JQW235" s="598"/>
      <c r="JQX235" s="598"/>
      <c r="JQY235" s="598"/>
      <c r="JQZ235" s="598"/>
      <c r="JRA235" s="598"/>
      <c r="JRB235" s="598"/>
      <c r="JRC235" s="600"/>
      <c r="JRD235" s="599"/>
      <c r="JRE235" s="599"/>
      <c r="JRF235" s="599"/>
      <c r="JRG235" s="360"/>
      <c r="JRH235" s="600"/>
      <c r="JRI235" s="600"/>
      <c r="JRJ235" s="600"/>
      <c r="JRK235" s="598"/>
      <c r="JRL235" s="598"/>
      <c r="JRM235" s="598"/>
      <c r="JRN235" s="598"/>
      <c r="JRO235" s="598"/>
      <c r="JRP235" s="598"/>
      <c r="JRQ235" s="598"/>
      <c r="JRR235" s="598"/>
      <c r="JRS235" s="600"/>
      <c r="JRT235" s="599"/>
      <c r="JRU235" s="599"/>
      <c r="JRV235" s="599"/>
      <c r="JRW235" s="360"/>
      <c r="JRX235" s="600"/>
      <c r="JRY235" s="600"/>
      <c r="JRZ235" s="600"/>
      <c r="JSA235" s="598"/>
      <c r="JSB235" s="598"/>
      <c r="JSC235" s="598"/>
      <c r="JSD235" s="598"/>
      <c r="JSE235" s="598"/>
      <c r="JSF235" s="598"/>
      <c r="JSG235" s="598"/>
      <c r="JSH235" s="598"/>
      <c r="JSI235" s="600"/>
      <c r="JSJ235" s="599"/>
      <c r="JSK235" s="599"/>
      <c r="JSL235" s="599"/>
      <c r="JSM235" s="360"/>
      <c r="JSN235" s="600"/>
      <c r="JSO235" s="600"/>
      <c r="JSP235" s="600"/>
      <c r="JSQ235" s="598"/>
      <c r="JSR235" s="598"/>
      <c r="JSS235" s="598"/>
      <c r="JST235" s="598"/>
      <c r="JSU235" s="598"/>
      <c r="JSV235" s="598"/>
      <c r="JSW235" s="598"/>
      <c r="JSX235" s="598"/>
      <c r="JSY235" s="600"/>
      <c r="JSZ235" s="599"/>
      <c r="JTA235" s="599"/>
      <c r="JTB235" s="599"/>
      <c r="JTC235" s="360"/>
      <c r="JTD235" s="600"/>
      <c r="JTE235" s="600"/>
      <c r="JTF235" s="600"/>
      <c r="JTG235" s="598"/>
      <c r="JTH235" s="598"/>
      <c r="JTI235" s="598"/>
      <c r="JTJ235" s="598"/>
      <c r="JTK235" s="598"/>
      <c r="JTL235" s="598"/>
      <c r="JTM235" s="598"/>
      <c r="JTN235" s="598"/>
      <c r="JTO235" s="600"/>
      <c r="JTP235" s="599"/>
      <c r="JTQ235" s="599"/>
      <c r="JTR235" s="599"/>
      <c r="JTS235" s="360"/>
      <c r="JTT235" s="600"/>
      <c r="JTU235" s="600"/>
      <c r="JTV235" s="600"/>
      <c r="JTW235" s="598"/>
      <c r="JTX235" s="598"/>
      <c r="JTY235" s="598"/>
      <c r="JTZ235" s="598"/>
      <c r="JUA235" s="598"/>
      <c r="JUB235" s="598"/>
      <c r="JUC235" s="598"/>
      <c r="JUD235" s="598"/>
      <c r="JUE235" s="600"/>
      <c r="JUF235" s="599"/>
      <c r="JUG235" s="599"/>
      <c r="JUH235" s="599"/>
      <c r="JUI235" s="360"/>
      <c r="JUJ235" s="600"/>
      <c r="JUK235" s="600"/>
      <c r="JUL235" s="600"/>
      <c r="JUM235" s="598"/>
      <c r="JUN235" s="598"/>
      <c r="JUO235" s="598"/>
      <c r="JUP235" s="598"/>
      <c r="JUQ235" s="598"/>
      <c r="JUR235" s="598"/>
      <c r="JUS235" s="598"/>
      <c r="JUT235" s="598"/>
      <c r="JUU235" s="600"/>
      <c r="JUV235" s="599"/>
      <c r="JUW235" s="599"/>
      <c r="JUX235" s="599"/>
      <c r="JUY235" s="360"/>
      <c r="JUZ235" s="600"/>
      <c r="JVA235" s="600"/>
      <c r="JVB235" s="600"/>
      <c r="JVC235" s="598"/>
      <c r="JVD235" s="598"/>
      <c r="JVE235" s="598"/>
      <c r="JVF235" s="598"/>
      <c r="JVG235" s="598"/>
      <c r="JVH235" s="598"/>
      <c r="JVI235" s="598"/>
      <c r="JVJ235" s="598"/>
      <c r="JVK235" s="600"/>
      <c r="JVL235" s="599"/>
      <c r="JVM235" s="599"/>
      <c r="JVN235" s="599"/>
      <c r="JVO235" s="360"/>
      <c r="JVP235" s="600"/>
      <c r="JVQ235" s="600"/>
      <c r="JVR235" s="600"/>
      <c r="JVS235" s="598"/>
      <c r="JVT235" s="598"/>
      <c r="JVU235" s="598"/>
      <c r="JVV235" s="598"/>
      <c r="JVW235" s="598"/>
      <c r="JVX235" s="598"/>
      <c r="JVY235" s="598"/>
      <c r="JVZ235" s="598"/>
      <c r="JWA235" s="600"/>
      <c r="JWB235" s="599"/>
      <c r="JWC235" s="599"/>
      <c r="JWD235" s="599"/>
      <c r="JWE235" s="360"/>
      <c r="JWF235" s="600"/>
      <c r="JWG235" s="600"/>
      <c r="JWH235" s="600"/>
      <c r="JWI235" s="598"/>
      <c r="JWJ235" s="598"/>
      <c r="JWK235" s="598"/>
      <c r="JWL235" s="598"/>
      <c r="JWM235" s="598"/>
      <c r="JWN235" s="598"/>
      <c r="JWO235" s="598"/>
      <c r="JWP235" s="598"/>
      <c r="JWQ235" s="600"/>
      <c r="JWR235" s="599"/>
      <c r="JWS235" s="599"/>
      <c r="JWT235" s="599"/>
      <c r="JWU235" s="360"/>
      <c r="JWV235" s="600"/>
      <c r="JWW235" s="600"/>
      <c r="JWX235" s="600"/>
      <c r="JWY235" s="598"/>
      <c r="JWZ235" s="598"/>
      <c r="JXA235" s="598"/>
      <c r="JXB235" s="598"/>
      <c r="JXC235" s="598"/>
      <c r="JXD235" s="598"/>
      <c r="JXE235" s="598"/>
      <c r="JXF235" s="598"/>
      <c r="JXG235" s="600"/>
      <c r="JXH235" s="599"/>
      <c r="JXI235" s="599"/>
      <c r="JXJ235" s="599"/>
      <c r="JXK235" s="360"/>
      <c r="JXL235" s="600"/>
      <c r="JXM235" s="600"/>
      <c r="JXN235" s="600"/>
      <c r="JXO235" s="598"/>
      <c r="JXP235" s="598"/>
      <c r="JXQ235" s="598"/>
      <c r="JXR235" s="598"/>
      <c r="JXS235" s="598"/>
      <c r="JXT235" s="598"/>
      <c r="JXU235" s="598"/>
      <c r="JXV235" s="598"/>
      <c r="JXW235" s="600"/>
      <c r="JXX235" s="599"/>
      <c r="JXY235" s="599"/>
      <c r="JXZ235" s="599"/>
      <c r="JYA235" s="360"/>
      <c r="JYB235" s="600"/>
      <c r="JYC235" s="600"/>
      <c r="JYD235" s="600"/>
      <c r="JYE235" s="598"/>
      <c r="JYF235" s="598"/>
      <c r="JYG235" s="598"/>
      <c r="JYH235" s="598"/>
      <c r="JYI235" s="598"/>
      <c r="JYJ235" s="598"/>
      <c r="JYK235" s="598"/>
      <c r="JYL235" s="598"/>
      <c r="JYM235" s="600"/>
      <c r="JYN235" s="599"/>
      <c r="JYO235" s="599"/>
      <c r="JYP235" s="599"/>
      <c r="JYQ235" s="360"/>
      <c r="JYR235" s="600"/>
      <c r="JYS235" s="600"/>
      <c r="JYT235" s="600"/>
      <c r="JYU235" s="598"/>
      <c r="JYV235" s="598"/>
      <c r="JYW235" s="598"/>
      <c r="JYX235" s="598"/>
      <c r="JYY235" s="598"/>
      <c r="JYZ235" s="598"/>
      <c r="JZA235" s="598"/>
      <c r="JZB235" s="598"/>
      <c r="JZC235" s="600"/>
      <c r="JZD235" s="599"/>
      <c r="JZE235" s="599"/>
      <c r="JZF235" s="599"/>
      <c r="JZG235" s="360"/>
      <c r="JZH235" s="600"/>
      <c r="JZI235" s="600"/>
      <c r="JZJ235" s="600"/>
      <c r="JZK235" s="598"/>
      <c r="JZL235" s="598"/>
      <c r="JZM235" s="598"/>
      <c r="JZN235" s="598"/>
      <c r="JZO235" s="598"/>
      <c r="JZP235" s="598"/>
      <c r="JZQ235" s="598"/>
      <c r="JZR235" s="598"/>
      <c r="JZS235" s="600"/>
      <c r="JZT235" s="599"/>
      <c r="JZU235" s="599"/>
      <c r="JZV235" s="599"/>
      <c r="JZW235" s="360"/>
      <c r="JZX235" s="600"/>
      <c r="JZY235" s="600"/>
      <c r="JZZ235" s="600"/>
      <c r="KAA235" s="598"/>
      <c r="KAB235" s="598"/>
      <c r="KAC235" s="598"/>
      <c r="KAD235" s="598"/>
      <c r="KAE235" s="598"/>
      <c r="KAF235" s="598"/>
      <c r="KAG235" s="598"/>
      <c r="KAH235" s="598"/>
      <c r="KAI235" s="600"/>
      <c r="KAJ235" s="599"/>
      <c r="KAK235" s="599"/>
      <c r="KAL235" s="599"/>
      <c r="KAM235" s="360"/>
      <c r="KAN235" s="600"/>
      <c r="KAO235" s="600"/>
      <c r="KAP235" s="600"/>
      <c r="KAQ235" s="598"/>
      <c r="KAR235" s="598"/>
      <c r="KAS235" s="598"/>
      <c r="KAT235" s="598"/>
      <c r="KAU235" s="598"/>
      <c r="KAV235" s="598"/>
      <c r="KAW235" s="598"/>
      <c r="KAX235" s="598"/>
      <c r="KAY235" s="600"/>
      <c r="KAZ235" s="599"/>
      <c r="KBA235" s="599"/>
      <c r="KBB235" s="599"/>
      <c r="KBC235" s="360"/>
      <c r="KBD235" s="600"/>
      <c r="KBE235" s="600"/>
      <c r="KBF235" s="600"/>
      <c r="KBG235" s="598"/>
      <c r="KBH235" s="598"/>
      <c r="KBI235" s="598"/>
      <c r="KBJ235" s="598"/>
      <c r="KBK235" s="598"/>
      <c r="KBL235" s="598"/>
      <c r="KBM235" s="598"/>
      <c r="KBN235" s="598"/>
      <c r="KBO235" s="600"/>
      <c r="KBP235" s="599"/>
      <c r="KBQ235" s="599"/>
      <c r="KBR235" s="599"/>
      <c r="KBS235" s="360"/>
      <c r="KBT235" s="600"/>
      <c r="KBU235" s="600"/>
      <c r="KBV235" s="600"/>
      <c r="KBW235" s="598"/>
      <c r="KBX235" s="598"/>
      <c r="KBY235" s="598"/>
      <c r="KBZ235" s="598"/>
      <c r="KCA235" s="598"/>
      <c r="KCB235" s="598"/>
      <c r="KCC235" s="598"/>
      <c r="KCD235" s="598"/>
      <c r="KCE235" s="600"/>
      <c r="KCF235" s="599"/>
      <c r="KCG235" s="599"/>
      <c r="KCH235" s="599"/>
      <c r="KCI235" s="360"/>
      <c r="KCJ235" s="600"/>
      <c r="KCK235" s="600"/>
      <c r="KCL235" s="600"/>
      <c r="KCM235" s="598"/>
      <c r="KCN235" s="598"/>
      <c r="KCO235" s="598"/>
      <c r="KCP235" s="598"/>
      <c r="KCQ235" s="598"/>
      <c r="KCR235" s="598"/>
      <c r="KCS235" s="598"/>
      <c r="KCT235" s="598"/>
      <c r="KCU235" s="600"/>
      <c r="KCV235" s="599"/>
      <c r="KCW235" s="599"/>
      <c r="KCX235" s="599"/>
      <c r="KCY235" s="360"/>
      <c r="KCZ235" s="600"/>
      <c r="KDA235" s="600"/>
      <c r="KDB235" s="600"/>
      <c r="KDC235" s="598"/>
      <c r="KDD235" s="598"/>
      <c r="KDE235" s="598"/>
      <c r="KDF235" s="598"/>
      <c r="KDG235" s="598"/>
      <c r="KDH235" s="598"/>
      <c r="KDI235" s="598"/>
      <c r="KDJ235" s="598"/>
      <c r="KDK235" s="600"/>
      <c r="KDL235" s="599"/>
      <c r="KDM235" s="599"/>
      <c r="KDN235" s="599"/>
      <c r="KDO235" s="360"/>
      <c r="KDP235" s="600"/>
      <c r="KDQ235" s="600"/>
      <c r="KDR235" s="600"/>
      <c r="KDS235" s="598"/>
      <c r="KDT235" s="598"/>
      <c r="KDU235" s="598"/>
      <c r="KDV235" s="598"/>
      <c r="KDW235" s="598"/>
      <c r="KDX235" s="598"/>
      <c r="KDY235" s="598"/>
      <c r="KDZ235" s="598"/>
      <c r="KEA235" s="600"/>
      <c r="KEB235" s="599"/>
      <c r="KEC235" s="599"/>
      <c r="KED235" s="599"/>
      <c r="KEE235" s="360"/>
      <c r="KEF235" s="600"/>
      <c r="KEG235" s="600"/>
      <c r="KEH235" s="600"/>
      <c r="KEI235" s="598"/>
      <c r="KEJ235" s="598"/>
      <c r="KEK235" s="598"/>
      <c r="KEL235" s="598"/>
      <c r="KEM235" s="598"/>
      <c r="KEN235" s="598"/>
      <c r="KEO235" s="598"/>
      <c r="KEP235" s="598"/>
      <c r="KEQ235" s="600"/>
      <c r="KER235" s="599"/>
      <c r="KES235" s="599"/>
      <c r="KET235" s="599"/>
      <c r="KEU235" s="360"/>
      <c r="KEV235" s="600"/>
      <c r="KEW235" s="600"/>
      <c r="KEX235" s="600"/>
      <c r="KEY235" s="598"/>
      <c r="KEZ235" s="598"/>
      <c r="KFA235" s="598"/>
      <c r="KFB235" s="598"/>
      <c r="KFC235" s="598"/>
      <c r="KFD235" s="598"/>
      <c r="KFE235" s="598"/>
      <c r="KFF235" s="598"/>
      <c r="KFG235" s="600"/>
      <c r="KFH235" s="599"/>
      <c r="KFI235" s="599"/>
      <c r="KFJ235" s="599"/>
      <c r="KFK235" s="360"/>
      <c r="KFL235" s="600"/>
      <c r="KFM235" s="600"/>
      <c r="KFN235" s="600"/>
      <c r="KFO235" s="598"/>
      <c r="KFP235" s="598"/>
      <c r="KFQ235" s="598"/>
      <c r="KFR235" s="598"/>
      <c r="KFS235" s="598"/>
      <c r="KFT235" s="598"/>
      <c r="KFU235" s="598"/>
      <c r="KFV235" s="598"/>
      <c r="KFW235" s="600"/>
      <c r="KFX235" s="599"/>
      <c r="KFY235" s="599"/>
      <c r="KFZ235" s="599"/>
      <c r="KGA235" s="360"/>
      <c r="KGB235" s="600"/>
      <c r="KGC235" s="600"/>
      <c r="KGD235" s="600"/>
      <c r="KGE235" s="598"/>
      <c r="KGF235" s="598"/>
      <c r="KGG235" s="598"/>
      <c r="KGH235" s="598"/>
      <c r="KGI235" s="598"/>
      <c r="KGJ235" s="598"/>
      <c r="KGK235" s="598"/>
      <c r="KGL235" s="598"/>
      <c r="KGM235" s="600"/>
      <c r="KGN235" s="599"/>
      <c r="KGO235" s="599"/>
      <c r="KGP235" s="599"/>
      <c r="KGQ235" s="360"/>
      <c r="KGR235" s="600"/>
      <c r="KGS235" s="600"/>
      <c r="KGT235" s="600"/>
      <c r="KGU235" s="598"/>
      <c r="KGV235" s="598"/>
      <c r="KGW235" s="598"/>
      <c r="KGX235" s="598"/>
      <c r="KGY235" s="598"/>
      <c r="KGZ235" s="598"/>
      <c r="KHA235" s="598"/>
      <c r="KHB235" s="598"/>
      <c r="KHC235" s="600"/>
      <c r="KHD235" s="599"/>
      <c r="KHE235" s="599"/>
      <c r="KHF235" s="599"/>
      <c r="KHG235" s="360"/>
      <c r="KHH235" s="600"/>
      <c r="KHI235" s="600"/>
      <c r="KHJ235" s="600"/>
      <c r="KHK235" s="598"/>
      <c r="KHL235" s="598"/>
      <c r="KHM235" s="598"/>
      <c r="KHN235" s="598"/>
      <c r="KHO235" s="598"/>
      <c r="KHP235" s="598"/>
      <c r="KHQ235" s="598"/>
      <c r="KHR235" s="598"/>
      <c r="KHS235" s="600"/>
      <c r="KHT235" s="599"/>
      <c r="KHU235" s="599"/>
      <c r="KHV235" s="599"/>
      <c r="KHW235" s="360"/>
      <c r="KHX235" s="600"/>
      <c r="KHY235" s="600"/>
      <c r="KHZ235" s="600"/>
      <c r="KIA235" s="598"/>
      <c r="KIB235" s="598"/>
      <c r="KIC235" s="598"/>
      <c r="KID235" s="598"/>
      <c r="KIE235" s="598"/>
      <c r="KIF235" s="598"/>
      <c r="KIG235" s="598"/>
      <c r="KIH235" s="598"/>
      <c r="KII235" s="600"/>
      <c r="KIJ235" s="599"/>
      <c r="KIK235" s="599"/>
      <c r="KIL235" s="599"/>
      <c r="KIM235" s="360"/>
      <c r="KIN235" s="600"/>
      <c r="KIO235" s="600"/>
      <c r="KIP235" s="600"/>
      <c r="KIQ235" s="598"/>
      <c r="KIR235" s="598"/>
      <c r="KIS235" s="598"/>
      <c r="KIT235" s="598"/>
      <c r="KIU235" s="598"/>
      <c r="KIV235" s="598"/>
      <c r="KIW235" s="598"/>
      <c r="KIX235" s="598"/>
      <c r="KIY235" s="600"/>
      <c r="KIZ235" s="599"/>
      <c r="KJA235" s="599"/>
      <c r="KJB235" s="599"/>
      <c r="KJC235" s="360"/>
      <c r="KJD235" s="600"/>
      <c r="KJE235" s="600"/>
      <c r="KJF235" s="600"/>
      <c r="KJG235" s="598"/>
      <c r="KJH235" s="598"/>
      <c r="KJI235" s="598"/>
      <c r="KJJ235" s="598"/>
      <c r="KJK235" s="598"/>
      <c r="KJL235" s="598"/>
      <c r="KJM235" s="598"/>
      <c r="KJN235" s="598"/>
      <c r="KJO235" s="600"/>
      <c r="KJP235" s="599"/>
      <c r="KJQ235" s="599"/>
      <c r="KJR235" s="599"/>
      <c r="KJS235" s="360"/>
      <c r="KJT235" s="600"/>
      <c r="KJU235" s="600"/>
      <c r="KJV235" s="600"/>
      <c r="KJW235" s="598"/>
      <c r="KJX235" s="598"/>
      <c r="KJY235" s="598"/>
      <c r="KJZ235" s="598"/>
      <c r="KKA235" s="598"/>
      <c r="KKB235" s="598"/>
      <c r="KKC235" s="598"/>
      <c r="KKD235" s="598"/>
      <c r="KKE235" s="600"/>
      <c r="KKF235" s="599"/>
      <c r="KKG235" s="599"/>
      <c r="KKH235" s="599"/>
      <c r="KKI235" s="360"/>
      <c r="KKJ235" s="600"/>
      <c r="KKK235" s="600"/>
      <c r="KKL235" s="600"/>
      <c r="KKM235" s="598"/>
      <c r="KKN235" s="598"/>
      <c r="KKO235" s="598"/>
      <c r="KKP235" s="598"/>
      <c r="KKQ235" s="598"/>
      <c r="KKR235" s="598"/>
      <c r="KKS235" s="598"/>
      <c r="KKT235" s="598"/>
      <c r="KKU235" s="600"/>
      <c r="KKV235" s="599"/>
      <c r="KKW235" s="599"/>
      <c r="KKX235" s="599"/>
      <c r="KKY235" s="360"/>
      <c r="KKZ235" s="600"/>
      <c r="KLA235" s="600"/>
      <c r="KLB235" s="600"/>
      <c r="KLC235" s="598"/>
      <c r="KLD235" s="598"/>
      <c r="KLE235" s="598"/>
      <c r="KLF235" s="598"/>
      <c r="KLG235" s="598"/>
      <c r="KLH235" s="598"/>
      <c r="KLI235" s="598"/>
      <c r="KLJ235" s="598"/>
      <c r="KLK235" s="600"/>
      <c r="KLL235" s="599"/>
      <c r="KLM235" s="599"/>
      <c r="KLN235" s="599"/>
      <c r="KLO235" s="360"/>
      <c r="KLP235" s="600"/>
      <c r="KLQ235" s="600"/>
      <c r="KLR235" s="600"/>
      <c r="KLS235" s="598"/>
      <c r="KLT235" s="598"/>
      <c r="KLU235" s="598"/>
      <c r="KLV235" s="598"/>
      <c r="KLW235" s="598"/>
      <c r="KLX235" s="598"/>
      <c r="KLY235" s="598"/>
      <c r="KLZ235" s="598"/>
      <c r="KMA235" s="600"/>
      <c r="KMB235" s="599"/>
      <c r="KMC235" s="599"/>
      <c r="KMD235" s="599"/>
      <c r="KME235" s="360"/>
      <c r="KMF235" s="600"/>
      <c r="KMG235" s="600"/>
      <c r="KMH235" s="600"/>
      <c r="KMI235" s="598"/>
      <c r="KMJ235" s="598"/>
      <c r="KMK235" s="598"/>
      <c r="KML235" s="598"/>
      <c r="KMM235" s="598"/>
      <c r="KMN235" s="598"/>
      <c r="KMO235" s="598"/>
      <c r="KMP235" s="598"/>
      <c r="KMQ235" s="600"/>
      <c r="KMR235" s="599"/>
      <c r="KMS235" s="599"/>
      <c r="KMT235" s="599"/>
      <c r="KMU235" s="360"/>
      <c r="KMV235" s="600"/>
      <c r="KMW235" s="600"/>
      <c r="KMX235" s="600"/>
      <c r="KMY235" s="598"/>
      <c r="KMZ235" s="598"/>
      <c r="KNA235" s="598"/>
      <c r="KNB235" s="598"/>
      <c r="KNC235" s="598"/>
      <c r="KND235" s="598"/>
      <c r="KNE235" s="598"/>
      <c r="KNF235" s="598"/>
      <c r="KNG235" s="600"/>
      <c r="KNH235" s="599"/>
      <c r="KNI235" s="599"/>
      <c r="KNJ235" s="599"/>
      <c r="KNK235" s="360"/>
      <c r="KNL235" s="600"/>
      <c r="KNM235" s="600"/>
      <c r="KNN235" s="600"/>
      <c r="KNO235" s="598"/>
      <c r="KNP235" s="598"/>
      <c r="KNQ235" s="598"/>
      <c r="KNR235" s="598"/>
      <c r="KNS235" s="598"/>
      <c r="KNT235" s="598"/>
      <c r="KNU235" s="598"/>
      <c r="KNV235" s="598"/>
      <c r="KNW235" s="600"/>
      <c r="KNX235" s="599"/>
      <c r="KNY235" s="599"/>
      <c r="KNZ235" s="599"/>
      <c r="KOA235" s="360"/>
      <c r="KOB235" s="600"/>
      <c r="KOC235" s="600"/>
      <c r="KOD235" s="600"/>
      <c r="KOE235" s="598"/>
      <c r="KOF235" s="598"/>
      <c r="KOG235" s="598"/>
      <c r="KOH235" s="598"/>
      <c r="KOI235" s="598"/>
      <c r="KOJ235" s="598"/>
      <c r="KOK235" s="598"/>
      <c r="KOL235" s="598"/>
      <c r="KOM235" s="600"/>
      <c r="KON235" s="599"/>
      <c r="KOO235" s="599"/>
      <c r="KOP235" s="599"/>
      <c r="KOQ235" s="360"/>
      <c r="KOR235" s="600"/>
      <c r="KOS235" s="600"/>
      <c r="KOT235" s="600"/>
      <c r="KOU235" s="598"/>
      <c r="KOV235" s="598"/>
      <c r="KOW235" s="598"/>
      <c r="KOX235" s="598"/>
      <c r="KOY235" s="598"/>
      <c r="KOZ235" s="598"/>
      <c r="KPA235" s="598"/>
      <c r="KPB235" s="598"/>
      <c r="KPC235" s="600"/>
      <c r="KPD235" s="599"/>
      <c r="KPE235" s="599"/>
      <c r="KPF235" s="599"/>
      <c r="KPG235" s="360"/>
      <c r="KPH235" s="600"/>
      <c r="KPI235" s="600"/>
      <c r="KPJ235" s="600"/>
      <c r="KPK235" s="598"/>
      <c r="KPL235" s="598"/>
      <c r="KPM235" s="598"/>
      <c r="KPN235" s="598"/>
      <c r="KPO235" s="598"/>
      <c r="KPP235" s="598"/>
      <c r="KPQ235" s="598"/>
      <c r="KPR235" s="598"/>
      <c r="KPS235" s="600"/>
      <c r="KPT235" s="599"/>
      <c r="KPU235" s="599"/>
      <c r="KPV235" s="599"/>
      <c r="KPW235" s="360"/>
      <c r="KPX235" s="600"/>
      <c r="KPY235" s="600"/>
      <c r="KPZ235" s="600"/>
      <c r="KQA235" s="598"/>
      <c r="KQB235" s="598"/>
      <c r="KQC235" s="598"/>
      <c r="KQD235" s="598"/>
      <c r="KQE235" s="598"/>
      <c r="KQF235" s="598"/>
      <c r="KQG235" s="598"/>
      <c r="KQH235" s="598"/>
      <c r="KQI235" s="600"/>
      <c r="KQJ235" s="599"/>
      <c r="KQK235" s="599"/>
      <c r="KQL235" s="599"/>
      <c r="KQM235" s="360"/>
      <c r="KQN235" s="600"/>
      <c r="KQO235" s="600"/>
      <c r="KQP235" s="600"/>
      <c r="KQQ235" s="598"/>
      <c r="KQR235" s="598"/>
      <c r="KQS235" s="598"/>
      <c r="KQT235" s="598"/>
      <c r="KQU235" s="598"/>
      <c r="KQV235" s="598"/>
      <c r="KQW235" s="598"/>
      <c r="KQX235" s="598"/>
      <c r="KQY235" s="600"/>
      <c r="KQZ235" s="599"/>
      <c r="KRA235" s="599"/>
      <c r="KRB235" s="599"/>
      <c r="KRC235" s="360"/>
      <c r="KRD235" s="600"/>
      <c r="KRE235" s="600"/>
      <c r="KRF235" s="600"/>
      <c r="KRG235" s="598"/>
      <c r="KRH235" s="598"/>
      <c r="KRI235" s="598"/>
      <c r="KRJ235" s="598"/>
      <c r="KRK235" s="598"/>
      <c r="KRL235" s="598"/>
      <c r="KRM235" s="598"/>
      <c r="KRN235" s="598"/>
      <c r="KRO235" s="600"/>
      <c r="KRP235" s="599"/>
      <c r="KRQ235" s="599"/>
      <c r="KRR235" s="599"/>
      <c r="KRS235" s="360"/>
      <c r="KRT235" s="600"/>
      <c r="KRU235" s="600"/>
      <c r="KRV235" s="600"/>
      <c r="KRW235" s="598"/>
      <c r="KRX235" s="598"/>
      <c r="KRY235" s="598"/>
      <c r="KRZ235" s="598"/>
      <c r="KSA235" s="598"/>
      <c r="KSB235" s="598"/>
      <c r="KSC235" s="598"/>
      <c r="KSD235" s="598"/>
      <c r="KSE235" s="600"/>
      <c r="KSF235" s="599"/>
      <c r="KSG235" s="599"/>
      <c r="KSH235" s="599"/>
      <c r="KSI235" s="360"/>
      <c r="KSJ235" s="600"/>
      <c r="KSK235" s="600"/>
      <c r="KSL235" s="600"/>
      <c r="KSM235" s="598"/>
      <c r="KSN235" s="598"/>
      <c r="KSO235" s="598"/>
      <c r="KSP235" s="598"/>
      <c r="KSQ235" s="598"/>
      <c r="KSR235" s="598"/>
      <c r="KSS235" s="598"/>
      <c r="KST235" s="598"/>
      <c r="KSU235" s="600"/>
      <c r="KSV235" s="599"/>
      <c r="KSW235" s="599"/>
      <c r="KSX235" s="599"/>
      <c r="KSY235" s="360"/>
      <c r="KSZ235" s="600"/>
      <c r="KTA235" s="600"/>
      <c r="KTB235" s="600"/>
      <c r="KTC235" s="598"/>
      <c r="KTD235" s="598"/>
      <c r="KTE235" s="598"/>
      <c r="KTF235" s="598"/>
      <c r="KTG235" s="598"/>
      <c r="KTH235" s="598"/>
      <c r="KTI235" s="598"/>
      <c r="KTJ235" s="598"/>
      <c r="KTK235" s="600"/>
      <c r="KTL235" s="599"/>
      <c r="KTM235" s="599"/>
      <c r="KTN235" s="599"/>
      <c r="KTO235" s="360"/>
      <c r="KTP235" s="600"/>
      <c r="KTQ235" s="600"/>
      <c r="KTR235" s="600"/>
      <c r="KTS235" s="598"/>
      <c r="KTT235" s="598"/>
      <c r="KTU235" s="598"/>
      <c r="KTV235" s="598"/>
      <c r="KTW235" s="598"/>
      <c r="KTX235" s="598"/>
      <c r="KTY235" s="598"/>
      <c r="KTZ235" s="598"/>
      <c r="KUA235" s="600"/>
      <c r="KUB235" s="599"/>
      <c r="KUC235" s="599"/>
      <c r="KUD235" s="599"/>
      <c r="KUE235" s="360"/>
      <c r="KUF235" s="600"/>
      <c r="KUG235" s="600"/>
      <c r="KUH235" s="600"/>
      <c r="KUI235" s="598"/>
      <c r="KUJ235" s="598"/>
      <c r="KUK235" s="598"/>
      <c r="KUL235" s="598"/>
      <c r="KUM235" s="598"/>
      <c r="KUN235" s="598"/>
      <c r="KUO235" s="598"/>
      <c r="KUP235" s="598"/>
      <c r="KUQ235" s="600"/>
      <c r="KUR235" s="599"/>
      <c r="KUS235" s="599"/>
      <c r="KUT235" s="599"/>
      <c r="KUU235" s="360"/>
      <c r="KUV235" s="600"/>
      <c r="KUW235" s="600"/>
      <c r="KUX235" s="600"/>
      <c r="KUY235" s="598"/>
      <c r="KUZ235" s="598"/>
      <c r="KVA235" s="598"/>
      <c r="KVB235" s="598"/>
      <c r="KVC235" s="598"/>
      <c r="KVD235" s="598"/>
      <c r="KVE235" s="598"/>
      <c r="KVF235" s="598"/>
      <c r="KVG235" s="600"/>
      <c r="KVH235" s="599"/>
      <c r="KVI235" s="599"/>
      <c r="KVJ235" s="599"/>
      <c r="KVK235" s="360"/>
      <c r="KVL235" s="600"/>
      <c r="KVM235" s="600"/>
      <c r="KVN235" s="600"/>
      <c r="KVO235" s="598"/>
      <c r="KVP235" s="598"/>
      <c r="KVQ235" s="598"/>
      <c r="KVR235" s="598"/>
      <c r="KVS235" s="598"/>
      <c r="KVT235" s="598"/>
      <c r="KVU235" s="598"/>
      <c r="KVV235" s="598"/>
      <c r="KVW235" s="600"/>
      <c r="KVX235" s="599"/>
      <c r="KVY235" s="599"/>
      <c r="KVZ235" s="599"/>
      <c r="KWA235" s="360"/>
      <c r="KWB235" s="600"/>
      <c r="KWC235" s="600"/>
      <c r="KWD235" s="600"/>
      <c r="KWE235" s="598"/>
      <c r="KWF235" s="598"/>
      <c r="KWG235" s="598"/>
      <c r="KWH235" s="598"/>
      <c r="KWI235" s="598"/>
      <c r="KWJ235" s="598"/>
      <c r="KWK235" s="598"/>
      <c r="KWL235" s="598"/>
      <c r="KWM235" s="600"/>
      <c r="KWN235" s="599"/>
      <c r="KWO235" s="599"/>
      <c r="KWP235" s="599"/>
      <c r="KWQ235" s="360"/>
      <c r="KWR235" s="600"/>
      <c r="KWS235" s="600"/>
      <c r="KWT235" s="600"/>
      <c r="KWU235" s="598"/>
      <c r="KWV235" s="598"/>
      <c r="KWW235" s="598"/>
      <c r="KWX235" s="598"/>
      <c r="KWY235" s="598"/>
      <c r="KWZ235" s="598"/>
      <c r="KXA235" s="598"/>
      <c r="KXB235" s="598"/>
      <c r="KXC235" s="600"/>
      <c r="KXD235" s="599"/>
      <c r="KXE235" s="599"/>
      <c r="KXF235" s="599"/>
      <c r="KXG235" s="360"/>
      <c r="KXH235" s="600"/>
      <c r="KXI235" s="600"/>
      <c r="KXJ235" s="600"/>
      <c r="KXK235" s="598"/>
      <c r="KXL235" s="598"/>
      <c r="KXM235" s="598"/>
      <c r="KXN235" s="598"/>
      <c r="KXO235" s="598"/>
      <c r="KXP235" s="598"/>
      <c r="KXQ235" s="598"/>
      <c r="KXR235" s="598"/>
      <c r="KXS235" s="600"/>
      <c r="KXT235" s="599"/>
      <c r="KXU235" s="599"/>
      <c r="KXV235" s="599"/>
      <c r="KXW235" s="360"/>
      <c r="KXX235" s="600"/>
      <c r="KXY235" s="600"/>
      <c r="KXZ235" s="600"/>
      <c r="KYA235" s="598"/>
      <c r="KYB235" s="598"/>
      <c r="KYC235" s="598"/>
      <c r="KYD235" s="598"/>
      <c r="KYE235" s="598"/>
      <c r="KYF235" s="598"/>
      <c r="KYG235" s="598"/>
      <c r="KYH235" s="598"/>
      <c r="KYI235" s="600"/>
      <c r="KYJ235" s="599"/>
      <c r="KYK235" s="599"/>
      <c r="KYL235" s="599"/>
      <c r="KYM235" s="360"/>
      <c r="KYN235" s="600"/>
      <c r="KYO235" s="600"/>
      <c r="KYP235" s="600"/>
      <c r="KYQ235" s="598"/>
      <c r="KYR235" s="598"/>
      <c r="KYS235" s="598"/>
      <c r="KYT235" s="598"/>
      <c r="KYU235" s="598"/>
      <c r="KYV235" s="598"/>
      <c r="KYW235" s="598"/>
      <c r="KYX235" s="598"/>
      <c r="KYY235" s="600"/>
      <c r="KYZ235" s="599"/>
      <c r="KZA235" s="599"/>
      <c r="KZB235" s="599"/>
      <c r="KZC235" s="360"/>
      <c r="KZD235" s="600"/>
      <c r="KZE235" s="600"/>
      <c r="KZF235" s="600"/>
      <c r="KZG235" s="598"/>
      <c r="KZH235" s="598"/>
      <c r="KZI235" s="598"/>
      <c r="KZJ235" s="598"/>
      <c r="KZK235" s="598"/>
      <c r="KZL235" s="598"/>
      <c r="KZM235" s="598"/>
      <c r="KZN235" s="598"/>
      <c r="KZO235" s="600"/>
      <c r="KZP235" s="599"/>
      <c r="KZQ235" s="599"/>
      <c r="KZR235" s="599"/>
      <c r="KZS235" s="360"/>
      <c r="KZT235" s="600"/>
      <c r="KZU235" s="600"/>
      <c r="KZV235" s="600"/>
      <c r="KZW235" s="598"/>
      <c r="KZX235" s="598"/>
      <c r="KZY235" s="598"/>
      <c r="KZZ235" s="598"/>
      <c r="LAA235" s="598"/>
      <c r="LAB235" s="598"/>
      <c r="LAC235" s="598"/>
      <c r="LAD235" s="598"/>
      <c r="LAE235" s="600"/>
      <c r="LAF235" s="599"/>
      <c r="LAG235" s="599"/>
      <c r="LAH235" s="599"/>
      <c r="LAI235" s="360"/>
      <c r="LAJ235" s="600"/>
      <c r="LAK235" s="600"/>
      <c r="LAL235" s="600"/>
      <c r="LAM235" s="598"/>
      <c r="LAN235" s="598"/>
      <c r="LAO235" s="598"/>
      <c r="LAP235" s="598"/>
      <c r="LAQ235" s="598"/>
      <c r="LAR235" s="598"/>
      <c r="LAS235" s="598"/>
      <c r="LAT235" s="598"/>
      <c r="LAU235" s="600"/>
      <c r="LAV235" s="599"/>
      <c r="LAW235" s="599"/>
      <c r="LAX235" s="599"/>
      <c r="LAY235" s="360"/>
      <c r="LAZ235" s="600"/>
      <c r="LBA235" s="600"/>
      <c r="LBB235" s="600"/>
      <c r="LBC235" s="598"/>
      <c r="LBD235" s="598"/>
      <c r="LBE235" s="598"/>
      <c r="LBF235" s="598"/>
      <c r="LBG235" s="598"/>
      <c r="LBH235" s="598"/>
      <c r="LBI235" s="598"/>
      <c r="LBJ235" s="598"/>
      <c r="LBK235" s="600"/>
      <c r="LBL235" s="599"/>
      <c r="LBM235" s="599"/>
      <c r="LBN235" s="599"/>
      <c r="LBO235" s="360"/>
      <c r="LBP235" s="600"/>
      <c r="LBQ235" s="600"/>
      <c r="LBR235" s="600"/>
      <c r="LBS235" s="598"/>
      <c r="LBT235" s="598"/>
      <c r="LBU235" s="598"/>
      <c r="LBV235" s="598"/>
      <c r="LBW235" s="598"/>
      <c r="LBX235" s="598"/>
      <c r="LBY235" s="598"/>
      <c r="LBZ235" s="598"/>
      <c r="LCA235" s="600"/>
      <c r="LCB235" s="599"/>
      <c r="LCC235" s="599"/>
      <c r="LCD235" s="599"/>
      <c r="LCE235" s="360"/>
      <c r="LCF235" s="600"/>
      <c r="LCG235" s="600"/>
      <c r="LCH235" s="600"/>
      <c r="LCI235" s="598"/>
      <c r="LCJ235" s="598"/>
      <c r="LCK235" s="598"/>
      <c r="LCL235" s="598"/>
      <c r="LCM235" s="598"/>
      <c r="LCN235" s="598"/>
      <c r="LCO235" s="598"/>
      <c r="LCP235" s="598"/>
      <c r="LCQ235" s="600"/>
      <c r="LCR235" s="599"/>
      <c r="LCS235" s="599"/>
      <c r="LCT235" s="599"/>
      <c r="LCU235" s="360"/>
      <c r="LCV235" s="600"/>
      <c r="LCW235" s="600"/>
      <c r="LCX235" s="600"/>
      <c r="LCY235" s="598"/>
      <c r="LCZ235" s="598"/>
      <c r="LDA235" s="598"/>
      <c r="LDB235" s="598"/>
      <c r="LDC235" s="598"/>
      <c r="LDD235" s="598"/>
      <c r="LDE235" s="598"/>
      <c r="LDF235" s="598"/>
      <c r="LDG235" s="600"/>
      <c r="LDH235" s="599"/>
      <c r="LDI235" s="599"/>
      <c r="LDJ235" s="599"/>
      <c r="LDK235" s="360"/>
      <c r="LDL235" s="600"/>
      <c r="LDM235" s="600"/>
      <c r="LDN235" s="600"/>
      <c r="LDO235" s="598"/>
      <c r="LDP235" s="598"/>
      <c r="LDQ235" s="598"/>
      <c r="LDR235" s="598"/>
      <c r="LDS235" s="598"/>
      <c r="LDT235" s="598"/>
      <c r="LDU235" s="598"/>
      <c r="LDV235" s="598"/>
      <c r="LDW235" s="600"/>
      <c r="LDX235" s="599"/>
      <c r="LDY235" s="599"/>
      <c r="LDZ235" s="599"/>
      <c r="LEA235" s="360"/>
      <c r="LEB235" s="600"/>
      <c r="LEC235" s="600"/>
      <c r="LED235" s="600"/>
      <c r="LEE235" s="598"/>
      <c r="LEF235" s="598"/>
      <c r="LEG235" s="598"/>
      <c r="LEH235" s="598"/>
      <c r="LEI235" s="598"/>
      <c r="LEJ235" s="598"/>
      <c r="LEK235" s="598"/>
      <c r="LEL235" s="598"/>
      <c r="LEM235" s="600"/>
      <c r="LEN235" s="599"/>
      <c r="LEO235" s="599"/>
      <c r="LEP235" s="599"/>
      <c r="LEQ235" s="360"/>
      <c r="LER235" s="600"/>
      <c r="LES235" s="600"/>
      <c r="LET235" s="600"/>
      <c r="LEU235" s="598"/>
      <c r="LEV235" s="598"/>
      <c r="LEW235" s="598"/>
      <c r="LEX235" s="598"/>
      <c r="LEY235" s="598"/>
      <c r="LEZ235" s="598"/>
      <c r="LFA235" s="598"/>
      <c r="LFB235" s="598"/>
      <c r="LFC235" s="600"/>
      <c r="LFD235" s="599"/>
      <c r="LFE235" s="599"/>
      <c r="LFF235" s="599"/>
      <c r="LFG235" s="360"/>
      <c r="LFH235" s="600"/>
      <c r="LFI235" s="600"/>
      <c r="LFJ235" s="600"/>
      <c r="LFK235" s="598"/>
      <c r="LFL235" s="598"/>
      <c r="LFM235" s="598"/>
      <c r="LFN235" s="598"/>
      <c r="LFO235" s="598"/>
      <c r="LFP235" s="598"/>
      <c r="LFQ235" s="598"/>
      <c r="LFR235" s="598"/>
      <c r="LFS235" s="600"/>
      <c r="LFT235" s="599"/>
      <c r="LFU235" s="599"/>
      <c r="LFV235" s="599"/>
      <c r="LFW235" s="360"/>
      <c r="LFX235" s="600"/>
      <c r="LFY235" s="600"/>
      <c r="LFZ235" s="600"/>
      <c r="LGA235" s="598"/>
      <c r="LGB235" s="598"/>
      <c r="LGC235" s="598"/>
      <c r="LGD235" s="598"/>
      <c r="LGE235" s="598"/>
      <c r="LGF235" s="598"/>
      <c r="LGG235" s="598"/>
      <c r="LGH235" s="598"/>
      <c r="LGI235" s="600"/>
      <c r="LGJ235" s="599"/>
      <c r="LGK235" s="599"/>
      <c r="LGL235" s="599"/>
      <c r="LGM235" s="360"/>
      <c r="LGN235" s="600"/>
      <c r="LGO235" s="600"/>
      <c r="LGP235" s="600"/>
      <c r="LGQ235" s="598"/>
      <c r="LGR235" s="598"/>
      <c r="LGS235" s="598"/>
      <c r="LGT235" s="598"/>
      <c r="LGU235" s="598"/>
      <c r="LGV235" s="598"/>
      <c r="LGW235" s="598"/>
      <c r="LGX235" s="598"/>
      <c r="LGY235" s="600"/>
      <c r="LGZ235" s="599"/>
      <c r="LHA235" s="599"/>
      <c r="LHB235" s="599"/>
      <c r="LHC235" s="360"/>
      <c r="LHD235" s="600"/>
      <c r="LHE235" s="600"/>
      <c r="LHF235" s="600"/>
      <c r="LHG235" s="598"/>
      <c r="LHH235" s="598"/>
      <c r="LHI235" s="598"/>
      <c r="LHJ235" s="598"/>
      <c r="LHK235" s="598"/>
      <c r="LHL235" s="598"/>
      <c r="LHM235" s="598"/>
      <c r="LHN235" s="598"/>
      <c r="LHO235" s="600"/>
      <c r="LHP235" s="599"/>
      <c r="LHQ235" s="599"/>
      <c r="LHR235" s="599"/>
      <c r="LHS235" s="360"/>
      <c r="LHT235" s="600"/>
      <c r="LHU235" s="600"/>
      <c r="LHV235" s="600"/>
      <c r="LHW235" s="598"/>
      <c r="LHX235" s="598"/>
      <c r="LHY235" s="598"/>
      <c r="LHZ235" s="598"/>
      <c r="LIA235" s="598"/>
      <c r="LIB235" s="598"/>
      <c r="LIC235" s="598"/>
      <c r="LID235" s="598"/>
      <c r="LIE235" s="600"/>
      <c r="LIF235" s="599"/>
      <c r="LIG235" s="599"/>
      <c r="LIH235" s="599"/>
      <c r="LII235" s="360"/>
      <c r="LIJ235" s="600"/>
      <c r="LIK235" s="600"/>
      <c r="LIL235" s="600"/>
      <c r="LIM235" s="598"/>
      <c r="LIN235" s="598"/>
      <c r="LIO235" s="598"/>
      <c r="LIP235" s="598"/>
      <c r="LIQ235" s="598"/>
      <c r="LIR235" s="598"/>
      <c r="LIS235" s="598"/>
      <c r="LIT235" s="598"/>
      <c r="LIU235" s="600"/>
      <c r="LIV235" s="599"/>
      <c r="LIW235" s="599"/>
      <c r="LIX235" s="599"/>
      <c r="LIY235" s="360"/>
      <c r="LIZ235" s="600"/>
      <c r="LJA235" s="600"/>
      <c r="LJB235" s="600"/>
      <c r="LJC235" s="598"/>
      <c r="LJD235" s="598"/>
      <c r="LJE235" s="598"/>
      <c r="LJF235" s="598"/>
      <c r="LJG235" s="598"/>
      <c r="LJH235" s="598"/>
      <c r="LJI235" s="598"/>
      <c r="LJJ235" s="598"/>
      <c r="LJK235" s="600"/>
      <c r="LJL235" s="599"/>
      <c r="LJM235" s="599"/>
      <c r="LJN235" s="599"/>
      <c r="LJO235" s="360"/>
      <c r="LJP235" s="600"/>
      <c r="LJQ235" s="600"/>
      <c r="LJR235" s="600"/>
      <c r="LJS235" s="598"/>
      <c r="LJT235" s="598"/>
      <c r="LJU235" s="598"/>
      <c r="LJV235" s="598"/>
      <c r="LJW235" s="598"/>
      <c r="LJX235" s="598"/>
      <c r="LJY235" s="598"/>
      <c r="LJZ235" s="598"/>
      <c r="LKA235" s="600"/>
      <c r="LKB235" s="599"/>
      <c r="LKC235" s="599"/>
      <c r="LKD235" s="599"/>
      <c r="LKE235" s="360"/>
      <c r="LKF235" s="600"/>
      <c r="LKG235" s="600"/>
      <c r="LKH235" s="600"/>
      <c r="LKI235" s="598"/>
      <c r="LKJ235" s="598"/>
      <c r="LKK235" s="598"/>
      <c r="LKL235" s="598"/>
      <c r="LKM235" s="598"/>
      <c r="LKN235" s="598"/>
      <c r="LKO235" s="598"/>
      <c r="LKP235" s="598"/>
      <c r="LKQ235" s="600"/>
      <c r="LKR235" s="599"/>
      <c r="LKS235" s="599"/>
      <c r="LKT235" s="599"/>
      <c r="LKU235" s="360"/>
      <c r="LKV235" s="600"/>
      <c r="LKW235" s="600"/>
      <c r="LKX235" s="600"/>
      <c r="LKY235" s="598"/>
      <c r="LKZ235" s="598"/>
      <c r="LLA235" s="598"/>
      <c r="LLB235" s="598"/>
      <c r="LLC235" s="598"/>
      <c r="LLD235" s="598"/>
      <c r="LLE235" s="598"/>
      <c r="LLF235" s="598"/>
      <c r="LLG235" s="600"/>
      <c r="LLH235" s="599"/>
      <c r="LLI235" s="599"/>
      <c r="LLJ235" s="599"/>
      <c r="LLK235" s="360"/>
      <c r="LLL235" s="600"/>
      <c r="LLM235" s="600"/>
      <c r="LLN235" s="600"/>
      <c r="LLO235" s="598"/>
      <c r="LLP235" s="598"/>
      <c r="LLQ235" s="598"/>
      <c r="LLR235" s="598"/>
      <c r="LLS235" s="598"/>
      <c r="LLT235" s="598"/>
      <c r="LLU235" s="598"/>
      <c r="LLV235" s="598"/>
      <c r="LLW235" s="600"/>
      <c r="LLX235" s="599"/>
      <c r="LLY235" s="599"/>
      <c r="LLZ235" s="599"/>
      <c r="LMA235" s="360"/>
      <c r="LMB235" s="600"/>
      <c r="LMC235" s="600"/>
      <c r="LMD235" s="600"/>
      <c r="LME235" s="598"/>
      <c r="LMF235" s="598"/>
      <c r="LMG235" s="598"/>
      <c r="LMH235" s="598"/>
      <c r="LMI235" s="598"/>
      <c r="LMJ235" s="598"/>
      <c r="LMK235" s="598"/>
      <c r="LML235" s="598"/>
      <c r="LMM235" s="600"/>
      <c r="LMN235" s="599"/>
      <c r="LMO235" s="599"/>
      <c r="LMP235" s="599"/>
      <c r="LMQ235" s="360"/>
      <c r="LMR235" s="600"/>
      <c r="LMS235" s="600"/>
      <c r="LMT235" s="600"/>
      <c r="LMU235" s="598"/>
      <c r="LMV235" s="598"/>
      <c r="LMW235" s="598"/>
      <c r="LMX235" s="598"/>
      <c r="LMY235" s="598"/>
      <c r="LMZ235" s="598"/>
      <c r="LNA235" s="598"/>
      <c r="LNB235" s="598"/>
      <c r="LNC235" s="600"/>
      <c r="LND235" s="599"/>
      <c r="LNE235" s="599"/>
      <c r="LNF235" s="599"/>
      <c r="LNG235" s="360"/>
      <c r="LNH235" s="600"/>
      <c r="LNI235" s="600"/>
      <c r="LNJ235" s="600"/>
      <c r="LNK235" s="598"/>
      <c r="LNL235" s="598"/>
      <c r="LNM235" s="598"/>
      <c r="LNN235" s="598"/>
      <c r="LNO235" s="598"/>
      <c r="LNP235" s="598"/>
      <c r="LNQ235" s="598"/>
      <c r="LNR235" s="598"/>
      <c r="LNS235" s="600"/>
      <c r="LNT235" s="599"/>
      <c r="LNU235" s="599"/>
      <c r="LNV235" s="599"/>
      <c r="LNW235" s="360"/>
      <c r="LNX235" s="600"/>
      <c r="LNY235" s="600"/>
      <c r="LNZ235" s="600"/>
      <c r="LOA235" s="598"/>
      <c r="LOB235" s="598"/>
      <c r="LOC235" s="598"/>
      <c r="LOD235" s="598"/>
      <c r="LOE235" s="598"/>
      <c r="LOF235" s="598"/>
      <c r="LOG235" s="598"/>
      <c r="LOH235" s="598"/>
      <c r="LOI235" s="600"/>
      <c r="LOJ235" s="599"/>
      <c r="LOK235" s="599"/>
      <c r="LOL235" s="599"/>
      <c r="LOM235" s="360"/>
      <c r="LON235" s="600"/>
      <c r="LOO235" s="600"/>
      <c r="LOP235" s="600"/>
      <c r="LOQ235" s="598"/>
      <c r="LOR235" s="598"/>
      <c r="LOS235" s="598"/>
      <c r="LOT235" s="598"/>
      <c r="LOU235" s="598"/>
      <c r="LOV235" s="598"/>
      <c r="LOW235" s="598"/>
      <c r="LOX235" s="598"/>
      <c r="LOY235" s="600"/>
      <c r="LOZ235" s="599"/>
      <c r="LPA235" s="599"/>
      <c r="LPB235" s="599"/>
      <c r="LPC235" s="360"/>
      <c r="LPD235" s="600"/>
      <c r="LPE235" s="600"/>
      <c r="LPF235" s="600"/>
      <c r="LPG235" s="598"/>
      <c r="LPH235" s="598"/>
      <c r="LPI235" s="598"/>
      <c r="LPJ235" s="598"/>
      <c r="LPK235" s="598"/>
      <c r="LPL235" s="598"/>
      <c r="LPM235" s="598"/>
      <c r="LPN235" s="598"/>
      <c r="LPO235" s="600"/>
      <c r="LPP235" s="599"/>
      <c r="LPQ235" s="599"/>
      <c r="LPR235" s="599"/>
      <c r="LPS235" s="360"/>
      <c r="LPT235" s="600"/>
      <c r="LPU235" s="600"/>
      <c r="LPV235" s="600"/>
      <c r="LPW235" s="598"/>
      <c r="LPX235" s="598"/>
      <c r="LPY235" s="598"/>
      <c r="LPZ235" s="598"/>
      <c r="LQA235" s="598"/>
      <c r="LQB235" s="598"/>
      <c r="LQC235" s="598"/>
      <c r="LQD235" s="598"/>
      <c r="LQE235" s="600"/>
      <c r="LQF235" s="599"/>
      <c r="LQG235" s="599"/>
      <c r="LQH235" s="599"/>
      <c r="LQI235" s="360"/>
      <c r="LQJ235" s="600"/>
      <c r="LQK235" s="600"/>
      <c r="LQL235" s="600"/>
      <c r="LQM235" s="598"/>
      <c r="LQN235" s="598"/>
      <c r="LQO235" s="598"/>
      <c r="LQP235" s="598"/>
      <c r="LQQ235" s="598"/>
      <c r="LQR235" s="598"/>
      <c r="LQS235" s="598"/>
      <c r="LQT235" s="598"/>
      <c r="LQU235" s="600"/>
      <c r="LQV235" s="599"/>
      <c r="LQW235" s="599"/>
      <c r="LQX235" s="599"/>
      <c r="LQY235" s="360"/>
      <c r="LQZ235" s="600"/>
      <c r="LRA235" s="600"/>
      <c r="LRB235" s="600"/>
      <c r="LRC235" s="598"/>
      <c r="LRD235" s="598"/>
      <c r="LRE235" s="598"/>
      <c r="LRF235" s="598"/>
      <c r="LRG235" s="598"/>
      <c r="LRH235" s="598"/>
      <c r="LRI235" s="598"/>
      <c r="LRJ235" s="598"/>
      <c r="LRK235" s="600"/>
      <c r="LRL235" s="599"/>
      <c r="LRM235" s="599"/>
      <c r="LRN235" s="599"/>
      <c r="LRO235" s="360"/>
      <c r="LRP235" s="600"/>
      <c r="LRQ235" s="600"/>
      <c r="LRR235" s="600"/>
      <c r="LRS235" s="598"/>
      <c r="LRT235" s="598"/>
      <c r="LRU235" s="598"/>
      <c r="LRV235" s="598"/>
      <c r="LRW235" s="598"/>
      <c r="LRX235" s="598"/>
      <c r="LRY235" s="598"/>
      <c r="LRZ235" s="598"/>
      <c r="LSA235" s="600"/>
      <c r="LSB235" s="599"/>
      <c r="LSC235" s="599"/>
      <c r="LSD235" s="599"/>
      <c r="LSE235" s="360"/>
      <c r="LSF235" s="600"/>
      <c r="LSG235" s="600"/>
      <c r="LSH235" s="600"/>
      <c r="LSI235" s="598"/>
      <c r="LSJ235" s="598"/>
      <c r="LSK235" s="598"/>
      <c r="LSL235" s="598"/>
      <c r="LSM235" s="598"/>
      <c r="LSN235" s="598"/>
      <c r="LSO235" s="598"/>
      <c r="LSP235" s="598"/>
      <c r="LSQ235" s="600"/>
      <c r="LSR235" s="599"/>
      <c r="LSS235" s="599"/>
      <c r="LST235" s="599"/>
      <c r="LSU235" s="360"/>
      <c r="LSV235" s="600"/>
      <c r="LSW235" s="600"/>
      <c r="LSX235" s="600"/>
      <c r="LSY235" s="598"/>
      <c r="LSZ235" s="598"/>
      <c r="LTA235" s="598"/>
      <c r="LTB235" s="598"/>
      <c r="LTC235" s="598"/>
      <c r="LTD235" s="598"/>
      <c r="LTE235" s="598"/>
      <c r="LTF235" s="598"/>
      <c r="LTG235" s="600"/>
      <c r="LTH235" s="599"/>
      <c r="LTI235" s="599"/>
      <c r="LTJ235" s="599"/>
      <c r="LTK235" s="360"/>
      <c r="LTL235" s="600"/>
      <c r="LTM235" s="600"/>
      <c r="LTN235" s="600"/>
      <c r="LTO235" s="598"/>
      <c r="LTP235" s="598"/>
      <c r="LTQ235" s="598"/>
      <c r="LTR235" s="598"/>
      <c r="LTS235" s="598"/>
      <c r="LTT235" s="598"/>
      <c r="LTU235" s="598"/>
      <c r="LTV235" s="598"/>
      <c r="LTW235" s="600"/>
      <c r="LTX235" s="599"/>
      <c r="LTY235" s="599"/>
      <c r="LTZ235" s="599"/>
      <c r="LUA235" s="360"/>
      <c r="LUB235" s="600"/>
      <c r="LUC235" s="600"/>
      <c r="LUD235" s="600"/>
      <c r="LUE235" s="598"/>
      <c r="LUF235" s="598"/>
      <c r="LUG235" s="598"/>
      <c r="LUH235" s="598"/>
      <c r="LUI235" s="598"/>
      <c r="LUJ235" s="598"/>
      <c r="LUK235" s="598"/>
      <c r="LUL235" s="598"/>
      <c r="LUM235" s="600"/>
      <c r="LUN235" s="599"/>
      <c r="LUO235" s="599"/>
      <c r="LUP235" s="599"/>
      <c r="LUQ235" s="360"/>
      <c r="LUR235" s="600"/>
      <c r="LUS235" s="600"/>
      <c r="LUT235" s="600"/>
      <c r="LUU235" s="598"/>
      <c r="LUV235" s="598"/>
      <c r="LUW235" s="598"/>
      <c r="LUX235" s="598"/>
      <c r="LUY235" s="598"/>
      <c r="LUZ235" s="598"/>
      <c r="LVA235" s="598"/>
      <c r="LVB235" s="598"/>
      <c r="LVC235" s="600"/>
      <c r="LVD235" s="599"/>
      <c r="LVE235" s="599"/>
      <c r="LVF235" s="599"/>
      <c r="LVG235" s="360"/>
      <c r="LVH235" s="600"/>
      <c r="LVI235" s="600"/>
      <c r="LVJ235" s="600"/>
      <c r="LVK235" s="598"/>
      <c r="LVL235" s="598"/>
      <c r="LVM235" s="598"/>
      <c r="LVN235" s="598"/>
      <c r="LVO235" s="598"/>
      <c r="LVP235" s="598"/>
      <c r="LVQ235" s="598"/>
      <c r="LVR235" s="598"/>
      <c r="LVS235" s="600"/>
      <c r="LVT235" s="599"/>
      <c r="LVU235" s="599"/>
      <c r="LVV235" s="599"/>
      <c r="LVW235" s="360"/>
      <c r="LVX235" s="600"/>
      <c r="LVY235" s="600"/>
      <c r="LVZ235" s="600"/>
      <c r="LWA235" s="598"/>
      <c r="LWB235" s="598"/>
      <c r="LWC235" s="598"/>
      <c r="LWD235" s="598"/>
      <c r="LWE235" s="598"/>
      <c r="LWF235" s="598"/>
      <c r="LWG235" s="598"/>
      <c r="LWH235" s="598"/>
      <c r="LWI235" s="600"/>
      <c r="LWJ235" s="599"/>
      <c r="LWK235" s="599"/>
      <c r="LWL235" s="599"/>
      <c r="LWM235" s="360"/>
      <c r="LWN235" s="600"/>
      <c r="LWO235" s="600"/>
      <c r="LWP235" s="600"/>
      <c r="LWQ235" s="598"/>
      <c r="LWR235" s="598"/>
      <c r="LWS235" s="598"/>
      <c r="LWT235" s="598"/>
      <c r="LWU235" s="598"/>
      <c r="LWV235" s="598"/>
      <c r="LWW235" s="598"/>
      <c r="LWX235" s="598"/>
      <c r="LWY235" s="600"/>
      <c r="LWZ235" s="599"/>
      <c r="LXA235" s="599"/>
      <c r="LXB235" s="599"/>
      <c r="LXC235" s="360"/>
      <c r="LXD235" s="600"/>
      <c r="LXE235" s="600"/>
      <c r="LXF235" s="600"/>
      <c r="LXG235" s="598"/>
      <c r="LXH235" s="598"/>
      <c r="LXI235" s="598"/>
      <c r="LXJ235" s="598"/>
      <c r="LXK235" s="598"/>
      <c r="LXL235" s="598"/>
      <c r="LXM235" s="598"/>
      <c r="LXN235" s="598"/>
      <c r="LXO235" s="600"/>
      <c r="LXP235" s="599"/>
      <c r="LXQ235" s="599"/>
      <c r="LXR235" s="599"/>
      <c r="LXS235" s="360"/>
      <c r="LXT235" s="600"/>
      <c r="LXU235" s="600"/>
      <c r="LXV235" s="600"/>
      <c r="LXW235" s="598"/>
      <c r="LXX235" s="598"/>
      <c r="LXY235" s="598"/>
      <c r="LXZ235" s="598"/>
      <c r="LYA235" s="598"/>
      <c r="LYB235" s="598"/>
      <c r="LYC235" s="598"/>
      <c r="LYD235" s="598"/>
      <c r="LYE235" s="600"/>
      <c r="LYF235" s="599"/>
      <c r="LYG235" s="599"/>
      <c r="LYH235" s="599"/>
      <c r="LYI235" s="360"/>
      <c r="LYJ235" s="600"/>
      <c r="LYK235" s="600"/>
      <c r="LYL235" s="600"/>
      <c r="LYM235" s="598"/>
      <c r="LYN235" s="598"/>
      <c r="LYO235" s="598"/>
      <c r="LYP235" s="598"/>
      <c r="LYQ235" s="598"/>
      <c r="LYR235" s="598"/>
      <c r="LYS235" s="598"/>
      <c r="LYT235" s="598"/>
      <c r="LYU235" s="600"/>
      <c r="LYV235" s="599"/>
      <c r="LYW235" s="599"/>
      <c r="LYX235" s="599"/>
      <c r="LYY235" s="360"/>
      <c r="LYZ235" s="600"/>
      <c r="LZA235" s="600"/>
      <c r="LZB235" s="600"/>
      <c r="LZC235" s="598"/>
      <c r="LZD235" s="598"/>
      <c r="LZE235" s="598"/>
      <c r="LZF235" s="598"/>
      <c r="LZG235" s="598"/>
      <c r="LZH235" s="598"/>
      <c r="LZI235" s="598"/>
      <c r="LZJ235" s="598"/>
      <c r="LZK235" s="600"/>
      <c r="LZL235" s="599"/>
      <c r="LZM235" s="599"/>
      <c r="LZN235" s="599"/>
      <c r="LZO235" s="360"/>
      <c r="LZP235" s="600"/>
      <c r="LZQ235" s="600"/>
      <c r="LZR235" s="600"/>
      <c r="LZS235" s="598"/>
      <c r="LZT235" s="598"/>
      <c r="LZU235" s="598"/>
      <c r="LZV235" s="598"/>
      <c r="LZW235" s="598"/>
      <c r="LZX235" s="598"/>
      <c r="LZY235" s="598"/>
      <c r="LZZ235" s="598"/>
      <c r="MAA235" s="600"/>
      <c r="MAB235" s="599"/>
      <c r="MAC235" s="599"/>
      <c r="MAD235" s="599"/>
      <c r="MAE235" s="360"/>
      <c r="MAF235" s="600"/>
      <c r="MAG235" s="600"/>
      <c r="MAH235" s="600"/>
      <c r="MAI235" s="598"/>
      <c r="MAJ235" s="598"/>
      <c r="MAK235" s="598"/>
      <c r="MAL235" s="598"/>
      <c r="MAM235" s="598"/>
      <c r="MAN235" s="598"/>
      <c r="MAO235" s="598"/>
      <c r="MAP235" s="598"/>
      <c r="MAQ235" s="600"/>
      <c r="MAR235" s="599"/>
      <c r="MAS235" s="599"/>
      <c r="MAT235" s="599"/>
      <c r="MAU235" s="360"/>
      <c r="MAV235" s="600"/>
      <c r="MAW235" s="600"/>
      <c r="MAX235" s="600"/>
      <c r="MAY235" s="598"/>
      <c r="MAZ235" s="598"/>
      <c r="MBA235" s="598"/>
      <c r="MBB235" s="598"/>
      <c r="MBC235" s="598"/>
      <c r="MBD235" s="598"/>
      <c r="MBE235" s="598"/>
      <c r="MBF235" s="598"/>
      <c r="MBG235" s="600"/>
      <c r="MBH235" s="599"/>
      <c r="MBI235" s="599"/>
      <c r="MBJ235" s="599"/>
      <c r="MBK235" s="360"/>
      <c r="MBL235" s="600"/>
      <c r="MBM235" s="600"/>
      <c r="MBN235" s="600"/>
      <c r="MBO235" s="598"/>
      <c r="MBP235" s="598"/>
      <c r="MBQ235" s="598"/>
      <c r="MBR235" s="598"/>
      <c r="MBS235" s="598"/>
      <c r="MBT235" s="598"/>
      <c r="MBU235" s="598"/>
      <c r="MBV235" s="598"/>
      <c r="MBW235" s="600"/>
      <c r="MBX235" s="599"/>
      <c r="MBY235" s="599"/>
      <c r="MBZ235" s="599"/>
      <c r="MCA235" s="360"/>
      <c r="MCB235" s="600"/>
      <c r="MCC235" s="600"/>
      <c r="MCD235" s="600"/>
      <c r="MCE235" s="598"/>
      <c r="MCF235" s="598"/>
      <c r="MCG235" s="598"/>
      <c r="MCH235" s="598"/>
      <c r="MCI235" s="598"/>
      <c r="MCJ235" s="598"/>
      <c r="MCK235" s="598"/>
      <c r="MCL235" s="598"/>
      <c r="MCM235" s="600"/>
      <c r="MCN235" s="599"/>
      <c r="MCO235" s="599"/>
      <c r="MCP235" s="599"/>
      <c r="MCQ235" s="360"/>
      <c r="MCR235" s="600"/>
      <c r="MCS235" s="600"/>
      <c r="MCT235" s="600"/>
      <c r="MCU235" s="598"/>
      <c r="MCV235" s="598"/>
      <c r="MCW235" s="598"/>
      <c r="MCX235" s="598"/>
      <c r="MCY235" s="598"/>
      <c r="MCZ235" s="598"/>
      <c r="MDA235" s="598"/>
      <c r="MDB235" s="598"/>
      <c r="MDC235" s="600"/>
      <c r="MDD235" s="599"/>
      <c r="MDE235" s="599"/>
      <c r="MDF235" s="599"/>
      <c r="MDG235" s="360"/>
      <c r="MDH235" s="600"/>
      <c r="MDI235" s="600"/>
      <c r="MDJ235" s="600"/>
      <c r="MDK235" s="598"/>
      <c r="MDL235" s="598"/>
      <c r="MDM235" s="598"/>
      <c r="MDN235" s="598"/>
      <c r="MDO235" s="598"/>
      <c r="MDP235" s="598"/>
      <c r="MDQ235" s="598"/>
      <c r="MDR235" s="598"/>
      <c r="MDS235" s="600"/>
      <c r="MDT235" s="599"/>
      <c r="MDU235" s="599"/>
      <c r="MDV235" s="599"/>
      <c r="MDW235" s="360"/>
      <c r="MDX235" s="600"/>
      <c r="MDY235" s="600"/>
      <c r="MDZ235" s="600"/>
      <c r="MEA235" s="598"/>
      <c r="MEB235" s="598"/>
      <c r="MEC235" s="598"/>
      <c r="MED235" s="598"/>
      <c r="MEE235" s="598"/>
      <c r="MEF235" s="598"/>
      <c r="MEG235" s="598"/>
      <c r="MEH235" s="598"/>
      <c r="MEI235" s="600"/>
      <c r="MEJ235" s="599"/>
      <c r="MEK235" s="599"/>
      <c r="MEL235" s="599"/>
      <c r="MEM235" s="360"/>
      <c r="MEN235" s="600"/>
      <c r="MEO235" s="600"/>
      <c r="MEP235" s="600"/>
      <c r="MEQ235" s="598"/>
      <c r="MER235" s="598"/>
      <c r="MES235" s="598"/>
      <c r="MET235" s="598"/>
      <c r="MEU235" s="598"/>
      <c r="MEV235" s="598"/>
      <c r="MEW235" s="598"/>
      <c r="MEX235" s="598"/>
      <c r="MEY235" s="600"/>
      <c r="MEZ235" s="599"/>
      <c r="MFA235" s="599"/>
      <c r="MFB235" s="599"/>
      <c r="MFC235" s="360"/>
      <c r="MFD235" s="600"/>
      <c r="MFE235" s="600"/>
      <c r="MFF235" s="600"/>
      <c r="MFG235" s="598"/>
      <c r="MFH235" s="598"/>
      <c r="MFI235" s="598"/>
      <c r="MFJ235" s="598"/>
      <c r="MFK235" s="598"/>
      <c r="MFL235" s="598"/>
      <c r="MFM235" s="598"/>
      <c r="MFN235" s="598"/>
      <c r="MFO235" s="600"/>
      <c r="MFP235" s="599"/>
      <c r="MFQ235" s="599"/>
      <c r="MFR235" s="599"/>
      <c r="MFS235" s="360"/>
      <c r="MFT235" s="600"/>
      <c r="MFU235" s="600"/>
      <c r="MFV235" s="600"/>
      <c r="MFW235" s="598"/>
      <c r="MFX235" s="598"/>
      <c r="MFY235" s="598"/>
      <c r="MFZ235" s="598"/>
      <c r="MGA235" s="598"/>
      <c r="MGB235" s="598"/>
      <c r="MGC235" s="598"/>
      <c r="MGD235" s="598"/>
      <c r="MGE235" s="600"/>
      <c r="MGF235" s="599"/>
      <c r="MGG235" s="599"/>
      <c r="MGH235" s="599"/>
      <c r="MGI235" s="360"/>
      <c r="MGJ235" s="600"/>
      <c r="MGK235" s="600"/>
      <c r="MGL235" s="600"/>
      <c r="MGM235" s="598"/>
      <c r="MGN235" s="598"/>
      <c r="MGO235" s="598"/>
      <c r="MGP235" s="598"/>
      <c r="MGQ235" s="598"/>
      <c r="MGR235" s="598"/>
      <c r="MGS235" s="598"/>
      <c r="MGT235" s="598"/>
      <c r="MGU235" s="600"/>
      <c r="MGV235" s="599"/>
      <c r="MGW235" s="599"/>
      <c r="MGX235" s="599"/>
      <c r="MGY235" s="360"/>
      <c r="MGZ235" s="600"/>
      <c r="MHA235" s="600"/>
      <c r="MHB235" s="600"/>
      <c r="MHC235" s="598"/>
      <c r="MHD235" s="598"/>
      <c r="MHE235" s="598"/>
      <c r="MHF235" s="598"/>
      <c r="MHG235" s="598"/>
      <c r="MHH235" s="598"/>
      <c r="MHI235" s="598"/>
      <c r="MHJ235" s="598"/>
      <c r="MHK235" s="600"/>
      <c r="MHL235" s="599"/>
      <c r="MHM235" s="599"/>
      <c r="MHN235" s="599"/>
      <c r="MHO235" s="360"/>
      <c r="MHP235" s="600"/>
      <c r="MHQ235" s="600"/>
      <c r="MHR235" s="600"/>
      <c r="MHS235" s="598"/>
      <c r="MHT235" s="598"/>
      <c r="MHU235" s="598"/>
      <c r="MHV235" s="598"/>
      <c r="MHW235" s="598"/>
      <c r="MHX235" s="598"/>
      <c r="MHY235" s="598"/>
      <c r="MHZ235" s="598"/>
      <c r="MIA235" s="600"/>
      <c r="MIB235" s="599"/>
      <c r="MIC235" s="599"/>
      <c r="MID235" s="599"/>
      <c r="MIE235" s="360"/>
      <c r="MIF235" s="600"/>
      <c r="MIG235" s="600"/>
      <c r="MIH235" s="600"/>
      <c r="MII235" s="598"/>
      <c r="MIJ235" s="598"/>
      <c r="MIK235" s="598"/>
      <c r="MIL235" s="598"/>
      <c r="MIM235" s="598"/>
      <c r="MIN235" s="598"/>
      <c r="MIO235" s="598"/>
      <c r="MIP235" s="598"/>
      <c r="MIQ235" s="600"/>
      <c r="MIR235" s="599"/>
      <c r="MIS235" s="599"/>
      <c r="MIT235" s="599"/>
      <c r="MIU235" s="360"/>
      <c r="MIV235" s="600"/>
      <c r="MIW235" s="600"/>
      <c r="MIX235" s="600"/>
      <c r="MIY235" s="598"/>
      <c r="MIZ235" s="598"/>
      <c r="MJA235" s="598"/>
      <c r="MJB235" s="598"/>
      <c r="MJC235" s="598"/>
      <c r="MJD235" s="598"/>
      <c r="MJE235" s="598"/>
      <c r="MJF235" s="598"/>
      <c r="MJG235" s="600"/>
      <c r="MJH235" s="599"/>
      <c r="MJI235" s="599"/>
      <c r="MJJ235" s="599"/>
      <c r="MJK235" s="360"/>
      <c r="MJL235" s="600"/>
      <c r="MJM235" s="600"/>
      <c r="MJN235" s="600"/>
      <c r="MJO235" s="598"/>
      <c r="MJP235" s="598"/>
      <c r="MJQ235" s="598"/>
      <c r="MJR235" s="598"/>
      <c r="MJS235" s="598"/>
      <c r="MJT235" s="598"/>
      <c r="MJU235" s="598"/>
      <c r="MJV235" s="598"/>
      <c r="MJW235" s="600"/>
      <c r="MJX235" s="599"/>
      <c r="MJY235" s="599"/>
      <c r="MJZ235" s="599"/>
      <c r="MKA235" s="360"/>
      <c r="MKB235" s="600"/>
      <c r="MKC235" s="600"/>
      <c r="MKD235" s="600"/>
      <c r="MKE235" s="598"/>
      <c r="MKF235" s="598"/>
      <c r="MKG235" s="598"/>
      <c r="MKH235" s="598"/>
      <c r="MKI235" s="598"/>
      <c r="MKJ235" s="598"/>
      <c r="MKK235" s="598"/>
      <c r="MKL235" s="598"/>
      <c r="MKM235" s="600"/>
      <c r="MKN235" s="599"/>
      <c r="MKO235" s="599"/>
      <c r="MKP235" s="599"/>
      <c r="MKQ235" s="360"/>
      <c r="MKR235" s="600"/>
      <c r="MKS235" s="600"/>
      <c r="MKT235" s="600"/>
      <c r="MKU235" s="598"/>
      <c r="MKV235" s="598"/>
      <c r="MKW235" s="598"/>
      <c r="MKX235" s="598"/>
      <c r="MKY235" s="598"/>
      <c r="MKZ235" s="598"/>
      <c r="MLA235" s="598"/>
      <c r="MLB235" s="598"/>
      <c r="MLC235" s="600"/>
      <c r="MLD235" s="599"/>
      <c r="MLE235" s="599"/>
      <c r="MLF235" s="599"/>
      <c r="MLG235" s="360"/>
      <c r="MLH235" s="600"/>
      <c r="MLI235" s="600"/>
      <c r="MLJ235" s="600"/>
      <c r="MLK235" s="598"/>
      <c r="MLL235" s="598"/>
      <c r="MLM235" s="598"/>
      <c r="MLN235" s="598"/>
      <c r="MLO235" s="598"/>
      <c r="MLP235" s="598"/>
      <c r="MLQ235" s="598"/>
      <c r="MLR235" s="598"/>
      <c r="MLS235" s="600"/>
      <c r="MLT235" s="599"/>
      <c r="MLU235" s="599"/>
      <c r="MLV235" s="599"/>
      <c r="MLW235" s="360"/>
      <c r="MLX235" s="600"/>
      <c r="MLY235" s="600"/>
      <c r="MLZ235" s="600"/>
      <c r="MMA235" s="598"/>
      <c r="MMB235" s="598"/>
      <c r="MMC235" s="598"/>
      <c r="MMD235" s="598"/>
      <c r="MME235" s="598"/>
      <c r="MMF235" s="598"/>
      <c r="MMG235" s="598"/>
      <c r="MMH235" s="598"/>
      <c r="MMI235" s="600"/>
      <c r="MMJ235" s="599"/>
      <c r="MMK235" s="599"/>
      <c r="MML235" s="599"/>
      <c r="MMM235" s="360"/>
      <c r="MMN235" s="600"/>
      <c r="MMO235" s="600"/>
      <c r="MMP235" s="600"/>
      <c r="MMQ235" s="598"/>
      <c r="MMR235" s="598"/>
      <c r="MMS235" s="598"/>
      <c r="MMT235" s="598"/>
      <c r="MMU235" s="598"/>
      <c r="MMV235" s="598"/>
      <c r="MMW235" s="598"/>
      <c r="MMX235" s="598"/>
      <c r="MMY235" s="600"/>
      <c r="MMZ235" s="599"/>
      <c r="MNA235" s="599"/>
      <c r="MNB235" s="599"/>
      <c r="MNC235" s="360"/>
      <c r="MND235" s="600"/>
      <c r="MNE235" s="600"/>
      <c r="MNF235" s="600"/>
      <c r="MNG235" s="598"/>
      <c r="MNH235" s="598"/>
      <c r="MNI235" s="598"/>
      <c r="MNJ235" s="598"/>
      <c r="MNK235" s="598"/>
      <c r="MNL235" s="598"/>
      <c r="MNM235" s="598"/>
      <c r="MNN235" s="598"/>
      <c r="MNO235" s="600"/>
      <c r="MNP235" s="599"/>
      <c r="MNQ235" s="599"/>
      <c r="MNR235" s="599"/>
      <c r="MNS235" s="360"/>
      <c r="MNT235" s="600"/>
      <c r="MNU235" s="600"/>
      <c r="MNV235" s="600"/>
      <c r="MNW235" s="598"/>
      <c r="MNX235" s="598"/>
      <c r="MNY235" s="598"/>
      <c r="MNZ235" s="598"/>
      <c r="MOA235" s="598"/>
      <c r="MOB235" s="598"/>
      <c r="MOC235" s="598"/>
      <c r="MOD235" s="598"/>
      <c r="MOE235" s="600"/>
      <c r="MOF235" s="599"/>
      <c r="MOG235" s="599"/>
      <c r="MOH235" s="599"/>
      <c r="MOI235" s="360"/>
      <c r="MOJ235" s="600"/>
      <c r="MOK235" s="600"/>
      <c r="MOL235" s="600"/>
      <c r="MOM235" s="598"/>
      <c r="MON235" s="598"/>
      <c r="MOO235" s="598"/>
      <c r="MOP235" s="598"/>
      <c r="MOQ235" s="598"/>
      <c r="MOR235" s="598"/>
      <c r="MOS235" s="598"/>
      <c r="MOT235" s="598"/>
      <c r="MOU235" s="600"/>
      <c r="MOV235" s="599"/>
      <c r="MOW235" s="599"/>
      <c r="MOX235" s="599"/>
      <c r="MOY235" s="360"/>
      <c r="MOZ235" s="600"/>
      <c r="MPA235" s="600"/>
      <c r="MPB235" s="600"/>
      <c r="MPC235" s="598"/>
      <c r="MPD235" s="598"/>
      <c r="MPE235" s="598"/>
      <c r="MPF235" s="598"/>
      <c r="MPG235" s="598"/>
      <c r="MPH235" s="598"/>
      <c r="MPI235" s="598"/>
      <c r="MPJ235" s="598"/>
      <c r="MPK235" s="600"/>
      <c r="MPL235" s="599"/>
      <c r="MPM235" s="599"/>
      <c r="MPN235" s="599"/>
      <c r="MPO235" s="360"/>
      <c r="MPP235" s="600"/>
      <c r="MPQ235" s="600"/>
      <c r="MPR235" s="600"/>
      <c r="MPS235" s="598"/>
      <c r="MPT235" s="598"/>
      <c r="MPU235" s="598"/>
      <c r="MPV235" s="598"/>
      <c r="MPW235" s="598"/>
      <c r="MPX235" s="598"/>
      <c r="MPY235" s="598"/>
      <c r="MPZ235" s="598"/>
      <c r="MQA235" s="600"/>
      <c r="MQB235" s="599"/>
      <c r="MQC235" s="599"/>
      <c r="MQD235" s="599"/>
      <c r="MQE235" s="360"/>
      <c r="MQF235" s="600"/>
      <c r="MQG235" s="600"/>
      <c r="MQH235" s="600"/>
      <c r="MQI235" s="598"/>
      <c r="MQJ235" s="598"/>
      <c r="MQK235" s="598"/>
      <c r="MQL235" s="598"/>
      <c r="MQM235" s="598"/>
      <c r="MQN235" s="598"/>
      <c r="MQO235" s="598"/>
      <c r="MQP235" s="598"/>
      <c r="MQQ235" s="600"/>
      <c r="MQR235" s="599"/>
      <c r="MQS235" s="599"/>
      <c r="MQT235" s="599"/>
      <c r="MQU235" s="360"/>
      <c r="MQV235" s="600"/>
      <c r="MQW235" s="600"/>
      <c r="MQX235" s="600"/>
      <c r="MQY235" s="598"/>
      <c r="MQZ235" s="598"/>
      <c r="MRA235" s="598"/>
      <c r="MRB235" s="598"/>
      <c r="MRC235" s="598"/>
      <c r="MRD235" s="598"/>
      <c r="MRE235" s="598"/>
      <c r="MRF235" s="598"/>
      <c r="MRG235" s="600"/>
      <c r="MRH235" s="599"/>
      <c r="MRI235" s="599"/>
      <c r="MRJ235" s="599"/>
      <c r="MRK235" s="360"/>
      <c r="MRL235" s="600"/>
      <c r="MRM235" s="600"/>
      <c r="MRN235" s="600"/>
      <c r="MRO235" s="598"/>
      <c r="MRP235" s="598"/>
      <c r="MRQ235" s="598"/>
      <c r="MRR235" s="598"/>
      <c r="MRS235" s="598"/>
      <c r="MRT235" s="598"/>
      <c r="MRU235" s="598"/>
      <c r="MRV235" s="598"/>
      <c r="MRW235" s="600"/>
      <c r="MRX235" s="599"/>
      <c r="MRY235" s="599"/>
      <c r="MRZ235" s="599"/>
      <c r="MSA235" s="360"/>
      <c r="MSB235" s="600"/>
      <c r="MSC235" s="600"/>
      <c r="MSD235" s="600"/>
      <c r="MSE235" s="598"/>
      <c r="MSF235" s="598"/>
      <c r="MSG235" s="598"/>
      <c r="MSH235" s="598"/>
      <c r="MSI235" s="598"/>
      <c r="MSJ235" s="598"/>
      <c r="MSK235" s="598"/>
      <c r="MSL235" s="598"/>
      <c r="MSM235" s="600"/>
      <c r="MSN235" s="599"/>
      <c r="MSO235" s="599"/>
      <c r="MSP235" s="599"/>
      <c r="MSQ235" s="360"/>
      <c r="MSR235" s="600"/>
      <c r="MSS235" s="600"/>
      <c r="MST235" s="600"/>
      <c r="MSU235" s="598"/>
      <c r="MSV235" s="598"/>
      <c r="MSW235" s="598"/>
      <c r="MSX235" s="598"/>
      <c r="MSY235" s="598"/>
      <c r="MSZ235" s="598"/>
      <c r="MTA235" s="598"/>
      <c r="MTB235" s="598"/>
      <c r="MTC235" s="600"/>
      <c r="MTD235" s="599"/>
      <c r="MTE235" s="599"/>
      <c r="MTF235" s="599"/>
      <c r="MTG235" s="360"/>
      <c r="MTH235" s="600"/>
      <c r="MTI235" s="600"/>
      <c r="MTJ235" s="600"/>
      <c r="MTK235" s="598"/>
      <c r="MTL235" s="598"/>
      <c r="MTM235" s="598"/>
      <c r="MTN235" s="598"/>
      <c r="MTO235" s="598"/>
      <c r="MTP235" s="598"/>
      <c r="MTQ235" s="598"/>
      <c r="MTR235" s="598"/>
      <c r="MTS235" s="600"/>
      <c r="MTT235" s="599"/>
      <c r="MTU235" s="599"/>
      <c r="MTV235" s="599"/>
      <c r="MTW235" s="360"/>
      <c r="MTX235" s="600"/>
      <c r="MTY235" s="600"/>
      <c r="MTZ235" s="600"/>
      <c r="MUA235" s="598"/>
      <c r="MUB235" s="598"/>
      <c r="MUC235" s="598"/>
      <c r="MUD235" s="598"/>
      <c r="MUE235" s="598"/>
      <c r="MUF235" s="598"/>
      <c r="MUG235" s="598"/>
      <c r="MUH235" s="598"/>
      <c r="MUI235" s="600"/>
      <c r="MUJ235" s="599"/>
      <c r="MUK235" s="599"/>
      <c r="MUL235" s="599"/>
      <c r="MUM235" s="360"/>
      <c r="MUN235" s="600"/>
      <c r="MUO235" s="600"/>
      <c r="MUP235" s="600"/>
      <c r="MUQ235" s="598"/>
      <c r="MUR235" s="598"/>
      <c r="MUS235" s="598"/>
      <c r="MUT235" s="598"/>
      <c r="MUU235" s="598"/>
      <c r="MUV235" s="598"/>
      <c r="MUW235" s="598"/>
      <c r="MUX235" s="598"/>
      <c r="MUY235" s="600"/>
      <c r="MUZ235" s="599"/>
      <c r="MVA235" s="599"/>
      <c r="MVB235" s="599"/>
      <c r="MVC235" s="360"/>
      <c r="MVD235" s="600"/>
      <c r="MVE235" s="600"/>
      <c r="MVF235" s="600"/>
      <c r="MVG235" s="598"/>
      <c r="MVH235" s="598"/>
      <c r="MVI235" s="598"/>
      <c r="MVJ235" s="598"/>
      <c r="MVK235" s="598"/>
      <c r="MVL235" s="598"/>
      <c r="MVM235" s="598"/>
      <c r="MVN235" s="598"/>
      <c r="MVO235" s="600"/>
      <c r="MVP235" s="599"/>
      <c r="MVQ235" s="599"/>
      <c r="MVR235" s="599"/>
      <c r="MVS235" s="360"/>
      <c r="MVT235" s="600"/>
      <c r="MVU235" s="600"/>
      <c r="MVV235" s="600"/>
      <c r="MVW235" s="598"/>
      <c r="MVX235" s="598"/>
      <c r="MVY235" s="598"/>
      <c r="MVZ235" s="598"/>
      <c r="MWA235" s="598"/>
      <c r="MWB235" s="598"/>
      <c r="MWC235" s="598"/>
      <c r="MWD235" s="598"/>
      <c r="MWE235" s="600"/>
      <c r="MWF235" s="599"/>
      <c r="MWG235" s="599"/>
      <c r="MWH235" s="599"/>
      <c r="MWI235" s="360"/>
      <c r="MWJ235" s="600"/>
      <c r="MWK235" s="600"/>
      <c r="MWL235" s="600"/>
      <c r="MWM235" s="598"/>
      <c r="MWN235" s="598"/>
      <c r="MWO235" s="598"/>
      <c r="MWP235" s="598"/>
      <c r="MWQ235" s="598"/>
      <c r="MWR235" s="598"/>
      <c r="MWS235" s="598"/>
      <c r="MWT235" s="598"/>
      <c r="MWU235" s="600"/>
      <c r="MWV235" s="599"/>
      <c r="MWW235" s="599"/>
      <c r="MWX235" s="599"/>
      <c r="MWY235" s="360"/>
      <c r="MWZ235" s="600"/>
      <c r="MXA235" s="600"/>
      <c r="MXB235" s="600"/>
      <c r="MXC235" s="598"/>
      <c r="MXD235" s="598"/>
      <c r="MXE235" s="598"/>
      <c r="MXF235" s="598"/>
      <c r="MXG235" s="598"/>
      <c r="MXH235" s="598"/>
      <c r="MXI235" s="598"/>
      <c r="MXJ235" s="598"/>
      <c r="MXK235" s="600"/>
      <c r="MXL235" s="599"/>
      <c r="MXM235" s="599"/>
      <c r="MXN235" s="599"/>
      <c r="MXO235" s="360"/>
      <c r="MXP235" s="600"/>
      <c r="MXQ235" s="600"/>
      <c r="MXR235" s="600"/>
      <c r="MXS235" s="598"/>
      <c r="MXT235" s="598"/>
      <c r="MXU235" s="598"/>
      <c r="MXV235" s="598"/>
      <c r="MXW235" s="598"/>
      <c r="MXX235" s="598"/>
      <c r="MXY235" s="598"/>
      <c r="MXZ235" s="598"/>
      <c r="MYA235" s="600"/>
      <c r="MYB235" s="599"/>
      <c r="MYC235" s="599"/>
      <c r="MYD235" s="599"/>
      <c r="MYE235" s="360"/>
      <c r="MYF235" s="600"/>
      <c r="MYG235" s="600"/>
      <c r="MYH235" s="600"/>
      <c r="MYI235" s="598"/>
      <c r="MYJ235" s="598"/>
      <c r="MYK235" s="598"/>
      <c r="MYL235" s="598"/>
      <c r="MYM235" s="598"/>
      <c r="MYN235" s="598"/>
      <c r="MYO235" s="598"/>
      <c r="MYP235" s="598"/>
      <c r="MYQ235" s="600"/>
      <c r="MYR235" s="599"/>
      <c r="MYS235" s="599"/>
      <c r="MYT235" s="599"/>
      <c r="MYU235" s="360"/>
      <c r="MYV235" s="600"/>
      <c r="MYW235" s="600"/>
      <c r="MYX235" s="600"/>
      <c r="MYY235" s="598"/>
      <c r="MYZ235" s="598"/>
      <c r="MZA235" s="598"/>
      <c r="MZB235" s="598"/>
      <c r="MZC235" s="598"/>
      <c r="MZD235" s="598"/>
      <c r="MZE235" s="598"/>
      <c r="MZF235" s="598"/>
      <c r="MZG235" s="600"/>
      <c r="MZH235" s="599"/>
      <c r="MZI235" s="599"/>
      <c r="MZJ235" s="599"/>
      <c r="MZK235" s="360"/>
      <c r="MZL235" s="600"/>
      <c r="MZM235" s="600"/>
      <c r="MZN235" s="600"/>
      <c r="MZO235" s="598"/>
      <c r="MZP235" s="598"/>
      <c r="MZQ235" s="598"/>
      <c r="MZR235" s="598"/>
      <c r="MZS235" s="598"/>
      <c r="MZT235" s="598"/>
      <c r="MZU235" s="598"/>
      <c r="MZV235" s="598"/>
      <c r="MZW235" s="600"/>
      <c r="MZX235" s="599"/>
      <c r="MZY235" s="599"/>
      <c r="MZZ235" s="599"/>
      <c r="NAA235" s="360"/>
      <c r="NAB235" s="600"/>
      <c r="NAC235" s="600"/>
      <c r="NAD235" s="600"/>
      <c r="NAE235" s="598"/>
      <c r="NAF235" s="598"/>
      <c r="NAG235" s="598"/>
      <c r="NAH235" s="598"/>
      <c r="NAI235" s="598"/>
      <c r="NAJ235" s="598"/>
      <c r="NAK235" s="598"/>
      <c r="NAL235" s="598"/>
      <c r="NAM235" s="600"/>
      <c r="NAN235" s="599"/>
      <c r="NAO235" s="599"/>
      <c r="NAP235" s="599"/>
      <c r="NAQ235" s="360"/>
      <c r="NAR235" s="600"/>
      <c r="NAS235" s="600"/>
      <c r="NAT235" s="600"/>
      <c r="NAU235" s="598"/>
      <c r="NAV235" s="598"/>
      <c r="NAW235" s="598"/>
      <c r="NAX235" s="598"/>
      <c r="NAY235" s="598"/>
      <c r="NAZ235" s="598"/>
      <c r="NBA235" s="598"/>
      <c r="NBB235" s="598"/>
      <c r="NBC235" s="600"/>
      <c r="NBD235" s="599"/>
      <c r="NBE235" s="599"/>
      <c r="NBF235" s="599"/>
      <c r="NBG235" s="360"/>
      <c r="NBH235" s="600"/>
      <c r="NBI235" s="600"/>
      <c r="NBJ235" s="600"/>
      <c r="NBK235" s="598"/>
      <c r="NBL235" s="598"/>
      <c r="NBM235" s="598"/>
      <c r="NBN235" s="598"/>
      <c r="NBO235" s="598"/>
      <c r="NBP235" s="598"/>
      <c r="NBQ235" s="598"/>
      <c r="NBR235" s="598"/>
      <c r="NBS235" s="600"/>
      <c r="NBT235" s="599"/>
      <c r="NBU235" s="599"/>
      <c r="NBV235" s="599"/>
      <c r="NBW235" s="360"/>
      <c r="NBX235" s="600"/>
      <c r="NBY235" s="600"/>
      <c r="NBZ235" s="600"/>
      <c r="NCA235" s="598"/>
      <c r="NCB235" s="598"/>
      <c r="NCC235" s="598"/>
      <c r="NCD235" s="598"/>
      <c r="NCE235" s="598"/>
      <c r="NCF235" s="598"/>
      <c r="NCG235" s="598"/>
      <c r="NCH235" s="598"/>
      <c r="NCI235" s="600"/>
      <c r="NCJ235" s="599"/>
      <c r="NCK235" s="599"/>
      <c r="NCL235" s="599"/>
      <c r="NCM235" s="360"/>
      <c r="NCN235" s="600"/>
      <c r="NCO235" s="600"/>
      <c r="NCP235" s="600"/>
      <c r="NCQ235" s="598"/>
      <c r="NCR235" s="598"/>
      <c r="NCS235" s="598"/>
      <c r="NCT235" s="598"/>
      <c r="NCU235" s="598"/>
      <c r="NCV235" s="598"/>
      <c r="NCW235" s="598"/>
      <c r="NCX235" s="598"/>
      <c r="NCY235" s="600"/>
      <c r="NCZ235" s="599"/>
      <c r="NDA235" s="599"/>
      <c r="NDB235" s="599"/>
      <c r="NDC235" s="360"/>
      <c r="NDD235" s="600"/>
      <c r="NDE235" s="600"/>
      <c r="NDF235" s="600"/>
      <c r="NDG235" s="598"/>
      <c r="NDH235" s="598"/>
      <c r="NDI235" s="598"/>
      <c r="NDJ235" s="598"/>
      <c r="NDK235" s="598"/>
      <c r="NDL235" s="598"/>
      <c r="NDM235" s="598"/>
      <c r="NDN235" s="598"/>
      <c r="NDO235" s="600"/>
      <c r="NDP235" s="599"/>
      <c r="NDQ235" s="599"/>
      <c r="NDR235" s="599"/>
      <c r="NDS235" s="360"/>
      <c r="NDT235" s="600"/>
      <c r="NDU235" s="600"/>
      <c r="NDV235" s="600"/>
      <c r="NDW235" s="598"/>
      <c r="NDX235" s="598"/>
      <c r="NDY235" s="598"/>
      <c r="NDZ235" s="598"/>
      <c r="NEA235" s="598"/>
      <c r="NEB235" s="598"/>
      <c r="NEC235" s="598"/>
      <c r="NED235" s="598"/>
      <c r="NEE235" s="600"/>
      <c r="NEF235" s="599"/>
      <c r="NEG235" s="599"/>
      <c r="NEH235" s="599"/>
      <c r="NEI235" s="360"/>
      <c r="NEJ235" s="600"/>
      <c r="NEK235" s="600"/>
      <c r="NEL235" s="600"/>
      <c r="NEM235" s="598"/>
      <c r="NEN235" s="598"/>
      <c r="NEO235" s="598"/>
      <c r="NEP235" s="598"/>
      <c r="NEQ235" s="598"/>
      <c r="NER235" s="598"/>
      <c r="NES235" s="598"/>
      <c r="NET235" s="598"/>
      <c r="NEU235" s="600"/>
      <c r="NEV235" s="599"/>
      <c r="NEW235" s="599"/>
      <c r="NEX235" s="599"/>
      <c r="NEY235" s="360"/>
      <c r="NEZ235" s="600"/>
      <c r="NFA235" s="600"/>
      <c r="NFB235" s="600"/>
      <c r="NFC235" s="598"/>
      <c r="NFD235" s="598"/>
      <c r="NFE235" s="598"/>
      <c r="NFF235" s="598"/>
      <c r="NFG235" s="598"/>
      <c r="NFH235" s="598"/>
      <c r="NFI235" s="598"/>
      <c r="NFJ235" s="598"/>
      <c r="NFK235" s="600"/>
      <c r="NFL235" s="599"/>
      <c r="NFM235" s="599"/>
      <c r="NFN235" s="599"/>
      <c r="NFO235" s="360"/>
      <c r="NFP235" s="600"/>
      <c r="NFQ235" s="600"/>
      <c r="NFR235" s="600"/>
      <c r="NFS235" s="598"/>
      <c r="NFT235" s="598"/>
      <c r="NFU235" s="598"/>
      <c r="NFV235" s="598"/>
      <c r="NFW235" s="598"/>
      <c r="NFX235" s="598"/>
      <c r="NFY235" s="598"/>
      <c r="NFZ235" s="598"/>
      <c r="NGA235" s="600"/>
      <c r="NGB235" s="599"/>
      <c r="NGC235" s="599"/>
      <c r="NGD235" s="599"/>
      <c r="NGE235" s="360"/>
      <c r="NGF235" s="600"/>
      <c r="NGG235" s="600"/>
      <c r="NGH235" s="600"/>
      <c r="NGI235" s="598"/>
      <c r="NGJ235" s="598"/>
      <c r="NGK235" s="598"/>
      <c r="NGL235" s="598"/>
      <c r="NGM235" s="598"/>
      <c r="NGN235" s="598"/>
      <c r="NGO235" s="598"/>
      <c r="NGP235" s="598"/>
      <c r="NGQ235" s="600"/>
      <c r="NGR235" s="599"/>
      <c r="NGS235" s="599"/>
      <c r="NGT235" s="599"/>
      <c r="NGU235" s="360"/>
      <c r="NGV235" s="600"/>
      <c r="NGW235" s="600"/>
      <c r="NGX235" s="600"/>
      <c r="NGY235" s="598"/>
      <c r="NGZ235" s="598"/>
      <c r="NHA235" s="598"/>
      <c r="NHB235" s="598"/>
      <c r="NHC235" s="598"/>
      <c r="NHD235" s="598"/>
      <c r="NHE235" s="598"/>
      <c r="NHF235" s="598"/>
      <c r="NHG235" s="600"/>
      <c r="NHH235" s="599"/>
      <c r="NHI235" s="599"/>
      <c r="NHJ235" s="599"/>
      <c r="NHK235" s="360"/>
      <c r="NHL235" s="600"/>
      <c r="NHM235" s="600"/>
      <c r="NHN235" s="600"/>
      <c r="NHO235" s="598"/>
      <c r="NHP235" s="598"/>
      <c r="NHQ235" s="598"/>
      <c r="NHR235" s="598"/>
      <c r="NHS235" s="598"/>
      <c r="NHT235" s="598"/>
      <c r="NHU235" s="598"/>
      <c r="NHV235" s="598"/>
      <c r="NHW235" s="600"/>
      <c r="NHX235" s="599"/>
      <c r="NHY235" s="599"/>
      <c r="NHZ235" s="599"/>
      <c r="NIA235" s="360"/>
      <c r="NIB235" s="600"/>
      <c r="NIC235" s="600"/>
      <c r="NID235" s="600"/>
      <c r="NIE235" s="598"/>
      <c r="NIF235" s="598"/>
      <c r="NIG235" s="598"/>
      <c r="NIH235" s="598"/>
      <c r="NII235" s="598"/>
      <c r="NIJ235" s="598"/>
      <c r="NIK235" s="598"/>
      <c r="NIL235" s="598"/>
      <c r="NIM235" s="600"/>
      <c r="NIN235" s="599"/>
      <c r="NIO235" s="599"/>
      <c r="NIP235" s="599"/>
      <c r="NIQ235" s="360"/>
      <c r="NIR235" s="600"/>
      <c r="NIS235" s="600"/>
      <c r="NIT235" s="600"/>
      <c r="NIU235" s="598"/>
      <c r="NIV235" s="598"/>
      <c r="NIW235" s="598"/>
      <c r="NIX235" s="598"/>
      <c r="NIY235" s="598"/>
      <c r="NIZ235" s="598"/>
      <c r="NJA235" s="598"/>
      <c r="NJB235" s="598"/>
      <c r="NJC235" s="600"/>
      <c r="NJD235" s="599"/>
      <c r="NJE235" s="599"/>
      <c r="NJF235" s="599"/>
      <c r="NJG235" s="360"/>
      <c r="NJH235" s="600"/>
      <c r="NJI235" s="600"/>
      <c r="NJJ235" s="600"/>
      <c r="NJK235" s="598"/>
      <c r="NJL235" s="598"/>
      <c r="NJM235" s="598"/>
      <c r="NJN235" s="598"/>
      <c r="NJO235" s="598"/>
      <c r="NJP235" s="598"/>
      <c r="NJQ235" s="598"/>
      <c r="NJR235" s="598"/>
      <c r="NJS235" s="600"/>
      <c r="NJT235" s="599"/>
      <c r="NJU235" s="599"/>
      <c r="NJV235" s="599"/>
      <c r="NJW235" s="360"/>
      <c r="NJX235" s="600"/>
      <c r="NJY235" s="600"/>
      <c r="NJZ235" s="600"/>
      <c r="NKA235" s="598"/>
      <c r="NKB235" s="598"/>
      <c r="NKC235" s="598"/>
      <c r="NKD235" s="598"/>
      <c r="NKE235" s="598"/>
      <c r="NKF235" s="598"/>
      <c r="NKG235" s="598"/>
      <c r="NKH235" s="598"/>
      <c r="NKI235" s="600"/>
      <c r="NKJ235" s="599"/>
      <c r="NKK235" s="599"/>
      <c r="NKL235" s="599"/>
      <c r="NKM235" s="360"/>
      <c r="NKN235" s="600"/>
      <c r="NKO235" s="600"/>
      <c r="NKP235" s="600"/>
      <c r="NKQ235" s="598"/>
      <c r="NKR235" s="598"/>
      <c r="NKS235" s="598"/>
      <c r="NKT235" s="598"/>
      <c r="NKU235" s="598"/>
      <c r="NKV235" s="598"/>
      <c r="NKW235" s="598"/>
      <c r="NKX235" s="598"/>
      <c r="NKY235" s="600"/>
      <c r="NKZ235" s="599"/>
      <c r="NLA235" s="599"/>
      <c r="NLB235" s="599"/>
      <c r="NLC235" s="360"/>
      <c r="NLD235" s="600"/>
      <c r="NLE235" s="600"/>
      <c r="NLF235" s="600"/>
      <c r="NLG235" s="598"/>
      <c r="NLH235" s="598"/>
      <c r="NLI235" s="598"/>
      <c r="NLJ235" s="598"/>
      <c r="NLK235" s="598"/>
      <c r="NLL235" s="598"/>
      <c r="NLM235" s="598"/>
      <c r="NLN235" s="598"/>
      <c r="NLO235" s="600"/>
      <c r="NLP235" s="599"/>
      <c r="NLQ235" s="599"/>
      <c r="NLR235" s="599"/>
      <c r="NLS235" s="360"/>
      <c r="NLT235" s="600"/>
      <c r="NLU235" s="600"/>
      <c r="NLV235" s="600"/>
      <c r="NLW235" s="598"/>
      <c r="NLX235" s="598"/>
      <c r="NLY235" s="598"/>
      <c r="NLZ235" s="598"/>
      <c r="NMA235" s="598"/>
      <c r="NMB235" s="598"/>
      <c r="NMC235" s="598"/>
      <c r="NMD235" s="598"/>
      <c r="NME235" s="600"/>
      <c r="NMF235" s="599"/>
      <c r="NMG235" s="599"/>
      <c r="NMH235" s="599"/>
      <c r="NMI235" s="360"/>
      <c r="NMJ235" s="600"/>
      <c r="NMK235" s="600"/>
      <c r="NML235" s="600"/>
      <c r="NMM235" s="598"/>
      <c r="NMN235" s="598"/>
      <c r="NMO235" s="598"/>
      <c r="NMP235" s="598"/>
      <c r="NMQ235" s="598"/>
      <c r="NMR235" s="598"/>
      <c r="NMS235" s="598"/>
      <c r="NMT235" s="598"/>
      <c r="NMU235" s="600"/>
      <c r="NMV235" s="599"/>
      <c r="NMW235" s="599"/>
      <c r="NMX235" s="599"/>
      <c r="NMY235" s="360"/>
      <c r="NMZ235" s="600"/>
      <c r="NNA235" s="600"/>
      <c r="NNB235" s="600"/>
      <c r="NNC235" s="598"/>
      <c r="NND235" s="598"/>
      <c r="NNE235" s="598"/>
      <c r="NNF235" s="598"/>
      <c r="NNG235" s="598"/>
      <c r="NNH235" s="598"/>
      <c r="NNI235" s="598"/>
      <c r="NNJ235" s="598"/>
      <c r="NNK235" s="600"/>
      <c r="NNL235" s="599"/>
      <c r="NNM235" s="599"/>
      <c r="NNN235" s="599"/>
      <c r="NNO235" s="360"/>
      <c r="NNP235" s="600"/>
      <c r="NNQ235" s="600"/>
      <c r="NNR235" s="600"/>
      <c r="NNS235" s="598"/>
      <c r="NNT235" s="598"/>
      <c r="NNU235" s="598"/>
      <c r="NNV235" s="598"/>
      <c r="NNW235" s="598"/>
      <c r="NNX235" s="598"/>
      <c r="NNY235" s="598"/>
      <c r="NNZ235" s="598"/>
      <c r="NOA235" s="600"/>
      <c r="NOB235" s="599"/>
      <c r="NOC235" s="599"/>
      <c r="NOD235" s="599"/>
      <c r="NOE235" s="360"/>
      <c r="NOF235" s="600"/>
      <c r="NOG235" s="600"/>
      <c r="NOH235" s="600"/>
      <c r="NOI235" s="598"/>
      <c r="NOJ235" s="598"/>
      <c r="NOK235" s="598"/>
      <c r="NOL235" s="598"/>
      <c r="NOM235" s="598"/>
      <c r="NON235" s="598"/>
      <c r="NOO235" s="598"/>
      <c r="NOP235" s="598"/>
      <c r="NOQ235" s="600"/>
      <c r="NOR235" s="599"/>
      <c r="NOS235" s="599"/>
      <c r="NOT235" s="599"/>
      <c r="NOU235" s="360"/>
      <c r="NOV235" s="600"/>
      <c r="NOW235" s="600"/>
      <c r="NOX235" s="600"/>
      <c r="NOY235" s="598"/>
      <c r="NOZ235" s="598"/>
      <c r="NPA235" s="598"/>
      <c r="NPB235" s="598"/>
      <c r="NPC235" s="598"/>
      <c r="NPD235" s="598"/>
      <c r="NPE235" s="598"/>
      <c r="NPF235" s="598"/>
      <c r="NPG235" s="600"/>
      <c r="NPH235" s="599"/>
      <c r="NPI235" s="599"/>
      <c r="NPJ235" s="599"/>
      <c r="NPK235" s="360"/>
      <c r="NPL235" s="600"/>
      <c r="NPM235" s="600"/>
      <c r="NPN235" s="600"/>
      <c r="NPO235" s="598"/>
      <c r="NPP235" s="598"/>
      <c r="NPQ235" s="598"/>
      <c r="NPR235" s="598"/>
      <c r="NPS235" s="598"/>
      <c r="NPT235" s="598"/>
      <c r="NPU235" s="598"/>
      <c r="NPV235" s="598"/>
      <c r="NPW235" s="600"/>
      <c r="NPX235" s="599"/>
      <c r="NPY235" s="599"/>
      <c r="NPZ235" s="599"/>
      <c r="NQA235" s="360"/>
      <c r="NQB235" s="600"/>
      <c r="NQC235" s="600"/>
      <c r="NQD235" s="600"/>
      <c r="NQE235" s="598"/>
      <c r="NQF235" s="598"/>
      <c r="NQG235" s="598"/>
      <c r="NQH235" s="598"/>
      <c r="NQI235" s="598"/>
      <c r="NQJ235" s="598"/>
      <c r="NQK235" s="598"/>
      <c r="NQL235" s="598"/>
      <c r="NQM235" s="600"/>
      <c r="NQN235" s="599"/>
      <c r="NQO235" s="599"/>
      <c r="NQP235" s="599"/>
      <c r="NQQ235" s="360"/>
      <c r="NQR235" s="600"/>
      <c r="NQS235" s="600"/>
      <c r="NQT235" s="600"/>
      <c r="NQU235" s="598"/>
      <c r="NQV235" s="598"/>
      <c r="NQW235" s="598"/>
      <c r="NQX235" s="598"/>
      <c r="NQY235" s="598"/>
      <c r="NQZ235" s="598"/>
      <c r="NRA235" s="598"/>
      <c r="NRB235" s="598"/>
      <c r="NRC235" s="600"/>
      <c r="NRD235" s="599"/>
      <c r="NRE235" s="599"/>
      <c r="NRF235" s="599"/>
      <c r="NRG235" s="360"/>
      <c r="NRH235" s="600"/>
      <c r="NRI235" s="600"/>
      <c r="NRJ235" s="600"/>
      <c r="NRK235" s="598"/>
      <c r="NRL235" s="598"/>
      <c r="NRM235" s="598"/>
      <c r="NRN235" s="598"/>
      <c r="NRO235" s="598"/>
      <c r="NRP235" s="598"/>
      <c r="NRQ235" s="598"/>
      <c r="NRR235" s="598"/>
      <c r="NRS235" s="600"/>
      <c r="NRT235" s="599"/>
      <c r="NRU235" s="599"/>
      <c r="NRV235" s="599"/>
      <c r="NRW235" s="360"/>
      <c r="NRX235" s="600"/>
      <c r="NRY235" s="600"/>
      <c r="NRZ235" s="600"/>
      <c r="NSA235" s="598"/>
      <c r="NSB235" s="598"/>
      <c r="NSC235" s="598"/>
      <c r="NSD235" s="598"/>
      <c r="NSE235" s="598"/>
      <c r="NSF235" s="598"/>
      <c r="NSG235" s="598"/>
      <c r="NSH235" s="598"/>
      <c r="NSI235" s="600"/>
      <c r="NSJ235" s="599"/>
      <c r="NSK235" s="599"/>
      <c r="NSL235" s="599"/>
      <c r="NSM235" s="360"/>
      <c r="NSN235" s="600"/>
      <c r="NSO235" s="600"/>
      <c r="NSP235" s="600"/>
      <c r="NSQ235" s="598"/>
      <c r="NSR235" s="598"/>
      <c r="NSS235" s="598"/>
      <c r="NST235" s="598"/>
      <c r="NSU235" s="598"/>
      <c r="NSV235" s="598"/>
      <c r="NSW235" s="598"/>
      <c r="NSX235" s="598"/>
      <c r="NSY235" s="600"/>
      <c r="NSZ235" s="599"/>
      <c r="NTA235" s="599"/>
      <c r="NTB235" s="599"/>
      <c r="NTC235" s="360"/>
      <c r="NTD235" s="600"/>
      <c r="NTE235" s="600"/>
      <c r="NTF235" s="600"/>
      <c r="NTG235" s="598"/>
      <c r="NTH235" s="598"/>
      <c r="NTI235" s="598"/>
      <c r="NTJ235" s="598"/>
      <c r="NTK235" s="598"/>
      <c r="NTL235" s="598"/>
      <c r="NTM235" s="598"/>
      <c r="NTN235" s="598"/>
      <c r="NTO235" s="600"/>
      <c r="NTP235" s="599"/>
      <c r="NTQ235" s="599"/>
      <c r="NTR235" s="599"/>
      <c r="NTS235" s="360"/>
      <c r="NTT235" s="600"/>
      <c r="NTU235" s="600"/>
      <c r="NTV235" s="600"/>
      <c r="NTW235" s="598"/>
      <c r="NTX235" s="598"/>
      <c r="NTY235" s="598"/>
      <c r="NTZ235" s="598"/>
      <c r="NUA235" s="598"/>
      <c r="NUB235" s="598"/>
      <c r="NUC235" s="598"/>
      <c r="NUD235" s="598"/>
      <c r="NUE235" s="600"/>
      <c r="NUF235" s="599"/>
      <c r="NUG235" s="599"/>
      <c r="NUH235" s="599"/>
      <c r="NUI235" s="360"/>
      <c r="NUJ235" s="600"/>
      <c r="NUK235" s="600"/>
      <c r="NUL235" s="600"/>
      <c r="NUM235" s="598"/>
      <c r="NUN235" s="598"/>
      <c r="NUO235" s="598"/>
      <c r="NUP235" s="598"/>
      <c r="NUQ235" s="598"/>
      <c r="NUR235" s="598"/>
      <c r="NUS235" s="598"/>
      <c r="NUT235" s="598"/>
      <c r="NUU235" s="600"/>
      <c r="NUV235" s="599"/>
      <c r="NUW235" s="599"/>
      <c r="NUX235" s="599"/>
      <c r="NUY235" s="360"/>
      <c r="NUZ235" s="600"/>
      <c r="NVA235" s="600"/>
      <c r="NVB235" s="600"/>
      <c r="NVC235" s="598"/>
      <c r="NVD235" s="598"/>
      <c r="NVE235" s="598"/>
      <c r="NVF235" s="598"/>
      <c r="NVG235" s="598"/>
      <c r="NVH235" s="598"/>
      <c r="NVI235" s="598"/>
      <c r="NVJ235" s="598"/>
      <c r="NVK235" s="600"/>
      <c r="NVL235" s="599"/>
      <c r="NVM235" s="599"/>
      <c r="NVN235" s="599"/>
      <c r="NVO235" s="360"/>
      <c r="NVP235" s="600"/>
      <c r="NVQ235" s="600"/>
      <c r="NVR235" s="600"/>
      <c r="NVS235" s="598"/>
      <c r="NVT235" s="598"/>
      <c r="NVU235" s="598"/>
      <c r="NVV235" s="598"/>
      <c r="NVW235" s="598"/>
      <c r="NVX235" s="598"/>
      <c r="NVY235" s="598"/>
      <c r="NVZ235" s="598"/>
      <c r="NWA235" s="600"/>
      <c r="NWB235" s="599"/>
      <c r="NWC235" s="599"/>
      <c r="NWD235" s="599"/>
      <c r="NWE235" s="360"/>
      <c r="NWF235" s="600"/>
      <c r="NWG235" s="600"/>
      <c r="NWH235" s="600"/>
      <c r="NWI235" s="598"/>
      <c r="NWJ235" s="598"/>
      <c r="NWK235" s="598"/>
      <c r="NWL235" s="598"/>
      <c r="NWM235" s="598"/>
      <c r="NWN235" s="598"/>
      <c r="NWO235" s="598"/>
      <c r="NWP235" s="598"/>
      <c r="NWQ235" s="600"/>
      <c r="NWR235" s="599"/>
      <c r="NWS235" s="599"/>
      <c r="NWT235" s="599"/>
      <c r="NWU235" s="360"/>
      <c r="NWV235" s="600"/>
      <c r="NWW235" s="600"/>
      <c r="NWX235" s="600"/>
      <c r="NWY235" s="598"/>
      <c r="NWZ235" s="598"/>
      <c r="NXA235" s="598"/>
      <c r="NXB235" s="598"/>
      <c r="NXC235" s="598"/>
      <c r="NXD235" s="598"/>
      <c r="NXE235" s="598"/>
      <c r="NXF235" s="598"/>
      <c r="NXG235" s="600"/>
      <c r="NXH235" s="599"/>
      <c r="NXI235" s="599"/>
      <c r="NXJ235" s="599"/>
      <c r="NXK235" s="360"/>
      <c r="NXL235" s="600"/>
      <c r="NXM235" s="600"/>
      <c r="NXN235" s="600"/>
      <c r="NXO235" s="598"/>
      <c r="NXP235" s="598"/>
      <c r="NXQ235" s="598"/>
      <c r="NXR235" s="598"/>
      <c r="NXS235" s="598"/>
      <c r="NXT235" s="598"/>
      <c r="NXU235" s="598"/>
      <c r="NXV235" s="598"/>
      <c r="NXW235" s="600"/>
      <c r="NXX235" s="599"/>
      <c r="NXY235" s="599"/>
      <c r="NXZ235" s="599"/>
      <c r="NYA235" s="360"/>
      <c r="NYB235" s="600"/>
      <c r="NYC235" s="600"/>
      <c r="NYD235" s="600"/>
      <c r="NYE235" s="598"/>
      <c r="NYF235" s="598"/>
      <c r="NYG235" s="598"/>
      <c r="NYH235" s="598"/>
      <c r="NYI235" s="598"/>
      <c r="NYJ235" s="598"/>
      <c r="NYK235" s="598"/>
      <c r="NYL235" s="598"/>
      <c r="NYM235" s="600"/>
      <c r="NYN235" s="599"/>
      <c r="NYO235" s="599"/>
      <c r="NYP235" s="599"/>
      <c r="NYQ235" s="360"/>
      <c r="NYR235" s="600"/>
      <c r="NYS235" s="600"/>
      <c r="NYT235" s="600"/>
      <c r="NYU235" s="598"/>
      <c r="NYV235" s="598"/>
      <c r="NYW235" s="598"/>
      <c r="NYX235" s="598"/>
      <c r="NYY235" s="598"/>
      <c r="NYZ235" s="598"/>
      <c r="NZA235" s="598"/>
      <c r="NZB235" s="598"/>
      <c r="NZC235" s="600"/>
      <c r="NZD235" s="599"/>
      <c r="NZE235" s="599"/>
      <c r="NZF235" s="599"/>
      <c r="NZG235" s="360"/>
      <c r="NZH235" s="600"/>
      <c r="NZI235" s="600"/>
      <c r="NZJ235" s="600"/>
      <c r="NZK235" s="598"/>
      <c r="NZL235" s="598"/>
      <c r="NZM235" s="598"/>
      <c r="NZN235" s="598"/>
      <c r="NZO235" s="598"/>
      <c r="NZP235" s="598"/>
      <c r="NZQ235" s="598"/>
      <c r="NZR235" s="598"/>
      <c r="NZS235" s="600"/>
      <c r="NZT235" s="599"/>
      <c r="NZU235" s="599"/>
      <c r="NZV235" s="599"/>
      <c r="NZW235" s="360"/>
      <c r="NZX235" s="600"/>
      <c r="NZY235" s="600"/>
      <c r="NZZ235" s="600"/>
      <c r="OAA235" s="598"/>
      <c r="OAB235" s="598"/>
      <c r="OAC235" s="598"/>
      <c r="OAD235" s="598"/>
      <c r="OAE235" s="598"/>
      <c r="OAF235" s="598"/>
      <c r="OAG235" s="598"/>
      <c r="OAH235" s="598"/>
      <c r="OAI235" s="600"/>
      <c r="OAJ235" s="599"/>
      <c r="OAK235" s="599"/>
      <c r="OAL235" s="599"/>
      <c r="OAM235" s="360"/>
      <c r="OAN235" s="600"/>
      <c r="OAO235" s="600"/>
      <c r="OAP235" s="600"/>
      <c r="OAQ235" s="598"/>
      <c r="OAR235" s="598"/>
      <c r="OAS235" s="598"/>
      <c r="OAT235" s="598"/>
      <c r="OAU235" s="598"/>
      <c r="OAV235" s="598"/>
      <c r="OAW235" s="598"/>
      <c r="OAX235" s="598"/>
      <c r="OAY235" s="600"/>
      <c r="OAZ235" s="599"/>
      <c r="OBA235" s="599"/>
      <c r="OBB235" s="599"/>
      <c r="OBC235" s="360"/>
      <c r="OBD235" s="600"/>
      <c r="OBE235" s="600"/>
      <c r="OBF235" s="600"/>
      <c r="OBG235" s="598"/>
      <c r="OBH235" s="598"/>
      <c r="OBI235" s="598"/>
      <c r="OBJ235" s="598"/>
      <c r="OBK235" s="598"/>
      <c r="OBL235" s="598"/>
      <c r="OBM235" s="598"/>
      <c r="OBN235" s="598"/>
      <c r="OBO235" s="600"/>
      <c r="OBP235" s="599"/>
      <c r="OBQ235" s="599"/>
      <c r="OBR235" s="599"/>
      <c r="OBS235" s="360"/>
      <c r="OBT235" s="600"/>
      <c r="OBU235" s="600"/>
      <c r="OBV235" s="600"/>
      <c r="OBW235" s="598"/>
      <c r="OBX235" s="598"/>
      <c r="OBY235" s="598"/>
      <c r="OBZ235" s="598"/>
      <c r="OCA235" s="598"/>
      <c r="OCB235" s="598"/>
      <c r="OCC235" s="598"/>
      <c r="OCD235" s="598"/>
      <c r="OCE235" s="600"/>
      <c r="OCF235" s="599"/>
      <c r="OCG235" s="599"/>
      <c r="OCH235" s="599"/>
      <c r="OCI235" s="360"/>
      <c r="OCJ235" s="600"/>
      <c r="OCK235" s="600"/>
      <c r="OCL235" s="600"/>
      <c r="OCM235" s="598"/>
      <c r="OCN235" s="598"/>
      <c r="OCO235" s="598"/>
      <c r="OCP235" s="598"/>
      <c r="OCQ235" s="598"/>
      <c r="OCR235" s="598"/>
      <c r="OCS235" s="598"/>
      <c r="OCT235" s="598"/>
      <c r="OCU235" s="600"/>
      <c r="OCV235" s="599"/>
      <c r="OCW235" s="599"/>
      <c r="OCX235" s="599"/>
      <c r="OCY235" s="360"/>
      <c r="OCZ235" s="600"/>
      <c r="ODA235" s="600"/>
      <c r="ODB235" s="600"/>
      <c r="ODC235" s="598"/>
      <c r="ODD235" s="598"/>
      <c r="ODE235" s="598"/>
      <c r="ODF235" s="598"/>
      <c r="ODG235" s="598"/>
      <c r="ODH235" s="598"/>
      <c r="ODI235" s="598"/>
      <c r="ODJ235" s="598"/>
      <c r="ODK235" s="600"/>
      <c r="ODL235" s="599"/>
      <c r="ODM235" s="599"/>
      <c r="ODN235" s="599"/>
      <c r="ODO235" s="360"/>
      <c r="ODP235" s="600"/>
      <c r="ODQ235" s="600"/>
      <c r="ODR235" s="600"/>
      <c r="ODS235" s="598"/>
      <c r="ODT235" s="598"/>
      <c r="ODU235" s="598"/>
      <c r="ODV235" s="598"/>
      <c r="ODW235" s="598"/>
      <c r="ODX235" s="598"/>
      <c r="ODY235" s="598"/>
      <c r="ODZ235" s="598"/>
      <c r="OEA235" s="600"/>
      <c r="OEB235" s="599"/>
      <c r="OEC235" s="599"/>
      <c r="OED235" s="599"/>
      <c r="OEE235" s="360"/>
      <c r="OEF235" s="600"/>
      <c r="OEG235" s="600"/>
      <c r="OEH235" s="600"/>
      <c r="OEI235" s="598"/>
      <c r="OEJ235" s="598"/>
      <c r="OEK235" s="598"/>
      <c r="OEL235" s="598"/>
      <c r="OEM235" s="598"/>
      <c r="OEN235" s="598"/>
      <c r="OEO235" s="598"/>
      <c r="OEP235" s="598"/>
      <c r="OEQ235" s="600"/>
      <c r="OER235" s="599"/>
      <c r="OES235" s="599"/>
      <c r="OET235" s="599"/>
      <c r="OEU235" s="360"/>
      <c r="OEV235" s="600"/>
      <c r="OEW235" s="600"/>
      <c r="OEX235" s="600"/>
      <c r="OEY235" s="598"/>
      <c r="OEZ235" s="598"/>
      <c r="OFA235" s="598"/>
      <c r="OFB235" s="598"/>
      <c r="OFC235" s="598"/>
      <c r="OFD235" s="598"/>
      <c r="OFE235" s="598"/>
      <c r="OFF235" s="598"/>
      <c r="OFG235" s="600"/>
      <c r="OFH235" s="599"/>
      <c r="OFI235" s="599"/>
      <c r="OFJ235" s="599"/>
      <c r="OFK235" s="360"/>
      <c r="OFL235" s="600"/>
      <c r="OFM235" s="600"/>
      <c r="OFN235" s="600"/>
      <c r="OFO235" s="598"/>
      <c r="OFP235" s="598"/>
      <c r="OFQ235" s="598"/>
      <c r="OFR235" s="598"/>
      <c r="OFS235" s="598"/>
      <c r="OFT235" s="598"/>
      <c r="OFU235" s="598"/>
      <c r="OFV235" s="598"/>
      <c r="OFW235" s="600"/>
      <c r="OFX235" s="599"/>
      <c r="OFY235" s="599"/>
      <c r="OFZ235" s="599"/>
      <c r="OGA235" s="360"/>
      <c r="OGB235" s="600"/>
      <c r="OGC235" s="600"/>
      <c r="OGD235" s="600"/>
      <c r="OGE235" s="598"/>
      <c r="OGF235" s="598"/>
      <c r="OGG235" s="598"/>
      <c r="OGH235" s="598"/>
      <c r="OGI235" s="598"/>
      <c r="OGJ235" s="598"/>
      <c r="OGK235" s="598"/>
      <c r="OGL235" s="598"/>
      <c r="OGM235" s="600"/>
      <c r="OGN235" s="599"/>
      <c r="OGO235" s="599"/>
      <c r="OGP235" s="599"/>
      <c r="OGQ235" s="360"/>
      <c r="OGR235" s="600"/>
      <c r="OGS235" s="600"/>
      <c r="OGT235" s="600"/>
      <c r="OGU235" s="598"/>
      <c r="OGV235" s="598"/>
      <c r="OGW235" s="598"/>
      <c r="OGX235" s="598"/>
      <c r="OGY235" s="598"/>
      <c r="OGZ235" s="598"/>
      <c r="OHA235" s="598"/>
      <c r="OHB235" s="598"/>
      <c r="OHC235" s="600"/>
      <c r="OHD235" s="599"/>
      <c r="OHE235" s="599"/>
      <c r="OHF235" s="599"/>
      <c r="OHG235" s="360"/>
      <c r="OHH235" s="600"/>
      <c r="OHI235" s="600"/>
      <c r="OHJ235" s="600"/>
      <c r="OHK235" s="598"/>
      <c r="OHL235" s="598"/>
      <c r="OHM235" s="598"/>
      <c r="OHN235" s="598"/>
      <c r="OHO235" s="598"/>
      <c r="OHP235" s="598"/>
      <c r="OHQ235" s="598"/>
      <c r="OHR235" s="598"/>
      <c r="OHS235" s="600"/>
      <c r="OHT235" s="599"/>
      <c r="OHU235" s="599"/>
      <c r="OHV235" s="599"/>
      <c r="OHW235" s="360"/>
      <c r="OHX235" s="600"/>
      <c r="OHY235" s="600"/>
      <c r="OHZ235" s="600"/>
      <c r="OIA235" s="598"/>
      <c r="OIB235" s="598"/>
      <c r="OIC235" s="598"/>
      <c r="OID235" s="598"/>
      <c r="OIE235" s="598"/>
      <c r="OIF235" s="598"/>
      <c r="OIG235" s="598"/>
      <c r="OIH235" s="598"/>
      <c r="OII235" s="600"/>
      <c r="OIJ235" s="599"/>
      <c r="OIK235" s="599"/>
      <c r="OIL235" s="599"/>
      <c r="OIM235" s="360"/>
      <c r="OIN235" s="600"/>
      <c r="OIO235" s="600"/>
      <c r="OIP235" s="600"/>
      <c r="OIQ235" s="598"/>
      <c r="OIR235" s="598"/>
      <c r="OIS235" s="598"/>
      <c r="OIT235" s="598"/>
      <c r="OIU235" s="598"/>
      <c r="OIV235" s="598"/>
      <c r="OIW235" s="598"/>
      <c r="OIX235" s="598"/>
      <c r="OIY235" s="600"/>
      <c r="OIZ235" s="599"/>
      <c r="OJA235" s="599"/>
      <c r="OJB235" s="599"/>
      <c r="OJC235" s="360"/>
      <c r="OJD235" s="600"/>
      <c r="OJE235" s="600"/>
      <c r="OJF235" s="600"/>
      <c r="OJG235" s="598"/>
      <c r="OJH235" s="598"/>
      <c r="OJI235" s="598"/>
      <c r="OJJ235" s="598"/>
      <c r="OJK235" s="598"/>
      <c r="OJL235" s="598"/>
      <c r="OJM235" s="598"/>
      <c r="OJN235" s="598"/>
      <c r="OJO235" s="600"/>
      <c r="OJP235" s="599"/>
      <c r="OJQ235" s="599"/>
      <c r="OJR235" s="599"/>
      <c r="OJS235" s="360"/>
      <c r="OJT235" s="600"/>
      <c r="OJU235" s="600"/>
      <c r="OJV235" s="600"/>
      <c r="OJW235" s="598"/>
      <c r="OJX235" s="598"/>
      <c r="OJY235" s="598"/>
      <c r="OJZ235" s="598"/>
      <c r="OKA235" s="598"/>
      <c r="OKB235" s="598"/>
      <c r="OKC235" s="598"/>
      <c r="OKD235" s="598"/>
      <c r="OKE235" s="600"/>
      <c r="OKF235" s="599"/>
      <c r="OKG235" s="599"/>
      <c r="OKH235" s="599"/>
      <c r="OKI235" s="360"/>
      <c r="OKJ235" s="600"/>
      <c r="OKK235" s="600"/>
      <c r="OKL235" s="600"/>
      <c r="OKM235" s="598"/>
      <c r="OKN235" s="598"/>
      <c r="OKO235" s="598"/>
      <c r="OKP235" s="598"/>
      <c r="OKQ235" s="598"/>
      <c r="OKR235" s="598"/>
      <c r="OKS235" s="598"/>
      <c r="OKT235" s="598"/>
      <c r="OKU235" s="600"/>
      <c r="OKV235" s="599"/>
      <c r="OKW235" s="599"/>
      <c r="OKX235" s="599"/>
      <c r="OKY235" s="360"/>
      <c r="OKZ235" s="600"/>
      <c r="OLA235" s="600"/>
      <c r="OLB235" s="600"/>
      <c r="OLC235" s="598"/>
      <c r="OLD235" s="598"/>
      <c r="OLE235" s="598"/>
      <c r="OLF235" s="598"/>
      <c r="OLG235" s="598"/>
      <c r="OLH235" s="598"/>
      <c r="OLI235" s="598"/>
      <c r="OLJ235" s="598"/>
      <c r="OLK235" s="600"/>
      <c r="OLL235" s="599"/>
      <c r="OLM235" s="599"/>
      <c r="OLN235" s="599"/>
      <c r="OLO235" s="360"/>
      <c r="OLP235" s="600"/>
      <c r="OLQ235" s="600"/>
      <c r="OLR235" s="600"/>
      <c r="OLS235" s="598"/>
      <c r="OLT235" s="598"/>
      <c r="OLU235" s="598"/>
      <c r="OLV235" s="598"/>
      <c r="OLW235" s="598"/>
      <c r="OLX235" s="598"/>
      <c r="OLY235" s="598"/>
      <c r="OLZ235" s="598"/>
      <c r="OMA235" s="600"/>
      <c r="OMB235" s="599"/>
      <c r="OMC235" s="599"/>
      <c r="OMD235" s="599"/>
      <c r="OME235" s="360"/>
      <c r="OMF235" s="600"/>
      <c r="OMG235" s="600"/>
      <c r="OMH235" s="600"/>
      <c r="OMI235" s="598"/>
      <c r="OMJ235" s="598"/>
      <c r="OMK235" s="598"/>
      <c r="OML235" s="598"/>
      <c r="OMM235" s="598"/>
      <c r="OMN235" s="598"/>
      <c r="OMO235" s="598"/>
      <c r="OMP235" s="598"/>
      <c r="OMQ235" s="600"/>
      <c r="OMR235" s="599"/>
      <c r="OMS235" s="599"/>
      <c r="OMT235" s="599"/>
      <c r="OMU235" s="360"/>
      <c r="OMV235" s="600"/>
      <c r="OMW235" s="600"/>
      <c r="OMX235" s="600"/>
      <c r="OMY235" s="598"/>
      <c r="OMZ235" s="598"/>
      <c r="ONA235" s="598"/>
      <c r="ONB235" s="598"/>
      <c r="ONC235" s="598"/>
      <c r="OND235" s="598"/>
      <c r="ONE235" s="598"/>
      <c r="ONF235" s="598"/>
      <c r="ONG235" s="600"/>
      <c r="ONH235" s="599"/>
      <c r="ONI235" s="599"/>
      <c r="ONJ235" s="599"/>
      <c r="ONK235" s="360"/>
      <c r="ONL235" s="600"/>
      <c r="ONM235" s="600"/>
      <c r="ONN235" s="600"/>
      <c r="ONO235" s="598"/>
      <c r="ONP235" s="598"/>
      <c r="ONQ235" s="598"/>
      <c r="ONR235" s="598"/>
      <c r="ONS235" s="598"/>
      <c r="ONT235" s="598"/>
      <c r="ONU235" s="598"/>
      <c r="ONV235" s="598"/>
      <c r="ONW235" s="600"/>
      <c r="ONX235" s="599"/>
      <c r="ONY235" s="599"/>
      <c r="ONZ235" s="599"/>
      <c r="OOA235" s="360"/>
      <c r="OOB235" s="600"/>
      <c r="OOC235" s="600"/>
      <c r="OOD235" s="600"/>
      <c r="OOE235" s="598"/>
      <c r="OOF235" s="598"/>
      <c r="OOG235" s="598"/>
      <c r="OOH235" s="598"/>
      <c r="OOI235" s="598"/>
      <c r="OOJ235" s="598"/>
      <c r="OOK235" s="598"/>
      <c r="OOL235" s="598"/>
      <c r="OOM235" s="600"/>
      <c r="OON235" s="599"/>
      <c r="OOO235" s="599"/>
      <c r="OOP235" s="599"/>
      <c r="OOQ235" s="360"/>
      <c r="OOR235" s="600"/>
      <c r="OOS235" s="600"/>
      <c r="OOT235" s="600"/>
      <c r="OOU235" s="598"/>
      <c r="OOV235" s="598"/>
      <c r="OOW235" s="598"/>
      <c r="OOX235" s="598"/>
      <c r="OOY235" s="598"/>
      <c r="OOZ235" s="598"/>
      <c r="OPA235" s="598"/>
      <c r="OPB235" s="598"/>
      <c r="OPC235" s="600"/>
      <c r="OPD235" s="599"/>
      <c r="OPE235" s="599"/>
      <c r="OPF235" s="599"/>
      <c r="OPG235" s="360"/>
      <c r="OPH235" s="600"/>
      <c r="OPI235" s="600"/>
      <c r="OPJ235" s="600"/>
      <c r="OPK235" s="598"/>
      <c r="OPL235" s="598"/>
      <c r="OPM235" s="598"/>
      <c r="OPN235" s="598"/>
      <c r="OPO235" s="598"/>
      <c r="OPP235" s="598"/>
      <c r="OPQ235" s="598"/>
      <c r="OPR235" s="598"/>
      <c r="OPS235" s="600"/>
      <c r="OPT235" s="599"/>
      <c r="OPU235" s="599"/>
      <c r="OPV235" s="599"/>
      <c r="OPW235" s="360"/>
      <c r="OPX235" s="600"/>
      <c r="OPY235" s="600"/>
      <c r="OPZ235" s="600"/>
      <c r="OQA235" s="598"/>
      <c r="OQB235" s="598"/>
      <c r="OQC235" s="598"/>
      <c r="OQD235" s="598"/>
      <c r="OQE235" s="598"/>
      <c r="OQF235" s="598"/>
      <c r="OQG235" s="598"/>
      <c r="OQH235" s="598"/>
      <c r="OQI235" s="600"/>
      <c r="OQJ235" s="599"/>
      <c r="OQK235" s="599"/>
      <c r="OQL235" s="599"/>
      <c r="OQM235" s="360"/>
      <c r="OQN235" s="600"/>
      <c r="OQO235" s="600"/>
      <c r="OQP235" s="600"/>
      <c r="OQQ235" s="598"/>
      <c r="OQR235" s="598"/>
      <c r="OQS235" s="598"/>
      <c r="OQT235" s="598"/>
      <c r="OQU235" s="598"/>
      <c r="OQV235" s="598"/>
      <c r="OQW235" s="598"/>
      <c r="OQX235" s="598"/>
      <c r="OQY235" s="600"/>
      <c r="OQZ235" s="599"/>
      <c r="ORA235" s="599"/>
      <c r="ORB235" s="599"/>
      <c r="ORC235" s="360"/>
      <c r="ORD235" s="600"/>
      <c r="ORE235" s="600"/>
      <c r="ORF235" s="600"/>
      <c r="ORG235" s="598"/>
      <c r="ORH235" s="598"/>
      <c r="ORI235" s="598"/>
      <c r="ORJ235" s="598"/>
      <c r="ORK235" s="598"/>
      <c r="ORL235" s="598"/>
      <c r="ORM235" s="598"/>
      <c r="ORN235" s="598"/>
      <c r="ORO235" s="600"/>
      <c r="ORP235" s="599"/>
      <c r="ORQ235" s="599"/>
      <c r="ORR235" s="599"/>
      <c r="ORS235" s="360"/>
      <c r="ORT235" s="600"/>
      <c r="ORU235" s="600"/>
      <c r="ORV235" s="600"/>
      <c r="ORW235" s="598"/>
      <c r="ORX235" s="598"/>
      <c r="ORY235" s="598"/>
      <c r="ORZ235" s="598"/>
      <c r="OSA235" s="598"/>
      <c r="OSB235" s="598"/>
      <c r="OSC235" s="598"/>
      <c r="OSD235" s="598"/>
      <c r="OSE235" s="600"/>
      <c r="OSF235" s="599"/>
      <c r="OSG235" s="599"/>
      <c r="OSH235" s="599"/>
      <c r="OSI235" s="360"/>
      <c r="OSJ235" s="600"/>
      <c r="OSK235" s="600"/>
      <c r="OSL235" s="600"/>
      <c r="OSM235" s="598"/>
      <c r="OSN235" s="598"/>
      <c r="OSO235" s="598"/>
      <c r="OSP235" s="598"/>
      <c r="OSQ235" s="598"/>
      <c r="OSR235" s="598"/>
      <c r="OSS235" s="598"/>
      <c r="OST235" s="598"/>
      <c r="OSU235" s="600"/>
      <c r="OSV235" s="599"/>
      <c r="OSW235" s="599"/>
      <c r="OSX235" s="599"/>
      <c r="OSY235" s="360"/>
      <c r="OSZ235" s="600"/>
      <c r="OTA235" s="600"/>
      <c r="OTB235" s="600"/>
      <c r="OTC235" s="598"/>
      <c r="OTD235" s="598"/>
      <c r="OTE235" s="598"/>
      <c r="OTF235" s="598"/>
      <c r="OTG235" s="598"/>
      <c r="OTH235" s="598"/>
      <c r="OTI235" s="598"/>
      <c r="OTJ235" s="598"/>
      <c r="OTK235" s="600"/>
      <c r="OTL235" s="599"/>
      <c r="OTM235" s="599"/>
      <c r="OTN235" s="599"/>
      <c r="OTO235" s="360"/>
      <c r="OTP235" s="600"/>
      <c r="OTQ235" s="600"/>
      <c r="OTR235" s="600"/>
      <c r="OTS235" s="598"/>
      <c r="OTT235" s="598"/>
      <c r="OTU235" s="598"/>
      <c r="OTV235" s="598"/>
      <c r="OTW235" s="598"/>
      <c r="OTX235" s="598"/>
      <c r="OTY235" s="598"/>
      <c r="OTZ235" s="598"/>
      <c r="OUA235" s="600"/>
      <c r="OUB235" s="599"/>
      <c r="OUC235" s="599"/>
      <c r="OUD235" s="599"/>
      <c r="OUE235" s="360"/>
      <c r="OUF235" s="600"/>
      <c r="OUG235" s="600"/>
      <c r="OUH235" s="600"/>
      <c r="OUI235" s="598"/>
      <c r="OUJ235" s="598"/>
      <c r="OUK235" s="598"/>
      <c r="OUL235" s="598"/>
      <c r="OUM235" s="598"/>
      <c r="OUN235" s="598"/>
      <c r="OUO235" s="598"/>
      <c r="OUP235" s="598"/>
      <c r="OUQ235" s="600"/>
      <c r="OUR235" s="599"/>
      <c r="OUS235" s="599"/>
      <c r="OUT235" s="599"/>
      <c r="OUU235" s="360"/>
      <c r="OUV235" s="600"/>
      <c r="OUW235" s="600"/>
      <c r="OUX235" s="600"/>
      <c r="OUY235" s="598"/>
      <c r="OUZ235" s="598"/>
      <c r="OVA235" s="598"/>
      <c r="OVB235" s="598"/>
      <c r="OVC235" s="598"/>
      <c r="OVD235" s="598"/>
      <c r="OVE235" s="598"/>
      <c r="OVF235" s="598"/>
      <c r="OVG235" s="600"/>
      <c r="OVH235" s="599"/>
      <c r="OVI235" s="599"/>
      <c r="OVJ235" s="599"/>
      <c r="OVK235" s="360"/>
      <c r="OVL235" s="600"/>
      <c r="OVM235" s="600"/>
      <c r="OVN235" s="600"/>
      <c r="OVO235" s="598"/>
      <c r="OVP235" s="598"/>
      <c r="OVQ235" s="598"/>
      <c r="OVR235" s="598"/>
      <c r="OVS235" s="598"/>
      <c r="OVT235" s="598"/>
      <c r="OVU235" s="598"/>
      <c r="OVV235" s="598"/>
      <c r="OVW235" s="600"/>
      <c r="OVX235" s="599"/>
      <c r="OVY235" s="599"/>
      <c r="OVZ235" s="599"/>
      <c r="OWA235" s="360"/>
      <c r="OWB235" s="600"/>
      <c r="OWC235" s="600"/>
      <c r="OWD235" s="600"/>
      <c r="OWE235" s="598"/>
      <c r="OWF235" s="598"/>
      <c r="OWG235" s="598"/>
      <c r="OWH235" s="598"/>
      <c r="OWI235" s="598"/>
      <c r="OWJ235" s="598"/>
      <c r="OWK235" s="598"/>
      <c r="OWL235" s="598"/>
      <c r="OWM235" s="600"/>
      <c r="OWN235" s="599"/>
      <c r="OWO235" s="599"/>
      <c r="OWP235" s="599"/>
      <c r="OWQ235" s="360"/>
      <c r="OWR235" s="600"/>
      <c r="OWS235" s="600"/>
      <c r="OWT235" s="600"/>
      <c r="OWU235" s="598"/>
      <c r="OWV235" s="598"/>
      <c r="OWW235" s="598"/>
      <c r="OWX235" s="598"/>
      <c r="OWY235" s="598"/>
      <c r="OWZ235" s="598"/>
      <c r="OXA235" s="598"/>
      <c r="OXB235" s="598"/>
      <c r="OXC235" s="600"/>
      <c r="OXD235" s="599"/>
      <c r="OXE235" s="599"/>
      <c r="OXF235" s="599"/>
      <c r="OXG235" s="360"/>
      <c r="OXH235" s="600"/>
      <c r="OXI235" s="600"/>
      <c r="OXJ235" s="600"/>
      <c r="OXK235" s="598"/>
      <c r="OXL235" s="598"/>
      <c r="OXM235" s="598"/>
      <c r="OXN235" s="598"/>
      <c r="OXO235" s="598"/>
      <c r="OXP235" s="598"/>
      <c r="OXQ235" s="598"/>
      <c r="OXR235" s="598"/>
      <c r="OXS235" s="600"/>
      <c r="OXT235" s="599"/>
      <c r="OXU235" s="599"/>
      <c r="OXV235" s="599"/>
      <c r="OXW235" s="360"/>
      <c r="OXX235" s="600"/>
      <c r="OXY235" s="600"/>
      <c r="OXZ235" s="600"/>
      <c r="OYA235" s="598"/>
      <c r="OYB235" s="598"/>
      <c r="OYC235" s="598"/>
      <c r="OYD235" s="598"/>
      <c r="OYE235" s="598"/>
      <c r="OYF235" s="598"/>
      <c r="OYG235" s="598"/>
      <c r="OYH235" s="598"/>
      <c r="OYI235" s="600"/>
      <c r="OYJ235" s="599"/>
      <c r="OYK235" s="599"/>
      <c r="OYL235" s="599"/>
      <c r="OYM235" s="360"/>
      <c r="OYN235" s="600"/>
      <c r="OYO235" s="600"/>
      <c r="OYP235" s="600"/>
      <c r="OYQ235" s="598"/>
      <c r="OYR235" s="598"/>
      <c r="OYS235" s="598"/>
      <c r="OYT235" s="598"/>
      <c r="OYU235" s="598"/>
      <c r="OYV235" s="598"/>
      <c r="OYW235" s="598"/>
      <c r="OYX235" s="598"/>
      <c r="OYY235" s="600"/>
      <c r="OYZ235" s="599"/>
      <c r="OZA235" s="599"/>
      <c r="OZB235" s="599"/>
      <c r="OZC235" s="360"/>
      <c r="OZD235" s="600"/>
      <c r="OZE235" s="600"/>
      <c r="OZF235" s="600"/>
      <c r="OZG235" s="598"/>
      <c r="OZH235" s="598"/>
      <c r="OZI235" s="598"/>
      <c r="OZJ235" s="598"/>
      <c r="OZK235" s="598"/>
      <c r="OZL235" s="598"/>
      <c r="OZM235" s="598"/>
      <c r="OZN235" s="598"/>
      <c r="OZO235" s="600"/>
      <c r="OZP235" s="599"/>
      <c r="OZQ235" s="599"/>
      <c r="OZR235" s="599"/>
      <c r="OZS235" s="360"/>
      <c r="OZT235" s="600"/>
      <c r="OZU235" s="600"/>
      <c r="OZV235" s="600"/>
      <c r="OZW235" s="598"/>
      <c r="OZX235" s="598"/>
      <c r="OZY235" s="598"/>
      <c r="OZZ235" s="598"/>
      <c r="PAA235" s="598"/>
      <c r="PAB235" s="598"/>
      <c r="PAC235" s="598"/>
      <c r="PAD235" s="598"/>
      <c r="PAE235" s="600"/>
      <c r="PAF235" s="599"/>
      <c r="PAG235" s="599"/>
      <c r="PAH235" s="599"/>
      <c r="PAI235" s="360"/>
      <c r="PAJ235" s="600"/>
      <c r="PAK235" s="600"/>
      <c r="PAL235" s="600"/>
      <c r="PAM235" s="598"/>
      <c r="PAN235" s="598"/>
      <c r="PAO235" s="598"/>
      <c r="PAP235" s="598"/>
      <c r="PAQ235" s="598"/>
      <c r="PAR235" s="598"/>
      <c r="PAS235" s="598"/>
      <c r="PAT235" s="598"/>
      <c r="PAU235" s="600"/>
      <c r="PAV235" s="599"/>
      <c r="PAW235" s="599"/>
      <c r="PAX235" s="599"/>
      <c r="PAY235" s="360"/>
      <c r="PAZ235" s="600"/>
      <c r="PBA235" s="600"/>
      <c r="PBB235" s="600"/>
      <c r="PBC235" s="598"/>
      <c r="PBD235" s="598"/>
      <c r="PBE235" s="598"/>
      <c r="PBF235" s="598"/>
      <c r="PBG235" s="598"/>
      <c r="PBH235" s="598"/>
      <c r="PBI235" s="598"/>
      <c r="PBJ235" s="598"/>
      <c r="PBK235" s="600"/>
      <c r="PBL235" s="599"/>
      <c r="PBM235" s="599"/>
      <c r="PBN235" s="599"/>
      <c r="PBO235" s="360"/>
      <c r="PBP235" s="600"/>
      <c r="PBQ235" s="600"/>
      <c r="PBR235" s="600"/>
      <c r="PBS235" s="598"/>
      <c r="PBT235" s="598"/>
      <c r="PBU235" s="598"/>
      <c r="PBV235" s="598"/>
      <c r="PBW235" s="598"/>
      <c r="PBX235" s="598"/>
      <c r="PBY235" s="598"/>
      <c r="PBZ235" s="598"/>
      <c r="PCA235" s="600"/>
      <c r="PCB235" s="599"/>
      <c r="PCC235" s="599"/>
      <c r="PCD235" s="599"/>
      <c r="PCE235" s="360"/>
      <c r="PCF235" s="600"/>
      <c r="PCG235" s="600"/>
      <c r="PCH235" s="600"/>
      <c r="PCI235" s="598"/>
      <c r="PCJ235" s="598"/>
      <c r="PCK235" s="598"/>
      <c r="PCL235" s="598"/>
      <c r="PCM235" s="598"/>
      <c r="PCN235" s="598"/>
      <c r="PCO235" s="598"/>
      <c r="PCP235" s="598"/>
      <c r="PCQ235" s="600"/>
      <c r="PCR235" s="599"/>
      <c r="PCS235" s="599"/>
      <c r="PCT235" s="599"/>
      <c r="PCU235" s="360"/>
      <c r="PCV235" s="600"/>
      <c r="PCW235" s="600"/>
      <c r="PCX235" s="600"/>
      <c r="PCY235" s="598"/>
      <c r="PCZ235" s="598"/>
      <c r="PDA235" s="598"/>
      <c r="PDB235" s="598"/>
      <c r="PDC235" s="598"/>
      <c r="PDD235" s="598"/>
      <c r="PDE235" s="598"/>
      <c r="PDF235" s="598"/>
      <c r="PDG235" s="600"/>
      <c r="PDH235" s="599"/>
      <c r="PDI235" s="599"/>
      <c r="PDJ235" s="599"/>
      <c r="PDK235" s="360"/>
      <c r="PDL235" s="600"/>
      <c r="PDM235" s="600"/>
      <c r="PDN235" s="600"/>
      <c r="PDO235" s="598"/>
      <c r="PDP235" s="598"/>
      <c r="PDQ235" s="598"/>
      <c r="PDR235" s="598"/>
      <c r="PDS235" s="598"/>
      <c r="PDT235" s="598"/>
      <c r="PDU235" s="598"/>
      <c r="PDV235" s="598"/>
      <c r="PDW235" s="600"/>
      <c r="PDX235" s="599"/>
      <c r="PDY235" s="599"/>
      <c r="PDZ235" s="599"/>
      <c r="PEA235" s="360"/>
      <c r="PEB235" s="600"/>
      <c r="PEC235" s="600"/>
      <c r="PED235" s="600"/>
      <c r="PEE235" s="598"/>
      <c r="PEF235" s="598"/>
      <c r="PEG235" s="598"/>
      <c r="PEH235" s="598"/>
      <c r="PEI235" s="598"/>
      <c r="PEJ235" s="598"/>
      <c r="PEK235" s="598"/>
      <c r="PEL235" s="598"/>
      <c r="PEM235" s="600"/>
      <c r="PEN235" s="599"/>
      <c r="PEO235" s="599"/>
      <c r="PEP235" s="599"/>
      <c r="PEQ235" s="360"/>
      <c r="PER235" s="600"/>
      <c r="PES235" s="600"/>
      <c r="PET235" s="600"/>
      <c r="PEU235" s="598"/>
      <c r="PEV235" s="598"/>
      <c r="PEW235" s="598"/>
      <c r="PEX235" s="598"/>
      <c r="PEY235" s="598"/>
      <c r="PEZ235" s="598"/>
      <c r="PFA235" s="598"/>
      <c r="PFB235" s="598"/>
      <c r="PFC235" s="600"/>
      <c r="PFD235" s="599"/>
      <c r="PFE235" s="599"/>
      <c r="PFF235" s="599"/>
      <c r="PFG235" s="360"/>
      <c r="PFH235" s="600"/>
      <c r="PFI235" s="600"/>
      <c r="PFJ235" s="600"/>
      <c r="PFK235" s="598"/>
      <c r="PFL235" s="598"/>
      <c r="PFM235" s="598"/>
      <c r="PFN235" s="598"/>
      <c r="PFO235" s="598"/>
      <c r="PFP235" s="598"/>
      <c r="PFQ235" s="598"/>
      <c r="PFR235" s="598"/>
      <c r="PFS235" s="600"/>
      <c r="PFT235" s="599"/>
      <c r="PFU235" s="599"/>
      <c r="PFV235" s="599"/>
      <c r="PFW235" s="360"/>
      <c r="PFX235" s="600"/>
      <c r="PFY235" s="600"/>
      <c r="PFZ235" s="600"/>
      <c r="PGA235" s="598"/>
      <c r="PGB235" s="598"/>
      <c r="PGC235" s="598"/>
      <c r="PGD235" s="598"/>
      <c r="PGE235" s="598"/>
      <c r="PGF235" s="598"/>
      <c r="PGG235" s="598"/>
      <c r="PGH235" s="598"/>
      <c r="PGI235" s="600"/>
      <c r="PGJ235" s="599"/>
      <c r="PGK235" s="599"/>
      <c r="PGL235" s="599"/>
      <c r="PGM235" s="360"/>
      <c r="PGN235" s="600"/>
      <c r="PGO235" s="600"/>
      <c r="PGP235" s="600"/>
      <c r="PGQ235" s="598"/>
      <c r="PGR235" s="598"/>
      <c r="PGS235" s="598"/>
      <c r="PGT235" s="598"/>
      <c r="PGU235" s="598"/>
      <c r="PGV235" s="598"/>
      <c r="PGW235" s="598"/>
      <c r="PGX235" s="598"/>
      <c r="PGY235" s="600"/>
      <c r="PGZ235" s="599"/>
      <c r="PHA235" s="599"/>
      <c r="PHB235" s="599"/>
      <c r="PHC235" s="360"/>
      <c r="PHD235" s="600"/>
      <c r="PHE235" s="600"/>
      <c r="PHF235" s="600"/>
      <c r="PHG235" s="598"/>
      <c r="PHH235" s="598"/>
      <c r="PHI235" s="598"/>
      <c r="PHJ235" s="598"/>
      <c r="PHK235" s="598"/>
      <c r="PHL235" s="598"/>
      <c r="PHM235" s="598"/>
      <c r="PHN235" s="598"/>
      <c r="PHO235" s="600"/>
      <c r="PHP235" s="599"/>
      <c r="PHQ235" s="599"/>
      <c r="PHR235" s="599"/>
      <c r="PHS235" s="360"/>
      <c r="PHT235" s="600"/>
      <c r="PHU235" s="600"/>
      <c r="PHV235" s="600"/>
      <c r="PHW235" s="598"/>
      <c r="PHX235" s="598"/>
      <c r="PHY235" s="598"/>
      <c r="PHZ235" s="598"/>
      <c r="PIA235" s="598"/>
      <c r="PIB235" s="598"/>
      <c r="PIC235" s="598"/>
      <c r="PID235" s="598"/>
      <c r="PIE235" s="600"/>
      <c r="PIF235" s="599"/>
      <c r="PIG235" s="599"/>
      <c r="PIH235" s="599"/>
      <c r="PII235" s="360"/>
      <c r="PIJ235" s="600"/>
      <c r="PIK235" s="600"/>
      <c r="PIL235" s="600"/>
      <c r="PIM235" s="598"/>
      <c r="PIN235" s="598"/>
      <c r="PIO235" s="598"/>
      <c r="PIP235" s="598"/>
      <c r="PIQ235" s="598"/>
      <c r="PIR235" s="598"/>
      <c r="PIS235" s="598"/>
      <c r="PIT235" s="598"/>
      <c r="PIU235" s="600"/>
      <c r="PIV235" s="599"/>
      <c r="PIW235" s="599"/>
      <c r="PIX235" s="599"/>
      <c r="PIY235" s="360"/>
      <c r="PIZ235" s="600"/>
      <c r="PJA235" s="600"/>
      <c r="PJB235" s="600"/>
      <c r="PJC235" s="598"/>
      <c r="PJD235" s="598"/>
      <c r="PJE235" s="598"/>
      <c r="PJF235" s="598"/>
      <c r="PJG235" s="598"/>
      <c r="PJH235" s="598"/>
      <c r="PJI235" s="598"/>
      <c r="PJJ235" s="598"/>
      <c r="PJK235" s="600"/>
      <c r="PJL235" s="599"/>
      <c r="PJM235" s="599"/>
      <c r="PJN235" s="599"/>
      <c r="PJO235" s="360"/>
      <c r="PJP235" s="600"/>
      <c r="PJQ235" s="600"/>
      <c r="PJR235" s="600"/>
      <c r="PJS235" s="598"/>
      <c r="PJT235" s="598"/>
      <c r="PJU235" s="598"/>
      <c r="PJV235" s="598"/>
      <c r="PJW235" s="598"/>
      <c r="PJX235" s="598"/>
      <c r="PJY235" s="598"/>
      <c r="PJZ235" s="598"/>
      <c r="PKA235" s="600"/>
      <c r="PKB235" s="599"/>
      <c r="PKC235" s="599"/>
      <c r="PKD235" s="599"/>
      <c r="PKE235" s="360"/>
      <c r="PKF235" s="600"/>
      <c r="PKG235" s="600"/>
      <c r="PKH235" s="600"/>
      <c r="PKI235" s="598"/>
      <c r="PKJ235" s="598"/>
      <c r="PKK235" s="598"/>
      <c r="PKL235" s="598"/>
      <c r="PKM235" s="598"/>
      <c r="PKN235" s="598"/>
      <c r="PKO235" s="598"/>
      <c r="PKP235" s="598"/>
      <c r="PKQ235" s="600"/>
      <c r="PKR235" s="599"/>
      <c r="PKS235" s="599"/>
      <c r="PKT235" s="599"/>
      <c r="PKU235" s="360"/>
      <c r="PKV235" s="600"/>
      <c r="PKW235" s="600"/>
      <c r="PKX235" s="600"/>
      <c r="PKY235" s="598"/>
      <c r="PKZ235" s="598"/>
      <c r="PLA235" s="598"/>
      <c r="PLB235" s="598"/>
      <c r="PLC235" s="598"/>
      <c r="PLD235" s="598"/>
      <c r="PLE235" s="598"/>
      <c r="PLF235" s="598"/>
      <c r="PLG235" s="600"/>
      <c r="PLH235" s="599"/>
      <c r="PLI235" s="599"/>
      <c r="PLJ235" s="599"/>
      <c r="PLK235" s="360"/>
      <c r="PLL235" s="600"/>
      <c r="PLM235" s="600"/>
      <c r="PLN235" s="600"/>
      <c r="PLO235" s="598"/>
      <c r="PLP235" s="598"/>
      <c r="PLQ235" s="598"/>
      <c r="PLR235" s="598"/>
      <c r="PLS235" s="598"/>
      <c r="PLT235" s="598"/>
      <c r="PLU235" s="598"/>
      <c r="PLV235" s="598"/>
      <c r="PLW235" s="600"/>
      <c r="PLX235" s="599"/>
      <c r="PLY235" s="599"/>
      <c r="PLZ235" s="599"/>
      <c r="PMA235" s="360"/>
      <c r="PMB235" s="600"/>
      <c r="PMC235" s="600"/>
      <c r="PMD235" s="600"/>
      <c r="PME235" s="598"/>
      <c r="PMF235" s="598"/>
      <c r="PMG235" s="598"/>
      <c r="PMH235" s="598"/>
      <c r="PMI235" s="598"/>
      <c r="PMJ235" s="598"/>
      <c r="PMK235" s="598"/>
      <c r="PML235" s="598"/>
      <c r="PMM235" s="600"/>
      <c r="PMN235" s="599"/>
      <c r="PMO235" s="599"/>
      <c r="PMP235" s="599"/>
      <c r="PMQ235" s="360"/>
      <c r="PMR235" s="600"/>
      <c r="PMS235" s="600"/>
      <c r="PMT235" s="600"/>
      <c r="PMU235" s="598"/>
      <c r="PMV235" s="598"/>
      <c r="PMW235" s="598"/>
      <c r="PMX235" s="598"/>
      <c r="PMY235" s="598"/>
      <c r="PMZ235" s="598"/>
      <c r="PNA235" s="598"/>
      <c r="PNB235" s="598"/>
      <c r="PNC235" s="600"/>
      <c r="PND235" s="599"/>
      <c r="PNE235" s="599"/>
      <c r="PNF235" s="599"/>
      <c r="PNG235" s="360"/>
      <c r="PNH235" s="600"/>
      <c r="PNI235" s="600"/>
      <c r="PNJ235" s="600"/>
      <c r="PNK235" s="598"/>
      <c r="PNL235" s="598"/>
      <c r="PNM235" s="598"/>
      <c r="PNN235" s="598"/>
      <c r="PNO235" s="598"/>
      <c r="PNP235" s="598"/>
      <c r="PNQ235" s="598"/>
      <c r="PNR235" s="598"/>
      <c r="PNS235" s="600"/>
      <c r="PNT235" s="599"/>
      <c r="PNU235" s="599"/>
      <c r="PNV235" s="599"/>
      <c r="PNW235" s="360"/>
      <c r="PNX235" s="600"/>
      <c r="PNY235" s="600"/>
      <c r="PNZ235" s="600"/>
      <c r="POA235" s="598"/>
      <c r="POB235" s="598"/>
      <c r="POC235" s="598"/>
      <c r="POD235" s="598"/>
      <c r="POE235" s="598"/>
      <c r="POF235" s="598"/>
      <c r="POG235" s="598"/>
      <c r="POH235" s="598"/>
      <c r="POI235" s="600"/>
      <c r="POJ235" s="599"/>
      <c r="POK235" s="599"/>
      <c r="POL235" s="599"/>
      <c r="POM235" s="360"/>
      <c r="PON235" s="600"/>
      <c r="POO235" s="600"/>
      <c r="POP235" s="600"/>
      <c r="POQ235" s="598"/>
      <c r="POR235" s="598"/>
      <c r="POS235" s="598"/>
      <c r="POT235" s="598"/>
      <c r="POU235" s="598"/>
      <c r="POV235" s="598"/>
      <c r="POW235" s="598"/>
      <c r="POX235" s="598"/>
      <c r="POY235" s="600"/>
      <c r="POZ235" s="599"/>
      <c r="PPA235" s="599"/>
      <c r="PPB235" s="599"/>
      <c r="PPC235" s="360"/>
      <c r="PPD235" s="600"/>
      <c r="PPE235" s="600"/>
      <c r="PPF235" s="600"/>
      <c r="PPG235" s="598"/>
      <c r="PPH235" s="598"/>
      <c r="PPI235" s="598"/>
      <c r="PPJ235" s="598"/>
      <c r="PPK235" s="598"/>
      <c r="PPL235" s="598"/>
      <c r="PPM235" s="598"/>
      <c r="PPN235" s="598"/>
      <c r="PPO235" s="600"/>
      <c r="PPP235" s="599"/>
      <c r="PPQ235" s="599"/>
      <c r="PPR235" s="599"/>
      <c r="PPS235" s="360"/>
      <c r="PPT235" s="600"/>
      <c r="PPU235" s="600"/>
      <c r="PPV235" s="600"/>
      <c r="PPW235" s="598"/>
      <c r="PPX235" s="598"/>
      <c r="PPY235" s="598"/>
      <c r="PPZ235" s="598"/>
      <c r="PQA235" s="598"/>
      <c r="PQB235" s="598"/>
      <c r="PQC235" s="598"/>
      <c r="PQD235" s="598"/>
      <c r="PQE235" s="600"/>
      <c r="PQF235" s="599"/>
      <c r="PQG235" s="599"/>
      <c r="PQH235" s="599"/>
      <c r="PQI235" s="360"/>
      <c r="PQJ235" s="600"/>
      <c r="PQK235" s="600"/>
      <c r="PQL235" s="600"/>
      <c r="PQM235" s="598"/>
      <c r="PQN235" s="598"/>
      <c r="PQO235" s="598"/>
      <c r="PQP235" s="598"/>
      <c r="PQQ235" s="598"/>
      <c r="PQR235" s="598"/>
      <c r="PQS235" s="598"/>
      <c r="PQT235" s="598"/>
      <c r="PQU235" s="600"/>
      <c r="PQV235" s="599"/>
      <c r="PQW235" s="599"/>
      <c r="PQX235" s="599"/>
      <c r="PQY235" s="360"/>
      <c r="PQZ235" s="600"/>
      <c r="PRA235" s="600"/>
      <c r="PRB235" s="600"/>
      <c r="PRC235" s="598"/>
      <c r="PRD235" s="598"/>
      <c r="PRE235" s="598"/>
      <c r="PRF235" s="598"/>
      <c r="PRG235" s="598"/>
      <c r="PRH235" s="598"/>
      <c r="PRI235" s="598"/>
      <c r="PRJ235" s="598"/>
      <c r="PRK235" s="600"/>
      <c r="PRL235" s="599"/>
      <c r="PRM235" s="599"/>
      <c r="PRN235" s="599"/>
      <c r="PRO235" s="360"/>
      <c r="PRP235" s="600"/>
      <c r="PRQ235" s="600"/>
      <c r="PRR235" s="600"/>
      <c r="PRS235" s="598"/>
      <c r="PRT235" s="598"/>
      <c r="PRU235" s="598"/>
      <c r="PRV235" s="598"/>
      <c r="PRW235" s="598"/>
      <c r="PRX235" s="598"/>
      <c r="PRY235" s="598"/>
      <c r="PRZ235" s="598"/>
      <c r="PSA235" s="600"/>
      <c r="PSB235" s="599"/>
      <c r="PSC235" s="599"/>
      <c r="PSD235" s="599"/>
      <c r="PSE235" s="360"/>
      <c r="PSF235" s="600"/>
      <c r="PSG235" s="600"/>
      <c r="PSH235" s="600"/>
      <c r="PSI235" s="598"/>
      <c r="PSJ235" s="598"/>
      <c r="PSK235" s="598"/>
      <c r="PSL235" s="598"/>
      <c r="PSM235" s="598"/>
      <c r="PSN235" s="598"/>
      <c r="PSO235" s="598"/>
      <c r="PSP235" s="598"/>
      <c r="PSQ235" s="600"/>
      <c r="PSR235" s="599"/>
      <c r="PSS235" s="599"/>
      <c r="PST235" s="599"/>
      <c r="PSU235" s="360"/>
      <c r="PSV235" s="600"/>
      <c r="PSW235" s="600"/>
      <c r="PSX235" s="600"/>
      <c r="PSY235" s="598"/>
      <c r="PSZ235" s="598"/>
      <c r="PTA235" s="598"/>
      <c r="PTB235" s="598"/>
      <c r="PTC235" s="598"/>
      <c r="PTD235" s="598"/>
      <c r="PTE235" s="598"/>
      <c r="PTF235" s="598"/>
      <c r="PTG235" s="600"/>
      <c r="PTH235" s="599"/>
      <c r="PTI235" s="599"/>
      <c r="PTJ235" s="599"/>
      <c r="PTK235" s="360"/>
      <c r="PTL235" s="600"/>
      <c r="PTM235" s="600"/>
      <c r="PTN235" s="600"/>
      <c r="PTO235" s="598"/>
      <c r="PTP235" s="598"/>
      <c r="PTQ235" s="598"/>
      <c r="PTR235" s="598"/>
      <c r="PTS235" s="598"/>
      <c r="PTT235" s="598"/>
      <c r="PTU235" s="598"/>
      <c r="PTV235" s="598"/>
      <c r="PTW235" s="600"/>
      <c r="PTX235" s="599"/>
      <c r="PTY235" s="599"/>
      <c r="PTZ235" s="599"/>
      <c r="PUA235" s="360"/>
      <c r="PUB235" s="600"/>
      <c r="PUC235" s="600"/>
      <c r="PUD235" s="600"/>
      <c r="PUE235" s="598"/>
      <c r="PUF235" s="598"/>
      <c r="PUG235" s="598"/>
      <c r="PUH235" s="598"/>
      <c r="PUI235" s="598"/>
      <c r="PUJ235" s="598"/>
      <c r="PUK235" s="598"/>
      <c r="PUL235" s="598"/>
      <c r="PUM235" s="600"/>
      <c r="PUN235" s="599"/>
      <c r="PUO235" s="599"/>
      <c r="PUP235" s="599"/>
      <c r="PUQ235" s="360"/>
      <c r="PUR235" s="600"/>
      <c r="PUS235" s="600"/>
      <c r="PUT235" s="600"/>
      <c r="PUU235" s="598"/>
      <c r="PUV235" s="598"/>
      <c r="PUW235" s="598"/>
      <c r="PUX235" s="598"/>
      <c r="PUY235" s="598"/>
      <c r="PUZ235" s="598"/>
      <c r="PVA235" s="598"/>
      <c r="PVB235" s="598"/>
      <c r="PVC235" s="600"/>
      <c r="PVD235" s="599"/>
      <c r="PVE235" s="599"/>
      <c r="PVF235" s="599"/>
      <c r="PVG235" s="360"/>
      <c r="PVH235" s="600"/>
      <c r="PVI235" s="600"/>
      <c r="PVJ235" s="600"/>
      <c r="PVK235" s="598"/>
      <c r="PVL235" s="598"/>
      <c r="PVM235" s="598"/>
      <c r="PVN235" s="598"/>
      <c r="PVO235" s="598"/>
      <c r="PVP235" s="598"/>
      <c r="PVQ235" s="598"/>
      <c r="PVR235" s="598"/>
      <c r="PVS235" s="600"/>
      <c r="PVT235" s="599"/>
      <c r="PVU235" s="599"/>
      <c r="PVV235" s="599"/>
      <c r="PVW235" s="360"/>
      <c r="PVX235" s="600"/>
      <c r="PVY235" s="600"/>
      <c r="PVZ235" s="600"/>
      <c r="PWA235" s="598"/>
      <c r="PWB235" s="598"/>
      <c r="PWC235" s="598"/>
      <c r="PWD235" s="598"/>
      <c r="PWE235" s="598"/>
      <c r="PWF235" s="598"/>
      <c r="PWG235" s="598"/>
      <c r="PWH235" s="598"/>
      <c r="PWI235" s="600"/>
      <c r="PWJ235" s="599"/>
      <c r="PWK235" s="599"/>
      <c r="PWL235" s="599"/>
      <c r="PWM235" s="360"/>
      <c r="PWN235" s="600"/>
      <c r="PWO235" s="600"/>
      <c r="PWP235" s="600"/>
      <c r="PWQ235" s="598"/>
      <c r="PWR235" s="598"/>
      <c r="PWS235" s="598"/>
      <c r="PWT235" s="598"/>
      <c r="PWU235" s="598"/>
      <c r="PWV235" s="598"/>
      <c r="PWW235" s="598"/>
      <c r="PWX235" s="598"/>
      <c r="PWY235" s="600"/>
      <c r="PWZ235" s="599"/>
      <c r="PXA235" s="599"/>
      <c r="PXB235" s="599"/>
      <c r="PXC235" s="360"/>
      <c r="PXD235" s="600"/>
      <c r="PXE235" s="600"/>
      <c r="PXF235" s="600"/>
      <c r="PXG235" s="598"/>
      <c r="PXH235" s="598"/>
      <c r="PXI235" s="598"/>
      <c r="PXJ235" s="598"/>
      <c r="PXK235" s="598"/>
      <c r="PXL235" s="598"/>
      <c r="PXM235" s="598"/>
      <c r="PXN235" s="598"/>
      <c r="PXO235" s="600"/>
      <c r="PXP235" s="599"/>
      <c r="PXQ235" s="599"/>
      <c r="PXR235" s="599"/>
      <c r="PXS235" s="360"/>
      <c r="PXT235" s="600"/>
      <c r="PXU235" s="600"/>
      <c r="PXV235" s="600"/>
      <c r="PXW235" s="598"/>
      <c r="PXX235" s="598"/>
      <c r="PXY235" s="598"/>
      <c r="PXZ235" s="598"/>
      <c r="PYA235" s="598"/>
      <c r="PYB235" s="598"/>
      <c r="PYC235" s="598"/>
      <c r="PYD235" s="598"/>
      <c r="PYE235" s="600"/>
      <c r="PYF235" s="599"/>
      <c r="PYG235" s="599"/>
      <c r="PYH235" s="599"/>
      <c r="PYI235" s="360"/>
      <c r="PYJ235" s="600"/>
      <c r="PYK235" s="600"/>
      <c r="PYL235" s="600"/>
      <c r="PYM235" s="598"/>
      <c r="PYN235" s="598"/>
      <c r="PYO235" s="598"/>
      <c r="PYP235" s="598"/>
      <c r="PYQ235" s="598"/>
      <c r="PYR235" s="598"/>
      <c r="PYS235" s="598"/>
      <c r="PYT235" s="598"/>
      <c r="PYU235" s="600"/>
      <c r="PYV235" s="599"/>
      <c r="PYW235" s="599"/>
      <c r="PYX235" s="599"/>
      <c r="PYY235" s="360"/>
      <c r="PYZ235" s="600"/>
      <c r="PZA235" s="600"/>
      <c r="PZB235" s="600"/>
      <c r="PZC235" s="598"/>
      <c r="PZD235" s="598"/>
      <c r="PZE235" s="598"/>
      <c r="PZF235" s="598"/>
      <c r="PZG235" s="598"/>
      <c r="PZH235" s="598"/>
      <c r="PZI235" s="598"/>
      <c r="PZJ235" s="598"/>
      <c r="PZK235" s="600"/>
      <c r="PZL235" s="599"/>
      <c r="PZM235" s="599"/>
      <c r="PZN235" s="599"/>
      <c r="PZO235" s="360"/>
      <c r="PZP235" s="600"/>
      <c r="PZQ235" s="600"/>
      <c r="PZR235" s="600"/>
      <c r="PZS235" s="598"/>
      <c r="PZT235" s="598"/>
      <c r="PZU235" s="598"/>
      <c r="PZV235" s="598"/>
      <c r="PZW235" s="598"/>
      <c r="PZX235" s="598"/>
      <c r="PZY235" s="598"/>
      <c r="PZZ235" s="598"/>
      <c r="QAA235" s="600"/>
      <c r="QAB235" s="599"/>
      <c r="QAC235" s="599"/>
      <c r="QAD235" s="599"/>
      <c r="QAE235" s="360"/>
      <c r="QAF235" s="600"/>
      <c r="QAG235" s="600"/>
      <c r="QAH235" s="600"/>
      <c r="QAI235" s="598"/>
      <c r="QAJ235" s="598"/>
      <c r="QAK235" s="598"/>
      <c r="QAL235" s="598"/>
      <c r="QAM235" s="598"/>
      <c r="QAN235" s="598"/>
      <c r="QAO235" s="598"/>
      <c r="QAP235" s="598"/>
      <c r="QAQ235" s="600"/>
      <c r="QAR235" s="599"/>
      <c r="QAS235" s="599"/>
      <c r="QAT235" s="599"/>
      <c r="QAU235" s="360"/>
      <c r="QAV235" s="600"/>
      <c r="QAW235" s="600"/>
      <c r="QAX235" s="600"/>
      <c r="QAY235" s="598"/>
      <c r="QAZ235" s="598"/>
      <c r="QBA235" s="598"/>
      <c r="QBB235" s="598"/>
      <c r="QBC235" s="598"/>
      <c r="QBD235" s="598"/>
      <c r="QBE235" s="598"/>
      <c r="QBF235" s="598"/>
      <c r="QBG235" s="600"/>
      <c r="QBH235" s="599"/>
      <c r="QBI235" s="599"/>
      <c r="QBJ235" s="599"/>
      <c r="QBK235" s="360"/>
      <c r="QBL235" s="600"/>
      <c r="QBM235" s="600"/>
      <c r="QBN235" s="600"/>
      <c r="QBO235" s="598"/>
      <c r="QBP235" s="598"/>
      <c r="QBQ235" s="598"/>
      <c r="QBR235" s="598"/>
      <c r="QBS235" s="598"/>
      <c r="QBT235" s="598"/>
      <c r="QBU235" s="598"/>
      <c r="QBV235" s="598"/>
      <c r="QBW235" s="600"/>
      <c r="QBX235" s="599"/>
      <c r="QBY235" s="599"/>
      <c r="QBZ235" s="599"/>
      <c r="QCA235" s="360"/>
      <c r="QCB235" s="600"/>
      <c r="QCC235" s="600"/>
      <c r="QCD235" s="600"/>
      <c r="QCE235" s="598"/>
      <c r="QCF235" s="598"/>
      <c r="QCG235" s="598"/>
      <c r="QCH235" s="598"/>
      <c r="QCI235" s="598"/>
      <c r="QCJ235" s="598"/>
      <c r="QCK235" s="598"/>
      <c r="QCL235" s="598"/>
      <c r="QCM235" s="600"/>
      <c r="QCN235" s="599"/>
      <c r="QCO235" s="599"/>
      <c r="QCP235" s="599"/>
      <c r="QCQ235" s="360"/>
      <c r="QCR235" s="600"/>
      <c r="QCS235" s="600"/>
      <c r="QCT235" s="600"/>
      <c r="QCU235" s="598"/>
      <c r="QCV235" s="598"/>
      <c r="QCW235" s="598"/>
      <c r="QCX235" s="598"/>
      <c r="QCY235" s="598"/>
      <c r="QCZ235" s="598"/>
      <c r="QDA235" s="598"/>
      <c r="QDB235" s="598"/>
      <c r="QDC235" s="600"/>
      <c r="QDD235" s="599"/>
      <c r="QDE235" s="599"/>
      <c r="QDF235" s="599"/>
      <c r="QDG235" s="360"/>
      <c r="QDH235" s="600"/>
      <c r="QDI235" s="600"/>
      <c r="QDJ235" s="600"/>
      <c r="QDK235" s="598"/>
      <c r="QDL235" s="598"/>
      <c r="QDM235" s="598"/>
      <c r="QDN235" s="598"/>
      <c r="QDO235" s="598"/>
      <c r="QDP235" s="598"/>
      <c r="QDQ235" s="598"/>
      <c r="QDR235" s="598"/>
      <c r="QDS235" s="600"/>
      <c r="QDT235" s="599"/>
      <c r="QDU235" s="599"/>
      <c r="QDV235" s="599"/>
      <c r="QDW235" s="360"/>
      <c r="QDX235" s="600"/>
      <c r="QDY235" s="600"/>
      <c r="QDZ235" s="600"/>
      <c r="QEA235" s="598"/>
      <c r="QEB235" s="598"/>
      <c r="QEC235" s="598"/>
      <c r="QED235" s="598"/>
      <c r="QEE235" s="598"/>
      <c r="QEF235" s="598"/>
      <c r="QEG235" s="598"/>
      <c r="QEH235" s="598"/>
      <c r="QEI235" s="600"/>
      <c r="QEJ235" s="599"/>
      <c r="QEK235" s="599"/>
      <c r="QEL235" s="599"/>
      <c r="QEM235" s="360"/>
      <c r="QEN235" s="600"/>
      <c r="QEO235" s="600"/>
      <c r="QEP235" s="600"/>
      <c r="QEQ235" s="598"/>
      <c r="QER235" s="598"/>
      <c r="QES235" s="598"/>
      <c r="QET235" s="598"/>
      <c r="QEU235" s="598"/>
      <c r="QEV235" s="598"/>
      <c r="QEW235" s="598"/>
      <c r="QEX235" s="598"/>
      <c r="QEY235" s="600"/>
      <c r="QEZ235" s="599"/>
      <c r="QFA235" s="599"/>
      <c r="QFB235" s="599"/>
      <c r="QFC235" s="360"/>
      <c r="QFD235" s="600"/>
      <c r="QFE235" s="600"/>
      <c r="QFF235" s="600"/>
      <c r="QFG235" s="598"/>
      <c r="QFH235" s="598"/>
      <c r="QFI235" s="598"/>
      <c r="QFJ235" s="598"/>
      <c r="QFK235" s="598"/>
      <c r="QFL235" s="598"/>
      <c r="QFM235" s="598"/>
      <c r="QFN235" s="598"/>
      <c r="QFO235" s="600"/>
      <c r="QFP235" s="599"/>
      <c r="QFQ235" s="599"/>
      <c r="QFR235" s="599"/>
      <c r="QFS235" s="360"/>
      <c r="QFT235" s="600"/>
      <c r="QFU235" s="600"/>
      <c r="QFV235" s="600"/>
      <c r="QFW235" s="598"/>
      <c r="QFX235" s="598"/>
      <c r="QFY235" s="598"/>
      <c r="QFZ235" s="598"/>
      <c r="QGA235" s="598"/>
      <c r="QGB235" s="598"/>
      <c r="QGC235" s="598"/>
      <c r="QGD235" s="598"/>
      <c r="QGE235" s="600"/>
      <c r="QGF235" s="599"/>
      <c r="QGG235" s="599"/>
      <c r="QGH235" s="599"/>
      <c r="QGI235" s="360"/>
      <c r="QGJ235" s="600"/>
      <c r="QGK235" s="600"/>
      <c r="QGL235" s="600"/>
      <c r="QGM235" s="598"/>
      <c r="QGN235" s="598"/>
      <c r="QGO235" s="598"/>
      <c r="QGP235" s="598"/>
      <c r="QGQ235" s="598"/>
      <c r="QGR235" s="598"/>
      <c r="QGS235" s="598"/>
      <c r="QGT235" s="598"/>
      <c r="QGU235" s="600"/>
      <c r="QGV235" s="599"/>
      <c r="QGW235" s="599"/>
      <c r="QGX235" s="599"/>
      <c r="QGY235" s="360"/>
      <c r="QGZ235" s="600"/>
      <c r="QHA235" s="600"/>
      <c r="QHB235" s="600"/>
      <c r="QHC235" s="598"/>
      <c r="QHD235" s="598"/>
      <c r="QHE235" s="598"/>
      <c r="QHF235" s="598"/>
      <c r="QHG235" s="598"/>
      <c r="QHH235" s="598"/>
      <c r="QHI235" s="598"/>
      <c r="QHJ235" s="598"/>
      <c r="QHK235" s="600"/>
      <c r="QHL235" s="599"/>
      <c r="QHM235" s="599"/>
      <c r="QHN235" s="599"/>
      <c r="QHO235" s="360"/>
      <c r="QHP235" s="600"/>
      <c r="QHQ235" s="600"/>
      <c r="QHR235" s="600"/>
      <c r="QHS235" s="598"/>
      <c r="QHT235" s="598"/>
      <c r="QHU235" s="598"/>
      <c r="QHV235" s="598"/>
      <c r="QHW235" s="598"/>
      <c r="QHX235" s="598"/>
      <c r="QHY235" s="598"/>
      <c r="QHZ235" s="598"/>
      <c r="QIA235" s="600"/>
      <c r="QIB235" s="599"/>
      <c r="QIC235" s="599"/>
      <c r="QID235" s="599"/>
      <c r="QIE235" s="360"/>
      <c r="QIF235" s="600"/>
      <c r="QIG235" s="600"/>
      <c r="QIH235" s="600"/>
      <c r="QII235" s="598"/>
      <c r="QIJ235" s="598"/>
      <c r="QIK235" s="598"/>
      <c r="QIL235" s="598"/>
      <c r="QIM235" s="598"/>
      <c r="QIN235" s="598"/>
      <c r="QIO235" s="598"/>
      <c r="QIP235" s="598"/>
      <c r="QIQ235" s="600"/>
      <c r="QIR235" s="599"/>
      <c r="QIS235" s="599"/>
      <c r="QIT235" s="599"/>
      <c r="QIU235" s="360"/>
      <c r="QIV235" s="600"/>
      <c r="QIW235" s="600"/>
      <c r="QIX235" s="600"/>
      <c r="QIY235" s="598"/>
      <c r="QIZ235" s="598"/>
      <c r="QJA235" s="598"/>
      <c r="QJB235" s="598"/>
      <c r="QJC235" s="598"/>
      <c r="QJD235" s="598"/>
      <c r="QJE235" s="598"/>
      <c r="QJF235" s="598"/>
      <c r="QJG235" s="600"/>
      <c r="QJH235" s="599"/>
      <c r="QJI235" s="599"/>
      <c r="QJJ235" s="599"/>
      <c r="QJK235" s="360"/>
      <c r="QJL235" s="600"/>
      <c r="QJM235" s="600"/>
      <c r="QJN235" s="600"/>
      <c r="QJO235" s="598"/>
      <c r="QJP235" s="598"/>
      <c r="QJQ235" s="598"/>
      <c r="QJR235" s="598"/>
      <c r="QJS235" s="598"/>
      <c r="QJT235" s="598"/>
      <c r="QJU235" s="598"/>
      <c r="QJV235" s="598"/>
      <c r="QJW235" s="600"/>
      <c r="QJX235" s="599"/>
      <c r="QJY235" s="599"/>
      <c r="QJZ235" s="599"/>
      <c r="QKA235" s="360"/>
      <c r="QKB235" s="600"/>
      <c r="QKC235" s="600"/>
      <c r="QKD235" s="600"/>
      <c r="QKE235" s="598"/>
      <c r="QKF235" s="598"/>
      <c r="QKG235" s="598"/>
      <c r="QKH235" s="598"/>
      <c r="QKI235" s="598"/>
      <c r="QKJ235" s="598"/>
      <c r="QKK235" s="598"/>
      <c r="QKL235" s="598"/>
      <c r="QKM235" s="600"/>
      <c r="QKN235" s="599"/>
      <c r="QKO235" s="599"/>
      <c r="QKP235" s="599"/>
      <c r="QKQ235" s="360"/>
      <c r="QKR235" s="600"/>
      <c r="QKS235" s="600"/>
      <c r="QKT235" s="600"/>
      <c r="QKU235" s="598"/>
      <c r="QKV235" s="598"/>
      <c r="QKW235" s="598"/>
      <c r="QKX235" s="598"/>
      <c r="QKY235" s="598"/>
      <c r="QKZ235" s="598"/>
      <c r="QLA235" s="598"/>
      <c r="QLB235" s="598"/>
      <c r="QLC235" s="600"/>
      <c r="QLD235" s="599"/>
      <c r="QLE235" s="599"/>
      <c r="QLF235" s="599"/>
      <c r="QLG235" s="360"/>
      <c r="QLH235" s="600"/>
      <c r="QLI235" s="600"/>
      <c r="QLJ235" s="600"/>
      <c r="QLK235" s="598"/>
      <c r="QLL235" s="598"/>
      <c r="QLM235" s="598"/>
      <c r="QLN235" s="598"/>
      <c r="QLO235" s="598"/>
      <c r="QLP235" s="598"/>
      <c r="QLQ235" s="598"/>
      <c r="QLR235" s="598"/>
      <c r="QLS235" s="600"/>
      <c r="QLT235" s="599"/>
      <c r="QLU235" s="599"/>
      <c r="QLV235" s="599"/>
      <c r="QLW235" s="360"/>
      <c r="QLX235" s="600"/>
      <c r="QLY235" s="600"/>
      <c r="QLZ235" s="600"/>
      <c r="QMA235" s="598"/>
      <c r="QMB235" s="598"/>
      <c r="QMC235" s="598"/>
      <c r="QMD235" s="598"/>
      <c r="QME235" s="598"/>
      <c r="QMF235" s="598"/>
      <c r="QMG235" s="598"/>
      <c r="QMH235" s="598"/>
      <c r="QMI235" s="600"/>
      <c r="QMJ235" s="599"/>
      <c r="QMK235" s="599"/>
      <c r="QML235" s="599"/>
      <c r="QMM235" s="360"/>
      <c r="QMN235" s="600"/>
      <c r="QMO235" s="600"/>
      <c r="QMP235" s="600"/>
      <c r="QMQ235" s="598"/>
      <c r="QMR235" s="598"/>
      <c r="QMS235" s="598"/>
      <c r="QMT235" s="598"/>
      <c r="QMU235" s="598"/>
      <c r="QMV235" s="598"/>
      <c r="QMW235" s="598"/>
      <c r="QMX235" s="598"/>
      <c r="QMY235" s="600"/>
      <c r="QMZ235" s="599"/>
      <c r="QNA235" s="599"/>
      <c r="QNB235" s="599"/>
      <c r="QNC235" s="360"/>
      <c r="QND235" s="600"/>
      <c r="QNE235" s="600"/>
      <c r="QNF235" s="600"/>
      <c r="QNG235" s="598"/>
      <c r="QNH235" s="598"/>
      <c r="QNI235" s="598"/>
      <c r="QNJ235" s="598"/>
      <c r="QNK235" s="598"/>
      <c r="QNL235" s="598"/>
      <c r="QNM235" s="598"/>
      <c r="QNN235" s="598"/>
      <c r="QNO235" s="600"/>
      <c r="QNP235" s="599"/>
      <c r="QNQ235" s="599"/>
      <c r="QNR235" s="599"/>
      <c r="QNS235" s="360"/>
      <c r="QNT235" s="600"/>
      <c r="QNU235" s="600"/>
      <c r="QNV235" s="600"/>
      <c r="QNW235" s="598"/>
      <c r="QNX235" s="598"/>
      <c r="QNY235" s="598"/>
      <c r="QNZ235" s="598"/>
      <c r="QOA235" s="598"/>
      <c r="QOB235" s="598"/>
      <c r="QOC235" s="598"/>
      <c r="QOD235" s="598"/>
      <c r="QOE235" s="600"/>
      <c r="QOF235" s="599"/>
      <c r="QOG235" s="599"/>
      <c r="QOH235" s="599"/>
      <c r="QOI235" s="360"/>
      <c r="QOJ235" s="600"/>
      <c r="QOK235" s="600"/>
      <c r="QOL235" s="600"/>
      <c r="QOM235" s="598"/>
      <c r="QON235" s="598"/>
      <c r="QOO235" s="598"/>
      <c r="QOP235" s="598"/>
      <c r="QOQ235" s="598"/>
      <c r="QOR235" s="598"/>
      <c r="QOS235" s="598"/>
      <c r="QOT235" s="598"/>
      <c r="QOU235" s="600"/>
      <c r="QOV235" s="599"/>
      <c r="QOW235" s="599"/>
      <c r="QOX235" s="599"/>
      <c r="QOY235" s="360"/>
      <c r="QOZ235" s="600"/>
      <c r="QPA235" s="600"/>
      <c r="QPB235" s="600"/>
      <c r="QPC235" s="598"/>
      <c r="QPD235" s="598"/>
      <c r="QPE235" s="598"/>
      <c r="QPF235" s="598"/>
      <c r="QPG235" s="598"/>
      <c r="QPH235" s="598"/>
      <c r="QPI235" s="598"/>
      <c r="QPJ235" s="598"/>
      <c r="QPK235" s="600"/>
      <c r="QPL235" s="599"/>
      <c r="QPM235" s="599"/>
      <c r="QPN235" s="599"/>
      <c r="QPO235" s="360"/>
      <c r="QPP235" s="600"/>
      <c r="QPQ235" s="600"/>
      <c r="QPR235" s="600"/>
      <c r="QPS235" s="598"/>
      <c r="QPT235" s="598"/>
      <c r="QPU235" s="598"/>
      <c r="QPV235" s="598"/>
      <c r="QPW235" s="598"/>
      <c r="QPX235" s="598"/>
      <c r="QPY235" s="598"/>
      <c r="QPZ235" s="598"/>
      <c r="QQA235" s="600"/>
      <c r="QQB235" s="599"/>
      <c r="QQC235" s="599"/>
      <c r="QQD235" s="599"/>
      <c r="QQE235" s="360"/>
      <c r="QQF235" s="600"/>
      <c r="QQG235" s="600"/>
      <c r="QQH235" s="600"/>
      <c r="QQI235" s="598"/>
      <c r="QQJ235" s="598"/>
      <c r="QQK235" s="598"/>
      <c r="QQL235" s="598"/>
      <c r="QQM235" s="598"/>
      <c r="QQN235" s="598"/>
      <c r="QQO235" s="598"/>
      <c r="QQP235" s="598"/>
      <c r="QQQ235" s="600"/>
      <c r="QQR235" s="599"/>
      <c r="QQS235" s="599"/>
      <c r="QQT235" s="599"/>
      <c r="QQU235" s="360"/>
      <c r="QQV235" s="600"/>
      <c r="QQW235" s="600"/>
      <c r="QQX235" s="600"/>
      <c r="QQY235" s="598"/>
      <c r="QQZ235" s="598"/>
      <c r="QRA235" s="598"/>
      <c r="QRB235" s="598"/>
      <c r="QRC235" s="598"/>
      <c r="QRD235" s="598"/>
      <c r="QRE235" s="598"/>
      <c r="QRF235" s="598"/>
      <c r="QRG235" s="600"/>
      <c r="QRH235" s="599"/>
      <c r="QRI235" s="599"/>
      <c r="QRJ235" s="599"/>
      <c r="QRK235" s="360"/>
      <c r="QRL235" s="600"/>
      <c r="QRM235" s="600"/>
      <c r="QRN235" s="600"/>
      <c r="QRO235" s="598"/>
      <c r="QRP235" s="598"/>
      <c r="QRQ235" s="598"/>
      <c r="QRR235" s="598"/>
      <c r="QRS235" s="598"/>
      <c r="QRT235" s="598"/>
      <c r="QRU235" s="598"/>
      <c r="QRV235" s="598"/>
      <c r="QRW235" s="600"/>
      <c r="QRX235" s="599"/>
      <c r="QRY235" s="599"/>
      <c r="QRZ235" s="599"/>
      <c r="QSA235" s="360"/>
      <c r="QSB235" s="600"/>
      <c r="QSC235" s="600"/>
      <c r="QSD235" s="600"/>
      <c r="QSE235" s="598"/>
      <c r="QSF235" s="598"/>
      <c r="QSG235" s="598"/>
      <c r="QSH235" s="598"/>
      <c r="QSI235" s="598"/>
      <c r="QSJ235" s="598"/>
      <c r="QSK235" s="598"/>
      <c r="QSL235" s="598"/>
      <c r="QSM235" s="600"/>
      <c r="QSN235" s="599"/>
      <c r="QSO235" s="599"/>
      <c r="QSP235" s="599"/>
      <c r="QSQ235" s="360"/>
      <c r="QSR235" s="600"/>
      <c r="QSS235" s="600"/>
      <c r="QST235" s="600"/>
      <c r="QSU235" s="598"/>
      <c r="QSV235" s="598"/>
      <c r="QSW235" s="598"/>
      <c r="QSX235" s="598"/>
      <c r="QSY235" s="598"/>
      <c r="QSZ235" s="598"/>
      <c r="QTA235" s="598"/>
      <c r="QTB235" s="598"/>
      <c r="QTC235" s="600"/>
      <c r="QTD235" s="599"/>
      <c r="QTE235" s="599"/>
      <c r="QTF235" s="599"/>
      <c r="QTG235" s="360"/>
      <c r="QTH235" s="600"/>
      <c r="QTI235" s="600"/>
      <c r="QTJ235" s="600"/>
      <c r="QTK235" s="598"/>
      <c r="QTL235" s="598"/>
      <c r="QTM235" s="598"/>
      <c r="QTN235" s="598"/>
      <c r="QTO235" s="598"/>
      <c r="QTP235" s="598"/>
      <c r="QTQ235" s="598"/>
      <c r="QTR235" s="598"/>
      <c r="QTS235" s="600"/>
      <c r="QTT235" s="599"/>
      <c r="QTU235" s="599"/>
      <c r="QTV235" s="599"/>
      <c r="QTW235" s="360"/>
      <c r="QTX235" s="600"/>
      <c r="QTY235" s="600"/>
      <c r="QTZ235" s="600"/>
      <c r="QUA235" s="598"/>
      <c r="QUB235" s="598"/>
      <c r="QUC235" s="598"/>
      <c r="QUD235" s="598"/>
      <c r="QUE235" s="598"/>
      <c r="QUF235" s="598"/>
      <c r="QUG235" s="598"/>
      <c r="QUH235" s="598"/>
      <c r="QUI235" s="600"/>
      <c r="QUJ235" s="599"/>
      <c r="QUK235" s="599"/>
      <c r="QUL235" s="599"/>
      <c r="QUM235" s="360"/>
      <c r="QUN235" s="600"/>
      <c r="QUO235" s="600"/>
      <c r="QUP235" s="600"/>
      <c r="QUQ235" s="598"/>
      <c r="QUR235" s="598"/>
      <c r="QUS235" s="598"/>
      <c r="QUT235" s="598"/>
      <c r="QUU235" s="598"/>
      <c r="QUV235" s="598"/>
      <c r="QUW235" s="598"/>
      <c r="QUX235" s="598"/>
      <c r="QUY235" s="600"/>
      <c r="QUZ235" s="599"/>
      <c r="QVA235" s="599"/>
      <c r="QVB235" s="599"/>
      <c r="QVC235" s="360"/>
      <c r="QVD235" s="600"/>
      <c r="QVE235" s="600"/>
      <c r="QVF235" s="600"/>
      <c r="QVG235" s="598"/>
      <c r="QVH235" s="598"/>
      <c r="QVI235" s="598"/>
      <c r="QVJ235" s="598"/>
      <c r="QVK235" s="598"/>
      <c r="QVL235" s="598"/>
      <c r="QVM235" s="598"/>
      <c r="QVN235" s="598"/>
      <c r="QVO235" s="600"/>
      <c r="QVP235" s="599"/>
      <c r="QVQ235" s="599"/>
      <c r="QVR235" s="599"/>
      <c r="QVS235" s="360"/>
      <c r="QVT235" s="600"/>
      <c r="QVU235" s="600"/>
      <c r="QVV235" s="600"/>
      <c r="QVW235" s="598"/>
      <c r="QVX235" s="598"/>
      <c r="QVY235" s="598"/>
      <c r="QVZ235" s="598"/>
      <c r="QWA235" s="598"/>
      <c r="QWB235" s="598"/>
      <c r="QWC235" s="598"/>
      <c r="QWD235" s="598"/>
      <c r="QWE235" s="600"/>
      <c r="QWF235" s="599"/>
      <c r="QWG235" s="599"/>
      <c r="QWH235" s="599"/>
      <c r="QWI235" s="360"/>
      <c r="QWJ235" s="600"/>
      <c r="QWK235" s="600"/>
      <c r="QWL235" s="600"/>
      <c r="QWM235" s="598"/>
      <c r="QWN235" s="598"/>
      <c r="QWO235" s="598"/>
      <c r="QWP235" s="598"/>
      <c r="QWQ235" s="598"/>
      <c r="QWR235" s="598"/>
      <c r="QWS235" s="598"/>
      <c r="QWT235" s="598"/>
      <c r="QWU235" s="600"/>
      <c r="QWV235" s="599"/>
      <c r="QWW235" s="599"/>
      <c r="QWX235" s="599"/>
      <c r="QWY235" s="360"/>
      <c r="QWZ235" s="600"/>
      <c r="QXA235" s="600"/>
      <c r="QXB235" s="600"/>
      <c r="QXC235" s="598"/>
      <c r="QXD235" s="598"/>
      <c r="QXE235" s="598"/>
      <c r="QXF235" s="598"/>
      <c r="QXG235" s="598"/>
      <c r="QXH235" s="598"/>
      <c r="QXI235" s="598"/>
      <c r="QXJ235" s="598"/>
      <c r="QXK235" s="600"/>
      <c r="QXL235" s="599"/>
      <c r="QXM235" s="599"/>
      <c r="QXN235" s="599"/>
      <c r="QXO235" s="360"/>
      <c r="QXP235" s="600"/>
      <c r="QXQ235" s="600"/>
      <c r="QXR235" s="600"/>
      <c r="QXS235" s="598"/>
      <c r="QXT235" s="598"/>
      <c r="QXU235" s="598"/>
      <c r="QXV235" s="598"/>
      <c r="QXW235" s="598"/>
      <c r="QXX235" s="598"/>
      <c r="QXY235" s="598"/>
      <c r="QXZ235" s="598"/>
      <c r="QYA235" s="600"/>
      <c r="QYB235" s="599"/>
      <c r="QYC235" s="599"/>
      <c r="QYD235" s="599"/>
      <c r="QYE235" s="360"/>
      <c r="QYF235" s="600"/>
      <c r="QYG235" s="600"/>
      <c r="QYH235" s="600"/>
      <c r="QYI235" s="598"/>
      <c r="QYJ235" s="598"/>
      <c r="QYK235" s="598"/>
      <c r="QYL235" s="598"/>
      <c r="QYM235" s="598"/>
      <c r="QYN235" s="598"/>
      <c r="QYO235" s="598"/>
      <c r="QYP235" s="598"/>
      <c r="QYQ235" s="600"/>
      <c r="QYR235" s="599"/>
      <c r="QYS235" s="599"/>
      <c r="QYT235" s="599"/>
      <c r="QYU235" s="360"/>
      <c r="QYV235" s="600"/>
      <c r="QYW235" s="600"/>
      <c r="QYX235" s="600"/>
      <c r="QYY235" s="598"/>
      <c r="QYZ235" s="598"/>
      <c r="QZA235" s="598"/>
      <c r="QZB235" s="598"/>
      <c r="QZC235" s="598"/>
      <c r="QZD235" s="598"/>
      <c r="QZE235" s="598"/>
      <c r="QZF235" s="598"/>
      <c r="QZG235" s="600"/>
      <c r="QZH235" s="599"/>
      <c r="QZI235" s="599"/>
      <c r="QZJ235" s="599"/>
      <c r="QZK235" s="360"/>
      <c r="QZL235" s="600"/>
      <c r="QZM235" s="600"/>
      <c r="QZN235" s="600"/>
      <c r="QZO235" s="598"/>
      <c r="QZP235" s="598"/>
      <c r="QZQ235" s="598"/>
      <c r="QZR235" s="598"/>
      <c r="QZS235" s="598"/>
      <c r="QZT235" s="598"/>
      <c r="QZU235" s="598"/>
      <c r="QZV235" s="598"/>
      <c r="QZW235" s="600"/>
      <c r="QZX235" s="599"/>
      <c r="QZY235" s="599"/>
      <c r="QZZ235" s="599"/>
      <c r="RAA235" s="360"/>
      <c r="RAB235" s="600"/>
      <c r="RAC235" s="600"/>
      <c r="RAD235" s="600"/>
      <c r="RAE235" s="598"/>
      <c r="RAF235" s="598"/>
      <c r="RAG235" s="598"/>
      <c r="RAH235" s="598"/>
      <c r="RAI235" s="598"/>
      <c r="RAJ235" s="598"/>
      <c r="RAK235" s="598"/>
      <c r="RAL235" s="598"/>
      <c r="RAM235" s="600"/>
      <c r="RAN235" s="599"/>
      <c r="RAO235" s="599"/>
      <c r="RAP235" s="599"/>
      <c r="RAQ235" s="360"/>
      <c r="RAR235" s="600"/>
      <c r="RAS235" s="600"/>
      <c r="RAT235" s="600"/>
      <c r="RAU235" s="598"/>
      <c r="RAV235" s="598"/>
      <c r="RAW235" s="598"/>
      <c r="RAX235" s="598"/>
      <c r="RAY235" s="598"/>
      <c r="RAZ235" s="598"/>
      <c r="RBA235" s="598"/>
      <c r="RBB235" s="598"/>
      <c r="RBC235" s="600"/>
      <c r="RBD235" s="599"/>
      <c r="RBE235" s="599"/>
      <c r="RBF235" s="599"/>
      <c r="RBG235" s="360"/>
      <c r="RBH235" s="600"/>
      <c r="RBI235" s="600"/>
      <c r="RBJ235" s="600"/>
      <c r="RBK235" s="598"/>
      <c r="RBL235" s="598"/>
      <c r="RBM235" s="598"/>
      <c r="RBN235" s="598"/>
      <c r="RBO235" s="598"/>
      <c r="RBP235" s="598"/>
      <c r="RBQ235" s="598"/>
      <c r="RBR235" s="598"/>
      <c r="RBS235" s="600"/>
      <c r="RBT235" s="599"/>
      <c r="RBU235" s="599"/>
      <c r="RBV235" s="599"/>
      <c r="RBW235" s="360"/>
      <c r="RBX235" s="600"/>
      <c r="RBY235" s="600"/>
      <c r="RBZ235" s="600"/>
      <c r="RCA235" s="598"/>
      <c r="RCB235" s="598"/>
      <c r="RCC235" s="598"/>
      <c r="RCD235" s="598"/>
      <c r="RCE235" s="598"/>
      <c r="RCF235" s="598"/>
      <c r="RCG235" s="598"/>
      <c r="RCH235" s="598"/>
      <c r="RCI235" s="600"/>
      <c r="RCJ235" s="599"/>
      <c r="RCK235" s="599"/>
      <c r="RCL235" s="599"/>
      <c r="RCM235" s="360"/>
      <c r="RCN235" s="600"/>
      <c r="RCO235" s="600"/>
      <c r="RCP235" s="600"/>
      <c r="RCQ235" s="598"/>
      <c r="RCR235" s="598"/>
      <c r="RCS235" s="598"/>
      <c r="RCT235" s="598"/>
      <c r="RCU235" s="598"/>
      <c r="RCV235" s="598"/>
      <c r="RCW235" s="598"/>
      <c r="RCX235" s="598"/>
      <c r="RCY235" s="600"/>
      <c r="RCZ235" s="599"/>
      <c r="RDA235" s="599"/>
      <c r="RDB235" s="599"/>
      <c r="RDC235" s="360"/>
      <c r="RDD235" s="600"/>
      <c r="RDE235" s="600"/>
      <c r="RDF235" s="600"/>
      <c r="RDG235" s="598"/>
      <c r="RDH235" s="598"/>
      <c r="RDI235" s="598"/>
      <c r="RDJ235" s="598"/>
      <c r="RDK235" s="598"/>
      <c r="RDL235" s="598"/>
      <c r="RDM235" s="598"/>
      <c r="RDN235" s="598"/>
      <c r="RDO235" s="600"/>
      <c r="RDP235" s="599"/>
      <c r="RDQ235" s="599"/>
      <c r="RDR235" s="599"/>
      <c r="RDS235" s="360"/>
      <c r="RDT235" s="600"/>
      <c r="RDU235" s="600"/>
      <c r="RDV235" s="600"/>
      <c r="RDW235" s="598"/>
      <c r="RDX235" s="598"/>
      <c r="RDY235" s="598"/>
      <c r="RDZ235" s="598"/>
      <c r="REA235" s="598"/>
      <c r="REB235" s="598"/>
      <c r="REC235" s="598"/>
      <c r="RED235" s="598"/>
      <c r="REE235" s="600"/>
      <c r="REF235" s="599"/>
      <c r="REG235" s="599"/>
      <c r="REH235" s="599"/>
      <c r="REI235" s="360"/>
      <c r="REJ235" s="600"/>
      <c r="REK235" s="600"/>
      <c r="REL235" s="600"/>
      <c r="REM235" s="598"/>
      <c r="REN235" s="598"/>
      <c r="REO235" s="598"/>
      <c r="REP235" s="598"/>
      <c r="REQ235" s="598"/>
      <c r="RER235" s="598"/>
      <c r="RES235" s="598"/>
      <c r="RET235" s="598"/>
      <c r="REU235" s="600"/>
      <c r="REV235" s="599"/>
      <c r="REW235" s="599"/>
      <c r="REX235" s="599"/>
      <c r="REY235" s="360"/>
      <c r="REZ235" s="600"/>
      <c r="RFA235" s="600"/>
      <c r="RFB235" s="600"/>
      <c r="RFC235" s="598"/>
      <c r="RFD235" s="598"/>
      <c r="RFE235" s="598"/>
      <c r="RFF235" s="598"/>
      <c r="RFG235" s="598"/>
      <c r="RFH235" s="598"/>
      <c r="RFI235" s="598"/>
      <c r="RFJ235" s="598"/>
      <c r="RFK235" s="600"/>
      <c r="RFL235" s="599"/>
      <c r="RFM235" s="599"/>
      <c r="RFN235" s="599"/>
      <c r="RFO235" s="360"/>
      <c r="RFP235" s="600"/>
      <c r="RFQ235" s="600"/>
      <c r="RFR235" s="600"/>
      <c r="RFS235" s="598"/>
      <c r="RFT235" s="598"/>
      <c r="RFU235" s="598"/>
      <c r="RFV235" s="598"/>
      <c r="RFW235" s="598"/>
      <c r="RFX235" s="598"/>
      <c r="RFY235" s="598"/>
      <c r="RFZ235" s="598"/>
      <c r="RGA235" s="600"/>
      <c r="RGB235" s="599"/>
      <c r="RGC235" s="599"/>
      <c r="RGD235" s="599"/>
      <c r="RGE235" s="360"/>
      <c r="RGF235" s="600"/>
      <c r="RGG235" s="600"/>
      <c r="RGH235" s="600"/>
      <c r="RGI235" s="598"/>
      <c r="RGJ235" s="598"/>
      <c r="RGK235" s="598"/>
      <c r="RGL235" s="598"/>
      <c r="RGM235" s="598"/>
      <c r="RGN235" s="598"/>
      <c r="RGO235" s="598"/>
      <c r="RGP235" s="598"/>
      <c r="RGQ235" s="600"/>
      <c r="RGR235" s="599"/>
      <c r="RGS235" s="599"/>
      <c r="RGT235" s="599"/>
      <c r="RGU235" s="360"/>
      <c r="RGV235" s="600"/>
      <c r="RGW235" s="600"/>
      <c r="RGX235" s="600"/>
      <c r="RGY235" s="598"/>
      <c r="RGZ235" s="598"/>
      <c r="RHA235" s="598"/>
      <c r="RHB235" s="598"/>
      <c r="RHC235" s="598"/>
      <c r="RHD235" s="598"/>
      <c r="RHE235" s="598"/>
      <c r="RHF235" s="598"/>
      <c r="RHG235" s="600"/>
      <c r="RHH235" s="599"/>
      <c r="RHI235" s="599"/>
      <c r="RHJ235" s="599"/>
      <c r="RHK235" s="360"/>
      <c r="RHL235" s="600"/>
      <c r="RHM235" s="600"/>
      <c r="RHN235" s="600"/>
      <c r="RHO235" s="598"/>
      <c r="RHP235" s="598"/>
      <c r="RHQ235" s="598"/>
      <c r="RHR235" s="598"/>
      <c r="RHS235" s="598"/>
      <c r="RHT235" s="598"/>
      <c r="RHU235" s="598"/>
      <c r="RHV235" s="598"/>
      <c r="RHW235" s="600"/>
      <c r="RHX235" s="599"/>
      <c r="RHY235" s="599"/>
      <c r="RHZ235" s="599"/>
      <c r="RIA235" s="360"/>
      <c r="RIB235" s="600"/>
      <c r="RIC235" s="600"/>
      <c r="RID235" s="600"/>
      <c r="RIE235" s="598"/>
      <c r="RIF235" s="598"/>
      <c r="RIG235" s="598"/>
      <c r="RIH235" s="598"/>
      <c r="RII235" s="598"/>
      <c r="RIJ235" s="598"/>
      <c r="RIK235" s="598"/>
      <c r="RIL235" s="598"/>
      <c r="RIM235" s="600"/>
      <c r="RIN235" s="599"/>
      <c r="RIO235" s="599"/>
      <c r="RIP235" s="599"/>
      <c r="RIQ235" s="360"/>
      <c r="RIR235" s="600"/>
      <c r="RIS235" s="600"/>
      <c r="RIT235" s="600"/>
      <c r="RIU235" s="598"/>
      <c r="RIV235" s="598"/>
      <c r="RIW235" s="598"/>
      <c r="RIX235" s="598"/>
      <c r="RIY235" s="598"/>
      <c r="RIZ235" s="598"/>
      <c r="RJA235" s="598"/>
      <c r="RJB235" s="598"/>
      <c r="RJC235" s="600"/>
      <c r="RJD235" s="599"/>
      <c r="RJE235" s="599"/>
      <c r="RJF235" s="599"/>
      <c r="RJG235" s="360"/>
      <c r="RJH235" s="600"/>
      <c r="RJI235" s="600"/>
      <c r="RJJ235" s="600"/>
      <c r="RJK235" s="598"/>
      <c r="RJL235" s="598"/>
      <c r="RJM235" s="598"/>
      <c r="RJN235" s="598"/>
      <c r="RJO235" s="598"/>
      <c r="RJP235" s="598"/>
      <c r="RJQ235" s="598"/>
      <c r="RJR235" s="598"/>
      <c r="RJS235" s="600"/>
      <c r="RJT235" s="599"/>
      <c r="RJU235" s="599"/>
      <c r="RJV235" s="599"/>
      <c r="RJW235" s="360"/>
      <c r="RJX235" s="600"/>
      <c r="RJY235" s="600"/>
      <c r="RJZ235" s="600"/>
      <c r="RKA235" s="598"/>
      <c r="RKB235" s="598"/>
      <c r="RKC235" s="598"/>
      <c r="RKD235" s="598"/>
      <c r="RKE235" s="598"/>
      <c r="RKF235" s="598"/>
      <c r="RKG235" s="598"/>
      <c r="RKH235" s="598"/>
      <c r="RKI235" s="600"/>
      <c r="RKJ235" s="599"/>
      <c r="RKK235" s="599"/>
      <c r="RKL235" s="599"/>
      <c r="RKM235" s="360"/>
      <c r="RKN235" s="600"/>
      <c r="RKO235" s="600"/>
      <c r="RKP235" s="600"/>
      <c r="RKQ235" s="598"/>
      <c r="RKR235" s="598"/>
      <c r="RKS235" s="598"/>
      <c r="RKT235" s="598"/>
      <c r="RKU235" s="598"/>
      <c r="RKV235" s="598"/>
      <c r="RKW235" s="598"/>
      <c r="RKX235" s="598"/>
      <c r="RKY235" s="600"/>
      <c r="RKZ235" s="599"/>
      <c r="RLA235" s="599"/>
      <c r="RLB235" s="599"/>
      <c r="RLC235" s="360"/>
      <c r="RLD235" s="600"/>
      <c r="RLE235" s="600"/>
      <c r="RLF235" s="600"/>
      <c r="RLG235" s="598"/>
      <c r="RLH235" s="598"/>
      <c r="RLI235" s="598"/>
      <c r="RLJ235" s="598"/>
      <c r="RLK235" s="598"/>
      <c r="RLL235" s="598"/>
      <c r="RLM235" s="598"/>
      <c r="RLN235" s="598"/>
      <c r="RLO235" s="600"/>
      <c r="RLP235" s="599"/>
      <c r="RLQ235" s="599"/>
      <c r="RLR235" s="599"/>
      <c r="RLS235" s="360"/>
      <c r="RLT235" s="600"/>
      <c r="RLU235" s="600"/>
      <c r="RLV235" s="600"/>
      <c r="RLW235" s="598"/>
      <c r="RLX235" s="598"/>
      <c r="RLY235" s="598"/>
      <c r="RLZ235" s="598"/>
      <c r="RMA235" s="598"/>
      <c r="RMB235" s="598"/>
      <c r="RMC235" s="598"/>
      <c r="RMD235" s="598"/>
      <c r="RME235" s="600"/>
      <c r="RMF235" s="599"/>
      <c r="RMG235" s="599"/>
      <c r="RMH235" s="599"/>
      <c r="RMI235" s="360"/>
      <c r="RMJ235" s="600"/>
      <c r="RMK235" s="600"/>
      <c r="RML235" s="600"/>
      <c r="RMM235" s="598"/>
      <c r="RMN235" s="598"/>
      <c r="RMO235" s="598"/>
      <c r="RMP235" s="598"/>
      <c r="RMQ235" s="598"/>
      <c r="RMR235" s="598"/>
      <c r="RMS235" s="598"/>
      <c r="RMT235" s="598"/>
      <c r="RMU235" s="600"/>
      <c r="RMV235" s="599"/>
      <c r="RMW235" s="599"/>
      <c r="RMX235" s="599"/>
      <c r="RMY235" s="360"/>
      <c r="RMZ235" s="600"/>
      <c r="RNA235" s="600"/>
      <c r="RNB235" s="600"/>
      <c r="RNC235" s="598"/>
      <c r="RND235" s="598"/>
      <c r="RNE235" s="598"/>
      <c r="RNF235" s="598"/>
      <c r="RNG235" s="598"/>
      <c r="RNH235" s="598"/>
      <c r="RNI235" s="598"/>
      <c r="RNJ235" s="598"/>
      <c r="RNK235" s="600"/>
      <c r="RNL235" s="599"/>
      <c r="RNM235" s="599"/>
      <c r="RNN235" s="599"/>
      <c r="RNO235" s="360"/>
      <c r="RNP235" s="600"/>
      <c r="RNQ235" s="600"/>
      <c r="RNR235" s="600"/>
      <c r="RNS235" s="598"/>
      <c r="RNT235" s="598"/>
      <c r="RNU235" s="598"/>
      <c r="RNV235" s="598"/>
      <c r="RNW235" s="598"/>
      <c r="RNX235" s="598"/>
      <c r="RNY235" s="598"/>
      <c r="RNZ235" s="598"/>
      <c r="ROA235" s="600"/>
      <c r="ROB235" s="599"/>
      <c r="ROC235" s="599"/>
      <c r="ROD235" s="599"/>
      <c r="ROE235" s="360"/>
      <c r="ROF235" s="600"/>
      <c r="ROG235" s="600"/>
      <c r="ROH235" s="600"/>
      <c r="ROI235" s="598"/>
      <c r="ROJ235" s="598"/>
      <c r="ROK235" s="598"/>
      <c r="ROL235" s="598"/>
      <c r="ROM235" s="598"/>
      <c r="RON235" s="598"/>
      <c r="ROO235" s="598"/>
      <c r="ROP235" s="598"/>
      <c r="ROQ235" s="600"/>
      <c r="ROR235" s="599"/>
      <c r="ROS235" s="599"/>
      <c r="ROT235" s="599"/>
      <c r="ROU235" s="360"/>
      <c r="ROV235" s="600"/>
      <c r="ROW235" s="600"/>
      <c r="ROX235" s="600"/>
      <c r="ROY235" s="598"/>
      <c r="ROZ235" s="598"/>
      <c r="RPA235" s="598"/>
      <c r="RPB235" s="598"/>
      <c r="RPC235" s="598"/>
      <c r="RPD235" s="598"/>
      <c r="RPE235" s="598"/>
      <c r="RPF235" s="598"/>
      <c r="RPG235" s="600"/>
      <c r="RPH235" s="599"/>
      <c r="RPI235" s="599"/>
      <c r="RPJ235" s="599"/>
      <c r="RPK235" s="360"/>
      <c r="RPL235" s="600"/>
      <c r="RPM235" s="600"/>
      <c r="RPN235" s="600"/>
      <c r="RPO235" s="598"/>
      <c r="RPP235" s="598"/>
      <c r="RPQ235" s="598"/>
      <c r="RPR235" s="598"/>
      <c r="RPS235" s="598"/>
      <c r="RPT235" s="598"/>
      <c r="RPU235" s="598"/>
      <c r="RPV235" s="598"/>
      <c r="RPW235" s="600"/>
      <c r="RPX235" s="599"/>
      <c r="RPY235" s="599"/>
      <c r="RPZ235" s="599"/>
      <c r="RQA235" s="360"/>
      <c r="RQB235" s="600"/>
      <c r="RQC235" s="600"/>
      <c r="RQD235" s="600"/>
      <c r="RQE235" s="598"/>
      <c r="RQF235" s="598"/>
      <c r="RQG235" s="598"/>
      <c r="RQH235" s="598"/>
      <c r="RQI235" s="598"/>
      <c r="RQJ235" s="598"/>
      <c r="RQK235" s="598"/>
      <c r="RQL235" s="598"/>
      <c r="RQM235" s="600"/>
      <c r="RQN235" s="599"/>
      <c r="RQO235" s="599"/>
      <c r="RQP235" s="599"/>
      <c r="RQQ235" s="360"/>
      <c r="RQR235" s="600"/>
      <c r="RQS235" s="600"/>
      <c r="RQT235" s="600"/>
      <c r="RQU235" s="598"/>
      <c r="RQV235" s="598"/>
      <c r="RQW235" s="598"/>
      <c r="RQX235" s="598"/>
      <c r="RQY235" s="598"/>
      <c r="RQZ235" s="598"/>
      <c r="RRA235" s="598"/>
      <c r="RRB235" s="598"/>
      <c r="RRC235" s="600"/>
      <c r="RRD235" s="599"/>
      <c r="RRE235" s="599"/>
      <c r="RRF235" s="599"/>
      <c r="RRG235" s="360"/>
      <c r="RRH235" s="600"/>
      <c r="RRI235" s="600"/>
      <c r="RRJ235" s="600"/>
      <c r="RRK235" s="598"/>
      <c r="RRL235" s="598"/>
      <c r="RRM235" s="598"/>
      <c r="RRN235" s="598"/>
      <c r="RRO235" s="598"/>
      <c r="RRP235" s="598"/>
      <c r="RRQ235" s="598"/>
      <c r="RRR235" s="598"/>
      <c r="RRS235" s="600"/>
      <c r="RRT235" s="599"/>
      <c r="RRU235" s="599"/>
      <c r="RRV235" s="599"/>
      <c r="RRW235" s="360"/>
      <c r="RRX235" s="600"/>
      <c r="RRY235" s="600"/>
      <c r="RRZ235" s="600"/>
      <c r="RSA235" s="598"/>
      <c r="RSB235" s="598"/>
      <c r="RSC235" s="598"/>
      <c r="RSD235" s="598"/>
      <c r="RSE235" s="598"/>
      <c r="RSF235" s="598"/>
      <c r="RSG235" s="598"/>
      <c r="RSH235" s="598"/>
      <c r="RSI235" s="600"/>
      <c r="RSJ235" s="599"/>
      <c r="RSK235" s="599"/>
      <c r="RSL235" s="599"/>
      <c r="RSM235" s="360"/>
      <c r="RSN235" s="600"/>
      <c r="RSO235" s="600"/>
      <c r="RSP235" s="600"/>
      <c r="RSQ235" s="598"/>
      <c r="RSR235" s="598"/>
      <c r="RSS235" s="598"/>
      <c r="RST235" s="598"/>
      <c r="RSU235" s="598"/>
      <c r="RSV235" s="598"/>
      <c r="RSW235" s="598"/>
      <c r="RSX235" s="598"/>
      <c r="RSY235" s="600"/>
      <c r="RSZ235" s="599"/>
      <c r="RTA235" s="599"/>
      <c r="RTB235" s="599"/>
      <c r="RTC235" s="360"/>
      <c r="RTD235" s="600"/>
      <c r="RTE235" s="600"/>
      <c r="RTF235" s="600"/>
      <c r="RTG235" s="598"/>
      <c r="RTH235" s="598"/>
      <c r="RTI235" s="598"/>
      <c r="RTJ235" s="598"/>
      <c r="RTK235" s="598"/>
      <c r="RTL235" s="598"/>
      <c r="RTM235" s="598"/>
      <c r="RTN235" s="598"/>
      <c r="RTO235" s="600"/>
      <c r="RTP235" s="599"/>
      <c r="RTQ235" s="599"/>
      <c r="RTR235" s="599"/>
      <c r="RTS235" s="360"/>
      <c r="RTT235" s="600"/>
      <c r="RTU235" s="600"/>
      <c r="RTV235" s="600"/>
      <c r="RTW235" s="598"/>
      <c r="RTX235" s="598"/>
      <c r="RTY235" s="598"/>
      <c r="RTZ235" s="598"/>
      <c r="RUA235" s="598"/>
      <c r="RUB235" s="598"/>
      <c r="RUC235" s="598"/>
      <c r="RUD235" s="598"/>
      <c r="RUE235" s="600"/>
      <c r="RUF235" s="599"/>
      <c r="RUG235" s="599"/>
      <c r="RUH235" s="599"/>
      <c r="RUI235" s="360"/>
      <c r="RUJ235" s="600"/>
      <c r="RUK235" s="600"/>
      <c r="RUL235" s="600"/>
      <c r="RUM235" s="598"/>
      <c r="RUN235" s="598"/>
      <c r="RUO235" s="598"/>
      <c r="RUP235" s="598"/>
      <c r="RUQ235" s="598"/>
      <c r="RUR235" s="598"/>
      <c r="RUS235" s="598"/>
      <c r="RUT235" s="598"/>
      <c r="RUU235" s="600"/>
      <c r="RUV235" s="599"/>
      <c r="RUW235" s="599"/>
      <c r="RUX235" s="599"/>
      <c r="RUY235" s="360"/>
      <c r="RUZ235" s="600"/>
      <c r="RVA235" s="600"/>
      <c r="RVB235" s="600"/>
      <c r="RVC235" s="598"/>
      <c r="RVD235" s="598"/>
      <c r="RVE235" s="598"/>
      <c r="RVF235" s="598"/>
      <c r="RVG235" s="598"/>
      <c r="RVH235" s="598"/>
      <c r="RVI235" s="598"/>
      <c r="RVJ235" s="598"/>
      <c r="RVK235" s="600"/>
      <c r="RVL235" s="599"/>
      <c r="RVM235" s="599"/>
      <c r="RVN235" s="599"/>
      <c r="RVO235" s="360"/>
      <c r="RVP235" s="600"/>
      <c r="RVQ235" s="600"/>
      <c r="RVR235" s="600"/>
      <c r="RVS235" s="598"/>
      <c r="RVT235" s="598"/>
      <c r="RVU235" s="598"/>
      <c r="RVV235" s="598"/>
      <c r="RVW235" s="598"/>
      <c r="RVX235" s="598"/>
      <c r="RVY235" s="598"/>
      <c r="RVZ235" s="598"/>
      <c r="RWA235" s="600"/>
      <c r="RWB235" s="599"/>
      <c r="RWC235" s="599"/>
      <c r="RWD235" s="599"/>
      <c r="RWE235" s="360"/>
      <c r="RWF235" s="600"/>
      <c r="RWG235" s="600"/>
      <c r="RWH235" s="600"/>
      <c r="RWI235" s="598"/>
      <c r="RWJ235" s="598"/>
      <c r="RWK235" s="598"/>
      <c r="RWL235" s="598"/>
      <c r="RWM235" s="598"/>
      <c r="RWN235" s="598"/>
      <c r="RWO235" s="598"/>
      <c r="RWP235" s="598"/>
      <c r="RWQ235" s="600"/>
      <c r="RWR235" s="599"/>
      <c r="RWS235" s="599"/>
      <c r="RWT235" s="599"/>
      <c r="RWU235" s="360"/>
      <c r="RWV235" s="600"/>
      <c r="RWW235" s="600"/>
      <c r="RWX235" s="600"/>
      <c r="RWY235" s="598"/>
      <c r="RWZ235" s="598"/>
      <c r="RXA235" s="598"/>
      <c r="RXB235" s="598"/>
      <c r="RXC235" s="598"/>
      <c r="RXD235" s="598"/>
      <c r="RXE235" s="598"/>
      <c r="RXF235" s="598"/>
      <c r="RXG235" s="600"/>
      <c r="RXH235" s="599"/>
      <c r="RXI235" s="599"/>
      <c r="RXJ235" s="599"/>
      <c r="RXK235" s="360"/>
      <c r="RXL235" s="600"/>
      <c r="RXM235" s="600"/>
      <c r="RXN235" s="600"/>
      <c r="RXO235" s="598"/>
      <c r="RXP235" s="598"/>
      <c r="RXQ235" s="598"/>
      <c r="RXR235" s="598"/>
      <c r="RXS235" s="598"/>
      <c r="RXT235" s="598"/>
      <c r="RXU235" s="598"/>
      <c r="RXV235" s="598"/>
      <c r="RXW235" s="600"/>
      <c r="RXX235" s="599"/>
      <c r="RXY235" s="599"/>
      <c r="RXZ235" s="599"/>
      <c r="RYA235" s="360"/>
      <c r="RYB235" s="600"/>
      <c r="RYC235" s="600"/>
      <c r="RYD235" s="600"/>
      <c r="RYE235" s="598"/>
      <c r="RYF235" s="598"/>
      <c r="RYG235" s="598"/>
      <c r="RYH235" s="598"/>
      <c r="RYI235" s="598"/>
      <c r="RYJ235" s="598"/>
      <c r="RYK235" s="598"/>
      <c r="RYL235" s="598"/>
      <c r="RYM235" s="600"/>
      <c r="RYN235" s="599"/>
      <c r="RYO235" s="599"/>
      <c r="RYP235" s="599"/>
      <c r="RYQ235" s="360"/>
      <c r="RYR235" s="600"/>
      <c r="RYS235" s="600"/>
      <c r="RYT235" s="600"/>
      <c r="RYU235" s="598"/>
      <c r="RYV235" s="598"/>
      <c r="RYW235" s="598"/>
      <c r="RYX235" s="598"/>
      <c r="RYY235" s="598"/>
      <c r="RYZ235" s="598"/>
      <c r="RZA235" s="598"/>
      <c r="RZB235" s="598"/>
      <c r="RZC235" s="600"/>
      <c r="RZD235" s="599"/>
      <c r="RZE235" s="599"/>
      <c r="RZF235" s="599"/>
      <c r="RZG235" s="360"/>
      <c r="RZH235" s="600"/>
      <c r="RZI235" s="600"/>
      <c r="RZJ235" s="600"/>
      <c r="RZK235" s="598"/>
      <c r="RZL235" s="598"/>
      <c r="RZM235" s="598"/>
      <c r="RZN235" s="598"/>
      <c r="RZO235" s="598"/>
      <c r="RZP235" s="598"/>
      <c r="RZQ235" s="598"/>
      <c r="RZR235" s="598"/>
      <c r="RZS235" s="600"/>
      <c r="RZT235" s="599"/>
      <c r="RZU235" s="599"/>
      <c r="RZV235" s="599"/>
      <c r="RZW235" s="360"/>
      <c r="RZX235" s="600"/>
      <c r="RZY235" s="600"/>
      <c r="RZZ235" s="600"/>
      <c r="SAA235" s="598"/>
      <c r="SAB235" s="598"/>
      <c r="SAC235" s="598"/>
      <c r="SAD235" s="598"/>
      <c r="SAE235" s="598"/>
      <c r="SAF235" s="598"/>
      <c r="SAG235" s="598"/>
      <c r="SAH235" s="598"/>
      <c r="SAI235" s="600"/>
      <c r="SAJ235" s="599"/>
      <c r="SAK235" s="599"/>
      <c r="SAL235" s="599"/>
      <c r="SAM235" s="360"/>
      <c r="SAN235" s="600"/>
      <c r="SAO235" s="600"/>
      <c r="SAP235" s="600"/>
      <c r="SAQ235" s="598"/>
      <c r="SAR235" s="598"/>
      <c r="SAS235" s="598"/>
      <c r="SAT235" s="598"/>
      <c r="SAU235" s="598"/>
      <c r="SAV235" s="598"/>
      <c r="SAW235" s="598"/>
      <c r="SAX235" s="598"/>
      <c r="SAY235" s="600"/>
      <c r="SAZ235" s="599"/>
      <c r="SBA235" s="599"/>
      <c r="SBB235" s="599"/>
      <c r="SBC235" s="360"/>
      <c r="SBD235" s="600"/>
      <c r="SBE235" s="600"/>
      <c r="SBF235" s="600"/>
      <c r="SBG235" s="598"/>
      <c r="SBH235" s="598"/>
      <c r="SBI235" s="598"/>
      <c r="SBJ235" s="598"/>
      <c r="SBK235" s="598"/>
      <c r="SBL235" s="598"/>
      <c r="SBM235" s="598"/>
      <c r="SBN235" s="598"/>
      <c r="SBO235" s="600"/>
      <c r="SBP235" s="599"/>
      <c r="SBQ235" s="599"/>
      <c r="SBR235" s="599"/>
      <c r="SBS235" s="360"/>
      <c r="SBT235" s="600"/>
      <c r="SBU235" s="600"/>
      <c r="SBV235" s="600"/>
      <c r="SBW235" s="598"/>
      <c r="SBX235" s="598"/>
      <c r="SBY235" s="598"/>
      <c r="SBZ235" s="598"/>
      <c r="SCA235" s="598"/>
      <c r="SCB235" s="598"/>
      <c r="SCC235" s="598"/>
      <c r="SCD235" s="598"/>
      <c r="SCE235" s="600"/>
      <c r="SCF235" s="599"/>
      <c r="SCG235" s="599"/>
      <c r="SCH235" s="599"/>
      <c r="SCI235" s="360"/>
      <c r="SCJ235" s="600"/>
      <c r="SCK235" s="600"/>
      <c r="SCL235" s="600"/>
      <c r="SCM235" s="598"/>
      <c r="SCN235" s="598"/>
      <c r="SCO235" s="598"/>
      <c r="SCP235" s="598"/>
      <c r="SCQ235" s="598"/>
      <c r="SCR235" s="598"/>
      <c r="SCS235" s="598"/>
      <c r="SCT235" s="598"/>
      <c r="SCU235" s="600"/>
      <c r="SCV235" s="599"/>
      <c r="SCW235" s="599"/>
      <c r="SCX235" s="599"/>
      <c r="SCY235" s="360"/>
      <c r="SCZ235" s="600"/>
      <c r="SDA235" s="600"/>
      <c r="SDB235" s="600"/>
      <c r="SDC235" s="598"/>
      <c r="SDD235" s="598"/>
      <c r="SDE235" s="598"/>
      <c r="SDF235" s="598"/>
      <c r="SDG235" s="598"/>
      <c r="SDH235" s="598"/>
      <c r="SDI235" s="598"/>
      <c r="SDJ235" s="598"/>
      <c r="SDK235" s="600"/>
      <c r="SDL235" s="599"/>
      <c r="SDM235" s="599"/>
      <c r="SDN235" s="599"/>
      <c r="SDO235" s="360"/>
      <c r="SDP235" s="600"/>
      <c r="SDQ235" s="600"/>
      <c r="SDR235" s="600"/>
      <c r="SDS235" s="598"/>
      <c r="SDT235" s="598"/>
      <c r="SDU235" s="598"/>
      <c r="SDV235" s="598"/>
      <c r="SDW235" s="598"/>
      <c r="SDX235" s="598"/>
      <c r="SDY235" s="598"/>
      <c r="SDZ235" s="598"/>
      <c r="SEA235" s="600"/>
      <c r="SEB235" s="599"/>
      <c r="SEC235" s="599"/>
      <c r="SED235" s="599"/>
      <c r="SEE235" s="360"/>
      <c r="SEF235" s="600"/>
      <c r="SEG235" s="600"/>
      <c r="SEH235" s="600"/>
      <c r="SEI235" s="598"/>
      <c r="SEJ235" s="598"/>
      <c r="SEK235" s="598"/>
      <c r="SEL235" s="598"/>
      <c r="SEM235" s="598"/>
      <c r="SEN235" s="598"/>
      <c r="SEO235" s="598"/>
      <c r="SEP235" s="598"/>
      <c r="SEQ235" s="600"/>
      <c r="SER235" s="599"/>
      <c r="SES235" s="599"/>
      <c r="SET235" s="599"/>
      <c r="SEU235" s="360"/>
      <c r="SEV235" s="600"/>
      <c r="SEW235" s="600"/>
      <c r="SEX235" s="600"/>
      <c r="SEY235" s="598"/>
      <c r="SEZ235" s="598"/>
      <c r="SFA235" s="598"/>
      <c r="SFB235" s="598"/>
      <c r="SFC235" s="598"/>
      <c r="SFD235" s="598"/>
      <c r="SFE235" s="598"/>
      <c r="SFF235" s="598"/>
      <c r="SFG235" s="600"/>
      <c r="SFH235" s="599"/>
      <c r="SFI235" s="599"/>
      <c r="SFJ235" s="599"/>
      <c r="SFK235" s="360"/>
      <c r="SFL235" s="600"/>
      <c r="SFM235" s="600"/>
      <c r="SFN235" s="600"/>
      <c r="SFO235" s="598"/>
      <c r="SFP235" s="598"/>
      <c r="SFQ235" s="598"/>
      <c r="SFR235" s="598"/>
      <c r="SFS235" s="598"/>
      <c r="SFT235" s="598"/>
      <c r="SFU235" s="598"/>
      <c r="SFV235" s="598"/>
      <c r="SFW235" s="600"/>
      <c r="SFX235" s="599"/>
      <c r="SFY235" s="599"/>
      <c r="SFZ235" s="599"/>
      <c r="SGA235" s="360"/>
      <c r="SGB235" s="600"/>
      <c r="SGC235" s="600"/>
      <c r="SGD235" s="600"/>
      <c r="SGE235" s="598"/>
      <c r="SGF235" s="598"/>
      <c r="SGG235" s="598"/>
      <c r="SGH235" s="598"/>
      <c r="SGI235" s="598"/>
      <c r="SGJ235" s="598"/>
      <c r="SGK235" s="598"/>
      <c r="SGL235" s="598"/>
      <c r="SGM235" s="600"/>
      <c r="SGN235" s="599"/>
      <c r="SGO235" s="599"/>
      <c r="SGP235" s="599"/>
      <c r="SGQ235" s="360"/>
      <c r="SGR235" s="600"/>
      <c r="SGS235" s="600"/>
      <c r="SGT235" s="600"/>
      <c r="SGU235" s="598"/>
      <c r="SGV235" s="598"/>
      <c r="SGW235" s="598"/>
      <c r="SGX235" s="598"/>
      <c r="SGY235" s="598"/>
      <c r="SGZ235" s="598"/>
      <c r="SHA235" s="598"/>
      <c r="SHB235" s="598"/>
      <c r="SHC235" s="600"/>
      <c r="SHD235" s="599"/>
      <c r="SHE235" s="599"/>
      <c r="SHF235" s="599"/>
      <c r="SHG235" s="360"/>
      <c r="SHH235" s="600"/>
      <c r="SHI235" s="600"/>
      <c r="SHJ235" s="600"/>
      <c r="SHK235" s="598"/>
      <c r="SHL235" s="598"/>
      <c r="SHM235" s="598"/>
      <c r="SHN235" s="598"/>
      <c r="SHO235" s="598"/>
      <c r="SHP235" s="598"/>
      <c r="SHQ235" s="598"/>
      <c r="SHR235" s="598"/>
      <c r="SHS235" s="600"/>
      <c r="SHT235" s="599"/>
      <c r="SHU235" s="599"/>
      <c r="SHV235" s="599"/>
      <c r="SHW235" s="360"/>
      <c r="SHX235" s="600"/>
      <c r="SHY235" s="600"/>
      <c r="SHZ235" s="600"/>
      <c r="SIA235" s="598"/>
      <c r="SIB235" s="598"/>
      <c r="SIC235" s="598"/>
      <c r="SID235" s="598"/>
      <c r="SIE235" s="598"/>
      <c r="SIF235" s="598"/>
      <c r="SIG235" s="598"/>
      <c r="SIH235" s="598"/>
      <c r="SII235" s="600"/>
      <c r="SIJ235" s="599"/>
      <c r="SIK235" s="599"/>
      <c r="SIL235" s="599"/>
      <c r="SIM235" s="360"/>
      <c r="SIN235" s="600"/>
      <c r="SIO235" s="600"/>
      <c r="SIP235" s="600"/>
      <c r="SIQ235" s="598"/>
      <c r="SIR235" s="598"/>
      <c r="SIS235" s="598"/>
      <c r="SIT235" s="598"/>
      <c r="SIU235" s="598"/>
      <c r="SIV235" s="598"/>
      <c r="SIW235" s="598"/>
      <c r="SIX235" s="598"/>
      <c r="SIY235" s="600"/>
      <c r="SIZ235" s="599"/>
      <c r="SJA235" s="599"/>
      <c r="SJB235" s="599"/>
      <c r="SJC235" s="360"/>
      <c r="SJD235" s="600"/>
      <c r="SJE235" s="600"/>
      <c r="SJF235" s="600"/>
      <c r="SJG235" s="598"/>
      <c r="SJH235" s="598"/>
      <c r="SJI235" s="598"/>
      <c r="SJJ235" s="598"/>
      <c r="SJK235" s="598"/>
      <c r="SJL235" s="598"/>
      <c r="SJM235" s="598"/>
      <c r="SJN235" s="598"/>
      <c r="SJO235" s="600"/>
      <c r="SJP235" s="599"/>
      <c r="SJQ235" s="599"/>
      <c r="SJR235" s="599"/>
      <c r="SJS235" s="360"/>
      <c r="SJT235" s="600"/>
      <c r="SJU235" s="600"/>
      <c r="SJV235" s="600"/>
      <c r="SJW235" s="598"/>
      <c r="SJX235" s="598"/>
      <c r="SJY235" s="598"/>
      <c r="SJZ235" s="598"/>
      <c r="SKA235" s="598"/>
      <c r="SKB235" s="598"/>
      <c r="SKC235" s="598"/>
      <c r="SKD235" s="598"/>
      <c r="SKE235" s="600"/>
      <c r="SKF235" s="599"/>
      <c r="SKG235" s="599"/>
      <c r="SKH235" s="599"/>
      <c r="SKI235" s="360"/>
      <c r="SKJ235" s="600"/>
      <c r="SKK235" s="600"/>
      <c r="SKL235" s="600"/>
      <c r="SKM235" s="598"/>
      <c r="SKN235" s="598"/>
      <c r="SKO235" s="598"/>
      <c r="SKP235" s="598"/>
      <c r="SKQ235" s="598"/>
      <c r="SKR235" s="598"/>
      <c r="SKS235" s="598"/>
      <c r="SKT235" s="598"/>
      <c r="SKU235" s="600"/>
      <c r="SKV235" s="599"/>
      <c r="SKW235" s="599"/>
      <c r="SKX235" s="599"/>
      <c r="SKY235" s="360"/>
      <c r="SKZ235" s="600"/>
      <c r="SLA235" s="600"/>
      <c r="SLB235" s="600"/>
      <c r="SLC235" s="598"/>
      <c r="SLD235" s="598"/>
      <c r="SLE235" s="598"/>
      <c r="SLF235" s="598"/>
      <c r="SLG235" s="598"/>
      <c r="SLH235" s="598"/>
      <c r="SLI235" s="598"/>
      <c r="SLJ235" s="598"/>
      <c r="SLK235" s="600"/>
      <c r="SLL235" s="599"/>
      <c r="SLM235" s="599"/>
      <c r="SLN235" s="599"/>
      <c r="SLO235" s="360"/>
      <c r="SLP235" s="600"/>
      <c r="SLQ235" s="600"/>
      <c r="SLR235" s="600"/>
      <c r="SLS235" s="598"/>
      <c r="SLT235" s="598"/>
      <c r="SLU235" s="598"/>
      <c r="SLV235" s="598"/>
      <c r="SLW235" s="598"/>
      <c r="SLX235" s="598"/>
      <c r="SLY235" s="598"/>
      <c r="SLZ235" s="598"/>
      <c r="SMA235" s="600"/>
      <c r="SMB235" s="599"/>
      <c r="SMC235" s="599"/>
      <c r="SMD235" s="599"/>
      <c r="SME235" s="360"/>
      <c r="SMF235" s="600"/>
      <c r="SMG235" s="600"/>
      <c r="SMH235" s="600"/>
      <c r="SMI235" s="598"/>
      <c r="SMJ235" s="598"/>
      <c r="SMK235" s="598"/>
      <c r="SML235" s="598"/>
      <c r="SMM235" s="598"/>
      <c r="SMN235" s="598"/>
      <c r="SMO235" s="598"/>
      <c r="SMP235" s="598"/>
      <c r="SMQ235" s="600"/>
      <c r="SMR235" s="599"/>
      <c r="SMS235" s="599"/>
      <c r="SMT235" s="599"/>
      <c r="SMU235" s="360"/>
      <c r="SMV235" s="600"/>
      <c r="SMW235" s="600"/>
      <c r="SMX235" s="600"/>
      <c r="SMY235" s="598"/>
      <c r="SMZ235" s="598"/>
      <c r="SNA235" s="598"/>
      <c r="SNB235" s="598"/>
      <c r="SNC235" s="598"/>
      <c r="SND235" s="598"/>
      <c r="SNE235" s="598"/>
      <c r="SNF235" s="598"/>
      <c r="SNG235" s="600"/>
      <c r="SNH235" s="599"/>
      <c r="SNI235" s="599"/>
      <c r="SNJ235" s="599"/>
      <c r="SNK235" s="360"/>
      <c r="SNL235" s="600"/>
      <c r="SNM235" s="600"/>
      <c r="SNN235" s="600"/>
      <c r="SNO235" s="598"/>
      <c r="SNP235" s="598"/>
      <c r="SNQ235" s="598"/>
      <c r="SNR235" s="598"/>
      <c r="SNS235" s="598"/>
      <c r="SNT235" s="598"/>
      <c r="SNU235" s="598"/>
      <c r="SNV235" s="598"/>
      <c r="SNW235" s="600"/>
      <c r="SNX235" s="599"/>
      <c r="SNY235" s="599"/>
      <c r="SNZ235" s="599"/>
      <c r="SOA235" s="360"/>
      <c r="SOB235" s="600"/>
      <c r="SOC235" s="600"/>
      <c r="SOD235" s="600"/>
      <c r="SOE235" s="598"/>
      <c r="SOF235" s="598"/>
      <c r="SOG235" s="598"/>
      <c r="SOH235" s="598"/>
      <c r="SOI235" s="598"/>
      <c r="SOJ235" s="598"/>
      <c r="SOK235" s="598"/>
      <c r="SOL235" s="598"/>
      <c r="SOM235" s="600"/>
      <c r="SON235" s="599"/>
      <c r="SOO235" s="599"/>
      <c r="SOP235" s="599"/>
      <c r="SOQ235" s="360"/>
      <c r="SOR235" s="600"/>
      <c r="SOS235" s="600"/>
      <c r="SOT235" s="600"/>
      <c r="SOU235" s="598"/>
      <c r="SOV235" s="598"/>
      <c r="SOW235" s="598"/>
      <c r="SOX235" s="598"/>
      <c r="SOY235" s="598"/>
      <c r="SOZ235" s="598"/>
      <c r="SPA235" s="598"/>
      <c r="SPB235" s="598"/>
      <c r="SPC235" s="600"/>
      <c r="SPD235" s="599"/>
      <c r="SPE235" s="599"/>
      <c r="SPF235" s="599"/>
      <c r="SPG235" s="360"/>
      <c r="SPH235" s="600"/>
      <c r="SPI235" s="600"/>
      <c r="SPJ235" s="600"/>
      <c r="SPK235" s="598"/>
      <c r="SPL235" s="598"/>
      <c r="SPM235" s="598"/>
      <c r="SPN235" s="598"/>
      <c r="SPO235" s="598"/>
      <c r="SPP235" s="598"/>
      <c r="SPQ235" s="598"/>
      <c r="SPR235" s="598"/>
      <c r="SPS235" s="600"/>
      <c r="SPT235" s="599"/>
      <c r="SPU235" s="599"/>
      <c r="SPV235" s="599"/>
      <c r="SPW235" s="360"/>
      <c r="SPX235" s="600"/>
      <c r="SPY235" s="600"/>
      <c r="SPZ235" s="600"/>
      <c r="SQA235" s="598"/>
      <c r="SQB235" s="598"/>
      <c r="SQC235" s="598"/>
      <c r="SQD235" s="598"/>
      <c r="SQE235" s="598"/>
      <c r="SQF235" s="598"/>
      <c r="SQG235" s="598"/>
      <c r="SQH235" s="598"/>
      <c r="SQI235" s="600"/>
      <c r="SQJ235" s="599"/>
      <c r="SQK235" s="599"/>
      <c r="SQL235" s="599"/>
      <c r="SQM235" s="360"/>
      <c r="SQN235" s="600"/>
      <c r="SQO235" s="600"/>
      <c r="SQP235" s="600"/>
      <c r="SQQ235" s="598"/>
      <c r="SQR235" s="598"/>
      <c r="SQS235" s="598"/>
      <c r="SQT235" s="598"/>
      <c r="SQU235" s="598"/>
      <c r="SQV235" s="598"/>
      <c r="SQW235" s="598"/>
      <c r="SQX235" s="598"/>
      <c r="SQY235" s="600"/>
      <c r="SQZ235" s="599"/>
      <c r="SRA235" s="599"/>
      <c r="SRB235" s="599"/>
      <c r="SRC235" s="360"/>
      <c r="SRD235" s="600"/>
      <c r="SRE235" s="600"/>
      <c r="SRF235" s="600"/>
      <c r="SRG235" s="598"/>
      <c r="SRH235" s="598"/>
      <c r="SRI235" s="598"/>
      <c r="SRJ235" s="598"/>
      <c r="SRK235" s="598"/>
      <c r="SRL235" s="598"/>
      <c r="SRM235" s="598"/>
      <c r="SRN235" s="598"/>
      <c r="SRO235" s="600"/>
      <c r="SRP235" s="599"/>
      <c r="SRQ235" s="599"/>
      <c r="SRR235" s="599"/>
      <c r="SRS235" s="360"/>
      <c r="SRT235" s="600"/>
      <c r="SRU235" s="600"/>
      <c r="SRV235" s="600"/>
      <c r="SRW235" s="598"/>
      <c r="SRX235" s="598"/>
      <c r="SRY235" s="598"/>
      <c r="SRZ235" s="598"/>
      <c r="SSA235" s="598"/>
      <c r="SSB235" s="598"/>
      <c r="SSC235" s="598"/>
      <c r="SSD235" s="598"/>
      <c r="SSE235" s="600"/>
      <c r="SSF235" s="599"/>
      <c r="SSG235" s="599"/>
      <c r="SSH235" s="599"/>
      <c r="SSI235" s="360"/>
      <c r="SSJ235" s="600"/>
      <c r="SSK235" s="600"/>
      <c r="SSL235" s="600"/>
      <c r="SSM235" s="598"/>
      <c r="SSN235" s="598"/>
      <c r="SSO235" s="598"/>
      <c r="SSP235" s="598"/>
      <c r="SSQ235" s="598"/>
      <c r="SSR235" s="598"/>
      <c r="SSS235" s="598"/>
      <c r="SST235" s="598"/>
      <c r="SSU235" s="600"/>
      <c r="SSV235" s="599"/>
      <c r="SSW235" s="599"/>
      <c r="SSX235" s="599"/>
      <c r="SSY235" s="360"/>
      <c r="SSZ235" s="600"/>
      <c r="STA235" s="600"/>
      <c r="STB235" s="600"/>
      <c r="STC235" s="598"/>
      <c r="STD235" s="598"/>
      <c r="STE235" s="598"/>
      <c r="STF235" s="598"/>
      <c r="STG235" s="598"/>
      <c r="STH235" s="598"/>
      <c r="STI235" s="598"/>
      <c r="STJ235" s="598"/>
      <c r="STK235" s="600"/>
      <c r="STL235" s="599"/>
      <c r="STM235" s="599"/>
      <c r="STN235" s="599"/>
      <c r="STO235" s="360"/>
      <c r="STP235" s="600"/>
      <c r="STQ235" s="600"/>
      <c r="STR235" s="600"/>
      <c r="STS235" s="598"/>
      <c r="STT235" s="598"/>
      <c r="STU235" s="598"/>
      <c r="STV235" s="598"/>
      <c r="STW235" s="598"/>
      <c r="STX235" s="598"/>
      <c r="STY235" s="598"/>
      <c r="STZ235" s="598"/>
      <c r="SUA235" s="600"/>
      <c r="SUB235" s="599"/>
      <c r="SUC235" s="599"/>
      <c r="SUD235" s="599"/>
      <c r="SUE235" s="360"/>
      <c r="SUF235" s="600"/>
      <c r="SUG235" s="600"/>
      <c r="SUH235" s="600"/>
      <c r="SUI235" s="598"/>
      <c r="SUJ235" s="598"/>
      <c r="SUK235" s="598"/>
      <c r="SUL235" s="598"/>
      <c r="SUM235" s="598"/>
      <c r="SUN235" s="598"/>
      <c r="SUO235" s="598"/>
      <c r="SUP235" s="598"/>
      <c r="SUQ235" s="600"/>
      <c r="SUR235" s="599"/>
      <c r="SUS235" s="599"/>
      <c r="SUT235" s="599"/>
      <c r="SUU235" s="360"/>
      <c r="SUV235" s="600"/>
      <c r="SUW235" s="600"/>
      <c r="SUX235" s="600"/>
      <c r="SUY235" s="598"/>
      <c r="SUZ235" s="598"/>
      <c r="SVA235" s="598"/>
      <c r="SVB235" s="598"/>
      <c r="SVC235" s="598"/>
      <c r="SVD235" s="598"/>
      <c r="SVE235" s="598"/>
      <c r="SVF235" s="598"/>
      <c r="SVG235" s="600"/>
      <c r="SVH235" s="599"/>
      <c r="SVI235" s="599"/>
      <c r="SVJ235" s="599"/>
      <c r="SVK235" s="360"/>
      <c r="SVL235" s="600"/>
      <c r="SVM235" s="600"/>
      <c r="SVN235" s="600"/>
      <c r="SVO235" s="598"/>
      <c r="SVP235" s="598"/>
      <c r="SVQ235" s="598"/>
      <c r="SVR235" s="598"/>
      <c r="SVS235" s="598"/>
      <c r="SVT235" s="598"/>
      <c r="SVU235" s="598"/>
      <c r="SVV235" s="598"/>
      <c r="SVW235" s="600"/>
      <c r="SVX235" s="599"/>
      <c r="SVY235" s="599"/>
      <c r="SVZ235" s="599"/>
      <c r="SWA235" s="360"/>
      <c r="SWB235" s="600"/>
      <c r="SWC235" s="600"/>
      <c r="SWD235" s="600"/>
      <c r="SWE235" s="598"/>
      <c r="SWF235" s="598"/>
      <c r="SWG235" s="598"/>
      <c r="SWH235" s="598"/>
      <c r="SWI235" s="598"/>
      <c r="SWJ235" s="598"/>
      <c r="SWK235" s="598"/>
      <c r="SWL235" s="598"/>
      <c r="SWM235" s="600"/>
      <c r="SWN235" s="599"/>
      <c r="SWO235" s="599"/>
      <c r="SWP235" s="599"/>
      <c r="SWQ235" s="360"/>
      <c r="SWR235" s="600"/>
      <c r="SWS235" s="600"/>
      <c r="SWT235" s="600"/>
      <c r="SWU235" s="598"/>
      <c r="SWV235" s="598"/>
      <c r="SWW235" s="598"/>
      <c r="SWX235" s="598"/>
      <c r="SWY235" s="598"/>
      <c r="SWZ235" s="598"/>
      <c r="SXA235" s="598"/>
      <c r="SXB235" s="598"/>
      <c r="SXC235" s="600"/>
      <c r="SXD235" s="599"/>
      <c r="SXE235" s="599"/>
      <c r="SXF235" s="599"/>
      <c r="SXG235" s="360"/>
      <c r="SXH235" s="600"/>
      <c r="SXI235" s="600"/>
      <c r="SXJ235" s="600"/>
      <c r="SXK235" s="598"/>
      <c r="SXL235" s="598"/>
      <c r="SXM235" s="598"/>
      <c r="SXN235" s="598"/>
      <c r="SXO235" s="598"/>
      <c r="SXP235" s="598"/>
      <c r="SXQ235" s="598"/>
      <c r="SXR235" s="598"/>
      <c r="SXS235" s="600"/>
      <c r="SXT235" s="599"/>
      <c r="SXU235" s="599"/>
      <c r="SXV235" s="599"/>
      <c r="SXW235" s="360"/>
      <c r="SXX235" s="600"/>
      <c r="SXY235" s="600"/>
      <c r="SXZ235" s="600"/>
      <c r="SYA235" s="598"/>
      <c r="SYB235" s="598"/>
      <c r="SYC235" s="598"/>
      <c r="SYD235" s="598"/>
      <c r="SYE235" s="598"/>
      <c r="SYF235" s="598"/>
      <c r="SYG235" s="598"/>
      <c r="SYH235" s="598"/>
      <c r="SYI235" s="600"/>
      <c r="SYJ235" s="599"/>
      <c r="SYK235" s="599"/>
      <c r="SYL235" s="599"/>
      <c r="SYM235" s="360"/>
      <c r="SYN235" s="600"/>
      <c r="SYO235" s="600"/>
      <c r="SYP235" s="600"/>
      <c r="SYQ235" s="598"/>
      <c r="SYR235" s="598"/>
      <c r="SYS235" s="598"/>
      <c r="SYT235" s="598"/>
      <c r="SYU235" s="598"/>
      <c r="SYV235" s="598"/>
      <c r="SYW235" s="598"/>
      <c r="SYX235" s="598"/>
      <c r="SYY235" s="600"/>
      <c r="SYZ235" s="599"/>
      <c r="SZA235" s="599"/>
      <c r="SZB235" s="599"/>
      <c r="SZC235" s="360"/>
      <c r="SZD235" s="600"/>
      <c r="SZE235" s="600"/>
      <c r="SZF235" s="600"/>
      <c r="SZG235" s="598"/>
      <c r="SZH235" s="598"/>
      <c r="SZI235" s="598"/>
      <c r="SZJ235" s="598"/>
      <c r="SZK235" s="598"/>
      <c r="SZL235" s="598"/>
      <c r="SZM235" s="598"/>
      <c r="SZN235" s="598"/>
      <c r="SZO235" s="600"/>
      <c r="SZP235" s="599"/>
      <c r="SZQ235" s="599"/>
      <c r="SZR235" s="599"/>
      <c r="SZS235" s="360"/>
      <c r="SZT235" s="600"/>
      <c r="SZU235" s="600"/>
      <c r="SZV235" s="600"/>
      <c r="SZW235" s="598"/>
      <c r="SZX235" s="598"/>
      <c r="SZY235" s="598"/>
      <c r="SZZ235" s="598"/>
      <c r="TAA235" s="598"/>
      <c r="TAB235" s="598"/>
      <c r="TAC235" s="598"/>
      <c r="TAD235" s="598"/>
      <c r="TAE235" s="600"/>
      <c r="TAF235" s="599"/>
      <c r="TAG235" s="599"/>
      <c r="TAH235" s="599"/>
      <c r="TAI235" s="360"/>
      <c r="TAJ235" s="600"/>
      <c r="TAK235" s="600"/>
      <c r="TAL235" s="600"/>
      <c r="TAM235" s="598"/>
      <c r="TAN235" s="598"/>
      <c r="TAO235" s="598"/>
      <c r="TAP235" s="598"/>
      <c r="TAQ235" s="598"/>
      <c r="TAR235" s="598"/>
      <c r="TAS235" s="598"/>
      <c r="TAT235" s="598"/>
      <c r="TAU235" s="600"/>
      <c r="TAV235" s="599"/>
      <c r="TAW235" s="599"/>
      <c r="TAX235" s="599"/>
      <c r="TAY235" s="360"/>
      <c r="TAZ235" s="600"/>
      <c r="TBA235" s="600"/>
      <c r="TBB235" s="600"/>
      <c r="TBC235" s="598"/>
      <c r="TBD235" s="598"/>
      <c r="TBE235" s="598"/>
      <c r="TBF235" s="598"/>
      <c r="TBG235" s="598"/>
      <c r="TBH235" s="598"/>
      <c r="TBI235" s="598"/>
      <c r="TBJ235" s="598"/>
      <c r="TBK235" s="600"/>
      <c r="TBL235" s="599"/>
      <c r="TBM235" s="599"/>
      <c r="TBN235" s="599"/>
      <c r="TBO235" s="360"/>
      <c r="TBP235" s="600"/>
      <c r="TBQ235" s="600"/>
      <c r="TBR235" s="600"/>
      <c r="TBS235" s="598"/>
      <c r="TBT235" s="598"/>
      <c r="TBU235" s="598"/>
      <c r="TBV235" s="598"/>
      <c r="TBW235" s="598"/>
      <c r="TBX235" s="598"/>
      <c r="TBY235" s="598"/>
      <c r="TBZ235" s="598"/>
      <c r="TCA235" s="600"/>
      <c r="TCB235" s="599"/>
      <c r="TCC235" s="599"/>
      <c r="TCD235" s="599"/>
      <c r="TCE235" s="360"/>
      <c r="TCF235" s="600"/>
      <c r="TCG235" s="600"/>
      <c r="TCH235" s="600"/>
      <c r="TCI235" s="598"/>
      <c r="TCJ235" s="598"/>
      <c r="TCK235" s="598"/>
      <c r="TCL235" s="598"/>
      <c r="TCM235" s="598"/>
      <c r="TCN235" s="598"/>
      <c r="TCO235" s="598"/>
      <c r="TCP235" s="598"/>
      <c r="TCQ235" s="600"/>
      <c r="TCR235" s="599"/>
      <c r="TCS235" s="599"/>
      <c r="TCT235" s="599"/>
      <c r="TCU235" s="360"/>
      <c r="TCV235" s="600"/>
      <c r="TCW235" s="600"/>
      <c r="TCX235" s="600"/>
      <c r="TCY235" s="598"/>
      <c r="TCZ235" s="598"/>
      <c r="TDA235" s="598"/>
      <c r="TDB235" s="598"/>
      <c r="TDC235" s="598"/>
      <c r="TDD235" s="598"/>
      <c r="TDE235" s="598"/>
      <c r="TDF235" s="598"/>
      <c r="TDG235" s="600"/>
      <c r="TDH235" s="599"/>
      <c r="TDI235" s="599"/>
      <c r="TDJ235" s="599"/>
      <c r="TDK235" s="360"/>
      <c r="TDL235" s="600"/>
      <c r="TDM235" s="600"/>
      <c r="TDN235" s="600"/>
      <c r="TDO235" s="598"/>
      <c r="TDP235" s="598"/>
      <c r="TDQ235" s="598"/>
      <c r="TDR235" s="598"/>
      <c r="TDS235" s="598"/>
      <c r="TDT235" s="598"/>
      <c r="TDU235" s="598"/>
      <c r="TDV235" s="598"/>
      <c r="TDW235" s="600"/>
      <c r="TDX235" s="599"/>
      <c r="TDY235" s="599"/>
      <c r="TDZ235" s="599"/>
      <c r="TEA235" s="360"/>
      <c r="TEB235" s="600"/>
      <c r="TEC235" s="600"/>
      <c r="TED235" s="600"/>
      <c r="TEE235" s="598"/>
      <c r="TEF235" s="598"/>
      <c r="TEG235" s="598"/>
      <c r="TEH235" s="598"/>
      <c r="TEI235" s="598"/>
      <c r="TEJ235" s="598"/>
      <c r="TEK235" s="598"/>
      <c r="TEL235" s="598"/>
      <c r="TEM235" s="600"/>
      <c r="TEN235" s="599"/>
      <c r="TEO235" s="599"/>
      <c r="TEP235" s="599"/>
      <c r="TEQ235" s="360"/>
      <c r="TER235" s="600"/>
      <c r="TES235" s="600"/>
      <c r="TET235" s="600"/>
      <c r="TEU235" s="598"/>
      <c r="TEV235" s="598"/>
      <c r="TEW235" s="598"/>
      <c r="TEX235" s="598"/>
      <c r="TEY235" s="598"/>
      <c r="TEZ235" s="598"/>
      <c r="TFA235" s="598"/>
      <c r="TFB235" s="598"/>
      <c r="TFC235" s="600"/>
      <c r="TFD235" s="599"/>
      <c r="TFE235" s="599"/>
      <c r="TFF235" s="599"/>
      <c r="TFG235" s="360"/>
      <c r="TFH235" s="600"/>
      <c r="TFI235" s="600"/>
      <c r="TFJ235" s="600"/>
      <c r="TFK235" s="598"/>
      <c r="TFL235" s="598"/>
      <c r="TFM235" s="598"/>
      <c r="TFN235" s="598"/>
      <c r="TFO235" s="598"/>
      <c r="TFP235" s="598"/>
      <c r="TFQ235" s="598"/>
      <c r="TFR235" s="598"/>
      <c r="TFS235" s="600"/>
      <c r="TFT235" s="599"/>
      <c r="TFU235" s="599"/>
      <c r="TFV235" s="599"/>
      <c r="TFW235" s="360"/>
      <c r="TFX235" s="600"/>
      <c r="TFY235" s="600"/>
      <c r="TFZ235" s="600"/>
      <c r="TGA235" s="598"/>
      <c r="TGB235" s="598"/>
      <c r="TGC235" s="598"/>
      <c r="TGD235" s="598"/>
      <c r="TGE235" s="598"/>
      <c r="TGF235" s="598"/>
      <c r="TGG235" s="598"/>
      <c r="TGH235" s="598"/>
      <c r="TGI235" s="600"/>
      <c r="TGJ235" s="599"/>
      <c r="TGK235" s="599"/>
      <c r="TGL235" s="599"/>
      <c r="TGM235" s="360"/>
      <c r="TGN235" s="600"/>
      <c r="TGO235" s="600"/>
      <c r="TGP235" s="600"/>
      <c r="TGQ235" s="598"/>
      <c r="TGR235" s="598"/>
      <c r="TGS235" s="598"/>
      <c r="TGT235" s="598"/>
      <c r="TGU235" s="598"/>
      <c r="TGV235" s="598"/>
      <c r="TGW235" s="598"/>
      <c r="TGX235" s="598"/>
      <c r="TGY235" s="600"/>
      <c r="TGZ235" s="599"/>
      <c r="THA235" s="599"/>
      <c r="THB235" s="599"/>
      <c r="THC235" s="360"/>
      <c r="THD235" s="600"/>
      <c r="THE235" s="600"/>
      <c r="THF235" s="600"/>
      <c r="THG235" s="598"/>
      <c r="THH235" s="598"/>
      <c r="THI235" s="598"/>
      <c r="THJ235" s="598"/>
      <c r="THK235" s="598"/>
      <c r="THL235" s="598"/>
      <c r="THM235" s="598"/>
      <c r="THN235" s="598"/>
      <c r="THO235" s="600"/>
      <c r="THP235" s="599"/>
      <c r="THQ235" s="599"/>
      <c r="THR235" s="599"/>
      <c r="THS235" s="360"/>
      <c r="THT235" s="600"/>
      <c r="THU235" s="600"/>
      <c r="THV235" s="600"/>
      <c r="THW235" s="598"/>
      <c r="THX235" s="598"/>
      <c r="THY235" s="598"/>
      <c r="THZ235" s="598"/>
      <c r="TIA235" s="598"/>
      <c r="TIB235" s="598"/>
      <c r="TIC235" s="598"/>
      <c r="TID235" s="598"/>
      <c r="TIE235" s="600"/>
      <c r="TIF235" s="599"/>
      <c r="TIG235" s="599"/>
      <c r="TIH235" s="599"/>
      <c r="TII235" s="360"/>
      <c r="TIJ235" s="600"/>
      <c r="TIK235" s="600"/>
      <c r="TIL235" s="600"/>
      <c r="TIM235" s="598"/>
      <c r="TIN235" s="598"/>
      <c r="TIO235" s="598"/>
      <c r="TIP235" s="598"/>
      <c r="TIQ235" s="598"/>
      <c r="TIR235" s="598"/>
      <c r="TIS235" s="598"/>
      <c r="TIT235" s="598"/>
      <c r="TIU235" s="600"/>
      <c r="TIV235" s="599"/>
      <c r="TIW235" s="599"/>
      <c r="TIX235" s="599"/>
      <c r="TIY235" s="360"/>
      <c r="TIZ235" s="600"/>
      <c r="TJA235" s="600"/>
      <c r="TJB235" s="600"/>
      <c r="TJC235" s="598"/>
      <c r="TJD235" s="598"/>
      <c r="TJE235" s="598"/>
      <c r="TJF235" s="598"/>
      <c r="TJG235" s="598"/>
      <c r="TJH235" s="598"/>
      <c r="TJI235" s="598"/>
      <c r="TJJ235" s="598"/>
      <c r="TJK235" s="600"/>
      <c r="TJL235" s="599"/>
      <c r="TJM235" s="599"/>
      <c r="TJN235" s="599"/>
      <c r="TJO235" s="360"/>
      <c r="TJP235" s="600"/>
      <c r="TJQ235" s="600"/>
      <c r="TJR235" s="600"/>
      <c r="TJS235" s="598"/>
      <c r="TJT235" s="598"/>
      <c r="TJU235" s="598"/>
      <c r="TJV235" s="598"/>
      <c r="TJW235" s="598"/>
      <c r="TJX235" s="598"/>
      <c r="TJY235" s="598"/>
      <c r="TJZ235" s="598"/>
      <c r="TKA235" s="600"/>
      <c r="TKB235" s="599"/>
      <c r="TKC235" s="599"/>
      <c r="TKD235" s="599"/>
      <c r="TKE235" s="360"/>
      <c r="TKF235" s="600"/>
      <c r="TKG235" s="600"/>
      <c r="TKH235" s="600"/>
      <c r="TKI235" s="598"/>
      <c r="TKJ235" s="598"/>
      <c r="TKK235" s="598"/>
      <c r="TKL235" s="598"/>
      <c r="TKM235" s="598"/>
      <c r="TKN235" s="598"/>
      <c r="TKO235" s="598"/>
      <c r="TKP235" s="598"/>
      <c r="TKQ235" s="600"/>
      <c r="TKR235" s="599"/>
      <c r="TKS235" s="599"/>
      <c r="TKT235" s="599"/>
      <c r="TKU235" s="360"/>
      <c r="TKV235" s="600"/>
      <c r="TKW235" s="600"/>
      <c r="TKX235" s="600"/>
      <c r="TKY235" s="598"/>
      <c r="TKZ235" s="598"/>
      <c r="TLA235" s="598"/>
      <c r="TLB235" s="598"/>
      <c r="TLC235" s="598"/>
      <c r="TLD235" s="598"/>
      <c r="TLE235" s="598"/>
      <c r="TLF235" s="598"/>
      <c r="TLG235" s="600"/>
      <c r="TLH235" s="599"/>
      <c r="TLI235" s="599"/>
      <c r="TLJ235" s="599"/>
      <c r="TLK235" s="360"/>
      <c r="TLL235" s="600"/>
      <c r="TLM235" s="600"/>
      <c r="TLN235" s="600"/>
      <c r="TLO235" s="598"/>
      <c r="TLP235" s="598"/>
      <c r="TLQ235" s="598"/>
      <c r="TLR235" s="598"/>
      <c r="TLS235" s="598"/>
      <c r="TLT235" s="598"/>
      <c r="TLU235" s="598"/>
      <c r="TLV235" s="598"/>
      <c r="TLW235" s="600"/>
      <c r="TLX235" s="599"/>
      <c r="TLY235" s="599"/>
      <c r="TLZ235" s="599"/>
      <c r="TMA235" s="360"/>
      <c r="TMB235" s="600"/>
      <c r="TMC235" s="600"/>
      <c r="TMD235" s="600"/>
      <c r="TME235" s="598"/>
      <c r="TMF235" s="598"/>
      <c r="TMG235" s="598"/>
      <c r="TMH235" s="598"/>
      <c r="TMI235" s="598"/>
      <c r="TMJ235" s="598"/>
      <c r="TMK235" s="598"/>
      <c r="TML235" s="598"/>
      <c r="TMM235" s="600"/>
      <c r="TMN235" s="599"/>
      <c r="TMO235" s="599"/>
      <c r="TMP235" s="599"/>
      <c r="TMQ235" s="360"/>
      <c r="TMR235" s="600"/>
      <c r="TMS235" s="600"/>
      <c r="TMT235" s="600"/>
      <c r="TMU235" s="598"/>
      <c r="TMV235" s="598"/>
      <c r="TMW235" s="598"/>
      <c r="TMX235" s="598"/>
      <c r="TMY235" s="598"/>
      <c r="TMZ235" s="598"/>
      <c r="TNA235" s="598"/>
      <c r="TNB235" s="598"/>
      <c r="TNC235" s="600"/>
      <c r="TND235" s="599"/>
      <c r="TNE235" s="599"/>
      <c r="TNF235" s="599"/>
      <c r="TNG235" s="360"/>
      <c r="TNH235" s="600"/>
      <c r="TNI235" s="600"/>
      <c r="TNJ235" s="600"/>
      <c r="TNK235" s="598"/>
      <c r="TNL235" s="598"/>
      <c r="TNM235" s="598"/>
      <c r="TNN235" s="598"/>
      <c r="TNO235" s="598"/>
      <c r="TNP235" s="598"/>
      <c r="TNQ235" s="598"/>
      <c r="TNR235" s="598"/>
      <c r="TNS235" s="600"/>
      <c r="TNT235" s="599"/>
      <c r="TNU235" s="599"/>
      <c r="TNV235" s="599"/>
      <c r="TNW235" s="360"/>
      <c r="TNX235" s="600"/>
      <c r="TNY235" s="600"/>
      <c r="TNZ235" s="600"/>
      <c r="TOA235" s="598"/>
      <c r="TOB235" s="598"/>
      <c r="TOC235" s="598"/>
      <c r="TOD235" s="598"/>
      <c r="TOE235" s="598"/>
      <c r="TOF235" s="598"/>
      <c r="TOG235" s="598"/>
      <c r="TOH235" s="598"/>
      <c r="TOI235" s="600"/>
      <c r="TOJ235" s="599"/>
      <c r="TOK235" s="599"/>
      <c r="TOL235" s="599"/>
      <c r="TOM235" s="360"/>
      <c r="TON235" s="600"/>
      <c r="TOO235" s="600"/>
      <c r="TOP235" s="600"/>
      <c r="TOQ235" s="598"/>
      <c r="TOR235" s="598"/>
      <c r="TOS235" s="598"/>
      <c r="TOT235" s="598"/>
      <c r="TOU235" s="598"/>
      <c r="TOV235" s="598"/>
      <c r="TOW235" s="598"/>
      <c r="TOX235" s="598"/>
      <c r="TOY235" s="600"/>
      <c r="TOZ235" s="599"/>
      <c r="TPA235" s="599"/>
      <c r="TPB235" s="599"/>
      <c r="TPC235" s="360"/>
      <c r="TPD235" s="600"/>
      <c r="TPE235" s="600"/>
      <c r="TPF235" s="600"/>
      <c r="TPG235" s="598"/>
      <c r="TPH235" s="598"/>
      <c r="TPI235" s="598"/>
      <c r="TPJ235" s="598"/>
      <c r="TPK235" s="598"/>
      <c r="TPL235" s="598"/>
      <c r="TPM235" s="598"/>
      <c r="TPN235" s="598"/>
      <c r="TPO235" s="600"/>
      <c r="TPP235" s="599"/>
      <c r="TPQ235" s="599"/>
      <c r="TPR235" s="599"/>
      <c r="TPS235" s="360"/>
      <c r="TPT235" s="600"/>
      <c r="TPU235" s="600"/>
      <c r="TPV235" s="600"/>
      <c r="TPW235" s="598"/>
      <c r="TPX235" s="598"/>
      <c r="TPY235" s="598"/>
      <c r="TPZ235" s="598"/>
      <c r="TQA235" s="598"/>
      <c r="TQB235" s="598"/>
      <c r="TQC235" s="598"/>
      <c r="TQD235" s="598"/>
      <c r="TQE235" s="600"/>
      <c r="TQF235" s="599"/>
      <c r="TQG235" s="599"/>
      <c r="TQH235" s="599"/>
      <c r="TQI235" s="360"/>
      <c r="TQJ235" s="600"/>
      <c r="TQK235" s="600"/>
      <c r="TQL235" s="600"/>
      <c r="TQM235" s="598"/>
      <c r="TQN235" s="598"/>
      <c r="TQO235" s="598"/>
      <c r="TQP235" s="598"/>
      <c r="TQQ235" s="598"/>
      <c r="TQR235" s="598"/>
      <c r="TQS235" s="598"/>
      <c r="TQT235" s="598"/>
      <c r="TQU235" s="600"/>
      <c r="TQV235" s="599"/>
      <c r="TQW235" s="599"/>
      <c r="TQX235" s="599"/>
      <c r="TQY235" s="360"/>
      <c r="TQZ235" s="600"/>
      <c r="TRA235" s="600"/>
      <c r="TRB235" s="600"/>
      <c r="TRC235" s="598"/>
      <c r="TRD235" s="598"/>
      <c r="TRE235" s="598"/>
      <c r="TRF235" s="598"/>
      <c r="TRG235" s="598"/>
      <c r="TRH235" s="598"/>
      <c r="TRI235" s="598"/>
      <c r="TRJ235" s="598"/>
      <c r="TRK235" s="600"/>
      <c r="TRL235" s="599"/>
      <c r="TRM235" s="599"/>
      <c r="TRN235" s="599"/>
      <c r="TRO235" s="360"/>
      <c r="TRP235" s="600"/>
      <c r="TRQ235" s="600"/>
      <c r="TRR235" s="600"/>
      <c r="TRS235" s="598"/>
      <c r="TRT235" s="598"/>
      <c r="TRU235" s="598"/>
      <c r="TRV235" s="598"/>
      <c r="TRW235" s="598"/>
      <c r="TRX235" s="598"/>
      <c r="TRY235" s="598"/>
      <c r="TRZ235" s="598"/>
      <c r="TSA235" s="600"/>
      <c r="TSB235" s="599"/>
      <c r="TSC235" s="599"/>
      <c r="TSD235" s="599"/>
      <c r="TSE235" s="360"/>
      <c r="TSF235" s="600"/>
      <c r="TSG235" s="600"/>
      <c r="TSH235" s="600"/>
      <c r="TSI235" s="598"/>
      <c r="TSJ235" s="598"/>
      <c r="TSK235" s="598"/>
      <c r="TSL235" s="598"/>
      <c r="TSM235" s="598"/>
      <c r="TSN235" s="598"/>
      <c r="TSO235" s="598"/>
      <c r="TSP235" s="598"/>
      <c r="TSQ235" s="600"/>
      <c r="TSR235" s="599"/>
      <c r="TSS235" s="599"/>
      <c r="TST235" s="599"/>
      <c r="TSU235" s="360"/>
      <c r="TSV235" s="600"/>
      <c r="TSW235" s="600"/>
      <c r="TSX235" s="600"/>
      <c r="TSY235" s="598"/>
      <c r="TSZ235" s="598"/>
      <c r="TTA235" s="598"/>
      <c r="TTB235" s="598"/>
      <c r="TTC235" s="598"/>
      <c r="TTD235" s="598"/>
      <c r="TTE235" s="598"/>
      <c r="TTF235" s="598"/>
      <c r="TTG235" s="600"/>
      <c r="TTH235" s="599"/>
      <c r="TTI235" s="599"/>
      <c r="TTJ235" s="599"/>
      <c r="TTK235" s="360"/>
      <c r="TTL235" s="600"/>
      <c r="TTM235" s="600"/>
      <c r="TTN235" s="600"/>
      <c r="TTO235" s="598"/>
      <c r="TTP235" s="598"/>
      <c r="TTQ235" s="598"/>
      <c r="TTR235" s="598"/>
      <c r="TTS235" s="598"/>
      <c r="TTT235" s="598"/>
      <c r="TTU235" s="598"/>
      <c r="TTV235" s="598"/>
      <c r="TTW235" s="600"/>
      <c r="TTX235" s="599"/>
      <c r="TTY235" s="599"/>
      <c r="TTZ235" s="599"/>
      <c r="TUA235" s="360"/>
      <c r="TUB235" s="600"/>
      <c r="TUC235" s="600"/>
      <c r="TUD235" s="600"/>
      <c r="TUE235" s="598"/>
      <c r="TUF235" s="598"/>
      <c r="TUG235" s="598"/>
      <c r="TUH235" s="598"/>
      <c r="TUI235" s="598"/>
      <c r="TUJ235" s="598"/>
      <c r="TUK235" s="598"/>
      <c r="TUL235" s="598"/>
      <c r="TUM235" s="600"/>
      <c r="TUN235" s="599"/>
      <c r="TUO235" s="599"/>
      <c r="TUP235" s="599"/>
      <c r="TUQ235" s="360"/>
      <c r="TUR235" s="600"/>
      <c r="TUS235" s="600"/>
      <c r="TUT235" s="600"/>
      <c r="TUU235" s="598"/>
      <c r="TUV235" s="598"/>
      <c r="TUW235" s="598"/>
      <c r="TUX235" s="598"/>
      <c r="TUY235" s="598"/>
      <c r="TUZ235" s="598"/>
      <c r="TVA235" s="598"/>
      <c r="TVB235" s="598"/>
      <c r="TVC235" s="600"/>
      <c r="TVD235" s="599"/>
      <c r="TVE235" s="599"/>
      <c r="TVF235" s="599"/>
      <c r="TVG235" s="360"/>
      <c r="TVH235" s="600"/>
      <c r="TVI235" s="600"/>
      <c r="TVJ235" s="600"/>
      <c r="TVK235" s="598"/>
      <c r="TVL235" s="598"/>
      <c r="TVM235" s="598"/>
      <c r="TVN235" s="598"/>
      <c r="TVO235" s="598"/>
      <c r="TVP235" s="598"/>
      <c r="TVQ235" s="598"/>
      <c r="TVR235" s="598"/>
      <c r="TVS235" s="600"/>
      <c r="TVT235" s="599"/>
      <c r="TVU235" s="599"/>
      <c r="TVV235" s="599"/>
      <c r="TVW235" s="360"/>
      <c r="TVX235" s="600"/>
      <c r="TVY235" s="600"/>
      <c r="TVZ235" s="600"/>
      <c r="TWA235" s="598"/>
      <c r="TWB235" s="598"/>
      <c r="TWC235" s="598"/>
      <c r="TWD235" s="598"/>
      <c r="TWE235" s="598"/>
      <c r="TWF235" s="598"/>
      <c r="TWG235" s="598"/>
      <c r="TWH235" s="598"/>
      <c r="TWI235" s="600"/>
      <c r="TWJ235" s="599"/>
      <c r="TWK235" s="599"/>
      <c r="TWL235" s="599"/>
      <c r="TWM235" s="360"/>
      <c r="TWN235" s="600"/>
      <c r="TWO235" s="600"/>
      <c r="TWP235" s="600"/>
      <c r="TWQ235" s="598"/>
      <c r="TWR235" s="598"/>
      <c r="TWS235" s="598"/>
      <c r="TWT235" s="598"/>
      <c r="TWU235" s="598"/>
      <c r="TWV235" s="598"/>
      <c r="TWW235" s="598"/>
      <c r="TWX235" s="598"/>
      <c r="TWY235" s="600"/>
      <c r="TWZ235" s="599"/>
      <c r="TXA235" s="599"/>
      <c r="TXB235" s="599"/>
      <c r="TXC235" s="360"/>
      <c r="TXD235" s="600"/>
      <c r="TXE235" s="600"/>
      <c r="TXF235" s="600"/>
      <c r="TXG235" s="598"/>
      <c r="TXH235" s="598"/>
      <c r="TXI235" s="598"/>
      <c r="TXJ235" s="598"/>
      <c r="TXK235" s="598"/>
      <c r="TXL235" s="598"/>
      <c r="TXM235" s="598"/>
      <c r="TXN235" s="598"/>
      <c r="TXO235" s="600"/>
      <c r="TXP235" s="599"/>
      <c r="TXQ235" s="599"/>
      <c r="TXR235" s="599"/>
      <c r="TXS235" s="360"/>
      <c r="TXT235" s="600"/>
      <c r="TXU235" s="600"/>
      <c r="TXV235" s="600"/>
      <c r="TXW235" s="598"/>
      <c r="TXX235" s="598"/>
      <c r="TXY235" s="598"/>
      <c r="TXZ235" s="598"/>
      <c r="TYA235" s="598"/>
      <c r="TYB235" s="598"/>
      <c r="TYC235" s="598"/>
      <c r="TYD235" s="598"/>
      <c r="TYE235" s="600"/>
      <c r="TYF235" s="599"/>
      <c r="TYG235" s="599"/>
      <c r="TYH235" s="599"/>
      <c r="TYI235" s="360"/>
      <c r="TYJ235" s="600"/>
      <c r="TYK235" s="600"/>
      <c r="TYL235" s="600"/>
      <c r="TYM235" s="598"/>
      <c r="TYN235" s="598"/>
      <c r="TYO235" s="598"/>
      <c r="TYP235" s="598"/>
      <c r="TYQ235" s="598"/>
      <c r="TYR235" s="598"/>
      <c r="TYS235" s="598"/>
      <c r="TYT235" s="598"/>
      <c r="TYU235" s="600"/>
      <c r="TYV235" s="599"/>
      <c r="TYW235" s="599"/>
      <c r="TYX235" s="599"/>
      <c r="TYY235" s="360"/>
      <c r="TYZ235" s="600"/>
      <c r="TZA235" s="600"/>
      <c r="TZB235" s="600"/>
      <c r="TZC235" s="598"/>
      <c r="TZD235" s="598"/>
      <c r="TZE235" s="598"/>
      <c r="TZF235" s="598"/>
      <c r="TZG235" s="598"/>
      <c r="TZH235" s="598"/>
      <c r="TZI235" s="598"/>
      <c r="TZJ235" s="598"/>
      <c r="TZK235" s="600"/>
      <c r="TZL235" s="599"/>
      <c r="TZM235" s="599"/>
      <c r="TZN235" s="599"/>
      <c r="TZO235" s="360"/>
      <c r="TZP235" s="600"/>
      <c r="TZQ235" s="600"/>
      <c r="TZR235" s="600"/>
      <c r="TZS235" s="598"/>
      <c r="TZT235" s="598"/>
      <c r="TZU235" s="598"/>
      <c r="TZV235" s="598"/>
      <c r="TZW235" s="598"/>
      <c r="TZX235" s="598"/>
      <c r="TZY235" s="598"/>
      <c r="TZZ235" s="598"/>
      <c r="UAA235" s="600"/>
      <c r="UAB235" s="599"/>
      <c r="UAC235" s="599"/>
      <c r="UAD235" s="599"/>
      <c r="UAE235" s="360"/>
      <c r="UAF235" s="600"/>
      <c r="UAG235" s="600"/>
      <c r="UAH235" s="600"/>
      <c r="UAI235" s="598"/>
      <c r="UAJ235" s="598"/>
      <c r="UAK235" s="598"/>
      <c r="UAL235" s="598"/>
      <c r="UAM235" s="598"/>
      <c r="UAN235" s="598"/>
      <c r="UAO235" s="598"/>
      <c r="UAP235" s="598"/>
      <c r="UAQ235" s="600"/>
      <c r="UAR235" s="599"/>
      <c r="UAS235" s="599"/>
      <c r="UAT235" s="599"/>
      <c r="UAU235" s="360"/>
      <c r="UAV235" s="600"/>
      <c r="UAW235" s="600"/>
      <c r="UAX235" s="600"/>
      <c r="UAY235" s="598"/>
      <c r="UAZ235" s="598"/>
      <c r="UBA235" s="598"/>
      <c r="UBB235" s="598"/>
      <c r="UBC235" s="598"/>
      <c r="UBD235" s="598"/>
      <c r="UBE235" s="598"/>
      <c r="UBF235" s="598"/>
      <c r="UBG235" s="600"/>
      <c r="UBH235" s="599"/>
      <c r="UBI235" s="599"/>
      <c r="UBJ235" s="599"/>
      <c r="UBK235" s="360"/>
      <c r="UBL235" s="600"/>
      <c r="UBM235" s="600"/>
      <c r="UBN235" s="600"/>
      <c r="UBO235" s="598"/>
      <c r="UBP235" s="598"/>
      <c r="UBQ235" s="598"/>
      <c r="UBR235" s="598"/>
      <c r="UBS235" s="598"/>
      <c r="UBT235" s="598"/>
      <c r="UBU235" s="598"/>
      <c r="UBV235" s="598"/>
      <c r="UBW235" s="600"/>
      <c r="UBX235" s="599"/>
      <c r="UBY235" s="599"/>
      <c r="UBZ235" s="599"/>
      <c r="UCA235" s="360"/>
      <c r="UCB235" s="600"/>
      <c r="UCC235" s="600"/>
      <c r="UCD235" s="600"/>
      <c r="UCE235" s="598"/>
      <c r="UCF235" s="598"/>
      <c r="UCG235" s="598"/>
      <c r="UCH235" s="598"/>
      <c r="UCI235" s="598"/>
      <c r="UCJ235" s="598"/>
      <c r="UCK235" s="598"/>
      <c r="UCL235" s="598"/>
      <c r="UCM235" s="600"/>
      <c r="UCN235" s="599"/>
      <c r="UCO235" s="599"/>
      <c r="UCP235" s="599"/>
      <c r="UCQ235" s="360"/>
      <c r="UCR235" s="600"/>
      <c r="UCS235" s="600"/>
      <c r="UCT235" s="600"/>
      <c r="UCU235" s="598"/>
      <c r="UCV235" s="598"/>
      <c r="UCW235" s="598"/>
      <c r="UCX235" s="598"/>
      <c r="UCY235" s="598"/>
      <c r="UCZ235" s="598"/>
      <c r="UDA235" s="598"/>
      <c r="UDB235" s="598"/>
      <c r="UDC235" s="600"/>
      <c r="UDD235" s="599"/>
      <c r="UDE235" s="599"/>
      <c r="UDF235" s="599"/>
      <c r="UDG235" s="360"/>
      <c r="UDH235" s="600"/>
      <c r="UDI235" s="600"/>
      <c r="UDJ235" s="600"/>
      <c r="UDK235" s="598"/>
      <c r="UDL235" s="598"/>
      <c r="UDM235" s="598"/>
      <c r="UDN235" s="598"/>
      <c r="UDO235" s="598"/>
      <c r="UDP235" s="598"/>
      <c r="UDQ235" s="598"/>
      <c r="UDR235" s="598"/>
      <c r="UDS235" s="600"/>
      <c r="UDT235" s="599"/>
      <c r="UDU235" s="599"/>
      <c r="UDV235" s="599"/>
      <c r="UDW235" s="360"/>
      <c r="UDX235" s="600"/>
      <c r="UDY235" s="600"/>
      <c r="UDZ235" s="600"/>
      <c r="UEA235" s="598"/>
      <c r="UEB235" s="598"/>
      <c r="UEC235" s="598"/>
      <c r="UED235" s="598"/>
      <c r="UEE235" s="598"/>
      <c r="UEF235" s="598"/>
      <c r="UEG235" s="598"/>
      <c r="UEH235" s="598"/>
      <c r="UEI235" s="600"/>
      <c r="UEJ235" s="599"/>
      <c r="UEK235" s="599"/>
      <c r="UEL235" s="599"/>
      <c r="UEM235" s="360"/>
      <c r="UEN235" s="600"/>
      <c r="UEO235" s="600"/>
      <c r="UEP235" s="600"/>
      <c r="UEQ235" s="598"/>
      <c r="UER235" s="598"/>
      <c r="UES235" s="598"/>
      <c r="UET235" s="598"/>
      <c r="UEU235" s="598"/>
      <c r="UEV235" s="598"/>
      <c r="UEW235" s="598"/>
      <c r="UEX235" s="598"/>
      <c r="UEY235" s="600"/>
      <c r="UEZ235" s="599"/>
      <c r="UFA235" s="599"/>
      <c r="UFB235" s="599"/>
      <c r="UFC235" s="360"/>
      <c r="UFD235" s="600"/>
      <c r="UFE235" s="600"/>
      <c r="UFF235" s="600"/>
      <c r="UFG235" s="598"/>
      <c r="UFH235" s="598"/>
      <c r="UFI235" s="598"/>
      <c r="UFJ235" s="598"/>
      <c r="UFK235" s="598"/>
      <c r="UFL235" s="598"/>
      <c r="UFM235" s="598"/>
      <c r="UFN235" s="598"/>
      <c r="UFO235" s="600"/>
      <c r="UFP235" s="599"/>
      <c r="UFQ235" s="599"/>
      <c r="UFR235" s="599"/>
      <c r="UFS235" s="360"/>
      <c r="UFT235" s="600"/>
      <c r="UFU235" s="600"/>
      <c r="UFV235" s="600"/>
      <c r="UFW235" s="598"/>
      <c r="UFX235" s="598"/>
      <c r="UFY235" s="598"/>
      <c r="UFZ235" s="598"/>
      <c r="UGA235" s="598"/>
      <c r="UGB235" s="598"/>
      <c r="UGC235" s="598"/>
      <c r="UGD235" s="598"/>
      <c r="UGE235" s="600"/>
      <c r="UGF235" s="599"/>
      <c r="UGG235" s="599"/>
      <c r="UGH235" s="599"/>
      <c r="UGI235" s="360"/>
      <c r="UGJ235" s="600"/>
      <c r="UGK235" s="600"/>
      <c r="UGL235" s="600"/>
      <c r="UGM235" s="598"/>
      <c r="UGN235" s="598"/>
      <c r="UGO235" s="598"/>
      <c r="UGP235" s="598"/>
      <c r="UGQ235" s="598"/>
      <c r="UGR235" s="598"/>
      <c r="UGS235" s="598"/>
      <c r="UGT235" s="598"/>
      <c r="UGU235" s="600"/>
      <c r="UGV235" s="599"/>
      <c r="UGW235" s="599"/>
      <c r="UGX235" s="599"/>
      <c r="UGY235" s="360"/>
      <c r="UGZ235" s="600"/>
      <c r="UHA235" s="600"/>
      <c r="UHB235" s="600"/>
      <c r="UHC235" s="598"/>
      <c r="UHD235" s="598"/>
      <c r="UHE235" s="598"/>
      <c r="UHF235" s="598"/>
      <c r="UHG235" s="598"/>
      <c r="UHH235" s="598"/>
      <c r="UHI235" s="598"/>
      <c r="UHJ235" s="598"/>
      <c r="UHK235" s="600"/>
      <c r="UHL235" s="599"/>
      <c r="UHM235" s="599"/>
      <c r="UHN235" s="599"/>
      <c r="UHO235" s="360"/>
      <c r="UHP235" s="600"/>
      <c r="UHQ235" s="600"/>
      <c r="UHR235" s="600"/>
      <c r="UHS235" s="598"/>
      <c r="UHT235" s="598"/>
      <c r="UHU235" s="598"/>
      <c r="UHV235" s="598"/>
      <c r="UHW235" s="598"/>
      <c r="UHX235" s="598"/>
      <c r="UHY235" s="598"/>
      <c r="UHZ235" s="598"/>
      <c r="UIA235" s="600"/>
      <c r="UIB235" s="599"/>
      <c r="UIC235" s="599"/>
      <c r="UID235" s="599"/>
      <c r="UIE235" s="360"/>
      <c r="UIF235" s="600"/>
      <c r="UIG235" s="600"/>
      <c r="UIH235" s="600"/>
      <c r="UII235" s="598"/>
      <c r="UIJ235" s="598"/>
      <c r="UIK235" s="598"/>
      <c r="UIL235" s="598"/>
      <c r="UIM235" s="598"/>
      <c r="UIN235" s="598"/>
      <c r="UIO235" s="598"/>
      <c r="UIP235" s="598"/>
      <c r="UIQ235" s="600"/>
      <c r="UIR235" s="599"/>
      <c r="UIS235" s="599"/>
      <c r="UIT235" s="599"/>
      <c r="UIU235" s="360"/>
      <c r="UIV235" s="600"/>
      <c r="UIW235" s="600"/>
      <c r="UIX235" s="600"/>
      <c r="UIY235" s="598"/>
      <c r="UIZ235" s="598"/>
      <c r="UJA235" s="598"/>
      <c r="UJB235" s="598"/>
      <c r="UJC235" s="598"/>
      <c r="UJD235" s="598"/>
      <c r="UJE235" s="598"/>
      <c r="UJF235" s="598"/>
      <c r="UJG235" s="600"/>
      <c r="UJH235" s="599"/>
      <c r="UJI235" s="599"/>
      <c r="UJJ235" s="599"/>
      <c r="UJK235" s="360"/>
      <c r="UJL235" s="600"/>
      <c r="UJM235" s="600"/>
      <c r="UJN235" s="600"/>
      <c r="UJO235" s="598"/>
      <c r="UJP235" s="598"/>
      <c r="UJQ235" s="598"/>
      <c r="UJR235" s="598"/>
      <c r="UJS235" s="598"/>
      <c r="UJT235" s="598"/>
      <c r="UJU235" s="598"/>
      <c r="UJV235" s="598"/>
      <c r="UJW235" s="600"/>
      <c r="UJX235" s="599"/>
      <c r="UJY235" s="599"/>
      <c r="UJZ235" s="599"/>
      <c r="UKA235" s="360"/>
      <c r="UKB235" s="600"/>
      <c r="UKC235" s="600"/>
      <c r="UKD235" s="600"/>
      <c r="UKE235" s="598"/>
      <c r="UKF235" s="598"/>
      <c r="UKG235" s="598"/>
      <c r="UKH235" s="598"/>
      <c r="UKI235" s="598"/>
      <c r="UKJ235" s="598"/>
      <c r="UKK235" s="598"/>
      <c r="UKL235" s="598"/>
      <c r="UKM235" s="600"/>
      <c r="UKN235" s="599"/>
      <c r="UKO235" s="599"/>
      <c r="UKP235" s="599"/>
      <c r="UKQ235" s="360"/>
      <c r="UKR235" s="600"/>
      <c r="UKS235" s="600"/>
      <c r="UKT235" s="600"/>
      <c r="UKU235" s="598"/>
      <c r="UKV235" s="598"/>
      <c r="UKW235" s="598"/>
      <c r="UKX235" s="598"/>
      <c r="UKY235" s="598"/>
      <c r="UKZ235" s="598"/>
      <c r="ULA235" s="598"/>
      <c r="ULB235" s="598"/>
      <c r="ULC235" s="600"/>
      <c r="ULD235" s="599"/>
      <c r="ULE235" s="599"/>
      <c r="ULF235" s="599"/>
      <c r="ULG235" s="360"/>
      <c r="ULH235" s="600"/>
      <c r="ULI235" s="600"/>
      <c r="ULJ235" s="600"/>
      <c r="ULK235" s="598"/>
      <c r="ULL235" s="598"/>
      <c r="ULM235" s="598"/>
      <c r="ULN235" s="598"/>
      <c r="ULO235" s="598"/>
      <c r="ULP235" s="598"/>
      <c r="ULQ235" s="598"/>
      <c r="ULR235" s="598"/>
      <c r="ULS235" s="600"/>
      <c r="ULT235" s="599"/>
      <c r="ULU235" s="599"/>
      <c r="ULV235" s="599"/>
      <c r="ULW235" s="360"/>
      <c r="ULX235" s="600"/>
      <c r="ULY235" s="600"/>
      <c r="ULZ235" s="600"/>
      <c r="UMA235" s="598"/>
      <c r="UMB235" s="598"/>
      <c r="UMC235" s="598"/>
      <c r="UMD235" s="598"/>
      <c r="UME235" s="598"/>
      <c r="UMF235" s="598"/>
      <c r="UMG235" s="598"/>
      <c r="UMH235" s="598"/>
      <c r="UMI235" s="600"/>
      <c r="UMJ235" s="599"/>
      <c r="UMK235" s="599"/>
      <c r="UML235" s="599"/>
      <c r="UMM235" s="360"/>
      <c r="UMN235" s="600"/>
      <c r="UMO235" s="600"/>
      <c r="UMP235" s="600"/>
      <c r="UMQ235" s="598"/>
      <c r="UMR235" s="598"/>
      <c r="UMS235" s="598"/>
      <c r="UMT235" s="598"/>
      <c r="UMU235" s="598"/>
      <c r="UMV235" s="598"/>
      <c r="UMW235" s="598"/>
      <c r="UMX235" s="598"/>
      <c r="UMY235" s="600"/>
      <c r="UMZ235" s="599"/>
      <c r="UNA235" s="599"/>
      <c r="UNB235" s="599"/>
      <c r="UNC235" s="360"/>
      <c r="UND235" s="600"/>
      <c r="UNE235" s="600"/>
      <c r="UNF235" s="600"/>
      <c r="UNG235" s="598"/>
      <c r="UNH235" s="598"/>
      <c r="UNI235" s="598"/>
      <c r="UNJ235" s="598"/>
      <c r="UNK235" s="598"/>
      <c r="UNL235" s="598"/>
      <c r="UNM235" s="598"/>
      <c r="UNN235" s="598"/>
      <c r="UNO235" s="600"/>
      <c r="UNP235" s="599"/>
      <c r="UNQ235" s="599"/>
      <c r="UNR235" s="599"/>
      <c r="UNS235" s="360"/>
      <c r="UNT235" s="600"/>
      <c r="UNU235" s="600"/>
      <c r="UNV235" s="600"/>
      <c r="UNW235" s="598"/>
      <c r="UNX235" s="598"/>
      <c r="UNY235" s="598"/>
      <c r="UNZ235" s="598"/>
      <c r="UOA235" s="598"/>
      <c r="UOB235" s="598"/>
      <c r="UOC235" s="598"/>
      <c r="UOD235" s="598"/>
      <c r="UOE235" s="600"/>
      <c r="UOF235" s="599"/>
      <c r="UOG235" s="599"/>
      <c r="UOH235" s="599"/>
      <c r="UOI235" s="360"/>
      <c r="UOJ235" s="600"/>
      <c r="UOK235" s="600"/>
      <c r="UOL235" s="600"/>
      <c r="UOM235" s="598"/>
      <c r="UON235" s="598"/>
      <c r="UOO235" s="598"/>
      <c r="UOP235" s="598"/>
      <c r="UOQ235" s="598"/>
      <c r="UOR235" s="598"/>
      <c r="UOS235" s="598"/>
      <c r="UOT235" s="598"/>
      <c r="UOU235" s="600"/>
      <c r="UOV235" s="599"/>
      <c r="UOW235" s="599"/>
      <c r="UOX235" s="599"/>
      <c r="UOY235" s="360"/>
      <c r="UOZ235" s="600"/>
      <c r="UPA235" s="600"/>
      <c r="UPB235" s="600"/>
      <c r="UPC235" s="598"/>
      <c r="UPD235" s="598"/>
      <c r="UPE235" s="598"/>
      <c r="UPF235" s="598"/>
      <c r="UPG235" s="598"/>
      <c r="UPH235" s="598"/>
      <c r="UPI235" s="598"/>
      <c r="UPJ235" s="598"/>
      <c r="UPK235" s="600"/>
      <c r="UPL235" s="599"/>
      <c r="UPM235" s="599"/>
      <c r="UPN235" s="599"/>
      <c r="UPO235" s="360"/>
      <c r="UPP235" s="600"/>
      <c r="UPQ235" s="600"/>
      <c r="UPR235" s="600"/>
      <c r="UPS235" s="598"/>
      <c r="UPT235" s="598"/>
      <c r="UPU235" s="598"/>
      <c r="UPV235" s="598"/>
      <c r="UPW235" s="598"/>
      <c r="UPX235" s="598"/>
      <c r="UPY235" s="598"/>
      <c r="UPZ235" s="598"/>
      <c r="UQA235" s="600"/>
      <c r="UQB235" s="599"/>
      <c r="UQC235" s="599"/>
      <c r="UQD235" s="599"/>
      <c r="UQE235" s="360"/>
      <c r="UQF235" s="600"/>
      <c r="UQG235" s="600"/>
      <c r="UQH235" s="600"/>
      <c r="UQI235" s="598"/>
      <c r="UQJ235" s="598"/>
      <c r="UQK235" s="598"/>
      <c r="UQL235" s="598"/>
      <c r="UQM235" s="598"/>
      <c r="UQN235" s="598"/>
      <c r="UQO235" s="598"/>
      <c r="UQP235" s="598"/>
      <c r="UQQ235" s="600"/>
      <c r="UQR235" s="599"/>
      <c r="UQS235" s="599"/>
      <c r="UQT235" s="599"/>
      <c r="UQU235" s="360"/>
      <c r="UQV235" s="600"/>
      <c r="UQW235" s="600"/>
      <c r="UQX235" s="600"/>
      <c r="UQY235" s="598"/>
      <c r="UQZ235" s="598"/>
      <c r="URA235" s="598"/>
      <c r="URB235" s="598"/>
      <c r="URC235" s="598"/>
      <c r="URD235" s="598"/>
      <c r="URE235" s="598"/>
      <c r="URF235" s="598"/>
      <c r="URG235" s="600"/>
      <c r="URH235" s="599"/>
      <c r="URI235" s="599"/>
      <c r="URJ235" s="599"/>
      <c r="URK235" s="360"/>
      <c r="URL235" s="600"/>
      <c r="URM235" s="600"/>
      <c r="URN235" s="600"/>
      <c r="URO235" s="598"/>
      <c r="URP235" s="598"/>
      <c r="URQ235" s="598"/>
      <c r="URR235" s="598"/>
      <c r="URS235" s="598"/>
      <c r="URT235" s="598"/>
      <c r="URU235" s="598"/>
      <c r="URV235" s="598"/>
      <c r="URW235" s="600"/>
      <c r="URX235" s="599"/>
      <c r="URY235" s="599"/>
      <c r="URZ235" s="599"/>
      <c r="USA235" s="360"/>
      <c r="USB235" s="600"/>
      <c r="USC235" s="600"/>
      <c r="USD235" s="600"/>
      <c r="USE235" s="598"/>
      <c r="USF235" s="598"/>
      <c r="USG235" s="598"/>
      <c r="USH235" s="598"/>
      <c r="USI235" s="598"/>
      <c r="USJ235" s="598"/>
      <c r="USK235" s="598"/>
      <c r="USL235" s="598"/>
      <c r="USM235" s="600"/>
      <c r="USN235" s="599"/>
      <c r="USO235" s="599"/>
      <c r="USP235" s="599"/>
      <c r="USQ235" s="360"/>
      <c r="USR235" s="600"/>
      <c r="USS235" s="600"/>
      <c r="UST235" s="600"/>
      <c r="USU235" s="598"/>
      <c r="USV235" s="598"/>
      <c r="USW235" s="598"/>
      <c r="USX235" s="598"/>
      <c r="USY235" s="598"/>
      <c r="USZ235" s="598"/>
      <c r="UTA235" s="598"/>
      <c r="UTB235" s="598"/>
      <c r="UTC235" s="600"/>
      <c r="UTD235" s="599"/>
      <c r="UTE235" s="599"/>
      <c r="UTF235" s="599"/>
      <c r="UTG235" s="360"/>
      <c r="UTH235" s="600"/>
      <c r="UTI235" s="600"/>
      <c r="UTJ235" s="600"/>
      <c r="UTK235" s="598"/>
      <c r="UTL235" s="598"/>
      <c r="UTM235" s="598"/>
      <c r="UTN235" s="598"/>
      <c r="UTO235" s="598"/>
      <c r="UTP235" s="598"/>
      <c r="UTQ235" s="598"/>
      <c r="UTR235" s="598"/>
      <c r="UTS235" s="600"/>
      <c r="UTT235" s="599"/>
      <c r="UTU235" s="599"/>
      <c r="UTV235" s="599"/>
      <c r="UTW235" s="360"/>
      <c r="UTX235" s="600"/>
      <c r="UTY235" s="600"/>
      <c r="UTZ235" s="600"/>
      <c r="UUA235" s="598"/>
      <c r="UUB235" s="598"/>
      <c r="UUC235" s="598"/>
      <c r="UUD235" s="598"/>
      <c r="UUE235" s="598"/>
      <c r="UUF235" s="598"/>
      <c r="UUG235" s="598"/>
      <c r="UUH235" s="598"/>
      <c r="UUI235" s="600"/>
      <c r="UUJ235" s="599"/>
      <c r="UUK235" s="599"/>
      <c r="UUL235" s="599"/>
      <c r="UUM235" s="360"/>
      <c r="UUN235" s="600"/>
      <c r="UUO235" s="600"/>
      <c r="UUP235" s="600"/>
      <c r="UUQ235" s="598"/>
      <c r="UUR235" s="598"/>
      <c r="UUS235" s="598"/>
      <c r="UUT235" s="598"/>
      <c r="UUU235" s="598"/>
      <c r="UUV235" s="598"/>
      <c r="UUW235" s="598"/>
      <c r="UUX235" s="598"/>
      <c r="UUY235" s="600"/>
      <c r="UUZ235" s="599"/>
      <c r="UVA235" s="599"/>
      <c r="UVB235" s="599"/>
      <c r="UVC235" s="360"/>
      <c r="UVD235" s="600"/>
      <c r="UVE235" s="600"/>
      <c r="UVF235" s="600"/>
      <c r="UVG235" s="598"/>
      <c r="UVH235" s="598"/>
      <c r="UVI235" s="598"/>
      <c r="UVJ235" s="598"/>
      <c r="UVK235" s="598"/>
      <c r="UVL235" s="598"/>
      <c r="UVM235" s="598"/>
      <c r="UVN235" s="598"/>
      <c r="UVO235" s="600"/>
      <c r="UVP235" s="599"/>
      <c r="UVQ235" s="599"/>
      <c r="UVR235" s="599"/>
      <c r="UVS235" s="360"/>
      <c r="UVT235" s="600"/>
      <c r="UVU235" s="600"/>
      <c r="UVV235" s="600"/>
      <c r="UVW235" s="598"/>
      <c r="UVX235" s="598"/>
      <c r="UVY235" s="598"/>
      <c r="UVZ235" s="598"/>
      <c r="UWA235" s="598"/>
      <c r="UWB235" s="598"/>
      <c r="UWC235" s="598"/>
      <c r="UWD235" s="598"/>
      <c r="UWE235" s="600"/>
      <c r="UWF235" s="599"/>
      <c r="UWG235" s="599"/>
      <c r="UWH235" s="599"/>
      <c r="UWI235" s="360"/>
      <c r="UWJ235" s="600"/>
      <c r="UWK235" s="600"/>
      <c r="UWL235" s="600"/>
      <c r="UWM235" s="598"/>
      <c r="UWN235" s="598"/>
      <c r="UWO235" s="598"/>
      <c r="UWP235" s="598"/>
      <c r="UWQ235" s="598"/>
      <c r="UWR235" s="598"/>
      <c r="UWS235" s="598"/>
      <c r="UWT235" s="598"/>
      <c r="UWU235" s="600"/>
      <c r="UWV235" s="599"/>
      <c r="UWW235" s="599"/>
      <c r="UWX235" s="599"/>
      <c r="UWY235" s="360"/>
      <c r="UWZ235" s="600"/>
      <c r="UXA235" s="600"/>
      <c r="UXB235" s="600"/>
      <c r="UXC235" s="598"/>
      <c r="UXD235" s="598"/>
      <c r="UXE235" s="598"/>
      <c r="UXF235" s="598"/>
      <c r="UXG235" s="598"/>
      <c r="UXH235" s="598"/>
      <c r="UXI235" s="598"/>
      <c r="UXJ235" s="598"/>
      <c r="UXK235" s="600"/>
      <c r="UXL235" s="599"/>
      <c r="UXM235" s="599"/>
      <c r="UXN235" s="599"/>
      <c r="UXO235" s="360"/>
      <c r="UXP235" s="600"/>
      <c r="UXQ235" s="600"/>
      <c r="UXR235" s="600"/>
      <c r="UXS235" s="598"/>
      <c r="UXT235" s="598"/>
      <c r="UXU235" s="598"/>
      <c r="UXV235" s="598"/>
      <c r="UXW235" s="598"/>
      <c r="UXX235" s="598"/>
      <c r="UXY235" s="598"/>
      <c r="UXZ235" s="598"/>
      <c r="UYA235" s="600"/>
      <c r="UYB235" s="599"/>
      <c r="UYC235" s="599"/>
      <c r="UYD235" s="599"/>
      <c r="UYE235" s="360"/>
      <c r="UYF235" s="600"/>
      <c r="UYG235" s="600"/>
      <c r="UYH235" s="600"/>
      <c r="UYI235" s="598"/>
      <c r="UYJ235" s="598"/>
      <c r="UYK235" s="598"/>
      <c r="UYL235" s="598"/>
      <c r="UYM235" s="598"/>
      <c r="UYN235" s="598"/>
      <c r="UYO235" s="598"/>
      <c r="UYP235" s="598"/>
      <c r="UYQ235" s="600"/>
      <c r="UYR235" s="599"/>
      <c r="UYS235" s="599"/>
      <c r="UYT235" s="599"/>
      <c r="UYU235" s="360"/>
      <c r="UYV235" s="600"/>
      <c r="UYW235" s="600"/>
      <c r="UYX235" s="600"/>
      <c r="UYY235" s="598"/>
      <c r="UYZ235" s="598"/>
      <c r="UZA235" s="598"/>
      <c r="UZB235" s="598"/>
      <c r="UZC235" s="598"/>
      <c r="UZD235" s="598"/>
      <c r="UZE235" s="598"/>
      <c r="UZF235" s="598"/>
      <c r="UZG235" s="600"/>
      <c r="UZH235" s="599"/>
      <c r="UZI235" s="599"/>
      <c r="UZJ235" s="599"/>
      <c r="UZK235" s="360"/>
      <c r="UZL235" s="600"/>
      <c r="UZM235" s="600"/>
      <c r="UZN235" s="600"/>
      <c r="UZO235" s="598"/>
      <c r="UZP235" s="598"/>
      <c r="UZQ235" s="598"/>
      <c r="UZR235" s="598"/>
      <c r="UZS235" s="598"/>
      <c r="UZT235" s="598"/>
      <c r="UZU235" s="598"/>
      <c r="UZV235" s="598"/>
      <c r="UZW235" s="600"/>
      <c r="UZX235" s="599"/>
      <c r="UZY235" s="599"/>
      <c r="UZZ235" s="599"/>
      <c r="VAA235" s="360"/>
      <c r="VAB235" s="600"/>
      <c r="VAC235" s="600"/>
      <c r="VAD235" s="600"/>
      <c r="VAE235" s="598"/>
      <c r="VAF235" s="598"/>
      <c r="VAG235" s="598"/>
      <c r="VAH235" s="598"/>
      <c r="VAI235" s="598"/>
      <c r="VAJ235" s="598"/>
      <c r="VAK235" s="598"/>
      <c r="VAL235" s="598"/>
      <c r="VAM235" s="600"/>
      <c r="VAN235" s="599"/>
      <c r="VAO235" s="599"/>
      <c r="VAP235" s="599"/>
      <c r="VAQ235" s="360"/>
      <c r="VAR235" s="600"/>
      <c r="VAS235" s="600"/>
      <c r="VAT235" s="600"/>
      <c r="VAU235" s="598"/>
      <c r="VAV235" s="598"/>
      <c r="VAW235" s="598"/>
      <c r="VAX235" s="598"/>
      <c r="VAY235" s="598"/>
      <c r="VAZ235" s="598"/>
      <c r="VBA235" s="598"/>
      <c r="VBB235" s="598"/>
      <c r="VBC235" s="600"/>
      <c r="VBD235" s="599"/>
      <c r="VBE235" s="599"/>
      <c r="VBF235" s="599"/>
      <c r="VBG235" s="360"/>
      <c r="VBH235" s="600"/>
      <c r="VBI235" s="600"/>
      <c r="VBJ235" s="600"/>
      <c r="VBK235" s="598"/>
      <c r="VBL235" s="598"/>
      <c r="VBM235" s="598"/>
      <c r="VBN235" s="598"/>
      <c r="VBO235" s="598"/>
      <c r="VBP235" s="598"/>
      <c r="VBQ235" s="598"/>
      <c r="VBR235" s="598"/>
      <c r="VBS235" s="600"/>
      <c r="VBT235" s="599"/>
      <c r="VBU235" s="599"/>
      <c r="VBV235" s="599"/>
      <c r="VBW235" s="360"/>
      <c r="VBX235" s="600"/>
      <c r="VBY235" s="600"/>
      <c r="VBZ235" s="600"/>
      <c r="VCA235" s="598"/>
      <c r="VCB235" s="598"/>
      <c r="VCC235" s="598"/>
      <c r="VCD235" s="598"/>
      <c r="VCE235" s="598"/>
      <c r="VCF235" s="598"/>
      <c r="VCG235" s="598"/>
      <c r="VCH235" s="598"/>
      <c r="VCI235" s="600"/>
      <c r="VCJ235" s="599"/>
      <c r="VCK235" s="599"/>
      <c r="VCL235" s="599"/>
      <c r="VCM235" s="360"/>
      <c r="VCN235" s="600"/>
      <c r="VCO235" s="600"/>
      <c r="VCP235" s="600"/>
      <c r="VCQ235" s="598"/>
      <c r="VCR235" s="598"/>
      <c r="VCS235" s="598"/>
      <c r="VCT235" s="598"/>
      <c r="VCU235" s="598"/>
      <c r="VCV235" s="598"/>
      <c r="VCW235" s="598"/>
      <c r="VCX235" s="598"/>
      <c r="VCY235" s="600"/>
      <c r="VCZ235" s="599"/>
      <c r="VDA235" s="599"/>
      <c r="VDB235" s="599"/>
      <c r="VDC235" s="360"/>
      <c r="VDD235" s="600"/>
      <c r="VDE235" s="600"/>
      <c r="VDF235" s="600"/>
      <c r="VDG235" s="598"/>
      <c r="VDH235" s="598"/>
      <c r="VDI235" s="598"/>
      <c r="VDJ235" s="598"/>
      <c r="VDK235" s="598"/>
      <c r="VDL235" s="598"/>
      <c r="VDM235" s="598"/>
      <c r="VDN235" s="598"/>
      <c r="VDO235" s="600"/>
      <c r="VDP235" s="599"/>
      <c r="VDQ235" s="599"/>
      <c r="VDR235" s="599"/>
      <c r="VDS235" s="360"/>
      <c r="VDT235" s="600"/>
      <c r="VDU235" s="600"/>
      <c r="VDV235" s="600"/>
      <c r="VDW235" s="598"/>
      <c r="VDX235" s="598"/>
      <c r="VDY235" s="598"/>
      <c r="VDZ235" s="598"/>
      <c r="VEA235" s="598"/>
      <c r="VEB235" s="598"/>
      <c r="VEC235" s="598"/>
      <c r="VED235" s="598"/>
      <c r="VEE235" s="600"/>
      <c r="VEF235" s="599"/>
      <c r="VEG235" s="599"/>
      <c r="VEH235" s="599"/>
      <c r="VEI235" s="360"/>
      <c r="VEJ235" s="600"/>
      <c r="VEK235" s="600"/>
      <c r="VEL235" s="600"/>
      <c r="VEM235" s="598"/>
      <c r="VEN235" s="598"/>
      <c r="VEO235" s="598"/>
      <c r="VEP235" s="598"/>
      <c r="VEQ235" s="598"/>
      <c r="VER235" s="598"/>
      <c r="VES235" s="598"/>
      <c r="VET235" s="598"/>
      <c r="VEU235" s="600"/>
      <c r="VEV235" s="599"/>
      <c r="VEW235" s="599"/>
      <c r="VEX235" s="599"/>
      <c r="VEY235" s="360"/>
      <c r="VEZ235" s="600"/>
      <c r="VFA235" s="600"/>
      <c r="VFB235" s="600"/>
      <c r="VFC235" s="598"/>
      <c r="VFD235" s="598"/>
      <c r="VFE235" s="598"/>
      <c r="VFF235" s="598"/>
      <c r="VFG235" s="598"/>
      <c r="VFH235" s="598"/>
      <c r="VFI235" s="598"/>
      <c r="VFJ235" s="598"/>
      <c r="VFK235" s="600"/>
      <c r="VFL235" s="599"/>
      <c r="VFM235" s="599"/>
      <c r="VFN235" s="599"/>
      <c r="VFO235" s="360"/>
      <c r="VFP235" s="600"/>
      <c r="VFQ235" s="600"/>
      <c r="VFR235" s="600"/>
      <c r="VFS235" s="598"/>
      <c r="VFT235" s="598"/>
      <c r="VFU235" s="598"/>
      <c r="VFV235" s="598"/>
      <c r="VFW235" s="598"/>
      <c r="VFX235" s="598"/>
      <c r="VFY235" s="598"/>
      <c r="VFZ235" s="598"/>
      <c r="VGA235" s="600"/>
      <c r="VGB235" s="599"/>
      <c r="VGC235" s="599"/>
      <c r="VGD235" s="599"/>
      <c r="VGE235" s="360"/>
      <c r="VGF235" s="600"/>
      <c r="VGG235" s="600"/>
      <c r="VGH235" s="600"/>
      <c r="VGI235" s="598"/>
      <c r="VGJ235" s="598"/>
      <c r="VGK235" s="598"/>
      <c r="VGL235" s="598"/>
      <c r="VGM235" s="598"/>
      <c r="VGN235" s="598"/>
      <c r="VGO235" s="598"/>
      <c r="VGP235" s="598"/>
      <c r="VGQ235" s="600"/>
      <c r="VGR235" s="599"/>
      <c r="VGS235" s="599"/>
      <c r="VGT235" s="599"/>
      <c r="VGU235" s="360"/>
      <c r="VGV235" s="600"/>
      <c r="VGW235" s="600"/>
      <c r="VGX235" s="600"/>
      <c r="VGY235" s="598"/>
      <c r="VGZ235" s="598"/>
      <c r="VHA235" s="598"/>
      <c r="VHB235" s="598"/>
      <c r="VHC235" s="598"/>
      <c r="VHD235" s="598"/>
      <c r="VHE235" s="598"/>
      <c r="VHF235" s="598"/>
      <c r="VHG235" s="600"/>
      <c r="VHH235" s="599"/>
      <c r="VHI235" s="599"/>
      <c r="VHJ235" s="599"/>
      <c r="VHK235" s="360"/>
      <c r="VHL235" s="600"/>
      <c r="VHM235" s="600"/>
      <c r="VHN235" s="600"/>
      <c r="VHO235" s="598"/>
      <c r="VHP235" s="598"/>
      <c r="VHQ235" s="598"/>
      <c r="VHR235" s="598"/>
      <c r="VHS235" s="598"/>
      <c r="VHT235" s="598"/>
      <c r="VHU235" s="598"/>
      <c r="VHV235" s="598"/>
      <c r="VHW235" s="600"/>
      <c r="VHX235" s="599"/>
      <c r="VHY235" s="599"/>
      <c r="VHZ235" s="599"/>
      <c r="VIA235" s="360"/>
      <c r="VIB235" s="600"/>
      <c r="VIC235" s="600"/>
      <c r="VID235" s="600"/>
      <c r="VIE235" s="598"/>
      <c r="VIF235" s="598"/>
      <c r="VIG235" s="598"/>
      <c r="VIH235" s="598"/>
      <c r="VII235" s="598"/>
      <c r="VIJ235" s="598"/>
      <c r="VIK235" s="598"/>
      <c r="VIL235" s="598"/>
      <c r="VIM235" s="600"/>
      <c r="VIN235" s="599"/>
      <c r="VIO235" s="599"/>
      <c r="VIP235" s="599"/>
      <c r="VIQ235" s="360"/>
      <c r="VIR235" s="600"/>
      <c r="VIS235" s="600"/>
      <c r="VIT235" s="600"/>
      <c r="VIU235" s="598"/>
      <c r="VIV235" s="598"/>
      <c r="VIW235" s="598"/>
      <c r="VIX235" s="598"/>
      <c r="VIY235" s="598"/>
      <c r="VIZ235" s="598"/>
      <c r="VJA235" s="598"/>
      <c r="VJB235" s="598"/>
      <c r="VJC235" s="600"/>
      <c r="VJD235" s="599"/>
      <c r="VJE235" s="599"/>
      <c r="VJF235" s="599"/>
      <c r="VJG235" s="360"/>
      <c r="VJH235" s="600"/>
      <c r="VJI235" s="600"/>
      <c r="VJJ235" s="600"/>
      <c r="VJK235" s="598"/>
      <c r="VJL235" s="598"/>
      <c r="VJM235" s="598"/>
      <c r="VJN235" s="598"/>
      <c r="VJO235" s="598"/>
      <c r="VJP235" s="598"/>
      <c r="VJQ235" s="598"/>
      <c r="VJR235" s="598"/>
      <c r="VJS235" s="600"/>
      <c r="VJT235" s="599"/>
      <c r="VJU235" s="599"/>
      <c r="VJV235" s="599"/>
      <c r="VJW235" s="360"/>
      <c r="VJX235" s="600"/>
      <c r="VJY235" s="600"/>
      <c r="VJZ235" s="600"/>
      <c r="VKA235" s="598"/>
      <c r="VKB235" s="598"/>
      <c r="VKC235" s="598"/>
      <c r="VKD235" s="598"/>
      <c r="VKE235" s="598"/>
      <c r="VKF235" s="598"/>
      <c r="VKG235" s="598"/>
      <c r="VKH235" s="598"/>
      <c r="VKI235" s="600"/>
      <c r="VKJ235" s="599"/>
      <c r="VKK235" s="599"/>
      <c r="VKL235" s="599"/>
      <c r="VKM235" s="360"/>
      <c r="VKN235" s="600"/>
      <c r="VKO235" s="600"/>
      <c r="VKP235" s="600"/>
      <c r="VKQ235" s="598"/>
      <c r="VKR235" s="598"/>
      <c r="VKS235" s="598"/>
      <c r="VKT235" s="598"/>
      <c r="VKU235" s="598"/>
      <c r="VKV235" s="598"/>
      <c r="VKW235" s="598"/>
      <c r="VKX235" s="598"/>
      <c r="VKY235" s="600"/>
      <c r="VKZ235" s="599"/>
      <c r="VLA235" s="599"/>
      <c r="VLB235" s="599"/>
      <c r="VLC235" s="360"/>
      <c r="VLD235" s="600"/>
      <c r="VLE235" s="600"/>
      <c r="VLF235" s="600"/>
      <c r="VLG235" s="598"/>
      <c r="VLH235" s="598"/>
      <c r="VLI235" s="598"/>
      <c r="VLJ235" s="598"/>
      <c r="VLK235" s="598"/>
      <c r="VLL235" s="598"/>
      <c r="VLM235" s="598"/>
      <c r="VLN235" s="598"/>
      <c r="VLO235" s="600"/>
      <c r="VLP235" s="599"/>
      <c r="VLQ235" s="599"/>
      <c r="VLR235" s="599"/>
      <c r="VLS235" s="360"/>
      <c r="VLT235" s="600"/>
      <c r="VLU235" s="600"/>
      <c r="VLV235" s="600"/>
      <c r="VLW235" s="598"/>
      <c r="VLX235" s="598"/>
      <c r="VLY235" s="598"/>
      <c r="VLZ235" s="598"/>
      <c r="VMA235" s="598"/>
      <c r="VMB235" s="598"/>
      <c r="VMC235" s="598"/>
      <c r="VMD235" s="598"/>
      <c r="VME235" s="600"/>
      <c r="VMF235" s="599"/>
      <c r="VMG235" s="599"/>
      <c r="VMH235" s="599"/>
      <c r="VMI235" s="360"/>
      <c r="VMJ235" s="600"/>
      <c r="VMK235" s="600"/>
      <c r="VML235" s="600"/>
      <c r="VMM235" s="598"/>
      <c r="VMN235" s="598"/>
      <c r="VMO235" s="598"/>
      <c r="VMP235" s="598"/>
      <c r="VMQ235" s="598"/>
      <c r="VMR235" s="598"/>
      <c r="VMS235" s="598"/>
      <c r="VMT235" s="598"/>
      <c r="VMU235" s="600"/>
      <c r="VMV235" s="599"/>
      <c r="VMW235" s="599"/>
      <c r="VMX235" s="599"/>
      <c r="VMY235" s="360"/>
      <c r="VMZ235" s="600"/>
      <c r="VNA235" s="600"/>
      <c r="VNB235" s="600"/>
      <c r="VNC235" s="598"/>
      <c r="VND235" s="598"/>
      <c r="VNE235" s="598"/>
      <c r="VNF235" s="598"/>
      <c r="VNG235" s="598"/>
      <c r="VNH235" s="598"/>
      <c r="VNI235" s="598"/>
      <c r="VNJ235" s="598"/>
      <c r="VNK235" s="600"/>
      <c r="VNL235" s="599"/>
      <c r="VNM235" s="599"/>
      <c r="VNN235" s="599"/>
      <c r="VNO235" s="360"/>
      <c r="VNP235" s="600"/>
      <c r="VNQ235" s="600"/>
      <c r="VNR235" s="600"/>
      <c r="VNS235" s="598"/>
      <c r="VNT235" s="598"/>
      <c r="VNU235" s="598"/>
      <c r="VNV235" s="598"/>
      <c r="VNW235" s="598"/>
      <c r="VNX235" s="598"/>
      <c r="VNY235" s="598"/>
      <c r="VNZ235" s="598"/>
      <c r="VOA235" s="600"/>
      <c r="VOB235" s="599"/>
      <c r="VOC235" s="599"/>
      <c r="VOD235" s="599"/>
      <c r="VOE235" s="360"/>
      <c r="VOF235" s="600"/>
      <c r="VOG235" s="600"/>
      <c r="VOH235" s="600"/>
      <c r="VOI235" s="598"/>
      <c r="VOJ235" s="598"/>
      <c r="VOK235" s="598"/>
      <c r="VOL235" s="598"/>
      <c r="VOM235" s="598"/>
      <c r="VON235" s="598"/>
      <c r="VOO235" s="598"/>
      <c r="VOP235" s="598"/>
      <c r="VOQ235" s="600"/>
      <c r="VOR235" s="599"/>
      <c r="VOS235" s="599"/>
      <c r="VOT235" s="599"/>
      <c r="VOU235" s="360"/>
      <c r="VOV235" s="600"/>
      <c r="VOW235" s="600"/>
      <c r="VOX235" s="600"/>
      <c r="VOY235" s="598"/>
      <c r="VOZ235" s="598"/>
      <c r="VPA235" s="598"/>
      <c r="VPB235" s="598"/>
      <c r="VPC235" s="598"/>
      <c r="VPD235" s="598"/>
      <c r="VPE235" s="598"/>
      <c r="VPF235" s="598"/>
      <c r="VPG235" s="600"/>
      <c r="VPH235" s="599"/>
      <c r="VPI235" s="599"/>
      <c r="VPJ235" s="599"/>
      <c r="VPK235" s="360"/>
      <c r="VPL235" s="600"/>
      <c r="VPM235" s="600"/>
      <c r="VPN235" s="600"/>
      <c r="VPO235" s="598"/>
      <c r="VPP235" s="598"/>
      <c r="VPQ235" s="598"/>
      <c r="VPR235" s="598"/>
      <c r="VPS235" s="598"/>
      <c r="VPT235" s="598"/>
      <c r="VPU235" s="598"/>
      <c r="VPV235" s="598"/>
      <c r="VPW235" s="600"/>
      <c r="VPX235" s="599"/>
      <c r="VPY235" s="599"/>
      <c r="VPZ235" s="599"/>
      <c r="VQA235" s="360"/>
      <c r="VQB235" s="600"/>
      <c r="VQC235" s="600"/>
      <c r="VQD235" s="600"/>
      <c r="VQE235" s="598"/>
      <c r="VQF235" s="598"/>
      <c r="VQG235" s="598"/>
      <c r="VQH235" s="598"/>
      <c r="VQI235" s="598"/>
      <c r="VQJ235" s="598"/>
      <c r="VQK235" s="598"/>
      <c r="VQL235" s="598"/>
      <c r="VQM235" s="600"/>
      <c r="VQN235" s="599"/>
      <c r="VQO235" s="599"/>
      <c r="VQP235" s="599"/>
      <c r="VQQ235" s="360"/>
      <c r="VQR235" s="600"/>
      <c r="VQS235" s="600"/>
      <c r="VQT235" s="600"/>
      <c r="VQU235" s="598"/>
      <c r="VQV235" s="598"/>
      <c r="VQW235" s="598"/>
      <c r="VQX235" s="598"/>
      <c r="VQY235" s="598"/>
      <c r="VQZ235" s="598"/>
      <c r="VRA235" s="598"/>
      <c r="VRB235" s="598"/>
      <c r="VRC235" s="600"/>
      <c r="VRD235" s="599"/>
      <c r="VRE235" s="599"/>
      <c r="VRF235" s="599"/>
      <c r="VRG235" s="360"/>
      <c r="VRH235" s="600"/>
      <c r="VRI235" s="600"/>
      <c r="VRJ235" s="600"/>
      <c r="VRK235" s="598"/>
      <c r="VRL235" s="598"/>
      <c r="VRM235" s="598"/>
      <c r="VRN235" s="598"/>
      <c r="VRO235" s="598"/>
      <c r="VRP235" s="598"/>
      <c r="VRQ235" s="598"/>
      <c r="VRR235" s="598"/>
      <c r="VRS235" s="600"/>
      <c r="VRT235" s="599"/>
      <c r="VRU235" s="599"/>
      <c r="VRV235" s="599"/>
      <c r="VRW235" s="360"/>
      <c r="VRX235" s="600"/>
      <c r="VRY235" s="600"/>
      <c r="VRZ235" s="600"/>
      <c r="VSA235" s="598"/>
      <c r="VSB235" s="598"/>
      <c r="VSC235" s="598"/>
      <c r="VSD235" s="598"/>
      <c r="VSE235" s="598"/>
      <c r="VSF235" s="598"/>
      <c r="VSG235" s="598"/>
      <c r="VSH235" s="598"/>
      <c r="VSI235" s="600"/>
      <c r="VSJ235" s="599"/>
      <c r="VSK235" s="599"/>
      <c r="VSL235" s="599"/>
      <c r="VSM235" s="360"/>
      <c r="VSN235" s="600"/>
      <c r="VSO235" s="600"/>
      <c r="VSP235" s="600"/>
      <c r="VSQ235" s="598"/>
      <c r="VSR235" s="598"/>
      <c r="VSS235" s="598"/>
      <c r="VST235" s="598"/>
      <c r="VSU235" s="598"/>
      <c r="VSV235" s="598"/>
      <c r="VSW235" s="598"/>
      <c r="VSX235" s="598"/>
      <c r="VSY235" s="600"/>
      <c r="VSZ235" s="599"/>
      <c r="VTA235" s="599"/>
      <c r="VTB235" s="599"/>
      <c r="VTC235" s="360"/>
      <c r="VTD235" s="600"/>
      <c r="VTE235" s="600"/>
      <c r="VTF235" s="600"/>
      <c r="VTG235" s="598"/>
      <c r="VTH235" s="598"/>
      <c r="VTI235" s="598"/>
      <c r="VTJ235" s="598"/>
      <c r="VTK235" s="598"/>
      <c r="VTL235" s="598"/>
      <c r="VTM235" s="598"/>
      <c r="VTN235" s="598"/>
      <c r="VTO235" s="600"/>
      <c r="VTP235" s="599"/>
      <c r="VTQ235" s="599"/>
      <c r="VTR235" s="599"/>
      <c r="VTS235" s="360"/>
      <c r="VTT235" s="600"/>
      <c r="VTU235" s="600"/>
      <c r="VTV235" s="600"/>
      <c r="VTW235" s="598"/>
      <c r="VTX235" s="598"/>
      <c r="VTY235" s="598"/>
      <c r="VTZ235" s="598"/>
      <c r="VUA235" s="598"/>
      <c r="VUB235" s="598"/>
      <c r="VUC235" s="598"/>
      <c r="VUD235" s="598"/>
      <c r="VUE235" s="600"/>
      <c r="VUF235" s="599"/>
      <c r="VUG235" s="599"/>
      <c r="VUH235" s="599"/>
      <c r="VUI235" s="360"/>
      <c r="VUJ235" s="600"/>
      <c r="VUK235" s="600"/>
      <c r="VUL235" s="600"/>
      <c r="VUM235" s="598"/>
      <c r="VUN235" s="598"/>
      <c r="VUO235" s="598"/>
      <c r="VUP235" s="598"/>
      <c r="VUQ235" s="598"/>
      <c r="VUR235" s="598"/>
      <c r="VUS235" s="598"/>
      <c r="VUT235" s="598"/>
      <c r="VUU235" s="600"/>
      <c r="VUV235" s="599"/>
      <c r="VUW235" s="599"/>
      <c r="VUX235" s="599"/>
      <c r="VUY235" s="360"/>
      <c r="VUZ235" s="600"/>
      <c r="VVA235" s="600"/>
      <c r="VVB235" s="600"/>
      <c r="VVC235" s="598"/>
      <c r="VVD235" s="598"/>
      <c r="VVE235" s="598"/>
      <c r="VVF235" s="598"/>
      <c r="VVG235" s="598"/>
      <c r="VVH235" s="598"/>
      <c r="VVI235" s="598"/>
      <c r="VVJ235" s="598"/>
      <c r="VVK235" s="600"/>
      <c r="VVL235" s="599"/>
      <c r="VVM235" s="599"/>
      <c r="VVN235" s="599"/>
      <c r="VVO235" s="360"/>
      <c r="VVP235" s="600"/>
      <c r="VVQ235" s="600"/>
      <c r="VVR235" s="600"/>
      <c r="VVS235" s="598"/>
      <c r="VVT235" s="598"/>
      <c r="VVU235" s="598"/>
      <c r="VVV235" s="598"/>
      <c r="VVW235" s="598"/>
      <c r="VVX235" s="598"/>
      <c r="VVY235" s="598"/>
      <c r="VVZ235" s="598"/>
      <c r="VWA235" s="600"/>
      <c r="VWB235" s="599"/>
      <c r="VWC235" s="599"/>
      <c r="VWD235" s="599"/>
      <c r="VWE235" s="360"/>
      <c r="VWF235" s="600"/>
      <c r="VWG235" s="600"/>
      <c r="VWH235" s="600"/>
      <c r="VWI235" s="598"/>
      <c r="VWJ235" s="598"/>
      <c r="VWK235" s="598"/>
      <c r="VWL235" s="598"/>
      <c r="VWM235" s="598"/>
      <c r="VWN235" s="598"/>
      <c r="VWO235" s="598"/>
      <c r="VWP235" s="598"/>
      <c r="VWQ235" s="600"/>
      <c r="VWR235" s="599"/>
      <c r="VWS235" s="599"/>
      <c r="VWT235" s="599"/>
      <c r="VWU235" s="360"/>
      <c r="VWV235" s="600"/>
      <c r="VWW235" s="600"/>
      <c r="VWX235" s="600"/>
      <c r="VWY235" s="598"/>
      <c r="VWZ235" s="598"/>
      <c r="VXA235" s="598"/>
      <c r="VXB235" s="598"/>
      <c r="VXC235" s="598"/>
      <c r="VXD235" s="598"/>
      <c r="VXE235" s="598"/>
      <c r="VXF235" s="598"/>
      <c r="VXG235" s="600"/>
      <c r="VXH235" s="599"/>
      <c r="VXI235" s="599"/>
      <c r="VXJ235" s="599"/>
      <c r="VXK235" s="360"/>
      <c r="VXL235" s="600"/>
      <c r="VXM235" s="600"/>
      <c r="VXN235" s="600"/>
      <c r="VXO235" s="598"/>
      <c r="VXP235" s="598"/>
      <c r="VXQ235" s="598"/>
      <c r="VXR235" s="598"/>
      <c r="VXS235" s="598"/>
      <c r="VXT235" s="598"/>
      <c r="VXU235" s="598"/>
      <c r="VXV235" s="598"/>
      <c r="VXW235" s="600"/>
      <c r="VXX235" s="599"/>
      <c r="VXY235" s="599"/>
      <c r="VXZ235" s="599"/>
      <c r="VYA235" s="360"/>
      <c r="VYB235" s="600"/>
      <c r="VYC235" s="600"/>
      <c r="VYD235" s="600"/>
      <c r="VYE235" s="598"/>
      <c r="VYF235" s="598"/>
      <c r="VYG235" s="598"/>
      <c r="VYH235" s="598"/>
      <c r="VYI235" s="598"/>
      <c r="VYJ235" s="598"/>
      <c r="VYK235" s="598"/>
      <c r="VYL235" s="598"/>
      <c r="VYM235" s="600"/>
      <c r="VYN235" s="599"/>
      <c r="VYO235" s="599"/>
      <c r="VYP235" s="599"/>
      <c r="VYQ235" s="360"/>
      <c r="VYR235" s="600"/>
      <c r="VYS235" s="600"/>
      <c r="VYT235" s="600"/>
      <c r="VYU235" s="598"/>
      <c r="VYV235" s="598"/>
      <c r="VYW235" s="598"/>
      <c r="VYX235" s="598"/>
      <c r="VYY235" s="598"/>
      <c r="VYZ235" s="598"/>
      <c r="VZA235" s="598"/>
      <c r="VZB235" s="598"/>
      <c r="VZC235" s="600"/>
      <c r="VZD235" s="599"/>
      <c r="VZE235" s="599"/>
      <c r="VZF235" s="599"/>
      <c r="VZG235" s="360"/>
      <c r="VZH235" s="600"/>
      <c r="VZI235" s="600"/>
      <c r="VZJ235" s="600"/>
      <c r="VZK235" s="598"/>
      <c r="VZL235" s="598"/>
      <c r="VZM235" s="598"/>
      <c r="VZN235" s="598"/>
      <c r="VZO235" s="598"/>
      <c r="VZP235" s="598"/>
      <c r="VZQ235" s="598"/>
      <c r="VZR235" s="598"/>
      <c r="VZS235" s="600"/>
      <c r="VZT235" s="599"/>
      <c r="VZU235" s="599"/>
      <c r="VZV235" s="599"/>
      <c r="VZW235" s="360"/>
      <c r="VZX235" s="600"/>
      <c r="VZY235" s="600"/>
      <c r="VZZ235" s="600"/>
      <c r="WAA235" s="598"/>
      <c r="WAB235" s="598"/>
      <c r="WAC235" s="598"/>
      <c r="WAD235" s="598"/>
      <c r="WAE235" s="598"/>
      <c r="WAF235" s="598"/>
      <c r="WAG235" s="598"/>
      <c r="WAH235" s="598"/>
      <c r="WAI235" s="600"/>
      <c r="WAJ235" s="599"/>
      <c r="WAK235" s="599"/>
      <c r="WAL235" s="599"/>
      <c r="WAM235" s="360"/>
      <c r="WAN235" s="600"/>
      <c r="WAO235" s="600"/>
      <c r="WAP235" s="600"/>
      <c r="WAQ235" s="598"/>
      <c r="WAR235" s="598"/>
      <c r="WAS235" s="598"/>
      <c r="WAT235" s="598"/>
      <c r="WAU235" s="598"/>
      <c r="WAV235" s="598"/>
      <c r="WAW235" s="598"/>
      <c r="WAX235" s="598"/>
      <c r="WAY235" s="600"/>
      <c r="WAZ235" s="599"/>
      <c r="WBA235" s="599"/>
      <c r="WBB235" s="599"/>
      <c r="WBC235" s="360"/>
      <c r="WBD235" s="600"/>
      <c r="WBE235" s="600"/>
      <c r="WBF235" s="600"/>
      <c r="WBG235" s="598"/>
      <c r="WBH235" s="598"/>
      <c r="WBI235" s="598"/>
      <c r="WBJ235" s="598"/>
      <c r="WBK235" s="598"/>
      <c r="WBL235" s="598"/>
      <c r="WBM235" s="598"/>
      <c r="WBN235" s="598"/>
      <c r="WBO235" s="600"/>
      <c r="WBP235" s="599"/>
      <c r="WBQ235" s="599"/>
      <c r="WBR235" s="599"/>
      <c r="WBS235" s="360"/>
      <c r="WBT235" s="600"/>
      <c r="WBU235" s="600"/>
      <c r="WBV235" s="600"/>
      <c r="WBW235" s="598"/>
      <c r="WBX235" s="598"/>
      <c r="WBY235" s="598"/>
      <c r="WBZ235" s="598"/>
      <c r="WCA235" s="598"/>
      <c r="WCB235" s="598"/>
      <c r="WCC235" s="598"/>
      <c r="WCD235" s="598"/>
      <c r="WCE235" s="600"/>
      <c r="WCF235" s="599"/>
      <c r="WCG235" s="599"/>
      <c r="WCH235" s="599"/>
      <c r="WCI235" s="360"/>
      <c r="WCJ235" s="600"/>
      <c r="WCK235" s="600"/>
      <c r="WCL235" s="600"/>
      <c r="WCM235" s="598"/>
      <c r="WCN235" s="598"/>
      <c r="WCO235" s="598"/>
      <c r="WCP235" s="598"/>
      <c r="WCQ235" s="598"/>
      <c r="WCR235" s="598"/>
      <c r="WCS235" s="598"/>
      <c r="WCT235" s="598"/>
      <c r="WCU235" s="600"/>
      <c r="WCV235" s="599"/>
      <c r="WCW235" s="599"/>
      <c r="WCX235" s="599"/>
      <c r="WCY235" s="360"/>
      <c r="WCZ235" s="600"/>
      <c r="WDA235" s="600"/>
      <c r="WDB235" s="600"/>
      <c r="WDC235" s="598"/>
      <c r="WDD235" s="598"/>
      <c r="WDE235" s="598"/>
      <c r="WDF235" s="598"/>
      <c r="WDG235" s="598"/>
      <c r="WDH235" s="598"/>
      <c r="WDI235" s="598"/>
      <c r="WDJ235" s="598"/>
      <c r="WDK235" s="600"/>
      <c r="WDL235" s="599"/>
      <c r="WDM235" s="599"/>
      <c r="WDN235" s="599"/>
      <c r="WDO235" s="360"/>
      <c r="WDP235" s="600"/>
      <c r="WDQ235" s="600"/>
      <c r="WDR235" s="600"/>
      <c r="WDS235" s="598"/>
      <c r="WDT235" s="598"/>
      <c r="WDU235" s="598"/>
      <c r="WDV235" s="598"/>
      <c r="WDW235" s="598"/>
      <c r="WDX235" s="598"/>
      <c r="WDY235" s="598"/>
      <c r="WDZ235" s="598"/>
      <c r="WEA235" s="600"/>
      <c r="WEB235" s="599"/>
      <c r="WEC235" s="599"/>
      <c r="WED235" s="599"/>
      <c r="WEE235" s="360"/>
      <c r="WEF235" s="600"/>
      <c r="WEG235" s="600"/>
      <c r="WEH235" s="600"/>
      <c r="WEI235" s="598"/>
      <c r="WEJ235" s="598"/>
      <c r="WEK235" s="598"/>
      <c r="WEL235" s="598"/>
      <c r="WEM235" s="598"/>
      <c r="WEN235" s="598"/>
      <c r="WEO235" s="598"/>
      <c r="WEP235" s="598"/>
      <c r="WEQ235" s="600"/>
      <c r="WER235" s="599"/>
      <c r="WES235" s="599"/>
      <c r="WET235" s="599"/>
      <c r="WEU235" s="360"/>
      <c r="WEV235" s="600"/>
      <c r="WEW235" s="600"/>
      <c r="WEX235" s="600"/>
      <c r="WEY235" s="598"/>
      <c r="WEZ235" s="598"/>
      <c r="WFA235" s="598"/>
      <c r="WFB235" s="598"/>
      <c r="WFC235" s="598"/>
      <c r="WFD235" s="598"/>
      <c r="WFE235" s="598"/>
      <c r="WFF235" s="598"/>
      <c r="WFG235" s="600"/>
      <c r="WFH235" s="599"/>
      <c r="WFI235" s="599"/>
      <c r="WFJ235" s="599"/>
      <c r="WFK235" s="360"/>
      <c r="WFL235" s="600"/>
      <c r="WFM235" s="600"/>
      <c r="WFN235" s="600"/>
      <c r="WFO235" s="598"/>
      <c r="WFP235" s="598"/>
      <c r="WFQ235" s="598"/>
      <c r="WFR235" s="598"/>
      <c r="WFS235" s="598"/>
      <c r="WFT235" s="598"/>
      <c r="WFU235" s="598"/>
      <c r="WFV235" s="598"/>
      <c r="WFW235" s="600"/>
      <c r="WFX235" s="599"/>
      <c r="WFY235" s="599"/>
      <c r="WFZ235" s="599"/>
      <c r="WGA235" s="360"/>
      <c r="WGB235" s="600"/>
      <c r="WGC235" s="600"/>
      <c r="WGD235" s="600"/>
      <c r="WGE235" s="598"/>
      <c r="WGF235" s="598"/>
      <c r="WGG235" s="598"/>
      <c r="WGH235" s="598"/>
      <c r="WGI235" s="598"/>
      <c r="WGJ235" s="598"/>
      <c r="WGK235" s="598"/>
      <c r="WGL235" s="598"/>
      <c r="WGM235" s="600"/>
      <c r="WGN235" s="599"/>
      <c r="WGO235" s="599"/>
      <c r="WGP235" s="599"/>
      <c r="WGQ235" s="360"/>
      <c r="WGR235" s="600"/>
      <c r="WGS235" s="600"/>
      <c r="WGT235" s="600"/>
      <c r="WGU235" s="598"/>
      <c r="WGV235" s="598"/>
      <c r="WGW235" s="598"/>
      <c r="WGX235" s="598"/>
      <c r="WGY235" s="598"/>
      <c r="WGZ235" s="598"/>
      <c r="WHA235" s="598"/>
      <c r="WHB235" s="598"/>
      <c r="WHC235" s="600"/>
      <c r="WHD235" s="599"/>
      <c r="WHE235" s="599"/>
      <c r="WHF235" s="599"/>
      <c r="WHG235" s="360"/>
      <c r="WHH235" s="600"/>
      <c r="WHI235" s="600"/>
      <c r="WHJ235" s="600"/>
      <c r="WHK235" s="598"/>
      <c r="WHL235" s="598"/>
      <c r="WHM235" s="598"/>
      <c r="WHN235" s="598"/>
      <c r="WHO235" s="598"/>
      <c r="WHP235" s="598"/>
      <c r="WHQ235" s="598"/>
      <c r="WHR235" s="598"/>
      <c r="WHS235" s="600"/>
      <c r="WHT235" s="599"/>
      <c r="WHU235" s="599"/>
      <c r="WHV235" s="599"/>
      <c r="WHW235" s="360"/>
      <c r="WHX235" s="600"/>
      <c r="WHY235" s="600"/>
      <c r="WHZ235" s="600"/>
      <c r="WIA235" s="598"/>
      <c r="WIB235" s="598"/>
      <c r="WIC235" s="598"/>
      <c r="WID235" s="598"/>
      <c r="WIE235" s="598"/>
      <c r="WIF235" s="598"/>
      <c r="WIG235" s="598"/>
      <c r="WIH235" s="598"/>
      <c r="WII235" s="600"/>
      <c r="WIJ235" s="599"/>
      <c r="WIK235" s="599"/>
      <c r="WIL235" s="599"/>
      <c r="WIM235" s="360"/>
      <c r="WIN235" s="600"/>
      <c r="WIO235" s="600"/>
      <c r="WIP235" s="600"/>
      <c r="WIQ235" s="598"/>
      <c r="WIR235" s="598"/>
      <c r="WIS235" s="598"/>
      <c r="WIT235" s="598"/>
      <c r="WIU235" s="598"/>
      <c r="WIV235" s="598"/>
      <c r="WIW235" s="598"/>
      <c r="WIX235" s="598"/>
      <c r="WIY235" s="600"/>
      <c r="WIZ235" s="599"/>
      <c r="WJA235" s="599"/>
      <c r="WJB235" s="599"/>
      <c r="WJC235" s="360"/>
      <c r="WJD235" s="600"/>
      <c r="WJE235" s="600"/>
      <c r="WJF235" s="600"/>
      <c r="WJG235" s="598"/>
      <c r="WJH235" s="598"/>
      <c r="WJI235" s="598"/>
      <c r="WJJ235" s="598"/>
      <c r="WJK235" s="598"/>
      <c r="WJL235" s="598"/>
      <c r="WJM235" s="598"/>
      <c r="WJN235" s="598"/>
      <c r="WJO235" s="600"/>
      <c r="WJP235" s="599"/>
      <c r="WJQ235" s="599"/>
      <c r="WJR235" s="599"/>
      <c r="WJS235" s="360"/>
      <c r="WJT235" s="600"/>
      <c r="WJU235" s="600"/>
      <c r="WJV235" s="600"/>
      <c r="WJW235" s="598"/>
      <c r="WJX235" s="598"/>
      <c r="WJY235" s="598"/>
      <c r="WJZ235" s="598"/>
      <c r="WKA235" s="598"/>
      <c r="WKB235" s="598"/>
      <c r="WKC235" s="598"/>
      <c r="WKD235" s="598"/>
      <c r="WKE235" s="600"/>
      <c r="WKF235" s="599"/>
      <c r="WKG235" s="599"/>
      <c r="WKH235" s="599"/>
      <c r="WKI235" s="360"/>
      <c r="WKJ235" s="600"/>
      <c r="WKK235" s="600"/>
      <c r="WKL235" s="600"/>
      <c r="WKM235" s="598"/>
      <c r="WKN235" s="598"/>
      <c r="WKO235" s="598"/>
      <c r="WKP235" s="598"/>
      <c r="WKQ235" s="598"/>
      <c r="WKR235" s="598"/>
      <c r="WKS235" s="598"/>
      <c r="WKT235" s="598"/>
      <c r="WKU235" s="600"/>
      <c r="WKV235" s="599"/>
      <c r="WKW235" s="599"/>
      <c r="WKX235" s="599"/>
      <c r="WKY235" s="360"/>
      <c r="WKZ235" s="600"/>
      <c r="WLA235" s="600"/>
      <c r="WLB235" s="600"/>
      <c r="WLC235" s="598"/>
      <c r="WLD235" s="598"/>
      <c r="WLE235" s="598"/>
      <c r="WLF235" s="598"/>
      <c r="WLG235" s="598"/>
      <c r="WLH235" s="598"/>
      <c r="WLI235" s="598"/>
      <c r="WLJ235" s="598"/>
      <c r="WLK235" s="600"/>
      <c r="WLL235" s="599"/>
      <c r="WLM235" s="599"/>
      <c r="WLN235" s="599"/>
      <c r="WLO235" s="360"/>
      <c r="WLP235" s="600"/>
      <c r="WLQ235" s="600"/>
      <c r="WLR235" s="600"/>
      <c r="WLS235" s="598"/>
      <c r="WLT235" s="598"/>
      <c r="WLU235" s="598"/>
      <c r="WLV235" s="598"/>
      <c r="WLW235" s="598"/>
      <c r="WLX235" s="598"/>
      <c r="WLY235" s="598"/>
      <c r="WLZ235" s="598"/>
      <c r="WMA235" s="600"/>
      <c r="WMB235" s="599"/>
      <c r="WMC235" s="599"/>
      <c r="WMD235" s="599"/>
      <c r="WME235" s="360"/>
      <c r="WMF235" s="600"/>
      <c r="WMG235" s="600"/>
      <c r="WMH235" s="600"/>
      <c r="WMI235" s="598"/>
      <c r="WMJ235" s="598"/>
      <c r="WMK235" s="598"/>
      <c r="WML235" s="598"/>
      <c r="WMM235" s="598"/>
      <c r="WMN235" s="598"/>
      <c r="WMO235" s="598"/>
      <c r="WMP235" s="598"/>
      <c r="WMQ235" s="600"/>
      <c r="WMR235" s="599"/>
      <c r="WMS235" s="599"/>
      <c r="WMT235" s="599"/>
      <c r="WMU235" s="360"/>
      <c r="WMV235" s="600"/>
      <c r="WMW235" s="600"/>
      <c r="WMX235" s="600"/>
      <c r="WMY235" s="598"/>
      <c r="WMZ235" s="598"/>
      <c r="WNA235" s="598"/>
      <c r="WNB235" s="598"/>
      <c r="WNC235" s="598"/>
      <c r="WND235" s="598"/>
      <c r="WNE235" s="598"/>
      <c r="WNF235" s="598"/>
      <c r="WNG235" s="600"/>
      <c r="WNH235" s="599"/>
      <c r="WNI235" s="599"/>
      <c r="WNJ235" s="599"/>
      <c r="WNK235" s="360"/>
      <c r="WNL235" s="600"/>
      <c r="WNM235" s="600"/>
      <c r="WNN235" s="600"/>
      <c r="WNO235" s="598"/>
      <c r="WNP235" s="598"/>
      <c r="WNQ235" s="598"/>
      <c r="WNR235" s="598"/>
      <c r="WNS235" s="598"/>
      <c r="WNT235" s="598"/>
      <c r="WNU235" s="598"/>
      <c r="WNV235" s="598"/>
      <c r="WNW235" s="600"/>
      <c r="WNX235" s="599"/>
      <c r="WNY235" s="599"/>
      <c r="WNZ235" s="599"/>
      <c r="WOA235" s="360"/>
      <c r="WOB235" s="600"/>
      <c r="WOC235" s="600"/>
      <c r="WOD235" s="600"/>
      <c r="WOE235" s="598"/>
      <c r="WOF235" s="598"/>
      <c r="WOG235" s="598"/>
      <c r="WOH235" s="598"/>
      <c r="WOI235" s="598"/>
      <c r="WOJ235" s="598"/>
      <c r="WOK235" s="598"/>
      <c r="WOL235" s="598"/>
      <c r="WOM235" s="600"/>
      <c r="WON235" s="599"/>
      <c r="WOO235" s="599"/>
      <c r="WOP235" s="599"/>
      <c r="WOQ235" s="360"/>
      <c r="WOR235" s="600"/>
      <c r="WOS235" s="600"/>
      <c r="WOT235" s="600"/>
      <c r="WOU235" s="598"/>
      <c r="WOV235" s="598"/>
      <c r="WOW235" s="598"/>
      <c r="WOX235" s="598"/>
      <c r="WOY235" s="598"/>
      <c r="WOZ235" s="598"/>
      <c r="WPA235" s="598"/>
      <c r="WPB235" s="598"/>
      <c r="WPC235" s="600"/>
      <c r="WPD235" s="599"/>
      <c r="WPE235" s="599"/>
      <c r="WPF235" s="599"/>
      <c r="WPG235" s="360"/>
      <c r="WPH235" s="600"/>
      <c r="WPI235" s="600"/>
      <c r="WPJ235" s="600"/>
      <c r="WPK235" s="598"/>
      <c r="WPL235" s="598"/>
      <c r="WPM235" s="598"/>
      <c r="WPN235" s="598"/>
      <c r="WPO235" s="598"/>
      <c r="WPP235" s="598"/>
      <c r="WPQ235" s="598"/>
      <c r="WPR235" s="598"/>
      <c r="WPS235" s="600"/>
      <c r="WPT235" s="599"/>
      <c r="WPU235" s="599"/>
      <c r="WPV235" s="599"/>
      <c r="WPW235" s="360"/>
      <c r="WPX235" s="600"/>
      <c r="WPY235" s="600"/>
      <c r="WPZ235" s="600"/>
      <c r="WQA235" s="598"/>
      <c r="WQB235" s="598"/>
      <c r="WQC235" s="598"/>
      <c r="WQD235" s="598"/>
      <c r="WQE235" s="598"/>
      <c r="WQF235" s="598"/>
      <c r="WQG235" s="598"/>
      <c r="WQH235" s="598"/>
      <c r="WQI235" s="600"/>
      <c r="WQJ235" s="599"/>
      <c r="WQK235" s="599"/>
      <c r="WQL235" s="599"/>
      <c r="WQM235" s="360"/>
      <c r="WQN235" s="600"/>
      <c r="WQO235" s="600"/>
      <c r="WQP235" s="600"/>
      <c r="WQQ235" s="598"/>
      <c r="WQR235" s="598"/>
      <c r="WQS235" s="598"/>
      <c r="WQT235" s="598"/>
      <c r="WQU235" s="598"/>
      <c r="WQV235" s="598"/>
      <c r="WQW235" s="598"/>
      <c r="WQX235" s="598"/>
      <c r="WQY235" s="600"/>
      <c r="WQZ235" s="599"/>
      <c r="WRA235" s="599"/>
      <c r="WRB235" s="599"/>
      <c r="WRC235" s="360"/>
      <c r="WRD235" s="600"/>
      <c r="WRE235" s="600"/>
      <c r="WRF235" s="600"/>
      <c r="WRG235" s="598"/>
      <c r="WRH235" s="598"/>
      <c r="WRI235" s="598"/>
      <c r="WRJ235" s="598"/>
      <c r="WRK235" s="598"/>
      <c r="WRL235" s="598"/>
      <c r="WRM235" s="598"/>
      <c r="WRN235" s="598"/>
      <c r="WRO235" s="600"/>
      <c r="WRP235" s="599"/>
      <c r="WRQ235" s="599"/>
      <c r="WRR235" s="599"/>
      <c r="WRS235" s="360"/>
      <c r="WRT235" s="600"/>
      <c r="WRU235" s="600"/>
      <c r="WRV235" s="600"/>
      <c r="WRW235" s="598"/>
      <c r="WRX235" s="598"/>
      <c r="WRY235" s="598"/>
      <c r="WRZ235" s="598"/>
      <c r="WSA235" s="598"/>
      <c r="WSB235" s="598"/>
      <c r="WSC235" s="598"/>
      <c r="WSD235" s="598"/>
      <c r="WSE235" s="600"/>
      <c r="WSF235" s="599"/>
      <c r="WSG235" s="599"/>
      <c r="WSH235" s="599"/>
      <c r="WSI235" s="360"/>
      <c r="WSJ235" s="600"/>
      <c r="WSK235" s="600"/>
      <c r="WSL235" s="600"/>
      <c r="WSM235" s="598"/>
      <c r="WSN235" s="598"/>
      <c r="WSO235" s="598"/>
      <c r="WSP235" s="598"/>
      <c r="WSQ235" s="598"/>
      <c r="WSR235" s="598"/>
      <c r="WSS235" s="598"/>
      <c r="WST235" s="598"/>
      <c r="WSU235" s="600"/>
      <c r="WSV235" s="599"/>
      <c r="WSW235" s="599"/>
      <c r="WSX235" s="599"/>
      <c r="WSY235" s="360"/>
      <c r="WSZ235" s="600"/>
      <c r="WTA235" s="600"/>
      <c r="WTB235" s="600"/>
      <c r="WTC235" s="598"/>
      <c r="WTD235" s="598"/>
      <c r="WTE235" s="598"/>
      <c r="WTF235" s="598"/>
      <c r="WTG235" s="598"/>
      <c r="WTH235" s="598"/>
      <c r="WTI235" s="598"/>
      <c r="WTJ235" s="598"/>
      <c r="WTK235" s="600"/>
      <c r="WTL235" s="599"/>
      <c r="WTM235" s="599"/>
      <c r="WTN235" s="599"/>
      <c r="WTO235" s="360"/>
      <c r="WTP235" s="600"/>
      <c r="WTQ235" s="600"/>
      <c r="WTR235" s="600"/>
      <c r="WTS235" s="598"/>
      <c r="WTT235" s="598"/>
      <c r="WTU235" s="598"/>
      <c r="WTV235" s="598"/>
      <c r="WTW235" s="598"/>
      <c r="WTX235" s="598"/>
      <c r="WTY235" s="598"/>
      <c r="WTZ235" s="598"/>
      <c r="WUA235" s="600"/>
      <c r="WUB235" s="599"/>
      <c r="WUC235" s="599"/>
      <c r="WUD235" s="599"/>
      <c r="WUE235" s="360"/>
      <c r="WUF235" s="600"/>
      <c r="WUG235" s="600"/>
      <c r="WUH235" s="600"/>
      <c r="WUI235" s="598"/>
      <c r="WUJ235" s="598"/>
      <c r="WUK235" s="598"/>
      <c r="WUL235" s="598"/>
      <c r="WUM235" s="598"/>
      <c r="WUN235" s="598"/>
      <c r="WUO235" s="598"/>
      <c r="WUP235" s="598"/>
      <c r="WUQ235" s="600"/>
      <c r="WUR235" s="599"/>
      <c r="WUS235" s="599"/>
      <c r="WUT235" s="599"/>
      <c r="WUU235" s="360"/>
      <c r="WUV235" s="600"/>
      <c r="WUW235" s="600"/>
      <c r="WUX235" s="600"/>
      <c r="WUY235" s="598"/>
      <c r="WUZ235" s="598"/>
      <c r="WVA235" s="598"/>
      <c r="WVB235" s="598"/>
      <c r="WVC235" s="598"/>
      <c r="WVD235" s="598"/>
      <c r="WVE235" s="598"/>
      <c r="WVF235" s="598"/>
      <c r="WVG235" s="600"/>
      <c r="WVH235" s="599"/>
      <c r="WVI235" s="599"/>
      <c r="WVJ235" s="599"/>
      <c r="WVK235" s="360"/>
      <c r="WVL235" s="600"/>
      <c r="WVM235" s="600"/>
      <c r="WVN235" s="600"/>
      <c r="WVO235" s="598"/>
      <c r="WVP235" s="598"/>
      <c r="WVQ235" s="598"/>
      <c r="WVR235" s="598"/>
      <c r="WVS235" s="598"/>
      <c r="WVT235" s="598"/>
      <c r="WVU235" s="598"/>
      <c r="WVV235" s="598"/>
      <c r="WVW235" s="600"/>
      <c r="WVX235" s="599"/>
      <c r="WVY235" s="599"/>
      <c r="WVZ235" s="599"/>
      <c r="WWA235" s="360"/>
      <c r="WWB235" s="600"/>
      <c r="WWC235" s="600"/>
      <c r="WWD235" s="600"/>
      <c r="WWE235" s="598"/>
      <c r="WWF235" s="598"/>
      <c r="WWG235" s="598"/>
      <c r="WWH235" s="598"/>
      <c r="WWI235" s="598"/>
      <c r="WWJ235" s="598"/>
      <c r="WWK235" s="598"/>
      <c r="WWL235" s="598"/>
      <c r="WWM235" s="600"/>
      <c r="WWN235" s="599"/>
      <c r="WWO235" s="599"/>
      <c r="WWP235" s="599"/>
      <c r="WWQ235" s="360"/>
      <c r="WWR235" s="600"/>
      <c r="WWS235" s="600"/>
      <c r="WWT235" s="600"/>
      <c r="WWU235" s="598"/>
      <c r="WWV235" s="598"/>
      <c r="WWW235" s="598"/>
      <c r="WWX235" s="598"/>
      <c r="WWY235" s="598"/>
      <c r="WWZ235" s="598"/>
      <c r="WXA235" s="598"/>
      <c r="WXB235" s="598"/>
      <c r="WXC235" s="600"/>
      <c r="WXD235" s="599"/>
      <c r="WXE235" s="599"/>
      <c r="WXF235" s="599"/>
      <c r="WXG235" s="360"/>
      <c r="WXH235" s="600"/>
      <c r="WXI235" s="600"/>
      <c r="WXJ235" s="600"/>
      <c r="WXK235" s="598"/>
      <c r="WXL235" s="598"/>
      <c r="WXM235" s="598"/>
      <c r="WXN235" s="598"/>
      <c r="WXO235" s="598"/>
      <c r="WXP235" s="598"/>
      <c r="WXQ235" s="598"/>
      <c r="WXR235" s="598"/>
      <c r="WXS235" s="600"/>
      <c r="WXT235" s="599"/>
      <c r="WXU235" s="599"/>
      <c r="WXV235" s="599"/>
      <c r="WXW235" s="360"/>
      <c r="WXX235" s="600"/>
      <c r="WXY235" s="600"/>
      <c r="WXZ235" s="600"/>
      <c r="WYA235" s="598"/>
      <c r="WYB235" s="598"/>
      <c r="WYC235" s="598"/>
      <c r="WYD235" s="598"/>
      <c r="WYE235" s="598"/>
      <c r="WYF235" s="598"/>
      <c r="WYG235" s="598"/>
      <c r="WYH235" s="598"/>
      <c r="WYI235" s="600"/>
      <c r="WYJ235" s="599"/>
      <c r="WYK235" s="599"/>
      <c r="WYL235" s="599"/>
      <c r="WYM235" s="360"/>
      <c r="WYN235" s="600"/>
      <c r="WYO235" s="600"/>
      <c r="WYP235" s="600"/>
      <c r="WYQ235" s="598"/>
      <c r="WYR235" s="598"/>
      <c r="WYS235" s="598"/>
      <c r="WYT235" s="598"/>
      <c r="WYU235" s="598"/>
      <c r="WYV235" s="598"/>
      <c r="WYW235" s="598"/>
      <c r="WYX235" s="598"/>
      <c r="WYY235" s="600"/>
      <c r="WYZ235" s="599"/>
      <c r="WZA235" s="599"/>
      <c r="WZB235" s="599"/>
      <c r="WZC235" s="360"/>
      <c r="WZD235" s="600"/>
      <c r="WZE235" s="600"/>
      <c r="WZF235" s="600"/>
      <c r="WZG235" s="598"/>
      <c r="WZH235" s="598"/>
      <c r="WZI235" s="598"/>
      <c r="WZJ235" s="598"/>
      <c r="WZK235" s="598"/>
      <c r="WZL235" s="598"/>
      <c r="WZM235" s="598"/>
      <c r="WZN235" s="598"/>
      <c r="WZO235" s="600"/>
      <c r="WZP235" s="599"/>
      <c r="WZQ235" s="599"/>
      <c r="WZR235" s="599"/>
      <c r="WZS235" s="360"/>
      <c r="WZT235" s="600"/>
      <c r="WZU235" s="600"/>
      <c r="WZV235" s="600"/>
      <c r="WZW235" s="598"/>
      <c r="WZX235" s="598"/>
      <c r="WZY235" s="598"/>
      <c r="WZZ235" s="598"/>
      <c r="XAA235" s="598"/>
      <c r="XAB235" s="598"/>
      <c r="XAC235" s="598"/>
      <c r="XAD235" s="598"/>
      <c r="XAE235" s="600"/>
      <c r="XAF235" s="599"/>
      <c r="XAG235" s="599"/>
      <c r="XAH235" s="599"/>
      <c r="XAI235" s="360"/>
      <c r="XAJ235" s="600"/>
      <c r="XAK235" s="600"/>
      <c r="XAL235" s="600"/>
      <c r="XAM235" s="598"/>
      <c r="XAN235" s="598"/>
      <c r="XAO235" s="598"/>
      <c r="XAP235" s="598"/>
      <c r="XAQ235" s="598"/>
      <c r="XAR235" s="598"/>
      <c r="XAS235" s="598"/>
      <c r="XAT235" s="598"/>
      <c r="XAU235" s="600"/>
      <c r="XAV235" s="599"/>
      <c r="XAW235" s="599"/>
      <c r="XAX235" s="599"/>
      <c r="XAY235" s="360"/>
      <c r="XAZ235" s="600"/>
      <c r="XBA235" s="600"/>
      <c r="XBB235" s="600"/>
      <c r="XBC235" s="598"/>
      <c r="XBD235" s="598"/>
      <c r="XBE235" s="598"/>
      <c r="XBF235" s="598"/>
      <c r="XBG235" s="598"/>
      <c r="XBH235" s="598"/>
      <c r="XBI235" s="598"/>
      <c r="XBJ235" s="598"/>
      <c r="XBK235" s="600"/>
      <c r="XBL235" s="599"/>
      <c r="XBM235" s="599"/>
      <c r="XBN235" s="599"/>
      <c r="XBO235" s="360"/>
      <c r="XBP235" s="600"/>
      <c r="XBQ235" s="600"/>
      <c r="XBR235" s="600"/>
      <c r="XBS235" s="598"/>
      <c r="XBT235" s="598"/>
      <c r="XBU235" s="598"/>
      <c r="XBV235" s="598"/>
      <c r="XBW235" s="598"/>
      <c r="XBX235" s="598"/>
      <c r="XBY235" s="598"/>
      <c r="XBZ235" s="598"/>
      <c r="XCA235" s="600"/>
      <c r="XCB235" s="599"/>
      <c r="XCC235" s="599"/>
      <c r="XCD235" s="599"/>
      <c r="XCE235" s="360"/>
      <c r="XCF235" s="600"/>
      <c r="XCG235" s="600"/>
      <c r="XCH235" s="600"/>
      <c r="XCI235" s="598"/>
      <c r="XCJ235" s="598"/>
      <c r="XCK235" s="598"/>
      <c r="XCL235" s="598"/>
      <c r="XCM235" s="598"/>
      <c r="XCN235" s="598"/>
      <c r="XCO235" s="598"/>
      <c r="XCP235" s="598"/>
      <c r="XCQ235" s="600"/>
      <c r="XCR235" s="599"/>
      <c r="XCS235" s="599"/>
      <c r="XCT235" s="599"/>
      <c r="XCU235" s="360"/>
      <c r="XCV235" s="600"/>
      <c r="XCW235" s="600"/>
      <c r="XCX235" s="600"/>
      <c r="XCY235" s="598"/>
      <c r="XCZ235" s="598"/>
      <c r="XDA235" s="598"/>
      <c r="XDB235" s="598"/>
      <c r="XDC235" s="598"/>
      <c r="XDD235" s="598"/>
      <c r="XDE235" s="598"/>
      <c r="XDF235" s="598"/>
      <c r="XDG235" s="600"/>
      <c r="XDH235" s="599"/>
      <c r="XDI235" s="599"/>
      <c r="XDJ235" s="599"/>
      <c r="XDK235" s="360"/>
      <c r="XDL235" s="600"/>
      <c r="XDM235" s="600"/>
      <c r="XDN235" s="600"/>
      <c r="XDO235" s="598"/>
      <c r="XDP235" s="598"/>
      <c r="XDQ235" s="598"/>
      <c r="XDR235" s="598"/>
      <c r="XDS235" s="598"/>
      <c r="XDT235" s="598"/>
      <c r="XDU235" s="598"/>
      <c r="XDV235" s="598"/>
      <c r="XDW235" s="600"/>
      <c r="XDX235" s="599"/>
      <c r="XDY235" s="599"/>
      <c r="XDZ235" s="599"/>
      <c r="XEA235" s="360"/>
      <c r="XEB235" s="600"/>
      <c r="XEC235" s="600"/>
      <c r="XED235" s="600"/>
      <c r="XEE235" s="598"/>
      <c r="XEF235" s="598"/>
      <c r="XEG235" s="598"/>
      <c r="XEH235" s="598"/>
      <c r="XEI235" s="598"/>
      <c r="XEJ235" s="598"/>
      <c r="XEK235" s="598"/>
      <c r="XEL235" s="598"/>
      <c r="XEM235" s="600"/>
      <c r="XEN235" s="599"/>
      <c r="XEO235" s="599"/>
      <c r="XEP235" s="599"/>
      <c r="XEQ235" s="360"/>
      <c r="XER235" s="600"/>
      <c r="XES235" s="600"/>
      <c r="XET235" s="600"/>
      <c r="XEU235" s="598"/>
      <c r="XEV235" s="598"/>
      <c r="XEW235" s="598"/>
      <c r="XEX235" s="598"/>
      <c r="XEY235" s="598"/>
      <c r="XEZ235" s="598"/>
      <c r="XFA235" s="598"/>
      <c r="XFB235" s="598"/>
      <c r="XFC235" s="600"/>
    </row>
    <row r="236" spans="1:16383" s="152" customFormat="1" ht="19.5" customHeight="1">
      <c r="A236" s="159" t="s">
        <v>606</v>
      </c>
      <c r="B236" s="185" t="s">
        <v>1080</v>
      </c>
      <c r="C236" s="159"/>
      <c r="D236" s="160" t="s">
        <v>607</v>
      </c>
      <c r="E236" s="161">
        <f>E238+E240+E239+E242</f>
        <v>25469300</v>
      </c>
      <c r="F236" s="161">
        <f t="shared" ref="F236:P236" si="101">F238+F240+F239+F242</f>
        <v>25469300</v>
      </c>
      <c r="G236" s="161">
        <f t="shared" si="101"/>
        <v>17665300</v>
      </c>
      <c r="H236" s="161">
        <f t="shared" si="101"/>
        <v>1090500</v>
      </c>
      <c r="I236" s="161">
        <f t="shared" si="101"/>
        <v>0</v>
      </c>
      <c r="J236" s="161">
        <f t="shared" si="101"/>
        <v>0</v>
      </c>
      <c r="K236" s="161">
        <f t="shared" si="101"/>
        <v>0</v>
      </c>
      <c r="L236" s="161">
        <f t="shared" si="101"/>
        <v>0</v>
      </c>
      <c r="M236" s="161">
        <f t="shared" si="101"/>
        <v>0</v>
      </c>
      <c r="N236" s="161">
        <f t="shared" si="101"/>
        <v>0</v>
      </c>
      <c r="O236" s="161">
        <f t="shared" si="101"/>
        <v>0</v>
      </c>
      <c r="P236" s="161">
        <f t="shared" si="101"/>
        <v>25469300</v>
      </c>
      <c r="Q236" s="582"/>
      <c r="R236" s="583"/>
      <c r="S236" s="150"/>
      <c r="T236" s="150"/>
      <c r="U236" s="181"/>
      <c r="V236" s="150"/>
    </row>
    <row r="237" spans="1:16383" s="152" customFormat="1" ht="20.25" customHeight="1">
      <c r="A237" s="159" t="s">
        <v>608</v>
      </c>
      <c r="B237" s="144" t="s">
        <v>1080</v>
      </c>
      <c r="C237" s="159"/>
      <c r="D237" s="162" t="s">
        <v>607</v>
      </c>
      <c r="E237" s="161"/>
      <c r="F237" s="161"/>
      <c r="G237" s="161"/>
      <c r="H237" s="161"/>
      <c r="I237" s="161"/>
      <c r="J237" s="161"/>
      <c r="K237" s="161"/>
      <c r="L237" s="446">
        <f t="shared" ref="L237:L243" si="102">J237-O237</f>
        <v>0</v>
      </c>
      <c r="M237" s="161"/>
      <c r="N237" s="161"/>
      <c r="O237" s="161"/>
      <c r="P237" s="161"/>
      <c r="Q237" s="582"/>
      <c r="R237" s="583"/>
      <c r="S237" s="150"/>
      <c r="T237" s="150"/>
      <c r="U237" s="181"/>
      <c r="V237" s="150"/>
    </row>
    <row r="238" spans="1:16383" s="152" customFormat="1" ht="18.75" customHeight="1">
      <c r="A238" s="144" t="s">
        <v>609</v>
      </c>
      <c r="B238" s="144" t="s">
        <v>280</v>
      </c>
      <c r="C238" s="144" t="s">
        <v>25</v>
      </c>
      <c r="D238" s="167" t="s">
        <v>610</v>
      </c>
      <c r="E238" s="446">
        <v>15560700</v>
      </c>
      <c r="F238" s="446">
        <f t="shared" si="96"/>
        <v>15560700</v>
      </c>
      <c r="G238" s="446">
        <v>12043300</v>
      </c>
      <c r="H238" s="446">
        <v>136900</v>
      </c>
      <c r="I238" s="446">
        <v>0</v>
      </c>
      <c r="J238" s="446">
        <v>0</v>
      </c>
      <c r="K238" s="446">
        <v>0</v>
      </c>
      <c r="L238" s="446">
        <f t="shared" si="102"/>
        <v>0</v>
      </c>
      <c r="M238" s="446">
        <v>0</v>
      </c>
      <c r="N238" s="446">
        <v>0</v>
      </c>
      <c r="O238" s="446">
        <v>0</v>
      </c>
      <c r="P238" s="446">
        <f t="shared" si="91"/>
        <v>15560700</v>
      </c>
      <c r="Q238" s="582"/>
      <c r="R238" s="583"/>
      <c r="S238" s="150"/>
      <c r="T238" s="150"/>
      <c r="U238" s="181"/>
      <c r="V238" s="150"/>
    </row>
    <row r="239" spans="1:16383" s="152" customFormat="1" ht="45">
      <c r="A239" s="185" t="s">
        <v>811</v>
      </c>
      <c r="B239" s="144" t="s">
        <v>30</v>
      </c>
      <c r="C239" s="144" t="s">
        <v>147</v>
      </c>
      <c r="D239" s="145" t="s">
        <v>810</v>
      </c>
      <c r="E239" s="446">
        <v>372900</v>
      </c>
      <c r="F239" s="446">
        <f t="shared" ref="F239" si="103">E239-I239</f>
        <v>372900</v>
      </c>
      <c r="G239" s="446">
        <v>0</v>
      </c>
      <c r="H239" s="446">
        <v>0</v>
      </c>
      <c r="I239" s="446">
        <v>0</v>
      </c>
      <c r="J239" s="446">
        <v>0</v>
      </c>
      <c r="K239" s="446">
        <v>0</v>
      </c>
      <c r="L239" s="446">
        <f t="shared" ref="L239" si="104">J239-O239</f>
        <v>0</v>
      </c>
      <c r="M239" s="446">
        <v>0</v>
      </c>
      <c r="N239" s="446">
        <v>0</v>
      </c>
      <c r="O239" s="446">
        <v>0</v>
      </c>
      <c r="P239" s="446">
        <f t="shared" ref="P239" si="105">J239+E239</f>
        <v>372900</v>
      </c>
      <c r="Q239" s="582"/>
      <c r="R239" s="583"/>
      <c r="S239" s="150"/>
      <c r="T239" s="150"/>
      <c r="U239" s="181"/>
      <c r="V239" s="150"/>
    </row>
    <row r="240" spans="1:16383" s="152" customFormat="1" ht="19.5" customHeight="1">
      <c r="A240" s="382" t="s">
        <v>611</v>
      </c>
      <c r="B240" s="380" t="s">
        <v>319</v>
      </c>
      <c r="C240" s="380"/>
      <c r="D240" s="385" t="s">
        <v>320</v>
      </c>
      <c r="E240" s="386">
        <f>E241</f>
        <v>535700</v>
      </c>
      <c r="F240" s="386">
        <f t="shared" si="96"/>
        <v>535700</v>
      </c>
      <c r="G240" s="446">
        <v>0</v>
      </c>
      <c r="H240" s="446">
        <v>0</v>
      </c>
      <c r="I240" s="446">
        <v>0</v>
      </c>
      <c r="J240" s="446">
        <v>0</v>
      </c>
      <c r="K240" s="446">
        <v>0</v>
      </c>
      <c r="L240" s="446">
        <f t="shared" si="102"/>
        <v>0</v>
      </c>
      <c r="M240" s="446">
        <v>0</v>
      </c>
      <c r="N240" s="446">
        <v>0</v>
      </c>
      <c r="O240" s="446">
        <v>0</v>
      </c>
      <c r="P240" s="386">
        <f t="shared" si="91"/>
        <v>535700</v>
      </c>
      <c r="Q240" s="582"/>
      <c r="R240" s="583"/>
      <c r="S240" s="150"/>
      <c r="T240" s="150"/>
      <c r="U240" s="181"/>
      <c r="V240" s="150"/>
    </row>
    <row r="241" spans="1:22" s="152" customFormat="1" ht="30">
      <c r="A241" s="447" t="s">
        <v>612</v>
      </c>
      <c r="B241" s="447" t="s">
        <v>223</v>
      </c>
      <c r="C241" s="447" t="s">
        <v>144</v>
      </c>
      <c r="D241" s="448" t="s">
        <v>222</v>
      </c>
      <c r="E241" s="387">
        <v>535700</v>
      </c>
      <c r="F241" s="387">
        <f t="shared" si="96"/>
        <v>535700</v>
      </c>
      <c r="G241" s="449">
        <v>0</v>
      </c>
      <c r="H241" s="449">
        <v>0</v>
      </c>
      <c r="I241" s="449">
        <v>0</v>
      </c>
      <c r="J241" s="449">
        <v>0</v>
      </c>
      <c r="K241" s="446">
        <v>0</v>
      </c>
      <c r="L241" s="446">
        <f t="shared" si="102"/>
        <v>0</v>
      </c>
      <c r="M241" s="449">
        <v>0</v>
      </c>
      <c r="N241" s="449">
        <v>0</v>
      </c>
      <c r="O241" s="449">
        <v>0</v>
      </c>
      <c r="P241" s="387">
        <f t="shared" si="91"/>
        <v>535700</v>
      </c>
      <c r="Q241" s="582"/>
      <c r="R241" s="583"/>
      <c r="S241" s="150"/>
      <c r="T241" s="150"/>
      <c r="U241" s="181"/>
      <c r="V241" s="150"/>
    </row>
    <row r="242" spans="1:22" s="152" customFormat="1" ht="15">
      <c r="A242" s="377" t="s">
        <v>659</v>
      </c>
      <c r="B242" s="377" t="s">
        <v>660</v>
      </c>
      <c r="C242" s="382"/>
      <c r="D242" s="199" t="s">
        <v>311</v>
      </c>
      <c r="E242" s="371">
        <f>E243</f>
        <v>9000000</v>
      </c>
      <c r="F242" s="371">
        <f t="shared" ref="F242:P242" si="106">F243</f>
        <v>9000000</v>
      </c>
      <c r="G242" s="371">
        <f t="shared" si="106"/>
        <v>5622000</v>
      </c>
      <c r="H242" s="371">
        <f t="shared" si="106"/>
        <v>953600</v>
      </c>
      <c r="I242" s="371">
        <f t="shared" si="106"/>
        <v>0</v>
      </c>
      <c r="J242" s="371">
        <f t="shared" si="106"/>
        <v>0</v>
      </c>
      <c r="K242" s="371">
        <f t="shared" si="106"/>
        <v>0</v>
      </c>
      <c r="L242" s="371">
        <f t="shared" si="106"/>
        <v>0</v>
      </c>
      <c r="M242" s="371">
        <f t="shared" si="106"/>
        <v>0</v>
      </c>
      <c r="N242" s="371">
        <f t="shared" si="106"/>
        <v>0</v>
      </c>
      <c r="O242" s="371">
        <f t="shared" si="106"/>
        <v>0</v>
      </c>
      <c r="P242" s="371">
        <f t="shared" si="106"/>
        <v>9000000</v>
      </c>
      <c r="Q242" s="582"/>
      <c r="R242" s="583"/>
      <c r="S242" s="150"/>
      <c r="T242" s="150"/>
      <c r="U242" s="181"/>
      <c r="V242" s="150"/>
    </row>
    <row r="243" spans="1:22" s="152" customFormat="1" ht="30">
      <c r="A243" s="378" t="s">
        <v>661</v>
      </c>
      <c r="B243" s="378" t="s">
        <v>662</v>
      </c>
      <c r="C243" s="378" t="s">
        <v>145</v>
      </c>
      <c r="D243" s="448" t="s">
        <v>663</v>
      </c>
      <c r="E243" s="449">
        <v>9000000</v>
      </c>
      <c r="F243" s="449">
        <f t="shared" ref="F243" si="107">E243-I243</f>
        <v>9000000</v>
      </c>
      <c r="G243" s="449">
        <v>5622000</v>
      </c>
      <c r="H243" s="379">
        <v>953600</v>
      </c>
      <c r="I243" s="379">
        <v>0</v>
      </c>
      <c r="J243" s="379">
        <v>0</v>
      </c>
      <c r="K243" s="446">
        <v>0</v>
      </c>
      <c r="L243" s="446">
        <f t="shared" si="102"/>
        <v>0</v>
      </c>
      <c r="M243" s="449">
        <v>0</v>
      </c>
      <c r="N243" s="449">
        <v>0</v>
      </c>
      <c r="O243" s="379">
        <v>0</v>
      </c>
      <c r="P243" s="449">
        <f t="shared" ref="P243" si="108">J243+E243</f>
        <v>9000000</v>
      </c>
      <c r="Q243" s="582"/>
      <c r="R243" s="583"/>
      <c r="S243" s="150"/>
      <c r="T243" s="150"/>
      <c r="U243" s="181"/>
      <c r="V243" s="150"/>
    </row>
    <row r="244" spans="1:22" s="147" customFormat="1" ht="16.5">
      <c r="A244" s="159" t="s">
        <v>482</v>
      </c>
      <c r="B244" s="144" t="s">
        <v>1080</v>
      </c>
      <c r="C244" s="159"/>
      <c r="D244" s="160" t="s">
        <v>122</v>
      </c>
      <c r="E244" s="161">
        <f>E246+E247+E248+E249</f>
        <v>8964900</v>
      </c>
      <c r="F244" s="161">
        <f t="shared" ref="F244:P244" si="109">F246+F247+F248+F249</f>
        <v>8964900</v>
      </c>
      <c r="G244" s="161">
        <f t="shared" si="109"/>
        <v>5043400</v>
      </c>
      <c r="H244" s="161">
        <f t="shared" si="109"/>
        <v>0</v>
      </c>
      <c r="I244" s="161">
        <f t="shared" si="109"/>
        <v>0</v>
      </c>
      <c r="J244" s="161">
        <f t="shared" si="109"/>
        <v>943400</v>
      </c>
      <c r="K244" s="161">
        <f t="shared" si="109"/>
        <v>943400</v>
      </c>
      <c r="L244" s="161">
        <f t="shared" si="109"/>
        <v>0</v>
      </c>
      <c r="M244" s="161">
        <f t="shared" si="109"/>
        <v>0</v>
      </c>
      <c r="N244" s="161">
        <f t="shared" si="109"/>
        <v>0</v>
      </c>
      <c r="O244" s="161">
        <f t="shared" si="109"/>
        <v>943400</v>
      </c>
      <c r="P244" s="161">
        <f t="shared" si="109"/>
        <v>9908300</v>
      </c>
      <c r="Q244" s="359"/>
      <c r="R244" s="146"/>
      <c r="S244" s="146"/>
      <c r="T244" s="146"/>
      <c r="U244" s="146"/>
    </row>
    <row r="245" spans="1:22" s="147" customFormat="1" ht="16.5">
      <c r="A245" s="159" t="s">
        <v>483</v>
      </c>
      <c r="B245" s="144" t="s">
        <v>1080</v>
      </c>
      <c r="C245" s="159"/>
      <c r="D245" s="162" t="s">
        <v>122</v>
      </c>
      <c r="E245" s="161"/>
      <c r="F245" s="161"/>
      <c r="G245" s="161"/>
      <c r="H245" s="161"/>
      <c r="I245" s="161"/>
      <c r="J245" s="161"/>
      <c r="K245" s="161"/>
      <c r="L245" s="161">
        <f t="shared" ref="L245:L298" si="110">J245-O245</f>
        <v>0</v>
      </c>
      <c r="M245" s="161"/>
      <c r="N245" s="161"/>
      <c r="O245" s="161"/>
      <c r="P245" s="161"/>
      <c r="Q245" s="359"/>
      <c r="R245" s="146"/>
      <c r="S245" s="146"/>
      <c r="T245" s="146"/>
      <c r="U245" s="146"/>
    </row>
    <row r="246" spans="1:22" s="147" customFormat="1" ht="30">
      <c r="A246" s="144" t="s">
        <v>484</v>
      </c>
      <c r="B246" s="144" t="s">
        <v>280</v>
      </c>
      <c r="C246" s="144" t="s">
        <v>25</v>
      </c>
      <c r="D246" s="145" t="s">
        <v>215</v>
      </c>
      <c r="E246" s="446">
        <v>7015200</v>
      </c>
      <c r="F246" s="446">
        <f t="shared" si="96"/>
        <v>7015200</v>
      </c>
      <c r="G246" s="446">
        <v>5043400</v>
      </c>
      <c r="H246" s="446">
        <v>0</v>
      </c>
      <c r="I246" s="446">
        <v>0</v>
      </c>
      <c r="J246" s="446">
        <v>0</v>
      </c>
      <c r="K246" s="446">
        <v>0</v>
      </c>
      <c r="L246" s="446">
        <f t="shared" si="110"/>
        <v>0</v>
      </c>
      <c r="M246" s="446">
        <v>0</v>
      </c>
      <c r="N246" s="446">
        <f>J246</f>
        <v>0</v>
      </c>
      <c r="O246" s="446">
        <f>N246</f>
        <v>0</v>
      </c>
      <c r="P246" s="446">
        <f t="shared" si="91"/>
        <v>7015200</v>
      </c>
      <c r="Q246" s="359"/>
      <c r="R246" s="146"/>
      <c r="S246" s="146"/>
      <c r="T246" s="146"/>
      <c r="U246" s="146"/>
    </row>
    <row r="247" spans="1:22" s="166" customFormat="1" ht="21" customHeight="1">
      <c r="A247" s="144" t="s">
        <v>485</v>
      </c>
      <c r="B247" s="144" t="s">
        <v>140</v>
      </c>
      <c r="C247" s="144" t="s">
        <v>182</v>
      </c>
      <c r="D247" s="145" t="s">
        <v>480</v>
      </c>
      <c r="E247" s="446">
        <f>'Додаток 7'!H165+'Додаток 7'!H166+'Додаток 7'!H167</f>
        <v>1949700</v>
      </c>
      <c r="F247" s="446">
        <f t="shared" si="96"/>
        <v>1949700</v>
      </c>
      <c r="G247" s="446">
        <v>0</v>
      </c>
      <c r="H247" s="446">
        <v>0</v>
      </c>
      <c r="I247" s="446">
        <v>0</v>
      </c>
      <c r="J247" s="446">
        <v>0</v>
      </c>
      <c r="K247" s="446">
        <v>0</v>
      </c>
      <c r="L247" s="446">
        <f t="shared" si="110"/>
        <v>0</v>
      </c>
      <c r="M247" s="446">
        <v>0</v>
      </c>
      <c r="N247" s="446">
        <v>0</v>
      </c>
      <c r="O247" s="446">
        <v>0</v>
      </c>
      <c r="P247" s="446">
        <f t="shared" si="91"/>
        <v>1949700</v>
      </c>
      <c r="Q247" s="555"/>
      <c r="R247" s="165"/>
      <c r="S247" s="165"/>
      <c r="T247" s="151"/>
      <c r="U247" s="165"/>
    </row>
    <row r="248" spans="1:22" s="166" customFormat="1" ht="21" hidden="1" customHeight="1">
      <c r="A248" s="144"/>
      <c r="B248" s="144"/>
      <c r="C248" s="144"/>
      <c r="D248" s="167"/>
      <c r="E248" s="446"/>
      <c r="F248" s="446"/>
      <c r="G248" s="446"/>
      <c r="H248" s="446"/>
      <c r="I248" s="446"/>
      <c r="J248" s="446"/>
      <c r="K248" s="446"/>
      <c r="L248" s="446"/>
      <c r="M248" s="446"/>
      <c r="N248" s="446"/>
      <c r="O248" s="446"/>
      <c r="P248" s="446"/>
      <c r="Q248" s="555"/>
      <c r="R248" s="165"/>
      <c r="S248" s="165"/>
      <c r="T248" s="151"/>
      <c r="U248" s="165"/>
    </row>
    <row r="249" spans="1:22" s="166" customFormat="1" ht="21" customHeight="1">
      <c r="A249" s="144" t="s">
        <v>1075</v>
      </c>
      <c r="B249" s="144" t="s">
        <v>361</v>
      </c>
      <c r="C249" s="144" t="s">
        <v>31</v>
      </c>
      <c r="D249" s="167" t="s">
        <v>273</v>
      </c>
      <c r="E249" s="446">
        <v>0</v>
      </c>
      <c r="F249" s="446">
        <f t="shared" ref="F249" si="111">E249-I249</f>
        <v>0</v>
      </c>
      <c r="G249" s="446">
        <v>0</v>
      </c>
      <c r="H249" s="446">
        <v>0</v>
      </c>
      <c r="I249" s="446">
        <v>0</v>
      </c>
      <c r="J249" s="446">
        <f>'Додаток 6'!I21</f>
        <v>943400</v>
      </c>
      <c r="K249" s="446">
        <f>J249</f>
        <v>943400</v>
      </c>
      <c r="L249" s="446">
        <v>0</v>
      </c>
      <c r="M249" s="446">
        <v>0</v>
      </c>
      <c r="N249" s="446">
        <v>0</v>
      </c>
      <c r="O249" s="446">
        <f>K249</f>
        <v>943400</v>
      </c>
      <c r="P249" s="446">
        <f t="shared" ref="P249" si="112">J249+E249</f>
        <v>943400</v>
      </c>
      <c r="Q249" s="555"/>
      <c r="R249" s="165"/>
      <c r="S249" s="165"/>
      <c r="T249" s="151"/>
      <c r="U249" s="165"/>
    </row>
    <row r="250" spans="1:22" s="147" customFormat="1" ht="16.5">
      <c r="A250" s="159" t="s">
        <v>457</v>
      </c>
      <c r="B250" s="159"/>
      <c r="C250" s="159"/>
      <c r="D250" s="160" t="s">
        <v>123</v>
      </c>
      <c r="E250" s="161">
        <f>E252+E254</f>
        <v>12650600</v>
      </c>
      <c r="F250" s="161">
        <f t="shared" si="96"/>
        <v>12650600</v>
      </c>
      <c r="G250" s="161">
        <f t="shared" ref="G250:O250" si="113">G252+G254</f>
        <v>2994300</v>
      </c>
      <c r="H250" s="161">
        <f t="shared" si="113"/>
        <v>132600</v>
      </c>
      <c r="I250" s="161">
        <f t="shared" si="113"/>
        <v>0</v>
      </c>
      <c r="J250" s="161">
        <f t="shared" si="113"/>
        <v>0</v>
      </c>
      <c r="K250" s="161">
        <f t="shared" si="113"/>
        <v>0</v>
      </c>
      <c r="L250" s="161">
        <f t="shared" si="110"/>
        <v>0</v>
      </c>
      <c r="M250" s="161">
        <f t="shared" si="113"/>
        <v>0</v>
      </c>
      <c r="N250" s="161">
        <f t="shared" si="113"/>
        <v>0</v>
      </c>
      <c r="O250" s="161">
        <f t="shared" si="113"/>
        <v>0</v>
      </c>
      <c r="P250" s="161">
        <f t="shared" si="91"/>
        <v>12650600</v>
      </c>
      <c r="Q250" s="555"/>
      <c r="R250" s="146"/>
      <c r="S250" s="146"/>
      <c r="T250" s="146"/>
      <c r="U250" s="146"/>
    </row>
    <row r="251" spans="1:22" s="147" customFormat="1" ht="16.5">
      <c r="A251" s="159" t="s">
        <v>458</v>
      </c>
      <c r="B251" s="159"/>
      <c r="C251" s="159"/>
      <c r="D251" s="162" t="s">
        <v>123</v>
      </c>
      <c r="E251" s="161"/>
      <c r="F251" s="161"/>
      <c r="G251" s="161"/>
      <c r="H251" s="161"/>
      <c r="I251" s="161"/>
      <c r="J251" s="161"/>
      <c r="K251" s="161"/>
      <c r="L251" s="161">
        <f t="shared" si="110"/>
        <v>0</v>
      </c>
      <c r="M251" s="161"/>
      <c r="N251" s="161"/>
      <c r="O251" s="161"/>
      <c r="P251" s="161"/>
      <c r="Q251" s="359"/>
      <c r="R251" s="146"/>
      <c r="S251" s="146"/>
      <c r="T251" s="146"/>
      <c r="U251" s="146"/>
    </row>
    <row r="252" spans="1:22" s="147" customFormat="1" ht="15.75" customHeight="1">
      <c r="A252" s="144" t="s">
        <v>459</v>
      </c>
      <c r="B252" s="144" t="s">
        <v>280</v>
      </c>
      <c r="C252" s="144" t="s">
        <v>25</v>
      </c>
      <c r="D252" s="145" t="s">
        <v>216</v>
      </c>
      <c r="E252" s="446">
        <v>4066500</v>
      </c>
      <c r="F252" s="446">
        <f t="shared" si="96"/>
        <v>4066500</v>
      </c>
      <c r="G252" s="446">
        <v>2994300</v>
      </c>
      <c r="H252" s="446">
        <v>132600</v>
      </c>
      <c r="I252" s="446">
        <v>0</v>
      </c>
      <c r="J252" s="446">
        <v>0</v>
      </c>
      <c r="K252" s="446">
        <v>0</v>
      </c>
      <c r="L252" s="446">
        <f t="shared" si="110"/>
        <v>0</v>
      </c>
      <c r="M252" s="446">
        <v>0</v>
      </c>
      <c r="N252" s="446">
        <f>J252</f>
        <v>0</v>
      </c>
      <c r="O252" s="446">
        <f>N252</f>
        <v>0</v>
      </c>
      <c r="P252" s="446">
        <f t="shared" si="91"/>
        <v>4066500</v>
      </c>
      <c r="Q252" s="359"/>
      <c r="R252" s="146"/>
      <c r="S252" s="146"/>
      <c r="T252" s="146"/>
      <c r="U252" s="146"/>
    </row>
    <row r="253" spans="1:22" s="154" customFormat="1" ht="16.5">
      <c r="A253" s="447" t="s">
        <v>498</v>
      </c>
      <c r="B253" s="447" t="s">
        <v>497</v>
      </c>
      <c r="C253" s="447"/>
      <c r="D253" s="368" t="s">
        <v>495</v>
      </c>
      <c r="E253" s="449">
        <f>E254</f>
        <v>8584100</v>
      </c>
      <c r="F253" s="449">
        <f t="shared" si="96"/>
        <v>8584100</v>
      </c>
      <c r="G253" s="449">
        <f t="shared" ref="G253:O253" si="114">G254</f>
        <v>0</v>
      </c>
      <c r="H253" s="449">
        <f t="shared" si="114"/>
        <v>0</v>
      </c>
      <c r="I253" s="449">
        <f t="shared" si="114"/>
        <v>0</v>
      </c>
      <c r="J253" s="449">
        <f t="shared" si="114"/>
        <v>0</v>
      </c>
      <c r="K253" s="449">
        <f t="shared" si="114"/>
        <v>0</v>
      </c>
      <c r="L253" s="449">
        <f t="shared" si="114"/>
        <v>0</v>
      </c>
      <c r="M253" s="449">
        <f t="shared" si="114"/>
        <v>0</v>
      </c>
      <c r="N253" s="449">
        <f t="shared" si="114"/>
        <v>0</v>
      </c>
      <c r="O253" s="449">
        <f t="shared" si="114"/>
        <v>0</v>
      </c>
      <c r="P253" s="449">
        <f t="shared" si="91"/>
        <v>8584100</v>
      </c>
      <c r="Q253" s="554"/>
      <c r="R253" s="153"/>
      <c r="S253" s="153"/>
      <c r="T253" s="153"/>
      <c r="U253" s="153"/>
    </row>
    <row r="254" spans="1:22" s="147" customFormat="1" ht="16.5">
      <c r="A254" s="144" t="s">
        <v>500</v>
      </c>
      <c r="B254" s="144" t="s">
        <v>499</v>
      </c>
      <c r="C254" s="144" t="s">
        <v>184</v>
      </c>
      <c r="D254" s="167" t="s">
        <v>496</v>
      </c>
      <c r="E254" s="446">
        <f>10097100-1513000</f>
        <v>8584100</v>
      </c>
      <c r="F254" s="446">
        <f t="shared" si="96"/>
        <v>8584100</v>
      </c>
      <c r="G254" s="446">
        <v>0</v>
      </c>
      <c r="H254" s="446">
        <v>0</v>
      </c>
      <c r="I254" s="446">
        <v>0</v>
      </c>
      <c r="J254" s="446">
        <v>0</v>
      </c>
      <c r="K254" s="446">
        <v>0</v>
      </c>
      <c r="L254" s="446">
        <f t="shared" si="110"/>
        <v>0</v>
      </c>
      <c r="M254" s="446">
        <v>0</v>
      </c>
      <c r="N254" s="446">
        <v>0</v>
      </c>
      <c r="O254" s="446">
        <v>0</v>
      </c>
      <c r="P254" s="446">
        <f t="shared" si="91"/>
        <v>8584100</v>
      </c>
      <c r="Q254" s="359"/>
      <c r="R254" s="146"/>
      <c r="S254" s="146"/>
      <c r="T254" s="146"/>
      <c r="U254" s="146"/>
    </row>
    <row r="255" spans="1:22" s="147" customFormat="1" ht="16.5">
      <c r="A255" s="159" t="s">
        <v>238</v>
      </c>
      <c r="B255" s="159"/>
      <c r="C255" s="159"/>
      <c r="D255" s="160" t="s">
        <v>120</v>
      </c>
      <c r="E255" s="161">
        <f t="shared" ref="E255:O255" si="115">E257+E258+E259+E260+E261+E262+E263+E264+E265+E268+E269</f>
        <v>376069868</v>
      </c>
      <c r="F255" s="161">
        <f t="shared" si="96"/>
        <v>376069868</v>
      </c>
      <c r="G255" s="161">
        <f t="shared" si="115"/>
        <v>194156900</v>
      </c>
      <c r="H255" s="161">
        <f t="shared" si="115"/>
        <v>11884400</v>
      </c>
      <c r="I255" s="161">
        <f t="shared" si="115"/>
        <v>0</v>
      </c>
      <c r="J255" s="161">
        <f>J258+J261+J262+J263</f>
        <v>14171300</v>
      </c>
      <c r="K255" s="161">
        <f>K258+K261+K262+K263</f>
        <v>0</v>
      </c>
      <c r="L255" s="161">
        <f t="shared" si="110"/>
        <v>13321300</v>
      </c>
      <c r="M255" s="161">
        <f t="shared" si="115"/>
        <v>8277450</v>
      </c>
      <c r="N255" s="161">
        <f t="shared" si="115"/>
        <v>100400</v>
      </c>
      <c r="O255" s="161">
        <f t="shared" si="115"/>
        <v>850000</v>
      </c>
      <c r="P255" s="161">
        <f t="shared" si="91"/>
        <v>390241168</v>
      </c>
      <c r="Q255" s="359"/>
      <c r="R255" s="146"/>
      <c r="S255" s="146"/>
      <c r="T255" s="146"/>
      <c r="U255" s="146"/>
    </row>
    <row r="256" spans="1:22" s="147" customFormat="1" ht="16.5">
      <c r="A256" s="159" t="s">
        <v>242</v>
      </c>
      <c r="B256" s="159"/>
      <c r="C256" s="159"/>
      <c r="D256" s="162" t="s">
        <v>120</v>
      </c>
      <c r="E256" s="161"/>
      <c r="F256" s="161"/>
      <c r="G256" s="161"/>
      <c r="H256" s="161"/>
      <c r="I256" s="161"/>
      <c r="J256" s="161"/>
      <c r="K256" s="161"/>
      <c r="L256" s="161">
        <f t="shared" si="110"/>
        <v>0</v>
      </c>
      <c r="M256" s="161"/>
      <c r="N256" s="161"/>
      <c r="O256" s="161"/>
      <c r="P256" s="161"/>
      <c r="Q256" s="555"/>
      <c r="R256" s="146"/>
      <c r="S256" s="146"/>
      <c r="T256" s="146"/>
      <c r="U256" s="146"/>
    </row>
    <row r="257" spans="1:21" s="147" customFormat="1" ht="16.5">
      <c r="A257" s="144" t="s">
        <v>285</v>
      </c>
      <c r="B257" s="144" t="s">
        <v>280</v>
      </c>
      <c r="C257" s="144" t="s">
        <v>25</v>
      </c>
      <c r="D257" s="145" t="s">
        <v>213</v>
      </c>
      <c r="E257" s="446">
        <v>6704100</v>
      </c>
      <c r="F257" s="446">
        <f t="shared" si="96"/>
        <v>6704100</v>
      </c>
      <c r="G257" s="446">
        <v>4960800</v>
      </c>
      <c r="H257" s="446">
        <v>0</v>
      </c>
      <c r="I257" s="446">
        <v>0</v>
      </c>
      <c r="J257" s="446">
        <v>0</v>
      </c>
      <c r="K257" s="446">
        <v>0</v>
      </c>
      <c r="L257" s="446">
        <f t="shared" si="110"/>
        <v>0</v>
      </c>
      <c r="M257" s="446">
        <v>0</v>
      </c>
      <c r="N257" s="446">
        <f>J257</f>
        <v>0</v>
      </c>
      <c r="O257" s="446">
        <f>N257</f>
        <v>0</v>
      </c>
      <c r="P257" s="446">
        <f t="shared" si="91"/>
        <v>6704100</v>
      </c>
      <c r="Q257" s="359"/>
      <c r="R257" s="146"/>
      <c r="S257" s="146"/>
      <c r="T257" s="146"/>
      <c r="U257" s="146"/>
    </row>
    <row r="258" spans="1:21" s="166" customFormat="1" ht="15">
      <c r="A258" s="144" t="s">
        <v>1096</v>
      </c>
      <c r="B258" s="144" t="s">
        <v>1097</v>
      </c>
      <c r="C258" s="144" t="s">
        <v>149</v>
      </c>
      <c r="D258" s="145" t="s">
        <v>1098</v>
      </c>
      <c r="E258" s="446">
        <f>171637000-4000000</f>
        <v>167637000</v>
      </c>
      <c r="F258" s="446">
        <f t="shared" si="96"/>
        <v>167637000</v>
      </c>
      <c r="G258" s="446">
        <f>134252700-3300000</f>
        <v>130952700</v>
      </c>
      <c r="H258" s="446">
        <v>4339500</v>
      </c>
      <c r="I258" s="446">
        <v>0</v>
      </c>
      <c r="J258" s="446">
        <v>7505200</v>
      </c>
      <c r="K258" s="446">
        <v>0</v>
      </c>
      <c r="L258" s="446">
        <f t="shared" si="110"/>
        <v>7305200</v>
      </c>
      <c r="M258" s="446">
        <v>5753100</v>
      </c>
      <c r="N258" s="446">
        <v>19000</v>
      </c>
      <c r="O258" s="446">
        <v>200000</v>
      </c>
      <c r="P258" s="446">
        <f t="shared" si="91"/>
        <v>175142200</v>
      </c>
      <c r="Q258" s="555"/>
      <c r="R258" s="165"/>
      <c r="S258" s="165"/>
      <c r="T258" s="151"/>
      <c r="U258" s="165"/>
    </row>
    <row r="259" spans="1:21" s="147" customFormat="1" ht="16.5">
      <c r="A259" s="144" t="s">
        <v>334</v>
      </c>
      <c r="B259" s="144" t="s">
        <v>335</v>
      </c>
      <c r="C259" s="144" t="s">
        <v>165</v>
      </c>
      <c r="D259" s="145" t="s">
        <v>336</v>
      </c>
      <c r="E259" s="446">
        <v>76137800</v>
      </c>
      <c r="F259" s="446">
        <f t="shared" si="96"/>
        <v>76137800</v>
      </c>
      <c r="G259" s="446">
        <v>0</v>
      </c>
      <c r="H259" s="446">
        <v>0</v>
      </c>
      <c r="I259" s="446">
        <v>0</v>
      </c>
      <c r="J259" s="446">
        <v>0</v>
      </c>
      <c r="K259" s="446">
        <v>0</v>
      </c>
      <c r="L259" s="446">
        <f t="shared" si="110"/>
        <v>0</v>
      </c>
      <c r="M259" s="446">
        <v>0</v>
      </c>
      <c r="N259" s="446">
        <v>0</v>
      </c>
      <c r="O259" s="446">
        <v>0</v>
      </c>
      <c r="P259" s="446">
        <f t="shared" si="91"/>
        <v>76137800</v>
      </c>
      <c r="Q259" s="359"/>
      <c r="R259" s="146"/>
      <c r="S259" s="146"/>
      <c r="T259" s="146"/>
      <c r="U259" s="146"/>
    </row>
    <row r="260" spans="1:21" s="147" customFormat="1" ht="30">
      <c r="A260" s="144" t="s">
        <v>337</v>
      </c>
      <c r="B260" s="144" t="s">
        <v>164</v>
      </c>
      <c r="C260" s="144" t="s">
        <v>167</v>
      </c>
      <c r="D260" s="145" t="s">
        <v>338</v>
      </c>
      <c r="E260" s="446">
        <v>8716600</v>
      </c>
      <c r="F260" s="446">
        <f t="shared" si="96"/>
        <v>8716600</v>
      </c>
      <c r="G260" s="446">
        <v>0</v>
      </c>
      <c r="H260" s="446">
        <v>0</v>
      </c>
      <c r="I260" s="446">
        <v>0</v>
      </c>
      <c r="J260" s="446">
        <v>0</v>
      </c>
      <c r="K260" s="446">
        <v>0</v>
      </c>
      <c r="L260" s="446">
        <f t="shared" si="110"/>
        <v>0</v>
      </c>
      <c r="M260" s="446">
        <v>0</v>
      </c>
      <c r="N260" s="446">
        <v>0</v>
      </c>
      <c r="O260" s="446">
        <v>0</v>
      </c>
      <c r="P260" s="446">
        <f t="shared" si="91"/>
        <v>8716600</v>
      </c>
      <c r="Q260" s="359"/>
      <c r="R260" s="146"/>
      <c r="S260" s="146"/>
      <c r="T260" s="146"/>
      <c r="U260" s="146"/>
    </row>
    <row r="261" spans="1:21" s="147" customFormat="1" ht="16.5">
      <c r="A261" s="144" t="s">
        <v>339</v>
      </c>
      <c r="B261" s="144" t="s">
        <v>166</v>
      </c>
      <c r="C261" s="144" t="s">
        <v>169</v>
      </c>
      <c r="D261" s="145" t="s">
        <v>575</v>
      </c>
      <c r="E261" s="446">
        <v>45949300</v>
      </c>
      <c r="F261" s="446">
        <f t="shared" si="96"/>
        <v>45949300</v>
      </c>
      <c r="G261" s="446">
        <v>30249000</v>
      </c>
      <c r="H261" s="446">
        <v>4867200</v>
      </c>
      <c r="I261" s="446">
        <v>0</v>
      </c>
      <c r="J261" s="446">
        <v>153800</v>
      </c>
      <c r="K261" s="446">
        <v>0</v>
      </c>
      <c r="L261" s="446">
        <f t="shared" si="110"/>
        <v>153800</v>
      </c>
      <c r="M261" s="446">
        <v>0</v>
      </c>
      <c r="N261" s="446">
        <v>0</v>
      </c>
      <c r="O261" s="446">
        <v>0</v>
      </c>
      <c r="P261" s="446">
        <f t="shared" si="91"/>
        <v>46103100</v>
      </c>
      <c r="Q261" s="359"/>
      <c r="R261" s="146"/>
      <c r="S261" s="146"/>
      <c r="T261" s="146"/>
      <c r="U261" s="146"/>
    </row>
    <row r="262" spans="1:21" s="147" customFormat="1" ht="16.5" customHeight="1">
      <c r="A262" s="144" t="s">
        <v>574</v>
      </c>
      <c r="B262" s="144" t="s">
        <v>340</v>
      </c>
      <c r="C262" s="144" t="s">
        <v>169</v>
      </c>
      <c r="D262" s="145" t="s">
        <v>576</v>
      </c>
      <c r="E262" s="446">
        <v>30927000</v>
      </c>
      <c r="F262" s="446">
        <f t="shared" si="96"/>
        <v>30927000</v>
      </c>
      <c r="G262" s="446">
        <v>19818500</v>
      </c>
      <c r="H262" s="446">
        <v>1289600</v>
      </c>
      <c r="I262" s="446">
        <v>0</v>
      </c>
      <c r="J262" s="446">
        <v>6223600</v>
      </c>
      <c r="K262" s="446">
        <v>0</v>
      </c>
      <c r="L262" s="446">
        <f t="shared" si="110"/>
        <v>5573600</v>
      </c>
      <c r="M262" s="446">
        <v>2380000</v>
      </c>
      <c r="N262" s="446">
        <v>70000</v>
      </c>
      <c r="O262" s="446">
        <v>650000</v>
      </c>
      <c r="P262" s="446">
        <f t="shared" si="91"/>
        <v>37150600</v>
      </c>
      <c r="Q262" s="555"/>
      <c r="R262" s="146"/>
      <c r="S262" s="146"/>
      <c r="T262" s="146"/>
      <c r="U262" s="146"/>
    </row>
    <row r="263" spans="1:21" s="147" customFormat="1" ht="30.75" customHeight="1">
      <c r="A263" s="144" t="s">
        <v>341</v>
      </c>
      <c r="B263" s="144" t="s">
        <v>168</v>
      </c>
      <c r="C263" s="144" t="s">
        <v>171</v>
      </c>
      <c r="D263" s="145" t="s">
        <v>577</v>
      </c>
      <c r="E263" s="446">
        <v>25774000</v>
      </c>
      <c r="F263" s="446">
        <f t="shared" si="96"/>
        <v>25774000</v>
      </c>
      <c r="G263" s="446">
        <v>6465100</v>
      </c>
      <c r="H263" s="446">
        <v>1338700</v>
      </c>
      <c r="I263" s="446">
        <v>0</v>
      </c>
      <c r="J263" s="446">
        <v>288700</v>
      </c>
      <c r="K263" s="446">
        <v>0</v>
      </c>
      <c r="L263" s="446">
        <f t="shared" si="110"/>
        <v>288700</v>
      </c>
      <c r="M263" s="446">
        <v>144350</v>
      </c>
      <c r="N263" s="446">
        <v>11400</v>
      </c>
      <c r="O263" s="446">
        <v>0</v>
      </c>
      <c r="P263" s="446">
        <f t="shared" si="91"/>
        <v>26062700</v>
      </c>
      <c r="Q263" s="555"/>
      <c r="R263" s="146"/>
      <c r="S263" s="146"/>
      <c r="T263" s="146"/>
      <c r="U263" s="146"/>
    </row>
    <row r="264" spans="1:21" s="147" customFormat="1" ht="16.5">
      <c r="A264" s="144" t="s">
        <v>342</v>
      </c>
      <c r="B264" s="144" t="s">
        <v>170</v>
      </c>
      <c r="C264" s="144" t="s">
        <v>172</v>
      </c>
      <c r="D264" s="145" t="s">
        <v>343</v>
      </c>
      <c r="E264" s="446">
        <f>214600-114600</f>
        <v>100000</v>
      </c>
      <c r="F264" s="446">
        <f t="shared" si="96"/>
        <v>100000</v>
      </c>
      <c r="G264" s="446">
        <v>0</v>
      </c>
      <c r="H264" s="446">
        <v>0</v>
      </c>
      <c r="I264" s="446">
        <v>0</v>
      </c>
      <c r="J264" s="446">
        <v>0</v>
      </c>
      <c r="K264" s="446">
        <v>0</v>
      </c>
      <c r="L264" s="446">
        <f t="shared" si="110"/>
        <v>0</v>
      </c>
      <c r="M264" s="446">
        <v>0</v>
      </c>
      <c r="N264" s="446">
        <v>0</v>
      </c>
      <c r="O264" s="446">
        <v>0</v>
      </c>
      <c r="P264" s="446">
        <f t="shared" si="91"/>
        <v>100000</v>
      </c>
      <c r="Q264" s="359"/>
      <c r="R264" s="146"/>
      <c r="S264" s="146"/>
      <c r="T264" s="146"/>
      <c r="U264" s="146"/>
    </row>
    <row r="265" spans="1:21" s="147" customFormat="1" ht="16.5">
      <c r="A265" s="144" t="s">
        <v>344</v>
      </c>
      <c r="B265" s="144" t="s">
        <v>345</v>
      </c>
      <c r="C265" s="144"/>
      <c r="D265" s="167" t="s">
        <v>346</v>
      </c>
      <c r="E265" s="446">
        <f>E266+E267</f>
        <v>13487268</v>
      </c>
      <c r="F265" s="446">
        <f t="shared" si="96"/>
        <v>13487268</v>
      </c>
      <c r="G265" s="446">
        <f t="shared" ref="G265:O265" si="116">G266+G267</f>
        <v>1710800</v>
      </c>
      <c r="H265" s="446">
        <f t="shared" si="116"/>
        <v>49400</v>
      </c>
      <c r="I265" s="446">
        <f t="shared" si="116"/>
        <v>0</v>
      </c>
      <c r="J265" s="446">
        <f t="shared" si="116"/>
        <v>0</v>
      </c>
      <c r="K265" s="446">
        <v>0</v>
      </c>
      <c r="L265" s="446">
        <f t="shared" si="116"/>
        <v>0</v>
      </c>
      <c r="M265" s="446">
        <f t="shared" si="116"/>
        <v>0</v>
      </c>
      <c r="N265" s="446">
        <f t="shared" si="116"/>
        <v>0</v>
      </c>
      <c r="O265" s="446">
        <f t="shared" si="116"/>
        <v>0</v>
      </c>
      <c r="P265" s="446">
        <f t="shared" si="91"/>
        <v>13487268</v>
      </c>
      <c r="Q265" s="359"/>
      <c r="R265" s="146"/>
      <c r="S265" s="146"/>
      <c r="T265" s="146"/>
      <c r="U265" s="146"/>
    </row>
    <row r="266" spans="1:21" s="154" customFormat="1" ht="30">
      <c r="A266" s="447" t="s">
        <v>648</v>
      </c>
      <c r="B266" s="447" t="s">
        <v>649</v>
      </c>
      <c r="C266" s="447" t="s">
        <v>173</v>
      </c>
      <c r="D266" s="448" t="s">
        <v>650</v>
      </c>
      <c r="E266" s="449">
        <v>7229600</v>
      </c>
      <c r="F266" s="449">
        <f t="shared" si="96"/>
        <v>7229600</v>
      </c>
      <c r="G266" s="449">
        <v>1710800</v>
      </c>
      <c r="H266" s="449">
        <v>49400</v>
      </c>
      <c r="I266" s="449">
        <v>0</v>
      </c>
      <c r="J266" s="449">
        <v>0</v>
      </c>
      <c r="K266" s="446">
        <v>0</v>
      </c>
      <c r="L266" s="449">
        <v>0</v>
      </c>
      <c r="M266" s="449">
        <v>0</v>
      </c>
      <c r="N266" s="449">
        <v>0</v>
      </c>
      <c r="O266" s="449">
        <v>0</v>
      </c>
      <c r="P266" s="449">
        <f t="shared" si="91"/>
        <v>7229600</v>
      </c>
      <c r="Q266" s="554"/>
      <c r="R266" s="153"/>
      <c r="S266" s="153"/>
      <c r="T266" s="153"/>
      <c r="U266" s="153"/>
    </row>
    <row r="267" spans="1:21" s="154" customFormat="1" ht="16.5">
      <c r="A267" s="447" t="s">
        <v>651</v>
      </c>
      <c r="B267" s="447" t="s">
        <v>652</v>
      </c>
      <c r="C267" s="447" t="s">
        <v>173</v>
      </c>
      <c r="D267" s="448" t="s">
        <v>653</v>
      </c>
      <c r="E267" s="449">
        <f>16874400-10616732</f>
        <v>6257668</v>
      </c>
      <c r="F267" s="449">
        <f t="shared" si="96"/>
        <v>6257668</v>
      </c>
      <c r="G267" s="449">
        <v>0</v>
      </c>
      <c r="H267" s="449">
        <v>0</v>
      </c>
      <c r="I267" s="449">
        <v>0</v>
      </c>
      <c r="J267" s="449">
        <v>0</v>
      </c>
      <c r="K267" s="446">
        <v>0</v>
      </c>
      <c r="L267" s="449">
        <v>0</v>
      </c>
      <c r="M267" s="449">
        <v>0</v>
      </c>
      <c r="N267" s="449">
        <v>0</v>
      </c>
      <c r="O267" s="449">
        <v>0</v>
      </c>
      <c r="P267" s="449">
        <f t="shared" si="91"/>
        <v>6257668</v>
      </c>
      <c r="Q267" s="554"/>
      <c r="R267" s="153"/>
      <c r="S267" s="153"/>
      <c r="T267" s="153"/>
      <c r="U267" s="153"/>
    </row>
    <row r="268" spans="1:21" s="166" customFormat="1" ht="17.25" customHeight="1">
      <c r="A268" s="144" t="s">
        <v>552</v>
      </c>
      <c r="B268" s="144" t="s">
        <v>368</v>
      </c>
      <c r="C268" s="144" t="s">
        <v>177</v>
      </c>
      <c r="D268" s="145" t="s">
        <v>566</v>
      </c>
      <c r="E268" s="446">
        <f>'Додаток 7'!H170</f>
        <v>536800</v>
      </c>
      <c r="F268" s="446">
        <f t="shared" si="96"/>
        <v>536800</v>
      </c>
      <c r="G268" s="446">
        <v>0</v>
      </c>
      <c r="H268" s="446">
        <v>0</v>
      </c>
      <c r="I268" s="446">
        <v>0</v>
      </c>
      <c r="J268" s="446">
        <v>0</v>
      </c>
      <c r="K268" s="446">
        <v>0</v>
      </c>
      <c r="L268" s="446">
        <f t="shared" si="110"/>
        <v>0</v>
      </c>
      <c r="M268" s="446">
        <v>0</v>
      </c>
      <c r="N268" s="446">
        <f>J268</f>
        <v>0</v>
      </c>
      <c r="O268" s="446">
        <f>N268</f>
        <v>0</v>
      </c>
      <c r="P268" s="446">
        <f t="shared" si="91"/>
        <v>536800</v>
      </c>
      <c r="Q268" s="555"/>
      <c r="R268" s="165"/>
      <c r="S268" s="165"/>
      <c r="T268" s="151"/>
      <c r="U268" s="165"/>
    </row>
    <row r="269" spans="1:21" s="147" customFormat="1" ht="16.5">
      <c r="A269" s="144" t="s">
        <v>364</v>
      </c>
      <c r="B269" s="144" t="s">
        <v>362</v>
      </c>
      <c r="C269" s="144" t="s">
        <v>180</v>
      </c>
      <c r="D269" s="145" t="s">
        <v>363</v>
      </c>
      <c r="E269" s="446">
        <f>'Додаток 7'!H178</f>
        <v>100000</v>
      </c>
      <c r="F269" s="446">
        <f t="shared" si="96"/>
        <v>100000</v>
      </c>
      <c r="G269" s="446">
        <v>0</v>
      </c>
      <c r="H269" s="446">
        <v>0</v>
      </c>
      <c r="I269" s="446">
        <v>0</v>
      </c>
      <c r="J269" s="446">
        <v>0</v>
      </c>
      <c r="K269" s="446">
        <v>0</v>
      </c>
      <c r="L269" s="446">
        <f t="shared" si="110"/>
        <v>0</v>
      </c>
      <c r="M269" s="446">
        <v>0</v>
      </c>
      <c r="N269" s="446">
        <v>0</v>
      </c>
      <c r="O269" s="446">
        <v>0</v>
      </c>
      <c r="P269" s="446">
        <f t="shared" si="91"/>
        <v>100000</v>
      </c>
      <c r="Q269" s="359"/>
      <c r="R269" s="146"/>
      <c r="S269" s="146"/>
      <c r="T269" s="146"/>
      <c r="U269" s="146"/>
    </row>
    <row r="270" spans="1:21" s="147" customFormat="1" ht="16.5">
      <c r="A270" s="159" t="s">
        <v>460</v>
      </c>
      <c r="B270" s="159"/>
      <c r="C270" s="159"/>
      <c r="D270" s="160" t="s">
        <v>124</v>
      </c>
      <c r="E270" s="161">
        <f>E272+E273+E275+E276</f>
        <v>105202500</v>
      </c>
      <c r="F270" s="161">
        <f t="shared" si="96"/>
        <v>105202500</v>
      </c>
      <c r="G270" s="161">
        <f t="shared" ref="G270:O270" si="117">G272+G273+G275+G276</f>
        <v>12903900</v>
      </c>
      <c r="H270" s="161">
        <f t="shared" si="117"/>
        <v>512800</v>
      </c>
      <c r="I270" s="161">
        <f t="shared" si="117"/>
        <v>0</v>
      </c>
      <c r="J270" s="161">
        <f t="shared" si="117"/>
        <v>0</v>
      </c>
      <c r="K270" s="161">
        <f t="shared" si="117"/>
        <v>0</v>
      </c>
      <c r="L270" s="161">
        <f t="shared" si="117"/>
        <v>0</v>
      </c>
      <c r="M270" s="161">
        <f t="shared" si="117"/>
        <v>0</v>
      </c>
      <c r="N270" s="161">
        <f t="shared" si="117"/>
        <v>0</v>
      </c>
      <c r="O270" s="161">
        <f t="shared" si="117"/>
        <v>0</v>
      </c>
      <c r="P270" s="161">
        <f t="shared" si="91"/>
        <v>105202500</v>
      </c>
      <c r="Q270" s="555"/>
      <c r="R270" s="146"/>
      <c r="S270" s="146"/>
      <c r="T270" s="146"/>
      <c r="U270" s="146"/>
    </row>
    <row r="271" spans="1:21" s="147" customFormat="1" ht="16.5">
      <c r="A271" s="159" t="s">
        <v>461</v>
      </c>
      <c r="B271" s="159"/>
      <c r="C271" s="159"/>
      <c r="D271" s="162" t="s">
        <v>124</v>
      </c>
      <c r="E271" s="161"/>
      <c r="F271" s="161"/>
      <c r="G271" s="161"/>
      <c r="H271" s="161"/>
      <c r="I271" s="161"/>
      <c r="J271" s="161"/>
      <c r="K271" s="161"/>
      <c r="L271" s="161"/>
      <c r="M271" s="161"/>
      <c r="N271" s="161"/>
      <c r="O271" s="161"/>
      <c r="P271" s="161"/>
      <c r="Q271" s="555"/>
      <c r="R271" s="146"/>
      <c r="S271" s="146"/>
      <c r="T271" s="146"/>
      <c r="U271" s="146"/>
    </row>
    <row r="272" spans="1:21" s="147" customFormat="1" ht="37.5" customHeight="1">
      <c r="A272" s="144" t="s">
        <v>462</v>
      </c>
      <c r="B272" s="144" t="s">
        <v>280</v>
      </c>
      <c r="C272" s="144" t="s">
        <v>25</v>
      </c>
      <c r="D272" s="145" t="s">
        <v>217</v>
      </c>
      <c r="E272" s="446">
        <v>17101400</v>
      </c>
      <c r="F272" s="446">
        <f t="shared" si="96"/>
        <v>17101400</v>
      </c>
      <c r="G272" s="446">
        <v>12903900</v>
      </c>
      <c r="H272" s="446">
        <v>223700</v>
      </c>
      <c r="I272" s="446">
        <v>0</v>
      </c>
      <c r="J272" s="446">
        <v>0</v>
      </c>
      <c r="K272" s="446">
        <v>0</v>
      </c>
      <c r="L272" s="446">
        <f t="shared" si="110"/>
        <v>0</v>
      </c>
      <c r="M272" s="446">
        <v>0</v>
      </c>
      <c r="N272" s="446">
        <f>J272</f>
        <v>0</v>
      </c>
      <c r="O272" s="446">
        <f>N272</f>
        <v>0</v>
      </c>
      <c r="P272" s="446">
        <f t="shared" si="91"/>
        <v>17101400</v>
      </c>
      <c r="Q272" s="359"/>
      <c r="R272" s="146"/>
      <c r="S272" s="146"/>
      <c r="T272" s="146"/>
      <c r="U272" s="146"/>
    </row>
    <row r="273" spans="1:21" s="147" customFormat="1" ht="30">
      <c r="A273" s="144" t="s">
        <v>463</v>
      </c>
      <c r="B273" s="144" t="s">
        <v>175</v>
      </c>
      <c r="C273" s="144"/>
      <c r="D273" s="145" t="s">
        <v>369</v>
      </c>
      <c r="E273" s="446">
        <f>E274</f>
        <v>3146000</v>
      </c>
      <c r="F273" s="446">
        <f t="shared" si="96"/>
        <v>3146000</v>
      </c>
      <c r="G273" s="446">
        <f t="shared" ref="G273:O273" si="118">G274</f>
        <v>0</v>
      </c>
      <c r="H273" s="446">
        <f t="shared" si="118"/>
        <v>0</v>
      </c>
      <c r="I273" s="446">
        <f t="shared" si="118"/>
        <v>0</v>
      </c>
      <c r="J273" s="446">
        <f t="shared" si="118"/>
        <v>0</v>
      </c>
      <c r="K273" s="446">
        <f t="shared" si="118"/>
        <v>0</v>
      </c>
      <c r="L273" s="446">
        <f t="shared" si="118"/>
        <v>0</v>
      </c>
      <c r="M273" s="446">
        <f t="shared" si="118"/>
        <v>0</v>
      </c>
      <c r="N273" s="446">
        <f t="shared" si="118"/>
        <v>0</v>
      </c>
      <c r="O273" s="446">
        <f t="shared" si="118"/>
        <v>0</v>
      </c>
      <c r="P273" s="446">
        <f t="shared" si="91"/>
        <v>3146000</v>
      </c>
      <c r="Q273" s="603"/>
      <c r="R273" s="146"/>
      <c r="S273" s="146"/>
      <c r="T273" s="146"/>
      <c r="U273" s="146"/>
    </row>
    <row r="274" spans="1:21" s="154" customFormat="1" ht="18" customHeight="1">
      <c r="A274" s="447" t="s">
        <v>559</v>
      </c>
      <c r="B274" s="447" t="s">
        <v>553</v>
      </c>
      <c r="C274" s="447" t="s">
        <v>176</v>
      </c>
      <c r="D274" s="448" t="s">
        <v>557</v>
      </c>
      <c r="E274" s="449">
        <f>'Додаток 7'!H184+'Додаток 7'!H185</f>
        <v>3146000</v>
      </c>
      <c r="F274" s="449">
        <f t="shared" si="96"/>
        <v>3146000</v>
      </c>
      <c r="G274" s="449">
        <v>0</v>
      </c>
      <c r="H274" s="449">
        <v>0</v>
      </c>
      <c r="I274" s="449">
        <v>0</v>
      </c>
      <c r="J274" s="449">
        <v>0</v>
      </c>
      <c r="K274" s="449">
        <v>0</v>
      </c>
      <c r="L274" s="449">
        <f t="shared" si="110"/>
        <v>0</v>
      </c>
      <c r="M274" s="449">
        <v>0</v>
      </c>
      <c r="N274" s="449">
        <v>0</v>
      </c>
      <c r="O274" s="449">
        <v>0</v>
      </c>
      <c r="P274" s="449">
        <f t="shared" si="91"/>
        <v>3146000</v>
      </c>
      <c r="Q274" s="604"/>
      <c r="R274" s="153"/>
      <c r="S274" s="153"/>
      <c r="T274" s="153"/>
      <c r="U274" s="153"/>
    </row>
    <row r="275" spans="1:21" s="166" customFormat="1" ht="16.5">
      <c r="A275" s="144" t="s">
        <v>541</v>
      </c>
      <c r="B275" s="144" t="s">
        <v>368</v>
      </c>
      <c r="C275" s="144" t="s">
        <v>177</v>
      </c>
      <c r="D275" s="145" t="s">
        <v>566</v>
      </c>
      <c r="E275" s="446">
        <f>'Додаток 7'!H186+'Додаток 7'!H187</f>
        <v>84762000</v>
      </c>
      <c r="F275" s="446">
        <f t="shared" si="96"/>
        <v>84762000</v>
      </c>
      <c r="G275" s="446">
        <v>0</v>
      </c>
      <c r="H275" s="446">
        <v>289100</v>
      </c>
      <c r="I275" s="446">
        <v>0</v>
      </c>
      <c r="J275" s="446">
        <v>0</v>
      </c>
      <c r="K275" s="446">
        <v>0</v>
      </c>
      <c r="L275" s="446">
        <f t="shared" si="110"/>
        <v>0</v>
      </c>
      <c r="M275" s="446">
        <v>0</v>
      </c>
      <c r="N275" s="446">
        <f>J275</f>
        <v>0</v>
      </c>
      <c r="O275" s="446">
        <f>N275</f>
        <v>0</v>
      </c>
      <c r="P275" s="446">
        <f t="shared" si="91"/>
        <v>84762000</v>
      </c>
      <c r="Q275" s="359"/>
      <c r="R275" s="165"/>
      <c r="S275" s="165"/>
      <c r="T275" s="151"/>
      <c r="U275" s="165"/>
    </row>
    <row r="276" spans="1:21" s="147" customFormat="1" ht="18" customHeight="1">
      <c r="A276" s="144" t="s">
        <v>742</v>
      </c>
      <c r="B276" s="144" t="s">
        <v>381</v>
      </c>
      <c r="C276" s="144" t="s">
        <v>186</v>
      </c>
      <c r="D276" s="145" t="s">
        <v>382</v>
      </c>
      <c r="E276" s="446">
        <f>'Додаток 7'!H188</f>
        <v>193100</v>
      </c>
      <c r="F276" s="446">
        <f t="shared" si="96"/>
        <v>193100</v>
      </c>
      <c r="G276" s="446">
        <v>0</v>
      </c>
      <c r="H276" s="446">
        <v>0</v>
      </c>
      <c r="I276" s="446">
        <v>0</v>
      </c>
      <c r="J276" s="446">
        <v>0</v>
      </c>
      <c r="K276" s="446">
        <v>0</v>
      </c>
      <c r="L276" s="449">
        <f t="shared" si="110"/>
        <v>0</v>
      </c>
      <c r="M276" s="446">
        <v>0</v>
      </c>
      <c r="N276" s="446">
        <v>0</v>
      </c>
      <c r="O276" s="446">
        <v>0</v>
      </c>
      <c r="P276" s="446">
        <f t="shared" si="91"/>
        <v>193100</v>
      </c>
      <c r="Q276" s="359"/>
      <c r="R276" s="146"/>
      <c r="S276" s="146"/>
      <c r="T276" s="146"/>
      <c r="U276" s="146"/>
    </row>
    <row r="277" spans="1:21" s="147" customFormat="1" ht="16.5">
      <c r="A277" s="159" t="s">
        <v>464</v>
      </c>
      <c r="B277" s="159"/>
      <c r="C277" s="159"/>
      <c r="D277" s="160" t="s">
        <v>125</v>
      </c>
      <c r="E277" s="161">
        <f>E279+E280+E282</f>
        <v>116626900</v>
      </c>
      <c r="F277" s="161">
        <f t="shared" si="96"/>
        <v>116626900</v>
      </c>
      <c r="G277" s="161">
        <f t="shared" ref="G277:O277" si="119">G279+G280+G282</f>
        <v>13140400</v>
      </c>
      <c r="H277" s="161">
        <f t="shared" si="119"/>
        <v>461500</v>
      </c>
      <c r="I277" s="161">
        <f t="shared" si="119"/>
        <v>0</v>
      </c>
      <c r="J277" s="161">
        <f t="shared" si="119"/>
        <v>0</v>
      </c>
      <c r="K277" s="161">
        <f t="shared" si="119"/>
        <v>0</v>
      </c>
      <c r="L277" s="161">
        <f t="shared" si="110"/>
        <v>0</v>
      </c>
      <c r="M277" s="161">
        <f t="shared" si="119"/>
        <v>0</v>
      </c>
      <c r="N277" s="161">
        <f t="shared" si="119"/>
        <v>0</v>
      </c>
      <c r="O277" s="161">
        <f t="shared" si="119"/>
        <v>0</v>
      </c>
      <c r="P277" s="161">
        <f t="shared" si="91"/>
        <v>116626900</v>
      </c>
      <c r="Q277" s="555"/>
      <c r="R277" s="146"/>
      <c r="S277" s="146"/>
      <c r="T277" s="146"/>
      <c r="U277" s="146"/>
    </row>
    <row r="278" spans="1:21" s="147" customFormat="1" ht="16.5">
      <c r="A278" s="159" t="s">
        <v>465</v>
      </c>
      <c r="B278" s="159"/>
      <c r="C278" s="159"/>
      <c r="D278" s="162" t="s">
        <v>125</v>
      </c>
      <c r="E278" s="161"/>
      <c r="F278" s="161"/>
      <c r="G278" s="161"/>
      <c r="H278" s="161"/>
      <c r="I278" s="161"/>
      <c r="J278" s="161"/>
      <c r="K278" s="161"/>
      <c r="L278" s="161"/>
      <c r="M278" s="161"/>
      <c r="N278" s="161"/>
      <c r="O278" s="161"/>
      <c r="P278" s="161"/>
      <c r="Q278" s="555"/>
      <c r="R278" s="146"/>
      <c r="S278" s="146"/>
      <c r="T278" s="146"/>
      <c r="U278" s="146"/>
    </row>
    <row r="279" spans="1:21" s="147" customFormat="1" ht="31.5" customHeight="1">
      <c r="A279" s="144" t="s">
        <v>466</v>
      </c>
      <c r="B279" s="144" t="s">
        <v>280</v>
      </c>
      <c r="C279" s="144" t="s">
        <v>25</v>
      </c>
      <c r="D279" s="145" t="s">
        <v>217</v>
      </c>
      <c r="E279" s="446">
        <v>17695700</v>
      </c>
      <c r="F279" s="446">
        <f t="shared" si="96"/>
        <v>17695700</v>
      </c>
      <c r="G279" s="446">
        <v>13140400</v>
      </c>
      <c r="H279" s="446">
        <v>461500</v>
      </c>
      <c r="I279" s="446">
        <v>0</v>
      </c>
      <c r="J279" s="446">
        <v>0</v>
      </c>
      <c r="K279" s="446">
        <v>0</v>
      </c>
      <c r="L279" s="446">
        <f t="shared" si="110"/>
        <v>0</v>
      </c>
      <c r="M279" s="446">
        <v>0</v>
      </c>
      <c r="N279" s="446">
        <f>J279</f>
        <v>0</v>
      </c>
      <c r="O279" s="446">
        <f>N279</f>
        <v>0</v>
      </c>
      <c r="P279" s="446">
        <f t="shared" ref="P279:P311" si="120">J279+E279</f>
        <v>17695700</v>
      </c>
      <c r="Q279" s="359"/>
      <c r="R279" s="146"/>
      <c r="S279" s="146"/>
      <c r="T279" s="146"/>
      <c r="U279" s="146"/>
    </row>
    <row r="280" spans="1:21" s="147" customFormat="1" ht="30">
      <c r="A280" s="144" t="s">
        <v>467</v>
      </c>
      <c r="B280" s="144" t="s">
        <v>175</v>
      </c>
      <c r="C280" s="144"/>
      <c r="D280" s="145" t="s">
        <v>369</v>
      </c>
      <c r="E280" s="446">
        <f>E281</f>
        <v>3146000</v>
      </c>
      <c r="F280" s="446">
        <f t="shared" si="96"/>
        <v>3146000</v>
      </c>
      <c r="G280" s="446">
        <f t="shared" ref="G280" si="121">G281</f>
        <v>0</v>
      </c>
      <c r="H280" s="446">
        <f t="shared" ref="H280" si="122">H281</f>
        <v>0</v>
      </c>
      <c r="I280" s="446">
        <f t="shared" ref="I280" si="123">I281</f>
        <v>0</v>
      </c>
      <c r="J280" s="446">
        <f t="shared" ref="J280" si="124">J281</f>
        <v>0</v>
      </c>
      <c r="K280" s="446">
        <f t="shared" ref="K280" si="125">K281</f>
        <v>0</v>
      </c>
      <c r="L280" s="446">
        <f t="shared" ref="L280" si="126">L281</f>
        <v>0</v>
      </c>
      <c r="M280" s="446">
        <f t="shared" ref="M280" si="127">M281</f>
        <v>0</v>
      </c>
      <c r="N280" s="446">
        <f t="shared" ref="N280" si="128">N281</f>
        <v>0</v>
      </c>
      <c r="O280" s="446">
        <f t="shared" ref="O280" si="129">O281</f>
        <v>0</v>
      </c>
      <c r="P280" s="446">
        <f t="shared" si="120"/>
        <v>3146000</v>
      </c>
      <c r="Q280" s="603"/>
      <c r="R280" s="146"/>
      <c r="S280" s="146"/>
      <c r="T280" s="146"/>
      <c r="U280" s="146"/>
    </row>
    <row r="281" spans="1:21" s="147" customFormat="1" ht="15" customHeight="1">
      <c r="A281" s="144" t="s">
        <v>560</v>
      </c>
      <c r="B281" s="447" t="s">
        <v>553</v>
      </c>
      <c r="C281" s="447" t="s">
        <v>176</v>
      </c>
      <c r="D281" s="448" t="s">
        <v>557</v>
      </c>
      <c r="E281" s="449">
        <f>'Додаток 7'!H191+'Додаток 7'!H192</f>
        <v>3146000</v>
      </c>
      <c r="F281" s="449">
        <f t="shared" si="96"/>
        <v>3146000</v>
      </c>
      <c r="G281" s="449">
        <v>0</v>
      </c>
      <c r="H281" s="449">
        <v>0</v>
      </c>
      <c r="I281" s="449">
        <v>0</v>
      </c>
      <c r="J281" s="449">
        <v>0</v>
      </c>
      <c r="K281" s="449">
        <v>0</v>
      </c>
      <c r="L281" s="449">
        <f t="shared" ref="L281" si="130">J281-O281</f>
        <v>0</v>
      </c>
      <c r="M281" s="449">
        <v>0</v>
      </c>
      <c r="N281" s="449">
        <v>0</v>
      </c>
      <c r="O281" s="449">
        <v>0</v>
      </c>
      <c r="P281" s="449">
        <f t="shared" si="120"/>
        <v>3146000</v>
      </c>
      <c r="Q281" s="603"/>
      <c r="R281" s="146"/>
      <c r="S281" s="146"/>
      <c r="T281" s="146"/>
      <c r="U281" s="146"/>
    </row>
    <row r="282" spans="1:21" s="166" customFormat="1" ht="16.5">
      <c r="A282" s="144" t="s">
        <v>540</v>
      </c>
      <c r="B282" s="144" t="s">
        <v>368</v>
      </c>
      <c r="C282" s="144" t="s">
        <v>177</v>
      </c>
      <c r="D282" s="145" t="s">
        <v>566</v>
      </c>
      <c r="E282" s="446">
        <f>'Додаток 7'!H193+'Додаток 7'!H194+'Додаток 7'!H195</f>
        <v>95785200</v>
      </c>
      <c r="F282" s="446">
        <f t="shared" si="96"/>
        <v>95785200</v>
      </c>
      <c r="G282" s="446">
        <v>0</v>
      </c>
      <c r="H282" s="446">
        <v>0</v>
      </c>
      <c r="I282" s="446">
        <v>0</v>
      </c>
      <c r="J282" s="446">
        <v>0</v>
      </c>
      <c r="K282" s="446">
        <v>0</v>
      </c>
      <c r="L282" s="446">
        <f t="shared" si="110"/>
        <v>0</v>
      </c>
      <c r="M282" s="446">
        <v>0</v>
      </c>
      <c r="N282" s="446">
        <f>J282</f>
        <v>0</v>
      </c>
      <c r="O282" s="446">
        <f>N282</f>
        <v>0</v>
      </c>
      <c r="P282" s="446">
        <f t="shared" si="120"/>
        <v>95785200</v>
      </c>
      <c r="Q282" s="359"/>
      <c r="R282" s="165"/>
      <c r="S282" s="165"/>
      <c r="T282" s="151"/>
      <c r="U282" s="165"/>
    </row>
    <row r="283" spans="1:21" s="147" customFormat="1" ht="16.5">
      <c r="A283" s="159" t="s">
        <v>468</v>
      </c>
      <c r="B283" s="159"/>
      <c r="C283" s="159"/>
      <c r="D283" s="160" t="s">
        <v>126</v>
      </c>
      <c r="E283" s="161">
        <f>E285+E286+E288+E289</f>
        <v>108353900</v>
      </c>
      <c r="F283" s="161">
        <f t="shared" ref="F283:P283" si="131">F285+F286+F288+F289</f>
        <v>108353900</v>
      </c>
      <c r="G283" s="161">
        <f t="shared" si="131"/>
        <v>12527600</v>
      </c>
      <c r="H283" s="161">
        <f t="shared" si="131"/>
        <v>440400</v>
      </c>
      <c r="I283" s="161">
        <f t="shared" si="131"/>
        <v>0</v>
      </c>
      <c r="J283" s="161">
        <f t="shared" si="131"/>
        <v>0</v>
      </c>
      <c r="K283" s="161">
        <f t="shared" si="131"/>
        <v>0</v>
      </c>
      <c r="L283" s="161">
        <f t="shared" si="131"/>
        <v>0</v>
      </c>
      <c r="M283" s="161">
        <f t="shared" si="131"/>
        <v>0</v>
      </c>
      <c r="N283" s="161">
        <f t="shared" si="131"/>
        <v>0</v>
      </c>
      <c r="O283" s="161">
        <f t="shared" si="131"/>
        <v>0</v>
      </c>
      <c r="P283" s="161">
        <f t="shared" si="131"/>
        <v>108353900</v>
      </c>
      <c r="Q283" s="555"/>
      <c r="R283" s="146"/>
      <c r="S283" s="146"/>
      <c r="T283" s="146"/>
      <c r="U283" s="146"/>
    </row>
    <row r="284" spans="1:21" s="147" customFormat="1" ht="16.5">
      <c r="A284" s="159" t="s">
        <v>469</v>
      </c>
      <c r="B284" s="159"/>
      <c r="C284" s="159"/>
      <c r="D284" s="162" t="s">
        <v>126</v>
      </c>
      <c r="E284" s="161"/>
      <c r="F284" s="161"/>
      <c r="G284" s="161"/>
      <c r="H284" s="161"/>
      <c r="I284" s="161"/>
      <c r="J284" s="161"/>
      <c r="K284" s="161"/>
      <c r="L284" s="161"/>
      <c r="M284" s="161"/>
      <c r="N284" s="161"/>
      <c r="O284" s="161"/>
      <c r="P284" s="161"/>
      <c r="Q284" s="555"/>
      <c r="R284" s="146"/>
      <c r="S284" s="146"/>
      <c r="T284" s="146"/>
      <c r="U284" s="146"/>
    </row>
    <row r="285" spans="1:21" s="147" customFormat="1" ht="31.5" customHeight="1">
      <c r="A285" s="144" t="s">
        <v>470</v>
      </c>
      <c r="B285" s="144" t="s">
        <v>280</v>
      </c>
      <c r="C285" s="144" t="s">
        <v>25</v>
      </c>
      <c r="D285" s="145" t="s">
        <v>217</v>
      </c>
      <c r="E285" s="446">
        <v>16846500</v>
      </c>
      <c r="F285" s="446">
        <f t="shared" si="96"/>
        <v>16846500</v>
      </c>
      <c r="G285" s="446">
        <v>12527600</v>
      </c>
      <c r="H285" s="446">
        <v>388500</v>
      </c>
      <c r="I285" s="446">
        <v>0</v>
      </c>
      <c r="J285" s="446">
        <v>0</v>
      </c>
      <c r="K285" s="446">
        <v>0</v>
      </c>
      <c r="L285" s="446">
        <f t="shared" si="110"/>
        <v>0</v>
      </c>
      <c r="M285" s="446">
        <v>0</v>
      </c>
      <c r="N285" s="446">
        <f>J285</f>
        <v>0</v>
      </c>
      <c r="O285" s="446">
        <f>N285</f>
        <v>0</v>
      </c>
      <c r="P285" s="446">
        <f t="shared" si="120"/>
        <v>16846500</v>
      </c>
      <c r="Q285" s="555"/>
      <c r="R285" s="146"/>
      <c r="S285" s="146"/>
      <c r="T285" s="146"/>
      <c r="U285" s="146"/>
    </row>
    <row r="286" spans="1:21" s="147" customFormat="1" ht="30">
      <c r="A286" s="144" t="s">
        <v>471</v>
      </c>
      <c r="B286" s="144" t="s">
        <v>175</v>
      </c>
      <c r="C286" s="144"/>
      <c r="D286" s="145" t="s">
        <v>369</v>
      </c>
      <c r="E286" s="446">
        <f>E287</f>
        <v>2146000</v>
      </c>
      <c r="F286" s="446">
        <f t="shared" si="96"/>
        <v>2146000</v>
      </c>
      <c r="G286" s="446">
        <f t="shared" ref="G286" si="132">G287</f>
        <v>0</v>
      </c>
      <c r="H286" s="446">
        <f t="shared" ref="H286" si="133">H287</f>
        <v>0</v>
      </c>
      <c r="I286" s="446">
        <f t="shared" ref="I286" si="134">I287</f>
        <v>0</v>
      </c>
      <c r="J286" s="446">
        <f t="shared" ref="J286" si="135">J287</f>
        <v>0</v>
      </c>
      <c r="K286" s="446">
        <f t="shared" ref="K286" si="136">K287</f>
        <v>0</v>
      </c>
      <c r="L286" s="446">
        <f t="shared" ref="L286" si="137">L287</f>
        <v>0</v>
      </c>
      <c r="M286" s="446">
        <f t="shared" ref="M286" si="138">M287</f>
        <v>0</v>
      </c>
      <c r="N286" s="446">
        <f t="shared" ref="N286" si="139">N287</f>
        <v>0</v>
      </c>
      <c r="O286" s="446">
        <f t="shared" ref="O286" si="140">O287</f>
        <v>0</v>
      </c>
      <c r="P286" s="446">
        <f t="shared" si="120"/>
        <v>2146000</v>
      </c>
      <c r="Q286" s="603"/>
      <c r="R286" s="146"/>
      <c r="S286" s="146"/>
      <c r="T286" s="146"/>
      <c r="U286" s="146"/>
    </row>
    <row r="287" spans="1:21" s="147" customFormat="1" ht="18" customHeight="1">
      <c r="A287" s="144" t="s">
        <v>561</v>
      </c>
      <c r="B287" s="447" t="s">
        <v>553</v>
      </c>
      <c r="C287" s="447" t="s">
        <v>176</v>
      </c>
      <c r="D287" s="448" t="s">
        <v>557</v>
      </c>
      <c r="E287" s="449">
        <f>'Додаток 7'!H198+'Додаток 7'!H199+'Додаток 7'!H200</f>
        <v>2146000</v>
      </c>
      <c r="F287" s="449">
        <f t="shared" si="96"/>
        <v>2146000</v>
      </c>
      <c r="G287" s="449">
        <v>0</v>
      </c>
      <c r="H287" s="449">
        <v>0</v>
      </c>
      <c r="I287" s="449">
        <v>0</v>
      </c>
      <c r="J287" s="449">
        <v>0</v>
      </c>
      <c r="K287" s="449">
        <v>0</v>
      </c>
      <c r="L287" s="449">
        <f t="shared" ref="L287" si="141">J287-O287</f>
        <v>0</v>
      </c>
      <c r="M287" s="449">
        <v>0</v>
      </c>
      <c r="N287" s="449">
        <v>0</v>
      </c>
      <c r="O287" s="449">
        <v>0</v>
      </c>
      <c r="P287" s="449">
        <f t="shared" si="120"/>
        <v>2146000</v>
      </c>
      <c r="Q287" s="603"/>
      <c r="R287" s="146"/>
      <c r="S287" s="146"/>
      <c r="T287" s="146"/>
      <c r="U287" s="146"/>
    </row>
    <row r="288" spans="1:21" s="166" customFormat="1" ht="16.5">
      <c r="A288" s="144" t="s">
        <v>539</v>
      </c>
      <c r="B288" s="144" t="s">
        <v>368</v>
      </c>
      <c r="C288" s="144" t="s">
        <v>177</v>
      </c>
      <c r="D288" s="145" t="s">
        <v>566</v>
      </c>
      <c r="E288" s="446">
        <f>'Додаток 7'!H201+'Додаток 7'!H202+'Додаток 7'!H203</f>
        <v>89101400</v>
      </c>
      <c r="F288" s="446">
        <f t="shared" ref="F288:F311" si="142">E288-I288</f>
        <v>89101400</v>
      </c>
      <c r="G288" s="446">
        <v>0</v>
      </c>
      <c r="H288" s="446">
        <f>9300+42600</f>
        <v>51900</v>
      </c>
      <c r="I288" s="446">
        <v>0</v>
      </c>
      <c r="J288" s="446">
        <v>0</v>
      </c>
      <c r="K288" s="446"/>
      <c r="L288" s="446">
        <f t="shared" si="110"/>
        <v>0</v>
      </c>
      <c r="M288" s="446">
        <v>0</v>
      </c>
      <c r="N288" s="446">
        <f>J288</f>
        <v>0</v>
      </c>
      <c r="O288" s="446">
        <f>N288</f>
        <v>0</v>
      </c>
      <c r="P288" s="446">
        <f t="shared" si="120"/>
        <v>89101400</v>
      </c>
      <c r="Q288" s="359"/>
      <c r="R288" s="165"/>
      <c r="S288" s="165"/>
      <c r="T288" s="151"/>
      <c r="U288" s="165"/>
    </row>
    <row r="289" spans="1:21" s="166" customFormat="1" ht="16.5">
      <c r="A289" s="144" t="s">
        <v>821</v>
      </c>
      <c r="B289" s="144" t="s">
        <v>547</v>
      </c>
      <c r="C289" s="144" t="s">
        <v>548</v>
      </c>
      <c r="D289" s="145" t="s">
        <v>549</v>
      </c>
      <c r="E289" s="446">
        <f>'Додаток 7'!H204</f>
        <v>260000</v>
      </c>
      <c r="F289" s="446">
        <f t="shared" ref="F289" si="143">E289-I289</f>
        <v>260000</v>
      </c>
      <c r="G289" s="446">
        <v>0</v>
      </c>
      <c r="H289" s="446">
        <v>0</v>
      </c>
      <c r="I289" s="446">
        <v>0</v>
      </c>
      <c r="J289" s="446">
        <v>0</v>
      </c>
      <c r="K289" s="446">
        <v>0</v>
      </c>
      <c r="L289" s="446">
        <f t="shared" si="110"/>
        <v>0</v>
      </c>
      <c r="M289" s="446">
        <v>0</v>
      </c>
      <c r="N289" s="446">
        <v>0</v>
      </c>
      <c r="O289" s="446">
        <v>0</v>
      </c>
      <c r="P289" s="446">
        <f t="shared" ref="P289" si="144">J289+E289</f>
        <v>260000</v>
      </c>
      <c r="Q289" s="359"/>
      <c r="R289" s="165"/>
      <c r="S289" s="165"/>
      <c r="T289" s="151"/>
      <c r="U289" s="165"/>
    </row>
    <row r="290" spans="1:21" s="147" customFormat="1" ht="16.5">
      <c r="A290" s="159" t="s">
        <v>472</v>
      </c>
      <c r="B290" s="159"/>
      <c r="C290" s="159"/>
      <c r="D290" s="160" t="s">
        <v>127</v>
      </c>
      <c r="E290" s="161">
        <f>E292+E293+E295</f>
        <v>120528000</v>
      </c>
      <c r="F290" s="161">
        <f t="shared" si="142"/>
        <v>120528000</v>
      </c>
      <c r="G290" s="161">
        <f t="shared" ref="G290:O290" si="145">G292+G293+G295</f>
        <v>13093100</v>
      </c>
      <c r="H290" s="161">
        <f t="shared" si="145"/>
        <v>560600</v>
      </c>
      <c r="I290" s="161">
        <f t="shared" si="145"/>
        <v>0</v>
      </c>
      <c r="J290" s="161">
        <f t="shared" si="145"/>
        <v>228400</v>
      </c>
      <c r="K290" s="161">
        <f t="shared" si="145"/>
        <v>0</v>
      </c>
      <c r="L290" s="161">
        <f t="shared" si="145"/>
        <v>228400</v>
      </c>
      <c r="M290" s="161">
        <f t="shared" si="145"/>
        <v>0</v>
      </c>
      <c r="N290" s="161">
        <f t="shared" si="145"/>
        <v>77000</v>
      </c>
      <c r="O290" s="161">
        <f t="shared" si="145"/>
        <v>0</v>
      </c>
      <c r="P290" s="161">
        <f t="shared" si="120"/>
        <v>120756400</v>
      </c>
      <c r="Q290" s="359"/>
      <c r="R290" s="146"/>
      <c r="S290" s="146"/>
      <c r="T290" s="146"/>
      <c r="U290" s="146"/>
    </row>
    <row r="291" spans="1:21" s="147" customFormat="1" ht="16.5">
      <c r="A291" s="159" t="s">
        <v>473</v>
      </c>
      <c r="B291" s="159"/>
      <c r="C291" s="159"/>
      <c r="D291" s="162" t="s">
        <v>127</v>
      </c>
      <c r="E291" s="161"/>
      <c r="F291" s="161"/>
      <c r="G291" s="161"/>
      <c r="H291" s="161"/>
      <c r="I291" s="161"/>
      <c r="J291" s="161"/>
      <c r="K291" s="161"/>
      <c r="L291" s="161"/>
      <c r="M291" s="161"/>
      <c r="N291" s="161"/>
      <c r="O291" s="161"/>
      <c r="P291" s="161"/>
      <c r="Q291" s="359"/>
      <c r="R291" s="146"/>
      <c r="S291" s="146"/>
      <c r="T291" s="146"/>
      <c r="U291" s="146"/>
    </row>
    <row r="292" spans="1:21" s="147" customFormat="1" ht="31.5" customHeight="1">
      <c r="A292" s="144" t="s">
        <v>474</v>
      </c>
      <c r="B292" s="144" t="s">
        <v>280</v>
      </c>
      <c r="C292" s="144" t="s">
        <v>25</v>
      </c>
      <c r="D292" s="145" t="s">
        <v>217</v>
      </c>
      <c r="E292" s="446">
        <v>17951800</v>
      </c>
      <c r="F292" s="446">
        <f t="shared" si="142"/>
        <v>17951800</v>
      </c>
      <c r="G292" s="446">
        <v>13093100</v>
      </c>
      <c r="H292" s="446">
        <v>540600</v>
      </c>
      <c r="I292" s="446">
        <v>0</v>
      </c>
      <c r="J292" s="446">
        <v>228400</v>
      </c>
      <c r="K292" s="446">
        <v>0</v>
      </c>
      <c r="L292" s="446">
        <f>J292-O292</f>
        <v>228400</v>
      </c>
      <c r="M292" s="446">
        <v>0</v>
      </c>
      <c r="N292" s="446">
        <v>77000</v>
      </c>
      <c r="O292" s="446">
        <v>0</v>
      </c>
      <c r="P292" s="446">
        <f t="shared" si="120"/>
        <v>18180200</v>
      </c>
      <c r="Q292" s="555"/>
      <c r="R292" s="146"/>
      <c r="S292" s="146"/>
      <c r="T292" s="146"/>
      <c r="U292" s="146"/>
    </row>
    <row r="293" spans="1:21" s="147" customFormat="1" ht="30">
      <c r="A293" s="144" t="s">
        <v>475</v>
      </c>
      <c r="B293" s="144" t="s">
        <v>175</v>
      </c>
      <c r="C293" s="144"/>
      <c r="D293" s="145" t="s">
        <v>369</v>
      </c>
      <c r="E293" s="446">
        <f>E294</f>
        <v>3219000</v>
      </c>
      <c r="F293" s="446">
        <f t="shared" si="142"/>
        <v>3219000</v>
      </c>
      <c r="G293" s="446">
        <f t="shared" ref="G293" si="146">G294</f>
        <v>0</v>
      </c>
      <c r="H293" s="446">
        <f t="shared" ref="H293" si="147">H294</f>
        <v>0</v>
      </c>
      <c r="I293" s="446">
        <f t="shared" ref="I293" si="148">I294</f>
        <v>0</v>
      </c>
      <c r="J293" s="446">
        <f t="shared" ref="J293" si="149">J294</f>
        <v>0</v>
      </c>
      <c r="K293" s="446">
        <v>0</v>
      </c>
      <c r="L293" s="446">
        <f t="shared" ref="L293" si="150">L294</f>
        <v>0</v>
      </c>
      <c r="M293" s="446">
        <f t="shared" ref="M293" si="151">M294</f>
        <v>0</v>
      </c>
      <c r="N293" s="446">
        <f t="shared" ref="N293" si="152">N294</f>
        <v>0</v>
      </c>
      <c r="O293" s="446">
        <f t="shared" ref="O293" si="153">O294</f>
        <v>0</v>
      </c>
      <c r="P293" s="446">
        <f t="shared" si="120"/>
        <v>3219000</v>
      </c>
      <c r="Q293" s="603"/>
      <c r="R293" s="146"/>
      <c r="S293" s="146"/>
      <c r="T293" s="146"/>
      <c r="U293" s="146"/>
    </row>
    <row r="294" spans="1:21" s="147" customFormat="1" ht="18" customHeight="1">
      <c r="A294" s="144" t="s">
        <v>562</v>
      </c>
      <c r="B294" s="447" t="s">
        <v>553</v>
      </c>
      <c r="C294" s="447" t="s">
        <v>176</v>
      </c>
      <c r="D294" s="448" t="s">
        <v>557</v>
      </c>
      <c r="E294" s="449">
        <f>'Додаток 7'!H212</f>
        <v>3219000</v>
      </c>
      <c r="F294" s="449">
        <f t="shared" si="142"/>
        <v>3219000</v>
      </c>
      <c r="G294" s="449">
        <v>0</v>
      </c>
      <c r="H294" s="449">
        <v>0</v>
      </c>
      <c r="I294" s="449">
        <v>0</v>
      </c>
      <c r="J294" s="449">
        <v>0</v>
      </c>
      <c r="K294" s="449">
        <v>0</v>
      </c>
      <c r="L294" s="449">
        <f t="shared" ref="L294" si="154">J294-O294</f>
        <v>0</v>
      </c>
      <c r="M294" s="449">
        <v>0</v>
      </c>
      <c r="N294" s="449">
        <v>0</v>
      </c>
      <c r="O294" s="449">
        <v>0</v>
      </c>
      <c r="P294" s="449">
        <f t="shared" si="120"/>
        <v>3219000</v>
      </c>
      <c r="Q294" s="603"/>
      <c r="R294" s="146"/>
      <c r="S294" s="146"/>
      <c r="T294" s="146"/>
      <c r="U294" s="146"/>
    </row>
    <row r="295" spans="1:21" s="166" customFormat="1" ht="18.75" customHeight="1">
      <c r="A295" s="144" t="s">
        <v>544</v>
      </c>
      <c r="B295" s="144" t="s">
        <v>368</v>
      </c>
      <c r="C295" s="144" t="s">
        <v>177</v>
      </c>
      <c r="D295" s="145" t="s">
        <v>566</v>
      </c>
      <c r="E295" s="446">
        <f>'Додаток 7'!H208+'Додаток 7'!H209</f>
        <v>99357200</v>
      </c>
      <c r="F295" s="446">
        <f t="shared" si="142"/>
        <v>99357200</v>
      </c>
      <c r="G295" s="446">
        <v>0</v>
      </c>
      <c r="H295" s="446">
        <v>20000</v>
      </c>
      <c r="I295" s="446">
        <v>0</v>
      </c>
      <c r="J295" s="446">
        <v>0</v>
      </c>
      <c r="K295" s="446">
        <v>0</v>
      </c>
      <c r="L295" s="446">
        <f t="shared" si="110"/>
        <v>0</v>
      </c>
      <c r="M295" s="446">
        <v>0</v>
      </c>
      <c r="N295" s="446">
        <f>J295</f>
        <v>0</v>
      </c>
      <c r="O295" s="446">
        <f>N295</f>
        <v>0</v>
      </c>
      <c r="P295" s="446">
        <f t="shared" si="120"/>
        <v>99357200</v>
      </c>
      <c r="Q295" s="555"/>
      <c r="R295" s="165"/>
      <c r="S295" s="165"/>
      <c r="T295" s="151"/>
      <c r="U295" s="165"/>
    </row>
    <row r="296" spans="1:21" s="147" customFormat="1" ht="16.5">
      <c r="A296" s="159" t="s">
        <v>237</v>
      </c>
      <c r="B296" s="159"/>
      <c r="C296" s="159"/>
      <c r="D296" s="160" t="s">
        <v>128</v>
      </c>
      <c r="E296" s="161">
        <f>E298+E299+E301</f>
        <v>122598000</v>
      </c>
      <c r="F296" s="161">
        <f t="shared" si="142"/>
        <v>122598000</v>
      </c>
      <c r="G296" s="161">
        <f t="shared" ref="G296:O296" si="155">G298+G299+G301</f>
        <v>13412800</v>
      </c>
      <c r="H296" s="161">
        <f t="shared" si="155"/>
        <v>658200</v>
      </c>
      <c r="I296" s="161">
        <f t="shared" si="155"/>
        <v>0</v>
      </c>
      <c r="J296" s="161">
        <f t="shared" si="155"/>
        <v>0</v>
      </c>
      <c r="K296" s="161">
        <f t="shared" si="155"/>
        <v>0</v>
      </c>
      <c r="L296" s="161">
        <f t="shared" si="110"/>
        <v>0</v>
      </c>
      <c r="M296" s="161">
        <f t="shared" si="155"/>
        <v>0</v>
      </c>
      <c r="N296" s="161">
        <f t="shared" si="155"/>
        <v>0</v>
      </c>
      <c r="O296" s="161">
        <f t="shared" si="155"/>
        <v>0</v>
      </c>
      <c r="P296" s="161">
        <f t="shared" si="120"/>
        <v>122598000</v>
      </c>
      <c r="Q296" s="555"/>
      <c r="R296" s="146"/>
      <c r="S296" s="146"/>
      <c r="T296" s="146"/>
      <c r="U296" s="146"/>
    </row>
    <row r="297" spans="1:21" s="147" customFormat="1" ht="16.5">
      <c r="A297" s="159" t="s">
        <v>241</v>
      </c>
      <c r="B297" s="159"/>
      <c r="C297" s="159"/>
      <c r="D297" s="162" t="s">
        <v>128</v>
      </c>
      <c r="E297" s="161"/>
      <c r="F297" s="161"/>
      <c r="G297" s="161"/>
      <c r="H297" s="161"/>
      <c r="I297" s="161"/>
      <c r="J297" s="161"/>
      <c r="K297" s="161"/>
      <c r="L297" s="161"/>
      <c r="M297" s="161"/>
      <c r="N297" s="161"/>
      <c r="O297" s="161"/>
      <c r="P297" s="161"/>
      <c r="Q297" s="359"/>
      <c r="R297" s="146"/>
      <c r="S297" s="146"/>
      <c r="T297" s="146"/>
      <c r="U297" s="146"/>
    </row>
    <row r="298" spans="1:21" s="147" customFormat="1" ht="31.5" customHeight="1">
      <c r="A298" s="144" t="s">
        <v>476</v>
      </c>
      <c r="B298" s="144" t="s">
        <v>280</v>
      </c>
      <c r="C298" s="144" t="s">
        <v>25</v>
      </c>
      <c r="D298" s="145" t="s">
        <v>217</v>
      </c>
      <c r="E298" s="446">
        <v>18339300</v>
      </c>
      <c r="F298" s="446">
        <f t="shared" si="142"/>
        <v>18339300</v>
      </c>
      <c r="G298" s="446">
        <v>13412800</v>
      </c>
      <c r="H298" s="446">
        <v>617300</v>
      </c>
      <c r="I298" s="446">
        <v>0</v>
      </c>
      <c r="J298" s="446">
        <v>0</v>
      </c>
      <c r="K298" s="446">
        <v>0</v>
      </c>
      <c r="L298" s="446">
        <f t="shared" si="110"/>
        <v>0</v>
      </c>
      <c r="M298" s="446">
        <v>0</v>
      </c>
      <c r="N298" s="446">
        <f>J298</f>
        <v>0</v>
      </c>
      <c r="O298" s="446">
        <f>N298</f>
        <v>0</v>
      </c>
      <c r="P298" s="446">
        <f t="shared" si="120"/>
        <v>18339300</v>
      </c>
      <c r="Q298" s="359"/>
      <c r="R298" s="146"/>
      <c r="S298" s="146"/>
      <c r="T298" s="146"/>
      <c r="U298" s="146"/>
    </row>
    <row r="299" spans="1:21" s="147" customFormat="1" ht="30">
      <c r="A299" s="144" t="s">
        <v>477</v>
      </c>
      <c r="B299" s="144" t="s">
        <v>175</v>
      </c>
      <c r="C299" s="144"/>
      <c r="D299" s="145" t="s">
        <v>369</v>
      </c>
      <c r="E299" s="446">
        <f>E300</f>
        <v>3219000</v>
      </c>
      <c r="F299" s="446">
        <f t="shared" si="142"/>
        <v>3219000</v>
      </c>
      <c r="G299" s="446">
        <f t="shared" ref="G299" si="156">G300</f>
        <v>0</v>
      </c>
      <c r="H299" s="446">
        <f t="shared" ref="H299" si="157">H300</f>
        <v>0</v>
      </c>
      <c r="I299" s="446">
        <f t="shared" ref="I299" si="158">I300</f>
        <v>0</v>
      </c>
      <c r="J299" s="446">
        <f t="shared" ref="J299" si="159">J300</f>
        <v>0</v>
      </c>
      <c r="K299" s="446">
        <f t="shared" ref="K299" si="160">K300</f>
        <v>0</v>
      </c>
      <c r="L299" s="446">
        <f t="shared" ref="L299" si="161">L300</f>
        <v>0</v>
      </c>
      <c r="M299" s="446">
        <f t="shared" ref="M299" si="162">M300</f>
        <v>0</v>
      </c>
      <c r="N299" s="446">
        <f t="shared" ref="N299" si="163">N300</f>
        <v>0</v>
      </c>
      <c r="O299" s="446">
        <f t="shared" ref="O299" si="164">O300</f>
        <v>0</v>
      </c>
      <c r="P299" s="446">
        <f t="shared" si="120"/>
        <v>3219000</v>
      </c>
      <c r="Q299" s="603"/>
      <c r="R299" s="146"/>
      <c r="S299" s="146"/>
      <c r="T299" s="146"/>
      <c r="U299" s="146"/>
    </row>
    <row r="300" spans="1:21" s="147" customFormat="1" ht="18" customHeight="1">
      <c r="A300" s="144" t="s">
        <v>563</v>
      </c>
      <c r="B300" s="447" t="s">
        <v>553</v>
      </c>
      <c r="C300" s="447" t="s">
        <v>176</v>
      </c>
      <c r="D300" s="448" t="s">
        <v>557</v>
      </c>
      <c r="E300" s="449">
        <f>'Додаток 7'!H212</f>
        <v>3219000</v>
      </c>
      <c r="F300" s="449">
        <f t="shared" si="142"/>
        <v>3219000</v>
      </c>
      <c r="G300" s="449">
        <v>0</v>
      </c>
      <c r="H300" s="449">
        <v>0</v>
      </c>
      <c r="I300" s="449">
        <v>0</v>
      </c>
      <c r="J300" s="449">
        <v>0</v>
      </c>
      <c r="K300" s="449">
        <v>0</v>
      </c>
      <c r="L300" s="449">
        <f t="shared" ref="L300" si="165">J300-O300</f>
        <v>0</v>
      </c>
      <c r="M300" s="449">
        <v>0</v>
      </c>
      <c r="N300" s="449">
        <v>0</v>
      </c>
      <c r="O300" s="449">
        <v>0</v>
      </c>
      <c r="P300" s="449">
        <f t="shared" si="120"/>
        <v>3219000</v>
      </c>
      <c r="Q300" s="603"/>
      <c r="R300" s="146"/>
      <c r="S300" s="146"/>
      <c r="T300" s="146"/>
      <c r="U300" s="146"/>
    </row>
    <row r="301" spans="1:21" s="166" customFormat="1" ht="17.25" customHeight="1">
      <c r="A301" s="144" t="s">
        <v>542</v>
      </c>
      <c r="B301" s="144" t="s">
        <v>368</v>
      </c>
      <c r="C301" s="144" t="s">
        <v>177</v>
      </c>
      <c r="D301" s="145" t="s">
        <v>566</v>
      </c>
      <c r="E301" s="446">
        <f>'Додаток 7'!H213+'Додаток 7'!H214+'Додаток 7'!H215</f>
        <v>101039700</v>
      </c>
      <c r="F301" s="446">
        <f t="shared" si="142"/>
        <v>101039700</v>
      </c>
      <c r="G301" s="446">
        <v>0</v>
      </c>
      <c r="H301" s="446">
        <f>34700+6200</f>
        <v>40900</v>
      </c>
      <c r="I301" s="446">
        <v>0</v>
      </c>
      <c r="J301" s="446">
        <v>0</v>
      </c>
      <c r="K301" s="446">
        <v>0</v>
      </c>
      <c r="L301" s="446">
        <f t="shared" ref="L301:L311" si="166">J301-O301</f>
        <v>0</v>
      </c>
      <c r="M301" s="446">
        <v>0</v>
      </c>
      <c r="N301" s="446">
        <f>J301</f>
        <v>0</v>
      </c>
      <c r="O301" s="446">
        <f>N301</f>
        <v>0</v>
      </c>
      <c r="P301" s="446">
        <f t="shared" si="120"/>
        <v>101039700</v>
      </c>
      <c r="Q301" s="555"/>
      <c r="R301" s="165"/>
      <c r="S301" s="165"/>
      <c r="T301" s="151"/>
      <c r="U301" s="165"/>
    </row>
    <row r="302" spans="1:21" s="147" customFormat="1" ht="16.5">
      <c r="A302" s="159" t="s">
        <v>270</v>
      </c>
      <c r="B302" s="159"/>
      <c r="C302" s="159"/>
      <c r="D302" s="160" t="s">
        <v>129</v>
      </c>
      <c r="E302" s="161">
        <f>E304+E305+E307+E308</f>
        <v>120391800</v>
      </c>
      <c r="F302" s="161">
        <f t="shared" si="142"/>
        <v>120391800</v>
      </c>
      <c r="G302" s="161">
        <f t="shared" ref="G302:O302" si="167">G304+G305+G307+G308</f>
        <v>12836600</v>
      </c>
      <c r="H302" s="161">
        <f t="shared" si="167"/>
        <v>409200</v>
      </c>
      <c r="I302" s="161">
        <f t="shared" si="167"/>
        <v>0</v>
      </c>
      <c r="J302" s="161">
        <f t="shared" si="167"/>
        <v>0</v>
      </c>
      <c r="K302" s="161">
        <f t="shared" si="167"/>
        <v>0</v>
      </c>
      <c r="L302" s="161">
        <f t="shared" si="166"/>
        <v>0</v>
      </c>
      <c r="M302" s="161">
        <f t="shared" si="167"/>
        <v>0</v>
      </c>
      <c r="N302" s="161">
        <f t="shared" si="167"/>
        <v>0</v>
      </c>
      <c r="O302" s="161">
        <f t="shared" si="167"/>
        <v>0</v>
      </c>
      <c r="P302" s="161">
        <f t="shared" si="120"/>
        <v>120391800</v>
      </c>
      <c r="Q302" s="605"/>
      <c r="R302" s="146"/>
      <c r="S302" s="146"/>
      <c r="T302" s="146"/>
      <c r="U302" s="146"/>
    </row>
    <row r="303" spans="1:21" s="147" customFormat="1" ht="16.5">
      <c r="A303" s="159" t="s">
        <v>271</v>
      </c>
      <c r="B303" s="159"/>
      <c r="C303" s="159"/>
      <c r="D303" s="162" t="s">
        <v>129</v>
      </c>
      <c r="E303" s="161"/>
      <c r="F303" s="161"/>
      <c r="G303" s="161"/>
      <c r="H303" s="161"/>
      <c r="I303" s="161"/>
      <c r="J303" s="161"/>
      <c r="K303" s="161"/>
      <c r="L303" s="161"/>
      <c r="M303" s="161"/>
      <c r="N303" s="161"/>
      <c r="O303" s="161"/>
      <c r="P303" s="161"/>
      <c r="Q303" s="359"/>
      <c r="R303" s="146"/>
      <c r="S303" s="146"/>
      <c r="T303" s="146"/>
      <c r="U303" s="146"/>
    </row>
    <row r="304" spans="1:21" s="147" customFormat="1" ht="33" customHeight="1">
      <c r="A304" s="144" t="s">
        <v>284</v>
      </c>
      <c r="B304" s="144" t="s">
        <v>280</v>
      </c>
      <c r="C304" s="144" t="s">
        <v>25</v>
      </c>
      <c r="D304" s="145" t="s">
        <v>217</v>
      </c>
      <c r="E304" s="446">
        <v>17216800</v>
      </c>
      <c r="F304" s="446">
        <f t="shared" si="142"/>
        <v>17216800</v>
      </c>
      <c r="G304" s="446">
        <v>12836600</v>
      </c>
      <c r="H304" s="446">
        <v>409200</v>
      </c>
      <c r="I304" s="446">
        <v>0</v>
      </c>
      <c r="J304" s="446">
        <v>0</v>
      </c>
      <c r="K304" s="446">
        <v>0</v>
      </c>
      <c r="L304" s="446">
        <f t="shared" si="166"/>
        <v>0</v>
      </c>
      <c r="M304" s="446">
        <v>0</v>
      </c>
      <c r="N304" s="446">
        <f>J304</f>
        <v>0</v>
      </c>
      <c r="O304" s="446">
        <f>N304</f>
        <v>0</v>
      </c>
      <c r="P304" s="446">
        <f t="shared" si="120"/>
        <v>17216800</v>
      </c>
      <c r="Q304" s="603"/>
      <c r="R304" s="146"/>
      <c r="S304" s="146"/>
      <c r="T304" s="146"/>
      <c r="U304" s="146"/>
    </row>
    <row r="305" spans="1:27" s="147" customFormat="1" ht="30">
      <c r="A305" s="144" t="s">
        <v>478</v>
      </c>
      <c r="B305" s="144" t="s">
        <v>175</v>
      </c>
      <c r="C305" s="144"/>
      <c r="D305" s="145" t="s">
        <v>369</v>
      </c>
      <c r="E305" s="446">
        <f>E306</f>
        <v>2414300</v>
      </c>
      <c r="F305" s="446">
        <f t="shared" si="142"/>
        <v>2414300</v>
      </c>
      <c r="G305" s="446">
        <f t="shared" ref="G305" si="168">G306</f>
        <v>0</v>
      </c>
      <c r="H305" s="446">
        <f t="shared" ref="H305" si="169">H306</f>
        <v>0</v>
      </c>
      <c r="I305" s="446">
        <f t="shared" ref="I305" si="170">I306</f>
        <v>0</v>
      </c>
      <c r="J305" s="446">
        <f t="shared" ref="J305" si="171">J306</f>
        <v>0</v>
      </c>
      <c r="K305" s="446">
        <f t="shared" ref="K305" si="172">K306</f>
        <v>0</v>
      </c>
      <c r="L305" s="446">
        <f t="shared" ref="L305" si="173">L306</f>
        <v>0</v>
      </c>
      <c r="M305" s="446">
        <f t="shared" ref="M305" si="174">M306</f>
        <v>0</v>
      </c>
      <c r="N305" s="446">
        <f t="shared" ref="N305" si="175">N306</f>
        <v>0</v>
      </c>
      <c r="O305" s="446">
        <f t="shared" ref="O305" si="176">O306</f>
        <v>0</v>
      </c>
      <c r="P305" s="446">
        <f t="shared" si="120"/>
        <v>2414300</v>
      </c>
      <c r="Q305" s="603"/>
      <c r="R305" s="146"/>
      <c r="S305" s="146"/>
      <c r="T305" s="146"/>
      <c r="U305" s="146"/>
    </row>
    <row r="306" spans="1:27" s="147" customFormat="1" ht="18" customHeight="1">
      <c r="A306" s="144" t="s">
        <v>564</v>
      </c>
      <c r="B306" s="447" t="s">
        <v>553</v>
      </c>
      <c r="C306" s="447" t="s">
        <v>176</v>
      </c>
      <c r="D306" s="448" t="s">
        <v>557</v>
      </c>
      <c r="E306" s="449">
        <f>'Додаток 7'!H218</f>
        <v>2414300</v>
      </c>
      <c r="F306" s="449">
        <f t="shared" si="142"/>
        <v>2414300</v>
      </c>
      <c r="G306" s="449">
        <v>0</v>
      </c>
      <c r="H306" s="449">
        <v>0</v>
      </c>
      <c r="I306" s="449">
        <v>0</v>
      </c>
      <c r="J306" s="449">
        <v>0</v>
      </c>
      <c r="K306" s="449">
        <v>0</v>
      </c>
      <c r="L306" s="449">
        <f t="shared" ref="L306" si="177">J306-O306</f>
        <v>0</v>
      </c>
      <c r="M306" s="449">
        <v>0</v>
      </c>
      <c r="N306" s="449">
        <v>0</v>
      </c>
      <c r="O306" s="449">
        <v>0</v>
      </c>
      <c r="P306" s="449">
        <f t="shared" si="120"/>
        <v>2414300</v>
      </c>
      <c r="Q306" s="603"/>
      <c r="R306" s="146"/>
      <c r="S306" s="146"/>
      <c r="T306" s="146"/>
      <c r="U306" s="146"/>
    </row>
    <row r="307" spans="1:27" s="166" customFormat="1" ht="18.75">
      <c r="A307" s="144" t="s">
        <v>543</v>
      </c>
      <c r="B307" s="144" t="s">
        <v>368</v>
      </c>
      <c r="C307" s="144" t="s">
        <v>177</v>
      </c>
      <c r="D307" s="145" t="s">
        <v>566</v>
      </c>
      <c r="E307" s="446">
        <f>'Додаток 7'!H219+'Додаток 7'!H220+'Додаток 7'!H221</f>
        <v>100705700</v>
      </c>
      <c r="F307" s="446">
        <f t="shared" si="142"/>
        <v>100705700</v>
      </c>
      <c r="G307" s="446">
        <v>0</v>
      </c>
      <c r="H307" s="446">
        <v>0</v>
      </c>
      <c r="I307" s="446">
        <v>0</v>
      </c>
      <c r="J307" s="446">
        <v>0</v>
      </c>
      <c r="K307" s="446">
        <v>0</v>
      </c>
      <c r="L307" s="446">
        <f t="shared" si="166"/>
        <v>0</v>
      </c>
      <c r="M307" s="446">
        <v>0</v>
      </c>
      <c r="N307" s="446">
        <f>J307</f>
        <v>0</v>
      </c>
      <c r="O307" s="446">
        <f>N307</f>
        <v>0</v>
      </c>
      <c r="P307" s="446">
        <f t="shared" si="120"/>
        <v>100705700</v>
      </c>
      <c r="Q307" s="606"/>
      <c r="R307" s="165"/>
      <c r="S307" s="165"/>
      <c r="T307" s="151"/>
      <c r="U307" s="165"/>
    </row>
    <row r="308" spans="1:27" s="166" customFormat="1" ht="20.25" customHeight="1">
      <c r="A308" s="144" t="s">
        <v>546</v>
      </c>
      <c r="B308" s="144" t="s">
        <v>547</v>
      </c>
      <c r="C308" s="144" t="s">
        <v>548</v>
      </c>
      <c r="D308" s="145" t="s">
        <v>549</v>
      </c>
      <c r="E308" s="446">
        <f>'Додаток 7'!H222</f>
        <v>55000</v>
      </c>
      <c r="F308" s="446">
        <f t="shared" si="142"/>
        <v>55000</v>
      </c>
      <c r="G308" s="446">
        <v>0</v>
      </c>
      <c r="H308" s="446">
        <v>0</v>
      </c>
      <c r="I308" s="446">
        <v>0</v>
      </c>
      <c r="J308" s="446">
        <v>0</v>
      </c>
      <c r="K308" s="446">
        <v>0</v>
      </c>
      <c r="L308" s="446">
        <f t="shared" si="166"/>
        <v>0</v>
      </c>
      <c r="M308" s="446">
        <v>0</v>
      </c>
      <c r="N308" s="446">
        <v>0</v>
      </c>
      <c r="O308" s="446">
        <v>0</v>
      </c>
      <c r="P308" s="446">
        <f t="shared" si="120"/>
        <v>55000</v>
      </c>
      <c r="Q308" s="557"/>
      <c r="R308" s="165"/>
      <c r="S308" s="165"/>
      <c r="T308" s="151"/>
      <c r="U308" s="165"/>
    </row>
    <row r="309" spans="1:27" s="147" customFormat="1" ht="18.75">
      <c r="A309" s="159" t="s">
        <v>239</v>
      </c>
      <c r="B309" s="159"/>
      <c r="C309" s="159"/>
      <c r="D309" s="160" t="s">
        <v>115</v>
      </c>
      <c r="E309" s="161">
        <f>E311</f>
        <v>552800</v>
      </c>
      <c r="F309" s="161">
        <f t="shared" si="142"/>
        <v>552800</v>
      </c>
      <c r="G309" s="161">
        <f t="shared" ref="G309:O309" si="178">G311</f>
        <v>453100</v>
      </c>
      <c r="H309" s="161">
        <f t="shared" si="178"/>
        <v>0</v>
      </c>
      <c r="I309" s="161">
        <f t="shared" si="178"/>
        <v>0</v>
      </c>
      <c r="J309" s="161">
        <f t="shared" si="178"/>
        <v>0</v>
      </c>
      <c r="K309" s="161">
        <f t="shared" si="178"/>
        <v>0</v>
      </c>
      <c r="L309" s="161">
        <f t="shared" si="178"/>
        <v>0</v>
      </c>
      <c r="M309" s="161">
        <f t="shared" si="178"/>
        <v>0</v>
      </c>
      <c r="N309" s="161">
        <f t="shared" si="178"/>
        <v>0</v>
      </c>
      <c r="O309" s="161">
        <f t="shared" si="178"/>
        <v>0</v>
      </c>
      <c r="P309" s="161">
        <f t="shared" si="120"/>
        <v>552800</v>
      </c>
      <c r="Q309" s="557"/>
      <c r="R309" s="146"/>
      <c r="S309" s="146"/>
      <c r="T309" s="146"/>
      <c r="U309" s="146"/>
    </row>
    <row r="310" spans="1:27" s="147" customFormat="1" ht="18.75">
      <c r="A310" s="159" t="s">
        <v>243</v>
      </c>
      <c r="B310" s="159"/>
      <c r="C310" s="159"/>
      <c r="D310" s="162" t="s">
        <v>115</v>
      </c>
      <c r="E310" s="161"/>
      <c r="F310" s="161"/>
      <c r="G310" s="161"/>
      <c r="H310" s="161"/>
      <c r="I310" s="161"/>
      <c r="J310" s="161"/>
      <c r="K310" s="161"/>
      <c r="L310" s="161"/>
      <c r="M310" s="161"/>
      <c r="N310" s="161"/>
      <c r="O310" s="161"/>
      <c r="P310" s="161"/>
      <c r="Q310" s="557"/>
      <c r="R310" s="146"/>
      <c r="S310" s="146"/>
      <c r="T310" s="146"/>
      <c r="U310" s="146"/>
    </row>
    <row r="311" spans="1:27" s="147" customFormat="1" ht="35.25" customHeight="1">
      <c r="A311" s="144" t="s">
        <v>287</v>
      </c>
      <c r="B311" s="144" t="s">
        <v>280</v>
      </c>
      <c r="C311" s="144" t="s">
        <v>25</v>
      </c>
      <c r="D311" s="145" t="s">
        <v>218</v>
      </c>
      <c r="E311" s="446">
        <v>552800</v>
      </c>
      <c r="F311" s="446">
        <f t="shared" si="142"/>
        <v>552800</v>
      </c>
      <c r="G311" s="446">
        <v>453100</v>
      </c>
      <c r="H311" s="446">
        <v>0</v>
      </c>
      <c r="I311" s="446">
        <v>0</v>
      </c>
      <c r="J311" s="446">
        <v>0</v>
      </c>
      <c r="K311" s="446">
        <v>0</v>
      </c>
      <c r="L311" s="446">
        <f t="shared" si="166"/>
        <v>0</v>
      </c>
      <c r="M311" s="446">
        <v>0</v>
      </c>
      <c r="N311" s="446">
        <v>0</v>
      </c>
      <c r="O311" s="446">
        <v>0</v>
      </c>
      <c r="P311" s="446">
        <f t="shared" si="120"/>
        <v>552800</v>
      </c>
      <c r="Q311" s="557"/>
      <c r="R311" s="146"/>
      <c r="S311" s="146"/>
      <c r="T311" s="146"/>
      <c r="U311" s="146"/>
    </row>
    <row r="312" spans="1:27" s="147" customFormat="1" ht="21" customHeight="1">
      <c r="A312" s="169"/>
      <c r="B312" s="169"/>
      <c r="C312" s="169"/>
      <c r="D312" s="388" t="s">
        <v>19</v>
      </c>
      <c r="E312" s="170">
        <f t="shared" ref="E312:P312" si="179">E14+E19+E28+E32+E35+E41+E44+E49+E54+E60+E64+E68+E71+E76+E86+E93+E99+E107+E112+E117+E122+E125+E148+E155+E162+E170+E189+E201+E210+E217+E236+E244+E250+E255+E270+E277+E283+E290+E296+E302+E309</f>
        <v>8500220700</v>
      </c>
      <c r="F312" s="170">
        <f t="shared" si="179"/>
        <v>8500220700</v>
      </c>
      <c r="G312" s="170">
        <f t="shared" si="179"/>
        <v>3666912100</v>
      </c>
      <c r="H312" s="170">
        <f t="shared" si="179"/>
        <v>299541900</v>
      </c>
      <c r="I312" s="170">
        <f t="shared" si="179"/>
        <v>0</v>
      </c>
      <c r="J312" s="170">
        <f t="shared" si="179"/>
        <v>2192029200</v>
      </c>
      <c r="K312" s="170">
        <f t="shared" si="179"/>
        <v>2057644800</v>
      </c>
      <c r="L312" s="170">
        <f t="shared" si="179"/>
        <v>130706600</v>
      </c>
      <c r="M312" s="170">
        <f t="shared" si="179"/>
        <v>26191150</v>
      </c>
      <c r="N312" s="170">
        <f t="shared" si="179"/>
        <v>3793800</v>
      </c>
      <c r="O312" s="170">
        <f t="shared" si="179"/>
        <v>2061322600</v>
      </c>
      <c r="P312" s="170">
        <f t="shared" si="179"/>
        <v>10692249900</v>
      </c>
      <c r="Q312" s="572"/>
      <c r="R312" s="146"/>
      <c r="S312" s="146"/>
      <c r="T312" s="146"/>
      <c r="U312" s="146"/>
    </row>
    <row r="313" spans="1:27" s="148" customFormat="1" ht="28.5" customHeight="1">
      <c r="A313" s="389"/>
      <c r="B313" s="389"/>
      <c r="C313" s="389"/>
      <c r="D313" s="390"/>
      <c r="E313" s="391"/>
      <c r="F313" s="391"/>
      <c r="G313" s="391"/>
      <c r="H313" s="391"/>
      <c r="I313" s="391"/>
      <c r="J313" s="391"/>
      <c r="K313" s="391"/>
      <c r="L313" s="391"/>
      <c r="M313" s="392"/>
      <c r="N313" s="391"/>
      <c r="O313" s="391"/>
      <c r="P313" s="391"/>
      <c r="Q313" s="607"/>
      <c r="R313" s="608"/>
      <c r="S313" s="608"/>
      <c r="T313" s="608"/>
      <c r="U313" s="609"/>
    </row>
    <row r="314" spans="1:27" s="148" customFormat="1" ht="10.5" customHeight="1">
      <c r="A314" s="389"/>
      <c r="B314" s="389"/>
      <c r="C314" s="389"/>
      <c r="D314" s="390"/>
      <c r="E314" s="391"/>
      <c r="F314" s="391"/>
      <c r="G314" s="391"/>
      <c r="H314" s="391"/>
      <c r="I314" s="391"/>
      <c r="J314" s="391"/>
      <c r="K314" s="391"/>
      <c r="L314" s="391"/>
      <c r="M314" s="392"/>
      <c r="N314" s="391"/>
      <c r="O314" s="391"/>
      <c r="P314" s="391"/>
      <c r="Q314" s="607"/>
      <c r="R314" s="608"/>
      <c r="S314" s="608"/>
      <c r="T314" s="608"/>
      <c r="U314" s="609"/>
    </row>
    <row r="315" spans="1:27" s="241" customFormat="1" ht="20.25">
      <c r="A315" s="236" t="s">
        <v>596</v>
      </c>
      <c r="B315" s="236"/>
      <c r="C315" s="236"/>
      <c r="D315" s="237"/>
      <c r="E315" s="238"/>
      <c r="F315" s="238"/>
      <c r="G315" s="239"/>
      <c r="H315" s="240"/>
      <c r="J315" s="242"/>
      <c r="K315" s="242"/>
      <c r="L315" s="243"/>
      <c r="M315" s="567" t="s">
        <v>1130</v>
      </c>
      <c r="N315" s="244"/>
      <c r="P315" s="245"/>
      <c r="Q315" s="560"/>
      <c r="R315" s="246"/>
      <c r="S315" s="246"/>
      <c r="T315" s="246"/>
      <c r="U315" s="246"/>
      <c r="V315" s="247"/>
      <c r="W315" s="248"/>
      <c r="X315" s="248"/>
      <c r="Y315" s="248"/>
      <c r="Z315" s="248"/>
      <c r="AA315" s="248"/>
    </row>
    <row r="316" spans="1:27" s="241" customFormat="1" ht="21" customHeight="1">
      <c r="A316" s="236"/>
      <c r="B316" s="236"/>
      <c r="C316" s="236"/>
      <c r="D316" s="237"/>
      <c r="E316" s="238"/>
      <c r="F316" s="238"/>
      <c r="G316" s="240"/>
      <c r="H316" s="240"/>
      <c r="I316" s="249"/>
      <c r="J316" s="242"/>
      <c r="K316" s="242"/>
      <c r="L316" s="243"/>
      <c r="M316" s="250"/>
      <c r="N316" s="244"/>
      <c r="P316" s="245"/>
      <c r="Q316" s="560"/>
      <c r="R316" s="246"/>
      <c r="S316" s="246"/>
      <c r="T316" s="246"/>
      <c r="U316" s="246"/>
      <c r="V316" s="247"/>
      <c r="W316" s="248"/>
      <c r="X316" s="248"/>
      <c r="Y316" s="248"/>
      <c r="Z316" s="248"/>
      <c r="AA316" s="248"/>
    </row>
    <row r="317" spans="1:27" s="241" customFormat="1" ht="19.5">
      <c r="A317" s="244" t="s">
        <v>94</v>
      </c>
      <c r="B317" s="244"/>
      <c r="C317" s="244"/>
      <c r="E317" s="243"/>
      <c r="F317" s="243"/>
      <c r="G317" s="251"/>
      <c r="H317" s="251"/>
      <c r="I317" s="243"/>
      <c r="J317" s="243"/>
      <c r="K317" s="243"/>
      <c r="L317" s="243"/>
      <c r="M317" s="243"/>
      <c r="N317" s="244"/>
      <c r="P317" s="252"/>
      <c r="Q317" s="560"/>
      <c r="R317" s="253"/>
      <c r="S317" s="253"/>
      <c r="T317" s="253"/>
      <c r="U317" s="253"/>
      <c r="V317" s="254"/>
    </row>
    <row r="318" spans="1:27" s="241" customFormat="1" ht="27" customHeight="1">
      <c r="A318" s="244" t="s">
        <v>130</v>
      </c>
      <c r="B318" s="244"/>
      <c r="C318" s="244"/>
      <c r="E318" s="243"/>
      <c r="F318" s="243"/>
      <c r="G318" s="251"/>
      <c r="H318" s="251"/>
      <c r="I318" s="243"/>
      <c r="J318" s="243"/>
      <c r="K318" s="243"/>
      <c r="L318" s="243"/>
      <c r="M318" s="243" t="s">
        <v>96</v>
      </c>
      <c r="N318" s="244"/>
      <c r="O318" s="252"/>
      <c r="P318" s="252"/>
      <c r="Q318" s="560"/>
      <c r="R318" s="253"/>
      <c r="S318" s="253"/>
      <c r="T318" s="253"/>
      <c r="U318" s="253"/>
      <c r="V318" s="254"/>
    </row>
    <row r="319" spans="1:27" s="241" customFormat="1" ht="27" customHeight="1">
      <c r="A319" s="244"/>
      <c r="B319" s="244"/>
      <c r="C319" s="244"/>
      <c r="E319" s="243"/>
      <c r="F319" s="243"/>
      <c r="G319" s="251"/>
      <c r="H319" s="251"/>
      <c r="I319" s="243"/>
      <c r="J319" s="243"/>
      <c r="K319" s="243"/>
      <c r="L319" s="243"/>
      <c r="M319" s="243"/>
      <c r="N319" s="244"/>
      <c r="P319" s="252"/>
      <c r="Q319" s="561"/>
      <c r="R319" s="253"/>
      <c r="S319" s="253"/>
      <c r="T319" s="253"/>
      <c r="U319" s="253"/>
      <c r="V319" s="254"/>
    </row>
    <row r="320" spans="1:27" s="241" customFormat="1" ht="19.5">
      <c r="A320" s="255" t="s">
        <v>717</v>
      </c>
      <c r="B320" s="255"/>
      <c r="C320" s="255"/>
      <c r="D320" s="255"/>
      <c r="E320" s="243"/>
      <c r="F320" s="243"/>
      <c r="G320" s="251"/>
      <c r="H320" s="251"/>
      <c r="I320" s="243"/>
      <c r="J320" s="243"/>
      <c r="K320" s="244"/>
      <c r="L320" s="243"/>
      <c r="N320" s="244"/>
      <c r="P320" s="252"/>
      <c r="Q320" s="561"/>
      <c r="R320" s="253"/>
      <c r="S320" s="253"/>
      <c r="T320" s="253"/>
      <c r="U320" s="253"/>
      <c r="V320" s="254"/>
    </row>
    <row r="321" spans="1:22" s="241" customFormat="1" ht="19.5">
      <c r="A321" s="249" t="s">
        <v>718</v>
      </c>
      <c r="B321" s="249"/>
      <c r="C321" s="249"/>
      <c r="D321" s="249"/>
      <c r="E321" s="243"/>
      <c r="F321" s="243"/>
      <c r="G321" s="251"/>
      <c r="H321" s="251"/>
      <c r="I321" s="243"/>
      <c r="J321" s="243"/>
      <c r="K321" s="244"/>
      <c r="M321" s="243" t="s">
        <v>97</v>
      </c>
      <c r="N321" s="244"/>
      <c r="P321" s="252"/>
      <c r="Q321" s="561"/>
      <c r="R321" s="256"/>
      <c r="S321" s="253"/>
      <c r="T321" s="253"/>
      <c r="U321" s="253"/>
      <c r="V321" s="254"/>
    </row>
    <row r="322" spans="1:22" s="241" customFormat="1" ht="9" customHeight="1">
      <c r="A322" s="249"/>
      <c r="B322" s="249"/>
      <c r="C322" s="249"/>
      <c r="D322" s="249"/>
      <c r="E322" s="243"/>
      <c r="F322" s="243"/>
      <c r="G322" s="251"/>
      <c r="H322" s="251"/>
      <c r="I322" s="243"/>
      <c r="J322" s="243"/>
      <c r="K322" s="244"/>
      <c r="M322" s="243"/>
      <c r="N322" s="244"/>
      <c r="P322" s="252"/>
      <c r="Q322" s="561"/>
      <c r="R322" s="256"/>
      <c r="S322" s="253"/>
      <c r="T322" s="253"/>
      <c r="U322" s="253"/>
      <c r="V322" s="254"/>
    </row>
    <row r="323" spans="1:22" s="157" customFormat="1" ht="30.75" customHeight="1">
      <c r="A323" s="336" t="s">
        <v>1129</v>
      </c>
      <c r="K323" s="257"/>
      <c r="Q323" s="168"/>
      <c r="R323" s="258"/>
      <c r="S323" s="183"/>
      <c r="T323" s="183"/>
      <c r="U323" s="183"/>
    </row>
    <row r="324" spans="1:22" s="148" customFormat="1" ht="21" customHeight="1">
      <c r="C324" s="149"/>
      <c r="E324" s="363"/>
      <c r="F324" s="363"/>
      <c r="G324" s="363"/>
      <c r="H324" s="363"/>
      <c r="K324" s="259"/>
      <c r="Q324" s="158"/>
      <c r="R324" s="609"/>
      <c r="S324" s="609"/>
      <c r="T324" s="609"/>
      <c r="U324" s="609"/>
    </row>
    <row r="325" spans="1:22" s="148" customFormat="1" ht="21" customHeight="1">
      <c r="E325" s="363"/>
      <c r="F325" s="363"/>
      <c r="G325" s="363"/>
      <c r="H325" s="363"/>
      <c r="K325" s="259"/>
      <c r="Q325" s="158"/>
      <c r="R325" s="609"/>
      <c r="S325" s="609"/>
      <c r="T325" s="609"/>
      <c r="U325" s="609"/>
    </row>
    <row r="326" spans="1:22" s="157" customFormat="1" ht="21" customHeight="1">
      <c r="E326" s="184"/>
      <c r="F326" s="184"/>
      <c r="G326" s="184"/>
      <c r="H326" s="184"/>
      <c r="K326" s="257"/>
      <c r="Q326" s="168"/>
      <c r="R326" s="183"/>
      <c r="S326" s="183"/>
      <c r="T326" s="183"/>
      <c r="U326" s="183"/>
    </row>
    <row r="327" spans="1:22" s="157" customFormat="1" ht="21" customHeight="1">
      <c r="E327" s="184"/>
      <c r="F327" s="184"/>
      <c r="G327" s="184"/>
      <c r="H327" s="184"/>
      <c r="K327" s="257"/>
      <c r="Q327" s="168"/>
      <c r="R327" s="183"/>
      <c r="S327" s="183"/>
      <c r="T327" s="183"/>
      <c r="U327" s="183"/>
    </row>
    <row r="328" spans="1:22" s="157" customFormat="1" ht="21" customHeight="1">
      <c r="E328" s="184"/>
      <c r="F328" s="184"/>
      <c r="G328" s="184"/>
      <c r="H328" s="184"/>
      <c r="K328" s="257"/>
      <c r="Q328" s="168"/>
      <c r="R328" s="183"/>
      <c r="S328" s="183"/>
      <c r="T328" s="183"/>
      <c r="U328" s="183"/>
    </row>
    <row r="329" spans="1:22" s="157" customFormat="1" ht="21" customHeight="1">
      <c r="E329" s="184"/>
      <c r="F329" s="184"/>
      <c r="G329" s="184"/>
      <c r="H329" s="184"/>
      <c r="K329" s="257"/>
      <c r="Q329" s="168"/>
      <c r="R329" s="183"/>
      <c r="S329" s="183"/>
      <c r="T329" s="183"/>
      <c r="U329" s="183"/>
    </row>
    <row r="330" spans="1:22" s="148" customFormat="1" ht="21" customHeight="1">
      <c r="E330" s="363"/>
      <c r="F330" s="363"/>
      <c r="G330" s="363"/>
      <c r="H330" s="363"/>
      <c r="K330" s="259"/>
      <c r="Q330" s="158"/>
      <c r="R330" s="609"/>
      <c r="S330" s="609"/>
      <c r="T330" s="609"/>
      <c r="U330" s="609"/>
    </row>
    <row r="331" spans="1:22" s="148" customFormat="1" ht="21" customHeight="1">
      <c r="E331" s="363"/>
      <c r="F331" s="363"/>
      <c r="G331" s="363"/>
      <c r="H331" s="363"/>
      <c r="K331" s="259"/>
      <c r="Q331" s="158"/>
      <c r="R331" s="609"/>
      <c r="S331" s="609"/>
      <c r="T331" s="609"/>
      <c r="U331" s="609"/>
    </row>
    <row r="332" spans="1:22" s="148" customFormat="1" ht="21" customHeight="1">
      <c r="E332" s="363"/>
      <c r="F332" s="363"/>
      <c r="G332" s="363"/>
      <c r="H332" s="363"/>
      <c r="K332" s="259"/>
      <c r="Q332" s="158"/>
      <c r="R332" s="610"/>
      <c r="S332" s="609"/>
      <c r="T332" s="609"/>
      <c r="U332" s="609"/>
    </row>
    <row r="333" spans="1:22" s="157" customFormat="1" ht="15">
      <c r="E333" s="184"/>
      <c r="F333" s="184"/>
      <c r="G333" s="184"/>
      <c r="H333" s="184"/>
      <c r="K333" s="257"/>
      <c r="Q333" s="168"/>
      <c r="R333" s="183"/>
      <c r="S333" s="183"/>
      <c r="T333" s="183"/>
      <c r="U333" s="183"/>
    </row>
    <row r="334" spans="1:22" s="157" customFormat="1" ht="15">
      <c r="E334" s="184"/>
      <c r="F334" s="184"/>
      <c r="G334" s="184"/>
      <c r="H334" s="184"/>
      <c r="K334" s="257"/>
      <c r="Q334" s="168"/>
      <c r="R334" s="183"/>
      <c r="S334" s="183"/>
      <c r="T334" s="183"/>
      <c r="U334" s="183"/>
    </row>
  </sheetData>
  <mergeCells count="26">
    <mergeCell ref="P9:P12"/>
    <mergeCell ref="B9:B12"/>
    <mergeCell ref="F10:F12"/>
    <mergeCell ref="M11:M12"/>
    <mergeCell ref="E9:I9"/>
    <mergeCell ref="I10:I12"/>
    <mergeCell ref="C9:C12"/>
    <mergeCell ref="D9:D12"/>
    <mergeCell ref="E10:E12"/>
    <mergeCell ref="J9:O9"/>
    <mergeCell ref="A6:B6"/>
    <mergeCell ref="A9:A12"/>
    <mergeCell ref="M1:P1"/>
    <mergeCell ref="M2:P2"/>
    <mergeCell ref="M3:P3"/>
    <mergeCell ref="M4:P4"/>
    <mergeCell ref="G11:G12"/>
    <mergeCell ref="H11:H12"/>
    <mergeCell ref="J10:J12"/>
    <mergeCell ref="K10:K12"/>
    <mergeCell ref="M10:N10"/>
    <mergeCell ref="L10:L12"/>
    <mergeCell ref="N11:N12"/>
    <mergeCell ref="O10:O12"/>
    <mergeCell ref="A5:P5"/>
    <mergeCell ref="G10:H10"/>
  </mergeCells>
  <phoneticPr fontId="3" type="noConversion"/>
  <printOptions horizontalCentered="1"/>
  <pageMargins left="0.31496062992125984" right="0.19685039370078741" top="1.1811023622047245" bottom="0.39370078740157483" header="0.51181102362204722" footer="0.31496062992125984"/>
  <pageSetup paperSize="9" scale="40" fitToHeight="0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topLeftCell="A48" zoomScale="80" zoomScaleNormal="80" workbookViewId="0">
      <selection activeCell="H57" sqref="H57"/>
    </sheetView>
  </sheetViews>
  <sheetFormatPr defaultColWidth="18.5" defaultRowHeight="17.25" customHeight="1"/>
  <cols>
    <col min="1" max="1" width="15.83203125" style="307" customWidth="1"/>
    <col min="2" max="2" width="14.5" style="307" customWidth="1"/>
    <col min="3" max="3" width="14.6640625" style="307" customWidth="1"/>
    <col min="4" max="4" width="61" style="2" customWidth="1"/>
    <col min="5" max="5" width="18.1640625" style="2" customWidth="1"/>
    <col min="6" max="6" width="17.1640625" style="2" customWidth="1"/>
    <col min="7" max="7" width="18.5" style="2"/>
    <col min="8" max="8" width="17" style="2" customWidth="1"/>
    <col min="9" max="9" width="17.33203125" style="2" customWidth="1"/>
    <col min="10" max="10" width="17.5" style="2" customWidth="1"/>
    <col min="11" max="11" width="18.5" style="2"/>
    <col min="12" max="12" width="17.5" style="2" customWidth="1"/>
    <col min="13" max="13" width="17.83203125" style="2" customWidth="1"/>
    <col min="14" max="14" width="17.6640625" style="2" customWidth="1"/>
    <col min="15" max="15" width="17" style="2" customWidth="1"/>
    <col min="16" max="16" width="19.6640625" style="2" customWidth="1"/>
    <col min="17" max="16384" width="18.5" style="2"/>
  </cols>
  <sheetData>
    <row r="1" spans="1:20" ht="22.5" customHeight="1">
      <c r="M1" s="628" t="s">
        <v>584</v>
      </c>
      <c r="N1" s="628"/>
      <c r="O1" s="628"/>
      <c r="P1" s="628"/>
    </row>
    <row r="2" spans="1:20" ht="20.25">
      <c r="M2" s="630" t="s">
        <v>599</v>
      </c>
      <c r="N2" s="630"/>
      <c r="O2" s="630"/>
      <c r="P2" s="630"/>
    </row>
    <row r="3" spans="1:20" ht="22.5" customHeight="1">
      <c r="M3" s="632" t="s">
        <v>595</v>
      </c>
      <c r="N3" s="632"/>
      <c r="O3" s="632"/>
      <c r="P3" s="632"/>
    </row>
    <row r="4" spans="1:20" ht="20.25" customHeight="1">
      <c r="M4" s="634" t="s">
        <v>583</v>
      </c>
      <c r="N4" s="634"/>
      <c r="O4" s="634"/>
      <c r="P4" s="634"/>
    </row>
    <row r="5" spans="1:20" ht="5.25" customHeight="1"/>
    <row r="6" spans="1:20" s="309" customFormat="1" ht="25.5" customHeight="1">
      <c r="A6" s="301"/>
      <c r="B6" s="301"/>
      <c r="C6" s="301"/>
      <c r="D6" s="655" t="s">
        <v>803</v>
      </c>
      <c r="E6" s="655"/>
      <c r="F6" s="655"/>
      <c r="G6" s="655"/>
      <c r="H6" s="655"/>
      <c r="I6" s="655"/>
      <c r="J6" s="655"/>
      <c r="K6" s="655"/>
      <c r="L6" s="655"/>
      <c r="M6" s="308"/>
      <c r="N6" s="308"/>
      <c r="O6" s="308"/>
      <c r="P6" s="308"/>
    </row>
    <row r="7" spans="1:20" s="309" customFormat="1" ht="20.25">
      <c r="A7" s="310">
        <v>13563000000</v>
      </c>
      <c r="B7" s="301"/>
      <c r="C7" s="301"/>
      <c r="D7" s="311"/>
      <c r="E7" s="311"/>
      <c r="F7" s="311"/>
      <c r="G7" s="311"/>
      <c r="H7" s="311"/>
      <c r="I7" s="311"/>
      <c r="J7" s="311"/>
      <c r="K7" s="311"/>
      <c r="L7" s="311"/>
      <c r="M7" s="308"/>
      <c r="N7" s="308"/>
      <c r="O7" s="308"/>
      <c r="P7" s="308"/>
    </row>
    <row r="8" spans="1:20" s="309" customFormat="1" ht="20.25">
      <c r="A8" s="312" t="s">
        <v>716</v>
      </c>
      <c r="B8" s="301"/>
      <c r="C8" s="301"/>
      <c r="D8" s="311"/>
      <c r="E8" s="311"/>
      <c r="F8" s="311"/>
      <c r="G8" s="311"/>
      <c r="H8" s="311"/>
      <c r="I8" s="311"/>
      <c r="J8" s="311"/>
      <c r="K8" s="311"/>
      <c r="L8" s="311"/>
      <c r="M8" s="308"/>
      <c r="N8" s="308"/>
      <c r="O8" s="308"/>
      <c r="P8" s="308"/>
    </row>
    <row r="9" spans="1:20" ht="17.25" customHeight="1">
      <c r="A9" s="313"/>
      <c r="B9" s="313"/>
      <c r="C9" s="314"/>
      <c r="D9" s="315"/>
      <c r="E9" s="315"/>
      <c r="F9" s="315"/>
      <c r="G9" s="315"/>
      <c r="H9" s="315"/>
      <c r="I9" s="315"/>
      <c r="J9" s="315"/>
      <c r="K9" s="315"/>
      <c r="L9" s="315"/>
      <c r="M9" s="1"/>
      <c r="N9" s="1"/>
      <c r="O9" s="1"/>
      <c r="P9" s="316" t="s">
        <v>789</v>
      </c>
      <c r="Q9" s="1"/>
      <c r="R9" s="1"/>
      <c r="S9" s="1"/>
      <c r="T9" s="1"/>
    </row>
    <row r="10" spans="1:20" s="318" customFormat="1" ht="17.25" customHeight="1">
      <c r="A10" s="625" t="s">
        <v>713</v>
      </c>
      <c r="B10" s="625" t="s">
        <v>714</v>
      </c>
      <c r="C10" s="625" t="s">
        <v>621</v>
      </c>
      <c r="D10" s="636" t="s">
        <v>712</v>
      </c>
      <c r="E10" s="644" t="s">
        <v>12</v>
      </c>
      <c r="F10" s="652"/>
      <c r="G10" s="652"/>
      <c r="H10" s="653"/>
      <c r="I10" s="644" t="s">
        <v>13</v>
      </c>
      <c r="J10" s="652"/>
      <c r="K10" s="652"/>
      <c r="L10" s="653"/>
      <c r="M10" s="644" t="s">
        <v>622</v>
      </c>
      <c r="N10" s="652"/>
      <c r="O10" s="652"/>
      <c r="P10" s="653"/>
      <c r="Q10" s="317"/>
      <c r="R10" s="317"/>
      <c r="S10" s="317"/>
      <c r="T10" s="317"/>
    </row>
    <row r="11" spans="1:20" s="318" customFormat="1" ht="17.25" customHeight="1">
      <c r="A11" s="649"/>
      <c r="B11" s="649"/>
      <c r="C11" s="649"/>
      <c r="D11" s="651"/>
      <c r="E11" s="636" t="s">
        <v>16</v>
      </c>
      <c r="F11" s="640" t="s">
        <v>17</v>
      </c>
      <c r="G11" s="654"/>
      <c r="H11" s="636" t="s">
        <v>18</v>
      </c>
      <c r="I11" s="636" t="s">
        <v>16</v>
      </c>
      <c r="J11" s="640" t="s">
        <v>17</v>
      </c>
      <c r="K11" s="654"/>
      <c r="L11" s="636" t="s">
        <v>18</v>
      </c>
      <c r="M11" s="636" t="s">
        <v>16</v>
      </c>
      <c r="N11" s="640" t="s">
        <v>17</v>
      </c>
      <c r="O11" s="654"/>
      <c r="P11" s="636" t="s">
        <v>18</v>
      </c>
      <c r="Q11" s="317"/>
      <c r="R11" s="317"/>
      <c r="S11" s="317"/>
      <c r="T11" s="317"/>
    </row>
    <row r="12" spans="1:20" s="318" customFormat="1" ht="52.5" customHeight="1">
      <c r="A12" s="650"/>
      <c r="B12" s="650"/>
      <c r="C12" s="650"/>
      <c r="D12" s="648"/>
      <c r="E12" s="648"/>
      <c r="F12" s="319" t="s">
        <v>623</v>
      </c>
      <c r="G12" s="320" t="s">
        <v>601</v>
      </c>
      <c r="H12" s="648"/>
      <c r="I12" s="648"/>
      <c r="J12" s="319" t="s">
        <v>623</v>
      </c>
      <c r="K12" s="320" t="s">
        <v>601</v>
      </c>
      <c r="L12" s="648"/>
      <c r="M12" s="648"/>
      <c r="N12" s="319" t="s">
        <v>623</v>
      </c>
      <c r="O12" s="320" t="s">
        <v>601</v>
      </c>
      <c r="P12" s="648"/>
      <c r="Q12" s="317"/>
      <c r="R12" s="317"/>
      <c r="S12" s="317"/>
      <c r="T12" s="317"/>
    </row>
    <row r="13" spans="1:20" s="322" customFormat="1" ht="17.25" customHeight="1">
      <c r="A13" s="260">
        <v>1</v>
      </c>
      <c r="B13" s="260">
        <v>2</v>
      </c>
      <c r="C13" s="260">
        <v>3</v>
      </c>
      <c r="D13" s="260">
        <v>4</v>
      </c>
      <c r="E13" s="260">
        <v>5</v>
      </c>
      <c r="F13" s="261">
        <v>6</v>
      </c>
      <c r="G13" s="262">
        <v>7</v>
      </c>
      <c r="H13" s="260">
        <v>8</v>
      </c>
      <c r="I13" s="260">
        <v>9</v>
      </c>
      <c r="J13" s="260">
        <v>10</v>
      </c>
      <c r="K13" s="260">
        <v>11</v>
      </c>
      <c r="L13" s="260">
        <v>12</v>
      </c>
      <c r="M13" s="260">
        <v>13</v>
      </c>
      <c r="N13" s="260">
        <v>14</v>
      </c>
      <c r="O13" s="260">
        <v>15</v>
      </c>
      <c r="P13" s="260">
        <v>16</v>
      </c>
      <c r="Q13" s="321"/>
      <c r="R13" s="321"/>
      <c r="S13" s="321"/>
      <c r="T13" s="321"/>
    </row>
    <row r="14" spans="1:20" s="323" customFormat="1" ht="17.25" customHeight="1">
      <c r="A14" s="273" t="s">
        <v>404</v>
      </c>
      <c r="B14" s="260"/>
      <c r="C14" s="260"/>
      <c r="D14" s="263" t="s">
        <v>116</v>
      </c>
      <c r="E14" s="264">
        <f>E17</f>
        <v>0</v>
      </c>
      <c r="F14" s="264">
        <f t="shared" ref="F14:P14" si="0">F17</f>
        <v>0</v>
      </c>
      <c r="G14" s="264">
        <f t="shared" si="0"/>
        <v>0</v>
      </c>
      <c r="H14" s="264">
        <f t="shared" si="0"/>
        <v>0</v>
      </c>
      <c r="I14" s="264">
        <f t="shared" si="0"/>
        <v>0</v>
      </c>
      <c r="J14" s="264">
        <f t="shared" si="0"/>
        <v>-294500</v>
      </c>
      <c r="K14" s="264">
        <f t="shared" si="0"/>
        <v>0</v>
      </c>
      <c r="L14" s="264">
        <f t="shared" si="0"/>
        <v>-294500</v>
      </c>
      <c r="M14" s="264">
        <f t="shared" si="0"/>
        <v>0</v>
      </c>
      <c r="N14" s="264">
        <f t="shared" si="0"/>
        <v>-294500</v>
      </c>
      <c r="O14" s="264">
        <f t="shared" si="0"/>
        <v>0</v>
      </c>
      <c r="P14" s="264">
        <f t="shared" si="0"/>
        <v>-294500</v>
      </c>
    </row>
    <row r="15" spans="1:20" s="325" customFormat="1" ht="18">
      <c r="A15" s="324" t="s">
        <v>405</v>
      </c>
      <c r="B15" s="265"/>
      <c r="C15" s="265"/>
      <c r="D15" s="266" t="s">
        <v>116</v>
      </c>
      <c r="E15" s="264"/>
      <c r="F15" s="264"/>
      <c r="G15" s="264"/>
      <c r="H15" s="264"/>
      <c r="I15" s="264"/>
      <c r="J15" s="264"/>
      <c r="K15" s="264"/>
      <c r="L15" s="264"/>
      <c r="M15" s="264"/>
      <c r="N15" s="264"/>
      <c r="O15" s="264"/>
      <c r="P15" s="264"/>
    </row>
    <row r="16" spans="1:20" s="325" customFormat="1" ht="70.5" customHeight="1">
      <c r="A16" s="486" t="s">
        <v>486</v>
      </c>
      <c r="B16" s="267">
        <v>8820</v>
      </c>
      <c r="C16" s="267"/>
      <c r="D16" s="268" t="s">
        <v>922</v>
      </c>
      <c r="E16" s="269">
        <f>E17</f>
        <v>0</v>
      </c>
      <c r="F16" s="269">
        <f t="shared" ref="F16:P16" si="1">F17</f>
        <v>0</v>
      </c>
      <c r="G16" s="269">
        <f t="shared" si="1"/>
        <v>0</v>
      </c>
      <c r="H16" s="269">
        <f t="shared" si="1"/>
        <v>0</v>
      </c>
      <c r="I16" s="269">
        <f t="shared" si="1"/>
        <v>0</v>
      </c>
      <c r="J16" s="269">
        <f t="shared" si="1"/>
        <v>-294500</v>
      </c>
      <c r="K16" s="269">
        <f t="shared" si="1"/>
        <v>0</v>
      </c>
      <c r="L16" s="269">
        <f t="shared" si="1"/>
        <v>-294500</v>
      </c>
      <c r="M16" s="269">
        <f t="shared" si="1"/>
        <v>0</v>
      </c>
      <c r="N16" s="269">
        <f t="shared" si="1"/>
        <v>-294500</v>
      </c>
      <c r="O16" s="269">
        <f t="shared" si="1"/>
        <v>0</v>
      </c>
      <c r="P16" s="269">
        <f t="shared" si="1"/>
        <v>-294500</v>
      </c>
    </row>
    <row r="17" spans="1:16" s="325" customFormat="1" ht="72">
      <c r="A17" s="487" t="s">
        <v>487</v>
      </c>
      <c r="B17" s="272">
        <v>8822</v>
      </c>
      <c r="C17" s="272">
        <v>1060</v>
      </c>
      <c r="D17" s="270" t="s">
        <v>747</v>
      </c>
      <c r="E17" s="271">
        <v>0</v>
      </c>
      <c r="F17" s="271">
        <v>0</v>
      </c>
      <c r="G17" s="271">
        <v>0</v>
      </c>
      <c r="H17" s="264">
        <v>0</v>
      </c>
      <c r="I17" s="271">
        <v>0</v>
      </c>
      <c r="J17" s="271">
        <f>J18</f>
        <v>-294500</v>
      </c>
      <c r="K17" s="271">
        <v>0</v>
      </c>
      <c r="L17" s="271">
        <f>J17</f>
        <v>-294500</v>
      </c>
      <c r="M17" s="271">
        <v>0</v>
      </c>
      <c r="N17" s="271">
        <f>J17+F17</f>
        <v>-294500</v>
      </c>
      <c r="O17" s="271">
        <v>0</v>
      </c>
      <c r="P17" s="271">
        <f>H17+L17</f>
        <v>-294500</v>
      </c>
    </row>
    <row r="18" spans="1:16" s="325" customFormat="1" ht="18">
      <c r="A18" s="272">
        <v>4123</v>
      </c>
      <c r="B18" s="272"/>
      <c r="C18" s="272"/>
      <c r="D18" s="270" t="s">
        <v>236</v>
      </c>
      <c r="E18" s="271">
        <v>0</v>
      </c>
      <c r="F18" s="271">
        <v>0</v>
      </c>
      <c r="G18" s="271">
        <v>0</v>
      </c>
      <c r="H18" s="264">
        <v>0</v>
      </c>
      <c r="I18" s="271">
        <v>0</v>
      </c>
      <c r="J18" s="271">
        <v>-294500</v>
      </c>
      <c r="K18" s="271">
        <v>0</v>
      </c>
      <c r="L18" s="271">
        <f>J18</f>
        <v>-294500</v>
      </c>
      <c r="M18" s="271">
        <v>0</v>
      </c>
      <c r="N18" s="271">
        <f>F18+J18</f>
        <v>-294500</v>
      </c>
      <c r="O18" s="271">
        <v>0</v>
      </c>
      <c r="P18" s="271">
        <f>H18+L18</f>
        <v>-294500</v>
      </c>
    </row>
    <row r="19" spans="1:16" s="325" customFormat="1" ht="18" customHeight="1">
      <c r="A19" s="324" t="s">
        <v>239</v>
      </c>
      <c r="B19" s="324"/>
      <c r="C19" s="324"/>
      <c r="D19" s="263" t="s">
        <v>115</v>
      </c>
      <c r="E19" s="264">
        <f>E22</f>
        <v>0</v>
      </c>
      <c r="F19" s="264">
        <f t="shared" ref="F19:P19" si="2">F22</f>
        <v>0</v>
      </c>
      <c r="G19" s="264">
        <f t="shared" si="2"/>
        <v>0</v>
      </c>
      <c r="H19" s="264">
        <f t="shared" si="2"/>
        <v>0</v>
      </c>
      <c r="I19" s="264">
        <f t="shared" si="2"/>
        <v>0</v>
      </c>
      <c r="J19" s="264">
        <f t="shared" si="2"/>
        <v>-54200</v>
      </c>
      <c r="K19" s="264">
        <f t="shared" si="2"/>
        <v>0</v>
      </c>
      <c r="L19" s="264">
        <f t="shared" si="2"/>
        <v>-54200</v>
      </c>
      <c r="M19" s="264">
        <f t="shared" si="2"/>
        <v>0</v>
      </c>
      <c r="N19" s="264">
        <f t="shared" si="2"/>
        <v>-54200</v>
      </c>
      <c r="O19" s="264">
        <f t="shared" si="2"/>
        <v>0</v>
      </c>
      <c r="P19" s="264">
        <f t="shared" si="2"/>
        <v>-54200</v>
      </c>
    </row>
    <row r="20" spans="1:16" s="325" customFormat="1" ht="17.25" customHeight="1">
      <c r="A20" s="265">
        <v>1510000</v>
      </c>
      <c r="B20" s="265"/>
      <c r="C20" s="265"/>
      <c r="D20" s="266" t="s">
        <v>115</v>
      </c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264"/>
    </row>
    <row r="21" spans="1:16" s="325" customFormat="1" ht="58.5" customHeight="1">
      <c r="A21" s="267">
        <v>1518820</v>
      </c>
      <c r="B21" s="267">
        <v>8820</v>
      </c>
      <c r="C21" s="267"/>
      <c r="D21" s="474" t="s">
        <v>922</v>
      </c>
      <c r="E21" s="269">
        <f>E22</f>
        <v>0</v>
      </c>
      <c r="F21" s="269">
        <f t="shared" ref="F21:P21" si="3">F22</f>
        <v>0</v>
      </c>
      <c r="G21" s="269">
        <f t="shared" si="3"/>
        <v>0</v>
      </c>
      <c r="H21" s="269">
        <f t="shared" si="3"/>
        <v>0</v>
      </c>
      <c r="I21" s="269">
        <f t="shared" si="3"/>
        <v>0</v>
      </c>
      <c r="J21" s="269">
        <f t="shared" si="3"/>
        <v>-54200</v>
      </c>
      <c r="K21" s="269">
        <f t="shared" si="3"/>
        <v>0</v>
      </c>
      <c r="L21" s="269">
        <f t="shared" si="3"/>
        <v>-54200</v>
      </c>
      <c r="M21" s="269">
        <f t="shared" si="3"/>
        <v>0</v>
      </c>
      <c r="N21" s="269">
        <f t="shared" si="3"/>
        <v>-54200</v>
      </c>
      <c r="O21" s="269">
        <f t="shared" si="3"/>
        <v>0</v>
      </c>
      <c r="P21" s="269">
        <f t="shared" si="3"/>
        <v>-54200</v>
      </c>
    </row>
    <row r="22" spans="1:16" s="325" customFormat="1" ht="72">
      <c r="A22" s="272">
        <v>1518822</v>
      </c>
      <c r="B22" s="272">
        <v>8822</v>
      </c>
      <c r="C22" s="272">
        <v>1060</v>
      </c>
      <c r="D22" s="270" t="s">
        <v>747</v>
      </c>
      <c r="E22" s="271">
        <v>0</v>
      </c>
      <c r="F22" s="271">
        <v>0</v>
      </c>
      <c r="G22" s="271">
        <v>0</v>
      </c>
      <c r="H22" s="271">
        <v>0</v>
      </c>
      <c r="I22" s="271">
        <v>0</v>
      </c>
      <c r="J22" s="271">
        <f>J23</f>
        <v>-54200</v>
      </c>
      <c r="K22" s="271">
        <v>0</v>
      </c>
      <c r="L22" s="271">
        <f>J22</f>
        <v>-54200</v>
      </c>
      <c r="M22" s="271">
        <v>0</v>
      </c>
      <c r="N22" s="271">
        <f>N23</f>
        <v>-54200</v>
      </c>
      <c r="O22" s="271">
        <v>0</v>
      </c>
      <c r="P22" s="271">
        <f>N22</f>
        <v>-54200</v>
      </c>
    </row>
    <row r="23" spans="1:16" s="325" customFormat="1" ht="18">
      <c r="A23" s="272">
        <v>4123</v>
      </c>
      <c r="B23" s="272"/>
      <c r="C23" s="272"/>
      <c r="D23" s="270" t="s">
        <v>236</v>
      </c>
      <c r="E23" s="271">
        <v>0</v>
      </c>
      <c r="F23" s="271">
        <v>0</v>
      </c>
      <c r="G23" s="271">
        <v>0</v>
      </c>
      <c r="H23" s="271">
        <v>0</v>
      </c>
      <c r="I23" s="271">
        <v>0</v>
      </c>
      <c r="J23" s="271">
        <v>-54200</v>
      </c>
      <c r="K23" s="271">
        <v>0</v>
      </c>
      <c r="L23" s="271">
        <f>J23</f>
        <v>-54200</v>
      </c>
      <c r="M23" s="271">
        <v>0</v>
      </c>
      <c r="N23" s="271">
        <f>J23</f>
        <v>-54200</v>
      </c>
      <c r="O23" s="271">
        <v>0</v>
      </c>
      <c r="P23" s="271">
        <f>N23</f>
        <v>-54200</v>
      </c>
    </row>
    <row r="24" spans="1:16" s="326" customFormat="1" ht="36">
      <c r="A24" s="265">
        <v>1200000</v>
      </c>
      <c r="B24" s="265"/>
      <c r="C24" s="265"/>
      <c r="D24" s="472" t="s">
        <v>114</v>
      </c>
      <c r="E24" s="264">
        <f>E27+E29</f>
        <v>16500000</v>
      </c>
      <c r="F24" s="264">
        <f t="shared" ref="F24:P24" si="4">F27+F29</f>
        <v>2251000</v>
      </c>
      <c r="G24" s="264">
        <f t="shared" si="4"/>
        <v>0</v>
      </c>
      <c r="H24" s="264">
        <f t="shared" si="4"/>
        <v>18751000</v>
      </c>
      <c r="I24" s="264">
        <f t="shared" si="4"/>
        <v>0</v>
      </c>
      <c r="J24" s="264">
        <f t="shared" si="4"/>
        <v>-1902300</v>
      </c>
      <c r="K24" s="264">
        <f t="shared" si="4"/>
        <v>0</v>
      </c>
      <c r="L24" s="264">
        <f t="shared" si="4"/>
        <v>-1902300</v>
      </c>
      <c r="M24" s="264">
        <f t="shared" si="4"/>
        <v>16500000</v>
      </c>
      <c r="N24" s="264">
        <f t="shared" si="4"/>
        <v>348700</v>
      </c>
      <c r="O24" s="264">
        <f t="shared" si="4"/>
        <v>0</v>
      </c>
      <c r="P24" s="264">
        <f t="shared" si="4"/>
        <v>16848700</v>
      </c>
    </row>
    <row r="25" spans="1:16" s="327" customFormat="1" ht="36">
      <c r="A25" s="265">
        <v>1210000</v>
      </c>
      <c r="B25" s="265"/>
      <c r="C25" s="265"/>
      <c r="D25" s="473" t="s">
        <v>114</v>
      </c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264"/>
    </row>
    <row r="26" spans="1:16" s="327" customFormat="1" ht="78.75" customHeight="1">
      <c r="A26" s="267">
        <v>1218820</v>
      </c>
      <c r="B26" s="267">
        <v>8820</v>
      </c>
      <c r="C26" s="267"/>
      <c r="D26" s="474" t="s">
        <v>922</v>
      </c>
      <c r="E26" s="269">
        <f>E27+E29</f>
        <v>16500000</v>
      </c>
      <c r="F26" s="269">
        <f t="shared" ref="F26:P26" si="5">F27+F29</f>
        <v>2251000</v>
      </c>
      <c r="G26" s="269">
        <f t="shared" si="5"/>
        <v>0</v>
      </c>
      <c r="H26" s="269">
        <f t="shared" si="5"/>
        <v>18751000</v>
      </c>
      <c r="I26" s="269">
        <f t="shared" si="5"/>
        <v>0</v>
      </c>
      <c r="J26" s="269">
        <f t="shared" si="5"/>
        <v>-1902300</v>
      </c>
      <c r="K26" s="269">
        <f t="shared" si="5"/>
        <v>0</v>
      </c>
      <c r="L26" s="269">
        <f t="shared" si="5"/>
        <v>-1902300</v>
      </c>
      <c r="M26" s="269">
        <f t="shared" si="5"/>
        <v>16500000</v>
      </c>
      <c r="N26" s="269">
        <f t="shared" si="5"/>
        <v>348700</v>
      </c>
      <c r="O26" s="269">
        <f t="shared" si="5"/>
        <v>0</v>
      </c>
      <c r="P26" s="269">
        <f t="shared" si="5"/>
        <v>16848700</v>
      </c>
    </row>
    <row r="27" spans="1:16" s="325" customFormat="1" ht="53.25" customHeight="1">
      <c r="A27" s="272">
        <v>1218821</v>
      </c>
      <c r="B27" s="272">
        <v>8821</v>
      </c>
      <c r="C27" s="272">
        <v>1060</v>
      </c>
      <c r="D27" s="475" t="s">
        <v>748</v>
      </c>
      <c r="E27" s="271">
        <f>E28</f>
        <v>16500000</v>
      </c>
      <c r="F27" s="271">
        <f>F28</f>
        <v>2251000</v>
      </c>
      <c r="G27" s="271">
        <v>0</v>
      </c>
      <c r="H27" s="271">
        <f>E27+F27</f>
        <v>18751000</v>
      </c>
      <c r="I27" s="271">
        <v>0</v>
      </c>
      <c r="J27" s="271">
        <v>0</v>
      </c>
      <c r="K27" s="271">
        <v>0</v>
      </c>
      <c r="L27" s="271">
        <v>0</v>
      </c>
      <c r="M27" s="271">
        <f>M28</f>
        <v>16500000</v>
      </c>
      <c r="N27" s="271">
        <f>N28</f>
        <v>2251000</v>
      </c>
      <c r="O27" s="271">
        <v>0</v>
      </c>
      <c r="P27" s="271">
        <f>M27+N27</f>
        <v>18751000</v>
      </c>
    </row>
    <row r="28" spans="1:16" s="325" customFormat="1" ht="18">
      <c r="A28" s="272">
        <v>4113</v>
      </c>
      <c r="B28" s="272"/>
      <c r="C28" s="272"/>
      <c r="D28" s="475" t="s">
        <v>383</v>
      </c>
      <c r="E28" s="271">
        <v>16500000</v>
      </c>
      <c r="F28" s="271">
        <v>2251000</v>
      </c>
      <c r="G28" s="271">
        <v>0</v>
      </c>
      <c r="H28" s="271">
        <f>E28+F28</f>
        <v>18751000</v>
      </c>
      <c r="I28" s="271">
        <v>0</v>
      </c>
      <c r="J28" s="271">
        <v>0</v>
      </c>
      <c r="K28" s="271">
        <f>K29</f>
        <v>0</v>
      </c>
      <c r="L28" s="271">
        <v>0</v>
      </c>
      <c r="M28" s="271">
        <f>E28</f>
        <v>16500000</v>
      </c>
      <c r="N28" s="271">
        <f>F28+J28</f>
        <v>2251000</v>
      </c>
      <c r="O28" s="271">
        <v>0</v>
      </c>
      <c r="P28" s="271">
        <f>M28+N28</f>
        <v>18751000</v>
      </c>
    </row>
    <row r="29" spans="1:16" s="326" customFormat="1" ht="72">
      <c r="A29" s="272">
        <v>1218822</v>
      </c>
      <c r="B29" s="272">
        <v>8822</v>
      </c>
      <c r="C29" s="272">
        <v>1060</v>
      </c>
      <c r="D29" s="476" t="s">
        <v>747</v>
      </c>
      <c r="E29" s="271">
        <f>E30</f>
        <v>0</v>
      </c>
      <c r="F29" s="271">
        <f>F30</f>
        <v>0</v>
      </c>
      <c r="G29" s="271">
        <v>0</v>
      </c>
      <c r="H29" s="271">
        <f>E29+F29</f>
        <v>0</v>
      </c>
      <c r="I29" s="271">
        <v>0</v>
      </c>
      <c r="J29" s="271">
        <f>J30</f>
        <v>-1902300</v>
      </c>
      <c r="K29" s="271">
        <v>0</v>
      </c>
      <c r="L29" s="271">
        <f>L30</f>
        <v>-1902300</v>
      </c>
      <c r="M29" s="271">
        <v>0</v>
      </c>
      <c r="N29" s="271">
        <f>N30</f>
        <v>-1902300</v>
      </c>
      <c r="O29" s="271">
        <v>0</v>
      </c>
      <c r="P29" s="271">
        <f>N29</f>
        <v>-1902300</v>
      </c>
    </row>
    <row r="30" spans="1:16" s="327" customFormat="1" ht="18">
      <c r="A30" s="272">
        <v>4123</v>
      </c>
      <c r="B30" s="272"/>
      <c r="C30" s="272"/>
      <c r="D30" s="476" t="s">
        <v>236</v>
      </c>
      <c r="E30" s="271">
        <v>0</v>
      </c>
      <c r="F30" s="271">
        <v>0</v>
      </c>
      <c r="G30" s="271">
        <v>0</v>
      </c>
      <c r="H30" s="271">
        <f>E30+F30</f>
        <v>0</v>
      </c>
      <c r="I30" s="271">
        <v>0</v>
      </c>
      <c r="J30" s="271">
        <v>-1902300</v>
      </c>
      <c r="K30" s="271">
        <v>0</v>
      </c>
      <c r="L30" s="271">
        <f>J30</f>
        <v>-1902300</v>
      </c>
      <c r="M30" s="271">
        <v>0</v>
      </c>
      <c r="N30" s="271">
        <f>J30</f>
        <v>-1902300</v>
      </c>
      <c r="O30" s="271">
        <v>0</v>
      </c>
      <c r="P30" s="271">
        <f>N30</f>
        <v>-1902300</v>
      </c>
    </row>
    <row r="31" spans="1:16" s="327" customFormat="1" ht="18">
      <c r="A31" s="488" t="s">
        <v>350</v>
      </c>
      <c r="B31" s="488"/>
      <c r="C31" s="488"/>
      <c r="D31" s="477" t="s">
        <v>107</v>
      </c>
      <c r="E31" s="274">
        <f t="shared" ref="E31:P31" si="6">E33+E43+E47</f>
        <v>0</v>
      </c>
      <c r="F31" s="274">
        <f t="shared" si="6"/>
        <v>5708949</v>
      </c>
      <c r="G31" s="274">
        <f t="shared" si="6"/>
        <v>5708949</v>
      </c>
      <c r="H31" s="274">
        <f t="shared" si="6"/>
        <v>5708949</v>
      </c>
      <c r="I31" s="274">
        <f t="shared" si="6"/>
        <v>0</v>
      </c>
      <c r="J31" s="274">
        <f t="shared" si="6"/>
        <v>-5708949</v>
      </c>
      <c r="K31" s="274">
        <f t="shared" si="6"/>
        <v>-5708949</v>
      </c>
      <c r="L31" s="274">
        <f t="shared" si="6"/>
        <v>-5708949</v>
      </c>
      <c r="M31" s="274">
        <f t="shared" si="6"/>
        <v>0</v>
      </c>
      <c r="N31" s="274">
        <f t="shared" si="6"/>
        <v>0</v>
      </c>
      <c r="O31" s="274">
        <f t="shared" si="6"/>
        <v>0</v>
      </c>
      <c r="P31" s="274">
        <f t="shared" si="6"/>
        <v>0</v>
      </c>
    </row>
    <row r="32" spans="1:16" s="325" customFormat="1" ht="18">
      <c r="A32" s="488" t="s">
        <v>351</v>
      </c>
      <c r="B32" s="488"/>
      <c r="C32" s="488"/>
      <c r="D32" s="478" t="s">
        <v>107</v>
      </c>
      <c r="E32" s="274"/>
      <c r="F32" s="274"/>
      <c r="G32" s="274"/>
      <c r="H32" s="274"/>
      <c r="I32" s="275"/>
      <c r="J32" s="275"/>
      <c r="K32" s="275"/>
      <c r="L32" s="275"/>
      <c r="M32" s="274"/>
      <c r="N32" s="274"/>
      <c r="O32" s="274"/>
      <c r="P32" s="274"/>
    </row>
    <row r="33" spans="1:16" s="325" customFormat="1" ht="56.25">
      <c r="A33" s="489" t="s">
        <v>588</v>
      </c>
      <c r="B33" s="490" t="s">
        <v>175</v>
      </c>
      <c r="C33" s="489"/>
      <c r="D33" s="479" t="s">
        <v>369</v>
      </c>
      <c r="E33" s="276">
        <f>E34+E37</f>
        <v>0</v>
      </c>
      <c r="F33" s="276">
        <f>F34+F37+F40</f>
        <v>2053681</v>
      </c>
      <c r="G33" s="276">
        <f t="shared" ref="G33:P33" si="7">G34+G37+G40</f>
        <v>2053681</v>
      </c>
      <c r="H33" s="276">
        <f t="shared" si="7"/>
        <v>2053681</v>
      </c>
      <c r="I33" s="276">
        <f t="shared" si="7"/>
        <v>0</v>
      </c>
      <c r="J33" s="276">
        <f t="shared" si="7"/>
        <v>0</v>
      </c>
      <c r="K33" s="276">
        <f t="shared" si="7"/>
        <v>0</v>
      </c>
      <c r="L33" s="276">
        <f t="shared" si="7"/>
        <v>0</v>
      </c>
      <c r="M33" s="276">
        <f t="shared" si="7"/>
        <v>0</v>
      </c>
      <c r="N33" s="276">
        <f t="shared" si="7"/>
        <v>2053681</v>
      </c>
      <c r="O33" s="276">
        <f t="shared" si="7"/>
        <v>2053681</v>
      </c>
      <c r="P33" s="276">
        <f t="shared" si="7"/>
        <v>2053681</v>
      </c>
    </row>
    <row r="34" spans="1:16" s="326" customFormat="1" ht="56.25">
      <c r="A34" s="491">
        <v>3716012</v>
      </c>
      <c r="B34" s="492">
        <v>6012</v>
      </c>
      <c r="C34" s="493" t="s">
        <v>177</v>
      </c>
      <c r="D34" s="480" t="s">
        <v>360</v>
      </c>
      <c r="E34" s="277">
        <f>E35+E36</f>
        <v>0</v>
      </c>
      <c r="F34" s="277">
        <f>F35+F36</f>
        <v>1148546</v>
      </c>
      <c r="G34" s="277">
        <f t="shared" ref="G34:P34" si="8">G35+G36</f>
        <v>1148546</v>
      </c>
      <c r="H34" s="277">
        <f t="shared" si="8"/>
        <v>1148546</v>
      </c>
      <c r="I34" s="277">
        <f t="shared" si="8"/>
        <v>0</v>
      </c>
      <c r="J34" s="277">
        <f t="shared" si="8"/>
        <v>0</v>
      </c>
      <c r="K34" s="277">
        <f t="shared" si="8"/>
        <v>0</v>
      </c>
      <c r="L34" s="277">
        <f t="shared" si="8"/>
        <v>0</v>
      </c>
      <c r="M34" s="277">
        <f t="shared" si="8"/>
        <v>0</v>
      </c>
      <c r="N34" s="277">
        <f t="shared" si="8"/>
        <v>1148546</v>
      </c>
      <c r="O34" s="277">
        <f t="shared" si="8"/>
        <v>1148546</v>
      </c>
      <c r="P34" s="277">
        <f t="shared" si="8"/>
        <v>1148546</v>
      </c>
    </row>
    <row r="35" spans="1:16" s="327" customFormat="1" ht="36">
      <c r="A35" s="494" t="s">
        <v>257</v>
      </c>
      <c r="B35" s="494"/>
      <c r="C35" s="495"/>
      <c r="D35" s="481" t="s">
        <v>702</v>
      </c>
      <c r="E35" s="278">
        <v>0</v>
      </c>
      <c r="F35" s="278">
        <f>G35</f>
        <v>1148546</v>
      </c>
      <c r="G35" s="278">
        <v>1148546</v>
      </c>
      <c r="H35" s="278">
        <f>F35</f>
        <v>1148546</v>
      </c>
      <c r="I35" s="278">
        <v>0</v>
      </c>
      <c r="J35" s="278">
        <v>0</v>
      </c>
      <c r="K35" s="278">
        <v>0</v>
      </c>
      <c r="L35" s="278">
        <f>K35</f>
        <v>0</v>
      </c>
      <c r="M35" s="278">
        <v>0</v>
      </c>
      <c r="N35" s="278">
        <f>F35+K35</f>
        <v>1148546</v>
      </c>
      <c r="O35" s="278">
        <f>G35+K35</f>
        <v>1148546</v>
      </c>
      <c r="P35" s="278">
        <f>H35+M35</f>
        <v>1148546</v>
      </c>
    </row>
    <row r="36" spans="1:16" s="327" customFormat="1" ht="36">
      <c r="A36" s="496">
        <v>4122</v>
      </c>
      <c r="B36" s="496"/>
      <c r="C36" s="495"/>
      <c r="D36" s="481" t="s">
        <v>749</v>
      </c>
      <c r="E36" s="278">
        <v>0</v>
      </c>
      <c r="F36" s="278">
        <v>0</v>
      </c>
      <c r="G36" s="278">
        <v>0</v>
      </c>
      <c r="H36" s="278">
        <v>0</v>
      </c>
      <c r="I36" s="278">
        <v>0</v>
      </c>
      <c r="J36" s="278">
        <f>K36</f>
        <v>0</v>
      </c>
      <c r="K36" s="278"/>
      <c r="L36" s="278">
        <f>K36</f>
        <v>0</v>
      </c>
      <c r="M36" s="278">
        <f>E36+I36</f>
        <v>0</v>
      </c>
      <c r="N36" s="278">
        <f>F36+J36</f>
        <v>0</v>
      </c>
      <c r="O36" s="278">
        <f>G36+K36</f>
        <v>0</v>
      </c>
      <c r="P36" s="278">
        <f>H36+L36</f>
        <v>0</v>
      </c>
    </row>
    <row r="37" spans="1:16" s="327" customFormat="1" ht="38.25" customHeight="1">
      <c r="A37" s="497" t="s">
        <v>352</v>
      </c>
      <c r="B37" s="497" t="s">
        <v>353</v>
      </c>
      <c r="C37" s="493" t="s">
        <v>177</v>
      </c>
      <c r="D37" s="482" t="s">
        <v>354</v>
      </c>
      <c r="E37" s="279">
        <f>E38+E39</f>
        <v>0</v>
      </c>
      <c r="F37" s="279">
        <f t="shared" ref="F37:P37" si="9">F38+F39</f>
        <v>539481</v>
      </c>
      <c r="G37" s="279">
        <f t="shared" si="9"/>
        <v>539481</v>
      </c>
      <c r="H37" s="279">
        <f t="shared" si="9"/>
        <v>539481</v>
      </c>
      <c r="I37" s="279">
        <f t="shared" si="9"/>
        <v>0</v>
      </c>
      <c r="J37" s="279">
        <f t="shared" si="9"/>
        <v>0</v>
      </c>
      <c r="K37" s="279">
        <f t="shared" si="9"/>
        <v>0</v>
      </c>
      <c r="L37" s="279">
        <f t="shared" si="9"/>
        <v>0</v>
      </c>
      <c r="M37" s="279">
        <f t="shared" si="9"/>
        <v>0</v>
      </c>
      <c r="N37" s="279">
        <f t="shared" si="9"/>
        <v>539481</v>
      </c>
      <c r="O37" s="279">
        <f t="shared" si="9"/>
        <v>539481</v>
      </c>
      <c r="P37" s="279">
        <f t="shared" si="9"/>
        <v>539481</v>
      </c>
    </row>
    <row r="38" spans="1:16" s="327" customFormat="1" ht="36">
      <c r="A38" s="494" t="s">
        <v>257</v>
      </c>
      <c r="B38" s="494"/>
      <c r="C38" s="495"/>
      <c r="D38" s="481" t="s">
        <v>702</v>
      </c>
      <c r="E38" s="280">
        <v>0</v>
      </c>
      <c r="F38" s="280">
        <f>G38</f>
        <v>539481</v>
      </c>
      <c r="G38" s="280">
        <v>539481</v>
      </c>
      <c r="H38" s="280">
        <f>F38</f>
        <v>539481</v>
      </c>
      <c r="I38" s="281">
        <v>0</v>
      </c>
      <c r="J38" s="281">
        <v>0</v>
      </c>
      <c r="K38" s="281">
        <v>0</v>
      </c>
      <c r="L38" s="278">
        <v>0</v>
      </c>
      <c r="M38" s="278">
        <v>0</v>
      </c>
      <c r="N38" s="280">
        <f>F38</f>
        <v>539481</v>
      </c>
      <c r="O38" s="280">
        <f>G38</f>
        <v>539481</v>
      </c>
      <c r="P38" s="279">
        <f>H38</f>
        <v>539481</v>
      </c>
    </row>
    <row r="39" spans="1:16" s="327" customFormat="1" ht="36">
      <c r="A39" s="496">
        <v>4122</v>
      </c>
      <c r="B39" s="477"/>
      <c r="C39" s="498"/>
      <c r="D39" s="481" t="s">
        <v>749</v>
      </c>
      <c r="E39" s="280">
        <v>0</v>
      </c>
      <c r="F39" s="280">
        <v>0</v>
      </c>
      <c r="G39" s="280">
        <v>0</v>
      </c>
      <c r="H39" s="280">
        <v>0</v>
      </c>
      <c r="I39" s="281">
        <v>0</v>
      </c>
      <c r="J39" s="281">
        <f>K39</f>
        <v>0</v>
      </c>
      <c r="K39" s="281">
        <v>0</v>
      </c>
      <c r="L39" s="281">
        <f>K39</f>
        <v>0</v>
      </c>
      <c r="M39" s="278">
        <v>0</v>
      </c>
      <c r="N39" s="280">
        <f>J39</f>
        <v>0</v>
      </c>
      <c r="O39" s="280">
        <f>K39</f>
        <v>0</v>
      </c>
      <c r="P39" s="280">
        <f>L39</f>
        <v>0</v>
      </c>
    </row>
    <row r="40" spans="1:16" s="327" customFormat="1" ht="37.5">
      <c r="A40" s="497" t="s">
        <v>923</v>
      </c>
      <c r="B40" s="497" t="s">
        <v>752</v>
      </c>
      <c r="C40" s="493" t="s">
        <v>177</v>
      </c>
      <c r="D40" s="482" t="s">
        <v>750</v>
      </c>
      <c r="E40" s="279">
        <f>E41+E42</f>
        <v>0</v>
      </c>
      <c r="F40" s="279">
        <f>F41</f>
        <v>365654</v>
      </c>
      <c r="G40" s="279">
        <f>G41</f>
        <v>365654</v>
      </c>
      <c r="H40" s="279">
        <f>H41</f>
        <v>365654</v>
      </c>
      <c r="I40" s="279">
        <f t="shared" ref="I40:P40" si="10">I41+I42</f>
        <v>0</v>
      </c>
      <c r="J40" s="279">
        <f t="shared" si="10"/>
        <v>0</v>
      </c>
      <c r="K40" s="279">
        <f t="shared" si="10"/>
        <v>0</v>
      </c>
      <c r="L40" s="279">
        <f t="shared" si="10"/>
        <v>0</v>
      </c>
      <c r="M40" s="279">
        <f t="shared" si="10"/>
        <v>0</v>
      </c>
      <c r="N40" s="279">
        <f t="shared" si="10"/>
        <v>365654</v>
      </c>
      <c r="O40" s="279">
        <f t="shared" si="10"/>
        <v>365654</v>
      </c>
      <c r="P40" s="279">
        <f t="shared" si="10"/>
        <v>365654</v>
      </c>
    </row>
    <row r="41" spans="1:16" s="327" customFormat="1" ht="36">
      <c r="A41" s="494" t="s">
        <v>257</v>
      </c>
      <c r="B41" s="494"/>
      <c r="C41" s="495"/>
      <c r="D41" s="481" t="s">
        <v>702</v>
      </c>
      <c r="E41" s="280">
        <v>0</v>
      </c>
      <c r="F41" s="280">
        <f>G41</f>
        <v>365654</v>
      </c>
      <c r="G41" s="280">
        <v>365654</v>
      </c>
      <c r="H41" s="280">
        <f>F41</f>
        <v>365654</v>
      </c>
      <c r="I41" s="281">
        <v>0</v>
      </c>
      <c r="J41" s="281">
        <v>0</v>
      </c>
      <c r="K41" s="281">
        <v>0</v>
      </c>
      <c r="L41" s="278">
        <v>0</v>
      </c>
      <c r="M41" s="278">
        <v>0</v>
      </c>
      <c r="N41" s="280">
        <f>F41</f>
        <v>365654</v>
      </c>
      <c r="O41" s="280">
        <f>G41</f>
        <v>365654</v>
      </c>
      <c r="P41" s="279">
        <f>H41</f>
        <v>365654</v>
      </c>
    </row>
    <row r="42" spans="1:16" s="327" customFormat="1" ht="36">
      <c r="A42" s="496">
        <v>4122</v>
      </c>
      <c r="B42" s="477"/>
      <c r="C42" s="498"/>
      <c r="D42" s="481" t="s">
        <v>749</v>
      </c>
      <c r="E42" s="280">
        <v>0</v>
      </c>
      <c r="F42" s="280">
        <v>0</v>
      </c>
      <c r="G42" s="280">
        <v>0</v>
      </c>
      <c r="H42" s="280">
        <v>0</v>
      </c>
      <c r="I42" s="281">
        <v>0</v>
      </c>
      <c r="J42" s="281">
        <f>K42</f>
        <v>0</v>
      </c>
      <c r="K42" s="281">
        <v>0</v>
      </c>
      <c r="L42" s="281">
        <f>K42</f>
        <v>0</v>
      </c>
      <c r="M42" s="278">
        <v>0</v>
      </c>
      <c r="N42" s="280">
        <f>J42</f>
        <v>0</v>
      </c>
      <c r="O42" s="280">
        <f>K42</f>
        <v>0</v>
      </c>
      <c r="P42" s="280">
        <f>L42</f>
        <v>0</v>
      </c>
    </row>
    <row r="43" spans="1:16" s="327" customFormat="1" ht="56.25">
      <c r="A43" s="490" t="s">
        <v>589</v>
      </c>
      <c r="B43" s="490" t="s">
        <v>591</v>
      </c>
      <c r="C43" s="489"/>
      <c r="D43" s="483" t="s">
        <v>590</v>
      </c>
      <c r="E43" s="276">
        <f>E44</f>
        <v>0</v>
      </c>
      <c r="F43" s="276">
        <f t="shared" ref="F43:P43" si="11">F44</f>
        <v>1297291</v>
      </c>
      <c r="G43" s="276">
        <f t="shared" si="11"/>
        <v>1297291</v>
      </c>
      <c r="H43" s="276">
        <f t="shared" si="11"/>
        <v>1297291</v>
      </c>
      <c r="I43" s="276">
        <f t="shared" si="11"/>
        <v>0</v>
      </c>
      <c r="J43" s="276">
        <f t="shared" si="11"/>
        <v>-321361</v>
      </c>
      <c r="K43" s="276">
        <f t="shared" si="11"/>
        <v>-321361</v>
      </c>
      <c r="L43" s="276">
        <f t="shared" si="11"/>
        <v>-321361</v>
      </c>
      <c r="M43" s="276">
        <f t="shared" si="11"/>
        <v>0</v>
      </c>
      <c r="N43" s="276">
        <f t="shared" si="11"/>
        <v>975930</v>
      </c>
      <c r="O43" s="276">
        <f t="shared" si="11"/>
        <v>975930</v>
      </c>
      <c r="P43" s="276">
        <f t="shared" si="11"/>
        <v>975930</v>
      </c>
    </row>
    <row r="44" spans="1:16" s="327" customFormat="1" ht="37.5">
      <c r="A44" s="497" t="s">
        <v>355</v>
      </c>
      <c r="B44" s="497" t="s">
        <v>356</v>
      </c>
      <c r="C44" s="493" t="s">
        <v>357</v>
      </c>
      <c r="D44" s="480" t="s">
        <v>258</v>
      </c>
      <c r="E44" s="279">
        <f>E45+E46</f>
        <v>0</v>
      </c>
      <c r="F44" s="279">
        <f t="shared" ref="F44:P44" si="12">F45+F46</f>
        <v>1297291</v>
      </c>
      <c r="G44" s="279">
        <f t="shared" si="12"/>
        <v>1297291</v>
      </c>
      <c r="H44" s="279">
        <f t="shared" si="12"/>
        <v>1297291</v>
      </c>
      <c r="I44" s="279">
        <f t="shared" si="12"/>
        <v>0</v>
      </c>
      <c r="J44" s="279">
        <f t="shared" si="12"/>
        <v>-321361</v>
      </c>
      <c r="K44" s="279">
        <f t="shared" si="12"/>
        <v>-321361</v>
      </c>
      <c r="L44" s="279">
        <f t="shared" si="12"/>
        <v>-321361</v>
      </c>
      <c r="M44" s="279">
        <f t="shared" si="12"/>
        <v>0</v>
      </c>
      <c r="N44" s="279">
        <f t="shared" si="12"/>
        <v>975930</v>
      </c>
      <c r="O44" s="279">
        <f t="shared" si="12"/>
        <v>975930</v>
      </c>
      <c r="P44" s="279">
        <f t="shared" si="12"/>
        <v>975930</v>
      </c>
    </row>
    <row r="45" spans="1:16" s="327" customFormat="1" ht="36">
      <c r="A45" s="496">
        <v>4112</v>
      </c>
      <c r="B45" s="477"/>
      <c r="C45" s="498"/>
      <c r="D45" s="481" t="s">
        <v>702</v>
      </c>
      <c r="E45" s="278">
        <v>0</v>
      </c>
      <c r="F45" s="278">
        <f>G45</f>
        <v>1297291</v>
      </c>
      <c r="G45" s="278">
        <v>1297291</v>
      </c>
      <c r="H45" s="278">
        <f>F45+E45</f>
        <v>1297291</v>
      </c>
      <c r="I45" s="278">
        <v>0</v>
      </c>
      <c r="J45" s="278">
        <v>0</v>
      </c>
      <c r="K45" s="278">
        <v>0</v>
      </c>
      <c r="L45" s="278">
        <v>0</v>
      </c>
      <c r="M45" s="278">
        <v>0</v>
      </c>
      <c r="N45" s="278">
        <f>F45</f>
        <v>1297291</v>
      </c>
      <c r="O45" s="278">
        <f>G45</f>
        <v>1297291</v>
      </c>
      <c r="P45" s="278">
        <f>H45</f>
        <v>1297291</v>
      </c>
    </row>
    <row r="46" spans="1:16" s="327" customFormat="1" ht="36">
      <c r="A46" s="496">
        <v>4122</v>
      </c>
      <c r="B46" s="496"/>
      <c r="C46" s="495"/>
      <c r="D46" s="481" t="s">
        <v>749</v>
      </c>
      <c r="E46" s="280">
        <v>0</v>
      </c>
      <c r="F46" s="280">
        <v>0</v>
      </c>
      <c r="G46" s="280">
        <v>0</v>
      </c>
      <c r="H46" s="280">
        <v>0</v>
      </c>
      <c r="I46" s="281">
        <v>0</v>
      </c>
      <c r="J46" s="281">
        <f>K46</f>
        <v>-321361</v>
      </c>
      <c r="K46" s="281">
        <v>-321361</v>
      </c>
      <c r="L46" s="278">
        <f>I46+J46</f>
        <v>-321361</v>
      </c>
      <c r="M46" s="278">
        <v>0</v>
      </c>
      <c r="N46" s="280">
        <f>J46</f>
        <v>-321361</v>
      </c>
      <c r="O46" s="280">
        <f>K46</f>
        <v>-321361</v>
      </c>
      <c r="P46" s="280">
        <f>L46</f>
        <v>-321361</v>
      </c>
    </row>
    <row r="47" spans="1:16" s="327" customFormat="1" ht="37.5">
      <c r="A47" s="490" t="s">
        <v>358</v>
      </c>
      <c r="B47" s="499">
        <v>7440</v>
      </c>
      <c r="C47" s="489" t="s">
        <v>188</v>
      </c>
      <c r="D47" s="479" t="s">
        <v>359</v>
      </c>
      <c r="E47" s="282">
        <f>E48</f>
        <v>0</v>
      </c>
      <c r="F47" s="282">
        <f t="shared" ref="F47:P47" si="13">F48</f>
        <v>2357977</v>
      </c>
      <c r="G47" s="282">
        <f t="shared" si="13"/>
        <v>2357977</v>
      </c>
      <c r="H47" s="282">
        <f t="shared" si="13"/>
        <v>2357977</v>
      </c>
      <c r="I47" s="282">
        <f t="shared" si="13"/>
        <v>0</v>
      </c>
      <c r="J47" s="282">
        <f t="shared" si="13"/>
        <v>-5387588</v>
      </c>
      <c r="K47" s="282">
        <f t="shared" si="13"/>
        <v>-5387588</v>
      </c>
      <c r="L47" s="282">
        <f t="shared" si="13"/>
        <v>-5387588</v>
      </c>
      <c r="M47" s="282">
        <f t="shared" si="13"/>
        <v>0</v>
      </c>
      <c r="N47" s="282">
        <f t="shared" si="13"/>
        <v>-3029611</v>
      </c>
      <c r="O47" s="282">
        <f t="shared" si="13"/>
        <v>-3029611</v>
      </c>
      <c r="P47" s="282">
        <f t="shared" si="13"/>
        <v>-3029611</v>
      </c>
    </row>
    <row r="48" spans="1:16" s="327" customFormat="1" ht="37.5" customHeight="1">
      <c r="A48" s="497" t="s">
        <v>624</v>
      </c>
      <c r="B48" s="492">
        <v>7442</v>
      </c>
      <c r="C48" s="493" t="s">
        <v>188</v>
      </c>
      <c r="D48" s="482" t="s">
        <v>924</v>
      </c>
      <c r="E48" s="277">
        <f>E49+E50</f>
        <v>0</v>
      </c>
      <c r="F48" s="277">
        <f t="shared" ref="F48:P48" si="14">F49+F50</f>
        <v>2357977</v>
      </c>
      <c r="G48" s="277">
        <f t="shared" si="14"/>
        <v>2357977</v>
      </c>
      <c r="H48" s="277">
        <f t="shared" si="14"/>
        <v>2357977</v>
      </c>
      <c r="I48" s="277">
        <f t="shared" si="14"/>
        <v>0</v>
      </c>
      <c r="J48" s="277">
        <f t="shared" si="14"/>
        <v>-5387588</v>
      </c>
      <c r="K48" s="277">
        <f t="shared" si="14"/>
        <v>-5387588</v>
      </c>
      <c r="L48" s="277">
        <f t="shared" si="14"/>
        <v>-5387588</v>
      </c>
      <c r="M48" s="277">
        <f t="shared" si="14"/>
        <v>0</v>
      </c>
      <c r="N48" s="277">
        <f t="shared" si="14"/>
        <v>-3029611</v>
      </c>
      <c r="O48" s="277">
        <f t="shared" si="14"/>
        <v>-3029611</v>
      </c>
      <c r="P48" s="277">
        <f t="shared" si="14"/>
        <v>-3029611</v>
      </c>
    </row>
    <row r="49" spans="1:16" s="327" customFormat="1" ht="36">
      <c r="A49" s="496">
        <v>4112</v>
      </c>
      <c r="B49" s="496"/>
      <c r="C49" s="494"/>
      <c r="D49" s="481" t="s">
        <v>702</v>
      </c>
      <c r="E49" s="278">
        <v>0</v>
      </c>
      <c r="F49" s="278">
        <f>G49</f>
        <v>2357977</v>
      </c>
      <c r="G49" s="278">
        <v>2357977</v>
      </c>
      <c r="H49" s="278">
        <f>G49</f>
        <v>2357977</v>
      </c>
      <c r="I49" s="278">
        <v>0</v>
      </c>
      <c r="J49" s="278">
        <v>0</v>
      </c>
      <c r="K49" s="278">
        <v>0</v>
      </c>
      <c r="L49" s="278">
        <v>0</v>
      </c>
      <c r="M49" s="278">
        <v>0</v>
      </c>
      <c r="N49" s="278">
        <f>F49</f>
        <v>2357977</v>
      </c>
      <c r="O49" s="278">
        <f>G49</f>
        <v>2357977</v>
      </c>
      <c r="P49" s="278">
        <f>H49</f>
        <v>2357977</v>
      </c>
    </row>
    <row r="50" spans="1:16" s="327" customFormat="1" ht="36">
      <c r="A50" s="496">
        <v>4122</v>
      </c>
      <c r="B50" s="496"/>
      <c r="C50" s="494"/>
      <c r="D50" s="481" t="s">
        <v>749</v>
      </c>
      <c r="E50" s="278">
        <v>0</v>
      </c>
      <c r="F50" s="278">
        <v>0</v>
      </c>
      <c r="G50" s="278">
        <v>0</v>
      </c>
      <c r="H50" s="278">
        <v>0</v>
      </c>
      <c r="I50" s="278">
        <v>0</v>
      </c>
      <c r="J50" s="278">
        <f>K50</f>
        <v>-5387588</v>
      </c>
      <c r="K50" s="278">
        <v>-5387588</v>
      </c>
      <c r="L50" s="278">
        <f>I50+J50</f>
        <v>-5387588</v>
      </c>
      <c r="M50" s="278">
        <v>0</v>
      </c>
      <c r="N50" s="278">
        <f>F50+J50</f>
        <v>-5387588</v>
      </c>
      <c r="O50" s="278">
        <f>H50+K50</f>
        <v>-5387588</v>
      </c>
      <c r="P50" s="278">
        <f>H50+L50</f>
        <v>-5387588</v>
      </c>
    </row>
    <row r="51" spans="1:16" s="327" customFormat="1" ht="18">
      <c r="A51" s="477" t="s">
        <v>617</v>
      </c>
      <c r="B51" s="477" t="s">
        <v>617</v>
      </c>
      <c r="C51" s="477" t="s">
        <v>617</v>
      </c>
      <c r="D51" s="484" t="s">
        <v>18</v>
      </c>
      <c r="E51" s="283">
        <f>E14+E19+E24+E31</f>
        <v>16500000</v>
      </c>
      <c r="F51" s="283">
        <f t="shared" ref="F51:P51" si="15">F14+F19+F24+F31</f>
        <v>7959949</v>
      </c>
      <c r="G51" s="283">
        <f t="shared" si="15"/>
        <v>5708949</v>
      </c>
      <c r="H51" s="283">
        <f t="shared" si="15"/>
        <v>24459949</v>
      </c>
      <c r="I51" s="283">
        <f t="shared" si="15"/>
        <v>0</v>
      </c>
      <c r="J51" s="283">
        <f t="shared" si="15"/>
        <v>-7959949</v>
      </c>
      <c r="K51" s="283">
        <f t="shared" si="15"/>
        <v>-5708949</v>
      </c>
      <c r="L51" s="283">
        <f t="shared" si="15"/>
        <v>-7959949</v>
      </c>
      <c r="M51" s="283">
        <f t="shared" si="15"/>
        <v>16500000</v>
      </c>
      <c r="N51" s="283">
        <f t="shared" si="15"/>
        <v>0</v>
      </c>
      <c r="O51" s="283">
        <f t="shared" si="15"/>
        <v>0</v>
      </c>
      <c r="P51" s="283">
        <f t="shared" si="15"/>
        <v>16500000</v>
      </c>
    </row>
    <row r="52" spans="1:16" s="323" customFormat="1" ht="17.25" customHeight="1">
      <c r="A52" s="500"/>
      <c r="B52" s="500"/>
      <c r="C52" s="500"/>
      <c r="D52" s="485"/>
      <c r="E52" s="328"/>
      <c r="F52" s="328"/>
      <c r="G52" s="328"/>
      <c r="H52" s="328"/>
      <c r="I52" s="328"/>
      <c r="J52" s="328"/>
      <c r="K52" s="328"/>
      <c r="L52" s="328"/>
      <c r="M52" s="328"/>
      <c r="N52" s="328"/>
      <c r="O52" s="328"/>
      <c r="P52" s="328"/>
    </row>
    <row r="53" spans="1:16" s="323" customFormat="1" ht="17.25" hidden="1" customHeight="1">
      <c r="A53" s="500"/>
      <c r="B53" s="500"/>
      <c r="C53" s="500"/>
      <c r="D53" s="485"/>
      <c r="E53" s="328"/>
      <c r="F53" s="328"/>
      <c r="G53" s="328"/>
      <c r="H53" s="328"/>
      <c r="I53" s="328"/>
      <c r="J53" s="328"/>
      <c r="K53" s="328"/>
      <c r="L53" s="328"/>
      <c r="M53" s="328"/>
      <c r="N53" s="328"/>
      <c r="O53" s="328"/>
      <c r="P53" s="328"/>
    </row>
    <row r="54" spans="1:16" s="323" customFormat="1" ht="12.75" customHeight="1">
      <c r="A54" s="500"/>
      <c r="B54" s="500"/>
      <c r="C54" s="500"/>
      <c r="D54" s="485"/>
      <c r="E54" s="328"/>
      <c r="F54" s="328"/>
      <c r="G54" s="328"/>
      <c r="H54" s="328"/>
      <c r="I54" s="328"/>
      <c r="J54" s="328"/>
      <c r="K54" s="328"/>
      <c r="L54" s="328"/>
      <c r="M54" s="328"/>
      <c r="N54" s="328"/>
      <c r="O54" s="328"/>
      <c r="P54" s="328"/>
    </row>
    <row r="55" spans="1:16" s="284" customFormat="1" ht="20.25">
      <c r="A55" s="501" t="s">
        <v>596</v>
      </c>
      <c r="B55" s="501"/>
      <c r="C55" s="501"/>
      <c r="D55" s="296"/>
      <c r="E55" s="285"/>
      <c r="H55" s="286"/>
      <c r="J55" s="287"/>
      <c r="K55" s="287"/>
      <c r="L55" s="549" t="s">
        <v>1130</v>
      </c>
      <c r="M55" s="288"/>
      <c r="N55" s="329"/>
      <c r="O55" s="329"/>
      <c r="P55" s="330"/>
    </row>
    <row r="56" spans="1:16" s="284" customFormat="1" ht="16.5" customHeight="1">
      <c r="A56" s="501"/>
      <c r="B56" s="501"/>
      <c r="C56" s="501"/>
      <c r="E56" s="285"/>
      <c r="H56" s="286"/>
      <c r="J56" s="287"/>
      <c r="K56" s="287"/>
      <c r="M56" s="288"/>
      <c r="N56" s="329"/>
      <c r="O56" s="329"/>
      <c r="P56" s="330"/>
    </row>
    <row r="57" spans="1:16" s="284" customFormat="1" ht="17.25" customHeight="1">
      <c r="A57" s="296" t="s">
        <v>94</v>
      </c>
      <c r="B57" s="296"/>
      <c r="C57" s="296"/>
      <c r="H57" s="289"/>
      <c r="J57" s="285"/>
      <c r="K57" s="285"/>
      <c r="P57" s="331"/>
    </row>
    <row r="58" spans="1:16" s="284" customFormat="1" ht="23.25" customHeight="1">
      <c r="A58" s="296"/>
      <c r="B58" s="296"/>
      <c r="C58" s="296"/>
      <c r="H58" s="289"/>
      <c r="J58" s="285"/>
      <c r="K58" s="285"/>
      <c r="P58" s="331"/>
    </row>
    <row r="59" spans="1:16" s="284" customFormat="1" ht="17.25" customHeight="1">
      <c r="A59" s="296" t="s">
        <v>130</v>
      </c>
      <c r="B59" s="296"/>
      <c r="C59" s="296"/>
      <c r="E59" s="290"/>
      <c r="F59" s="290"/>
      <c r="G59" s="290"/>
      <c r="H59" s="290"/>
      <c r="I59" s="290"/>
      <c r="J59" s="290"/>
      <c r="K59" s="290"/>
      <c r="L59" s="284" t="s">
        <v>96</v>
      </c>
    </row>
    <row r="60" spans="1:16" s="284" customFormat="1" ht="24.75" customHeight="1">
      <c r="H60" s="289"/>
      <c r="J60" s="285"/>
      <c r="K60" s="285"/>
    </row>
    <row r="61" spans="1:16" s="236" customFormat="1" ht="17.25" customHeight="1">
      <c r="A61" s="291" t="s">
        <v>717</v>
      </c>
      <c r="B61" s="291"/>
      <c r="C61" s="291"/>
      <c r="D61" s="291"/>
      <c r="E61" s="292"/>
      <c r="F61" s="293"/>
      <c r="G61" s="293"/>
      <c r="H61" s="292"/>
      <c r="I61" s="292"/>
      <c r="J61" s="294"/>
      <c r="K61" s="292"/>
    </row>
    <row r="62" spans="1:16" s="236" customFormat="1" ht="17.25" customHeight="1">
      <c r="A62" s="295" t="s">
        <v>718</v>
      </c>
      <c r="B62" s="295"/>
      <c r="C62" s="295"/>
      <c r="D62" s="295"/>
      <c r="E62" s="292"/>
      <c r="F62" s="293"/>
      <c r="G62" s="293"/>
      <c r="H62" s="292"/>
      <c r="I62" s="292"/>
      <c r="J62" s="294"/>
      <c r="L62" s="292" t="s">
        <v>97</v>
      </c>
    </row>
    <row r="63" spans="1:16" s="297" customFormat="1" ht="17.25" customHeight="1">
      <c r="A63" s="296"/>
      <c r="B63" s="296"/>
      <c r="C63" s="296"/>
      <c r="H63" s="298"/>
      <c r="J63" s="299"/>
      <c r="K63" s="299"/>
      <c r="P63" s="332"/>
    </row>
    <row r="64" spans="1:16" s="297" customFormat="1" ht="17.25" customHeight="1">
      <c r="A64" s="336" t="s">
        <v>1129</v>
      </c>
      <c r="B64" s="296"/>
      <c r="C64" s="296"/>
      <c r="E64" s="300"/>
      <c r="F64" s="300"/>
      <c r="G64" s="300"/>
      <c r="H64" s="300"/>
      <c r="I64" s="300"/>
      <c r="J64" s="300"/>
      <c r="K64" s="300"/>
    </row>
    <row r="65" spans="1:12" s="297" customFormat="1" ht="17.25" customHeight="1">
      <c r="A65" s="296"/>
      <c r="B65" s="296"/>
      <c r="C65" s="296"/>
      <c r="H65" s="298"/>
      <c r="J65" s="299"/>
      <c r="K65" s="299"/>
    </row>
    <row r="66" spans="1:12" s="241" customFormat="1" ht="17.25" customHeight="1">
      <c r="A66" s="646"/>
      <c r="B66" s="646"/>
      <c r="C66" s="646"/>
      <c r="D66" s="646"/>
      <c r="E66" s="333"/>
      <c r="F66" s="334"/>
      <c r="G66" s="334"/>
      <c r="H66" s="333"/>
      <c r="I66" s="333"/>
      <c r="J66" s="309"/>
      <c r="K66" s="333"/>
    </row>
    <row r="67" spans="1:12" s="241" customFormat="1" ht="17.25" customHeight="1">
      <c r="A67" s="647"/>
      <c r="B67" s="647"/>
      <c r="C67" s="647"/>
      <c r="D67" s="647"/>
      <c r="E67" s="333"/>
      <c r="F67" s="334"/>
      <c r="G67" s="334"/>
      <c r="H67" s="333"/>
      <c r="I67" s="333"/>
      <c r="J67" s="309"/>
      <c r="L67" s="333"/>
    </row>
    <row r="68" spans="1:12" ht="17.25" customHeight="1">
      <c r="A68" s="335"/>
    </row>
    <row r="69" spans="1:12" ht="17.25" customHeight="1">
      <c r="A69" s="336"/>
    </row>
  </sheetData>
  <mergeCells count="23">
    <mergeCell ref="M1:P1"/>
    <mergeCell ref="M2:P2"/>
    <mergeCell ref="M3:P3"/>
    <mergeCell ref="M4:P4"/>
    <mergeCell ref="D6:L6"/>
    <mergeCell ref="M10:P10"/>
    <mergeCell ref="E11:E12"/>
    <mergeCell ref="P11:P12"/>
    <mergeCell ref="L11:L12"/>
    <mergeCell ref="M11:M12"/>
    <mergeCell ref="E10:H10"/>
    <mergeCell ref="N11:O11"/>
    <mergeCell ref="A66:D66"/>
    <mergeCell ref="A67:D67"/>
    <mergeCell ref="H11:H12"/>
    <mergeCell ref="I11:I12"/>
    <mergeCell ref="A10:A12"/>
    <mergeCell ref="B10:B12"/>
    <mergeCell ref="C10:C12"/>
    <mergeCell ref="D10:D12"/>
    <mergeCell ref="I10:L10"/>
    <mergeCell ref="F11:G11"/>
    <mergeCell ref="J11:K11"/>
  </mergeCells>
  <pageMargins left="0.39370078740157483" right="0.39370078740157483" top="1.1811023622047245" bottom="0.39370078740157483" header="0.31496062992125984" footer="0.31496062992125984"/>
  <pageSetup paperSize="9" scale="4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"/>
  <sheetViews>
    <sheetView showGridLines="0" topLeftCell="A45" workbookViewId="0">
      <selection activeCell="D67" sqref="D66:D67"/>
    </sheetView>
  </sheetViews>
  <sheetFormatPr defaultColWidth="9.1640625" defaultRowHeight="12.75"/>
  <cols>
    <col min="1" max="1" width="23.1640625" style="337" customWidth="1"/>
    <col min="2" max="2" width="22.6640625" style="337" customWidth="1"/>
    <col min="3" max="3" width="104" style="337" customWidth="1"/>
    <col min="4" max="4" width="19.6640625" style="337" customWidth="1"/>
    <col min="5" max="5" width="14.1640625" style="337" customWidth="1"/>
    <col min="6" max="6" width="21.33203125" style="337" customWidth="1"/>
    <col min="7" max="7" width="24.5" style="337" customWidth="1"/>
    <col min="8" max="8" width="21.33203125" style="337" customWidth="1"/>
    <col min="9" max="9" width="19.1640625" style="337" customWidth="1"/>
    <col min="10" max="10" width="19.33203125" style="337" customWidth="1"/>
    <col min="11" max="11" width="21.6640625" style="337" customWidth="1"/>
    <col min="12" max="12" width="19.33203125" style="337" customWidth="1"/>
    <col min="13" max="13" width="26.1640625" style="337" customWidth="1"/>
    <col min="14" max="14" width="37.33203125" style="337" customWidth="1"/>
    <col min="15" max="15" width="17.1640625" style="337" customWidth="1"/>
    <col min="16" max="16" width="20.1640625" style="337" customWidth="1"/>
    <col min="17" max="16384" width="9.1640625" style="337"/>
  </cols>
  <sheetData>
    <row r="1" spans="1:7" ht="18.75">
      <c r="D1" s="656" t="s">
        <v>931</v>
      </c>
      <c r="E1" s="657"/>
      <c r="F1" s="657"/>
      <c r="G1" s="338"/>
    </row>
    <row r="2" spans="1:7" ht="18.75">
      <c r="D2" s="658" t="s">
        <v>599</v>
      </c>
      <c r="E2" s="659"/>
      <c r="F2" s="659"/>
      <c r="G2" s="338"/>
    </row>
    <row r="3" spans="1:7" ht="18.75">
      <c r="D3" s="660" t="s">
        <v>595</v>
      </c>
      <c r="E3" s="661"/>
      <c r="F3" s="659"/>
      <c r="G3" s="338"/>
    </row>
    <row r="4" spans="1:7" ht="18.75" customHeight="1">
      <c r="B4" s="339"/>
      <c r="C4" s="339"/>
      <c r="D4" s="662" t="s">
        <v>719</v>
      </c>
      <c r="E4" s="662"/>
      <c r="F4" s="662"/>
      <c r="G4" s="340"/>
    </row>
    <row r="5" spans="1:7" ht="5.25" customHeight="1">
      <c r="B5" s="339"/>
      <c r="C5" s="339"/>
      <c r="D5" s="339"/>
    </row>
    <row r="6" spans="1:7" ht="15.75" hidden="1" customHeight="1">
      <c r="B6" s="339"/>
      <c r="C6" s="339"/>
      <c r="D6" s="341"/>
    </row>
    <row r="7" spans="1:7" ht="20.25" customHeight="1">
      <c r="A7" s="663" t="s">
        <v>794</v>
      </c>
      <c r="B7" s="663"/>
      <c r="C7" s="663"/>
      <c r="D7" s="663"/>
      <c r="E7" s="663"/>
    </row>
    <row r="8" spans="1:7" ht="16.5" customHeight="1">
      <c r="A8" s="664">
        <v>13563000000</v>
      </c>
      <c r="B8" s="664"/>
      <c r="C8" s="664"/>
      <c r="D8" s="664"/>
      <c r="E8" s="664"/>
    </row>
    <row r="9" spans="1:7" ht="14.25" customHeight="1">
      <c r="A9" s="665" t="s">
        <v>716</v>
      </c>
      <c r="B9" s="665"/>
      <c r="C9" s="665"/>
      <c r="D9" s="665"/>
      <c r="E9" s="665"/>
    </row>
    <row r="10" spans="1:7" ht="14.25" customHeight="1">
      <c r="A10" s="342"/>
      <c r="B10" s="342"/>
      <c r="C10" s="342"/>
      <c r="D10" s="342"/>
      <c r="E10" s="342"/>
    </row>
    <row r="11" spans="1:7" ht="20.25" customHeight="1">
      <c r="A11" s="666" t="s">
        <v>932</v>
      </c>
      <c r="B11" s="666"/>
      <c r="C11" s="666"/>
      <c r="D11" s="666"/>
      <c r="E11" s="666"/>
    </row>
    <row r="12" spans="1:7" ht="18">
      <c r="A12" s="343"/>
      <c r="D12" s="344"/>
      <c r="E12" s="344" t="s">
        <v>604</v>
      </c>
    </row>
    <row r="13" spans="1:7" s="38" customFormat="1" ht="15" customHeight="1">
      <c r="A13" s="667" t="s">
        <v>933</v>
      </c>
      <c r="B13" s="668" t="s">
        <v>934</v>
      </c>
      <c r="C13" s="669"/>
      <c r="D13" s="667" t="s">
        <v>935</v>
      </c>
      <c r="E13" s="667"/>
    </row>
    <row r="14" spans="1:7" s="38" customFormat="1" ht="15">
      <c r="A14" s="667"/>
      <c r="B14" s="670"/>
      <c r="C14" s="671"/>
      <c r="D14" s="667"/>
      <c r="E14" s="667"/>
    </row>
    <row r="15" spans="1:7" s="38" customFormat="1" ht="15">
      <c r="A15" s="667"/>
      <c r="B15" s="670"/>
      <c r="C15" s="671"/>
      <c r="D15" s="667"/>
      <c r="E15" s="667"/>
    </row>
    <row r="16" spans="1:7" s="38" customFormat="1" ht="6" customHeight="1">
      <c r="A16" s="667"/>
      <c r="B16" s="670"/>
      <c r="C16" s="671"/>
      <c r="D16" s="667"/>
      <c r="E16" s="667"/>
    </row>
    <row r="17" spans="1:5" s="38" customFormat="1" ht="6" customHeight="1">
      <c r="A17" s="667"/>
      <c r="B17" s="670"/>
      <c r="C17" s="671"/>
      <c r="D17" s="667"/>
      <c r="E17" s="667"/>
    </row>
    <row r="18" spans="1:5" s="38" customFormat="1" ht="15" hidden="1" customHeight="1">
      <c r="A18" s="667"/>
      <c r="B18" s="670"/>
      <c r="C18" s="671"/>
      <c r="D18" s="667"/>
      <c r="E18" s="667"/>
    </row>
    <row r="19" spans="1:5" s="38" customFormat="1" ht="15" hidden="1" customHeight="1">
      <c r="A19" s="667"/>
      <c r="B19" s="670"/>
      <c r="C19" s="671"/>
      <c r="D19" s="667"/>
      <c r="E19" s="667"/>
    </row>
    <row r="20" spans="1:5" s="38" customFormat="1" ht="18.75" customHeight="1">
      <c r="A20" s="667"/>
      <c r="B20" s="672"/>
      <c r="C20" s="673"/>
      <c r="D20" s="667"/>
      <c r="E20" s="667"/>
    </row>
    <row r="21" spans="1:5" s="38" customFormat="1" ht="16.5">
      <c r="A21" s="393">
        <v>1</v>
      </c>
      <c r="B21" s="674">
        <v>2</v>
      </c>
      <c r="C21" s="675"/>
      <c r="D21" s="676">
        <v>3</v>
      </c>
      <c r="E21" s="676"/>
    </row>
    <row r="22" spans="1:5" s="38" customFormat="1" ht="16.5">
      <c r="A22" s="676" t="s">
        <v>936</v>
      </c>
      <c r="B22" s="676"/>
      <c r="C22" s="676"/>
      <c r="D22" s="676"/>
      <c r="E22" s="676"/>
    </row>
    <row r="23" spans="1:5" s="39" customFormat="1" ht="16.5">
      <c r="A23" s="345">
        <v>41033900</v>
      </c>
      <c r="B23" s="677" t="s">
        <v>946</v>
      </c>
      <c r="C23" s="678"/>
      <c r="D23" s="679">
        <v>1463365500</v>
      </c>
      <c r="E23" s="680"/>
    </row>
    <row r="24" spans="1:5" s="40" customFormat="1" ht="16.5">
      <c r="A24" s="689" t="s">
        <v>937</v>
      </c>
      <c r="B24" s="690"/>
      <c r="C24" s="690"/>
      <c r="D24" s="690"/>
      <c r="E24" s="688"/>
    </row>
    <row r="25" spans="1:5" s="40" customFormat="1" ht="16.5">
      <c r="A25" s="393"/>
      <c r="B25" s="689"/>
      <c r="C25" s="688"/>
      <c r="D25" s="689"/>
      <c r="E25" s="688"/>
    </row>
    <row r="26" spans="1:5" s="40" customFormat="1" ht="16.5">
      <c r="A26" s="345" t="s">
        <v>617</v>
      </c>
      <c r="B26" s="681" t="s">
        <v>938</v>
      </c>
      <c r="C26" s="682"/>
      <c r="D26" s="683">
        <f>D27+D28</f>
        <v>1463365500</v>
      </c>
      <c r="E26" s="684"/>
    </row>
    <row r="27" spans="1:5" s="40" customFormat="1" ht="16.5">
      <c r="A27" s="345" t="s">
        <v>617</v>
      </c>
      <c r="B27" s="685" t="s">
        <v>939</v>
      </c>
      <c r="C27" s="686"/>
      <c r="D27" s="687">
        <f>D23</f>
        <v>1463365500</v>
      </c>
      <c r="E27" s="688"/>
    </row>
    <row r="28" spans="1:5" s="40" customFormat="1" ht="16.5">
      <c r="A28" s="345" t="s">
        <v>617</v>
      </c>
      <c r="B28" s="685" t="s">
        <v>940</v>
      </c>
      <c r="C28" s="686"/>
      <c r="D28" s="689">
        <f>D25</f>
        <v>0</v>
      </c>
      <c r="E28" s="688"/>
    </row>
    <row r="29" spans="1:5" s="40" customFormat="1" ht="16.5">
      <c r="A29" s="346"/>
      <c r="B29" s="47"/>
      <c r="C29" s="47"/>
      <c r="D29" s="347"/>
    </row>
    <row r="30" spans="1:5" s="40" customFormat="1" ht="18">
      <c r="A30" s="666" t="s">
        <v>941</v>
      </c>
      <c r="B30" s="666"/>
      <c r="C30" s="666"/>
      <c r="D30" s="666"/>
      <c r="E30" s="666"/>
    </row>
    <row r="31" spans="1:5" s="40" customFormat="1" ht="18">
      <c r="A31" s="343"/>
      <c r="B31" s="337"/>
      <c r="C31" s="337"/>
      <c r="E31" s="344" t="s">
        <v>604</v>
      </c>
    </row>
    <row r="32" spans="1:5" s="40" customFormat="1" ht="16.5" customHeight="1">
      <c r="A32" s="692" t="s">
        <v>942</v>
      </c>
      <c r="B32" s="692" t="s">
        <v>714</v>
      </c>
      <c r="C32" s="667" t="s">
        <v>943</v>
      </c>
      <c r="D32" s="667" t="s">
        <v>935</v>
      </c>
      <c r="E32" s="667"/>
    </row>
    <row r="33" spans="1:7" s="40" customFormat="1" ht="16.5">
      <c r="A33" s="693"/>
      <c r="B33" s="693"/>
      <c r="C33" s="667"/>
      <c r="D33" s="667"/>
      <c r="E33" s="667"/>
    </row>
    <row r="34" spans="1:7" s="40" customFormat="1" ht="16.5">
      <c r="A34" s="693"/>
      <c r="B34" s="693"/>
      <c r="C34" s="667"/>
      <c r="D34" s="667"/>
      <c r="E34" s="667"/>
    </row>
    <row r="35" spans="1:7" s="40" customFormat="1" ht="68.25" customHeight="1">
      <c r="A35" s="693"/>
      <c r="B35" s="693"/>
      <c r="C35" s="667"/>
      <c r="D35" s="667"/>
      <c r="E35" s="667"/>
    </row>
    <row r="36" spans="1:7" s="40" customFormat="1" ht="2.25" hidden="1" customHeight="1">
      <c r="A36" s="693"/>
      <c r="C36" s="667"/>
      <c r="D36" s="667"/>
      <c r="E36" s="667"/>
    </row>
    <row r="37" spans="1:7" s="40" customFormat="1" ht="16.5" hidden="1" customHeight="1">
      <c r="A37" s="693"/>
      <c r="C37" s="667"/>
      <c r="D37" s="667"/>
      <c r="E37" s="667"/>
    </row>
    <row r="38" spans="1:7" s="40" customFormat="1" ht="16.5" hidden="1" customHeight="1">
      <c r="A38" s="693"/>
      <c r="C38" s="667"/>
      <c r="D38" s="667"/>
      <c r="E38" s="667"/>
    </row>
    <row r="39" spans="1:7" s="36" customFormat="1" ht="16.5">
      <c r="A39" s="393">
        <v>1</v>
      </c>
      <c r="B39" s="393">
        <v>2</v>
      </c>
      <c r="C39" s="393">
        <v>3</v>
      </c>
      <c r="D39" s="676">
        <v>4</v>
      </c>
      <c r="E39" s="676"/>
    </row>
    <row r="40" spans="1:7" s="41" customFormat="1" ht="20.25">
      <c r="A40" s="676" t="s">
        <v>944</v>
      </c>
      <c r="B40" s="676"/>
      <c r="C40" s="676"/>
      <c r="D40" s="676"/>
      <c r="E40" s="676"/>
      <c r="F40" s="42"/>
      <c r="G40" s="43"/>
    </row>
    <row r="41" spans="1:7" s="41" customFormat="1" ht="20.25">
      <c r="A41" s="348">
        <v>9110</v>
      </c>
      <c r="B41" s="349">
        <v>9110</v>
      </c>
      <c r="C41" s="350" t="s">
        <v>947</v>
      </c>
      <c r="D41" s="691">
        <v>735832300</v>
      </c>
      <c r="E41" s="691"/>
      <c r="G41" s="44"/>
    </row>
    <row r="42" spans="1:7" s="45" customFormat="1" ht="20.25">
      <c r="A42" s="676" t="s">
        <v>945</v>
      </c>
      <c r="B42" s="676"/>
      <c r="C42" s="676"/>
      <c r="D42" s="676"/>
      <c r="E42" s="676"/>
    </row>
    <row r="43" spans="1:7" s="45" customFormat="1" ht="20.25">
      <c r="A43" s="393"/>
      <c r="B43" s="393"/>
      <c r="C43" s="393"/>
      <c r="D43" s="676"/>
      <c r="E43" s="676"/>
    </row>
    <row r="44" spans="1:7" s="396" customFormat="1" ht="20.25">
      <c r="A44" s="394" t="s">
        <v>617</v>
      </c>
      <c r="B44" s="394" t="s">
        <v>617</v>
      </c>
      <c r="C44" s="395" t="s">
        <v>938</v>
      </c>
      <c r="D44" s="694">
        <f>D45+D46</f>
        <v>735832300</v>
      </c>
      <c r="E44" s="695"/>
    </row>
    <row r="45" spans="1:7" s="36" customFormat="1" ht="16.5">
      <c r="A45" s="345" t="s">
        <v>617</v>
      </c>
      <c r="B45" s="345" t="s">
        <v>617</v>
      </c>
      <c r="C45" s="351" t="s">
        <v>939</v>
      </c>
      <c r="D45" s="696">
        <f>D41</f>
        <v>735832300</v>
      </c>
      <c r="E45" s="676"/>
    </row>
    <row r="46" spans="1:7" s="36" customFormat="1" ht="16.5">
      <c r="A46" s="345" t="s">
        <v>617</v>
      </c>
      <c r="B46" s="345" t="s">
        <v>617</v>
      </c>
      <c r="C46" s="351" t="s">
        <v>940</v>
      </c>
      <c r="D46" s="676">
        <f>D43</f>
        <v>0</v>
      </c>
      <c r="E46" s="676"/>
    </row>
    <row r="47" spans="1:7" s="36" customFormat="1"/>
    <row r="48" spans="1:7" s="36" customFormat="1" ht="15.75" customHeight="1"/>
    <row r="49" spans="1:13" s="36" customFormat="1" ht="20.25">
      <c r="A49" s="352" t="s">
        <v>596</v>
      </c>
      <c r="B49" s="297"/>
      <c r="C49" s="297"/>
      <c r="D49" s="549" t="s">
        <v>1130</v>
      </c>
      <c r="E49" s="299"/>
      <c r="F49" s="299"/>
      <c r="G49" s="299"/>
      <c r="H49" s="299"/>
      <c r="I49" s="299"/>
      <c r="J49" s="299"/>
      <c r="K49" s="299"/>
      <c r="L49" s="297" t="s">
        <v>597</v>
      </c>
      <c r="M49" s="299"/>
    </row>
    <row r="50" spans="1:13" s="36" customFormat="1" ht="18.75" customHeight="1">
      <c r="A50" s="352"/>
      <c r="B50" s="297"/>
      <c r="C50" s="297"/>
      <c r="D50" s="299"/>
      <c r="E50" s="299"/>
      <c r="F50" s="299"/>
      <c r="G50" s="299"/>
      <c r="H50" s="299"/>
      <c r="I50" s="299"/>
      <c r="J50" s="299"/>
      <c r="K50" s="299"/>
      <c r="L50" s="297"/>
      <c r="M50" s="299"/>
    </row>
    <row r="51" spans="1:13" s="36" customFormat="1" ht="20.25">
      <c r="A51" s="297" t="s">
        <v>94</v>
      </c>
      <c r="B51" s="297"/>
      <c r="C51" s="297"/>
      <c r="D51" s="297"/>
      <c r="E51" s="297"/>
      <c r="F51" s="297"/>
      <c r="G51" s="297"/>
      <c r="H51" s="297"/>
      <c r="I51" s="297"/>
      <c r="J51" s="297"/>
      <c r="K51" s="297"/>
      <c r="L51" s="297"/>
      <c r="M51" s="297"/>
    </row>
    <row r="52" spans="1:13" s="36" customFormat="1" ht="20.25">
      <c r="A52" s="297" t="s">
        <v>277</v>
      </c>
      <c r="B52" s="297"/>
      <c r="C52" s="297"/>
      <c r="D52" s="300"/>
      <c r="E52" s="300"/>
      <c r="F52" s="300"/>
      <c r="G52" s="300"/>
      <c r="H52" s="300"/>
      <c r="I52" s="300"/>
      <c r="J52" s="300"/>
      <c r="K52" s="300"/>
      <c r="L52" s="300"/>
      <c r="M52" s="300"/>
    </row>
    <row r="53" spans="1:13" s="36" customFormat="1" ht="20.25">
      <c r="A53" s="297" t="s">
        <v>278</v>
      </c>
      <c r="B53" s="297"/>
      <c r="C53" s="297"/>
      <c r="D53" s="355" t="s">
        <v>96</v>
      </c>
      <c r="F53" s="300"/>
      <c r="G53" s="300"/>
      <c r="H53" s="300"/>
      <c r="I53" s="300"/>
      <c r="J53" s="300"/>
      <c r="K53" s="300"/>
      <c r="L53" s="300" t="s">
        <v>96</v>
      </c>
      <c r="M53" s="300"/>
    </row>
    <row r="54" spans="1:13" s="36" customFormat="1" ht="12.75" customHeight="1">
      <c r="A54" s="297"/>
      <c r="B54" s="297"/>
      <c r="C54" s="297"/>
      <c r="D54" s="356"/>
      <c r="F54" s="297"/>
      <c r="G54" s="297"/>
      <c r="H54" s="297"/>
      <c r="I54" s="297"/>
      <c r="J54" s="297"/>
      <c r="K54" s="297"/>
      <c r="L54" s="297"/>
      <c r="M54" s="297"/>
    </row>
    <row r="55" spans="1:13" s="36" customFormat="1" ht="20.25">
      <c r="A55" s="353" t="s">
        <v>717</v>
      </c>
      <c r="B55" s="300"/>
      <c r="C55" s="300"/>
      <c r="D55" s="357"/>
      <c r="F55" s="353"/>
      <c r="G55" s="353"/>
      <c r="H55" s="353"/>
      <c r="I55" s="353"/>
      <c r="J55" s="353"/>
      <c r="K55" s="353"/>
      <c r="L55" s="353"/>
      <c r="M55" s="353"/>
    </row>
    <row r="56" spans="1:13" s="36" customFormat="1" ht="20.25">
      <c r="A56" s="354" t="s">
        <v>718</v>
      </c>
      <c r="B56" s="300"/>
      <c r="C56" s="300"/>
      <c r="D56" s="358" t="s">
        <v>97</v>
      </c>
      <c r="F56" s="354"/>
      <c r="G56" s="354"/>
      <c r="H56" s="354"/>
      <c r="I56" s="354"/>
      <c r="J56" s="354"/>
      <c r="K56" s="354"/>
      <c r="L56" s="354" t="s">
        <v>97</v>
      </c>
      <c r="M56" s="354"/>
    </row>
    <row r="57" spans="1:13" s="36" customFormat="1">
      <c r="E57" s="37"/>
    </row>
    <row r="58" spans="1:13" s="36" customFormat="1" ht="20.25">
      <c r="A58" s="336" t="s">
        <v>1129</v>
      </c>
    </row>
    <row r="59" spans="1:13" s="36" customFormat="1"/>
    <row r="60" spans="1:13" s="36" customFormat="1"/>
    <row r="61" spans="1:13" s="36" customFormat="1"/>
    <row r="62" spans="1:13" s="36" customFormat="1"/>
    <row r="63" spans="1:13" s="36" customFormat="1"/>
    <row r="64" spans="1:13" s="36" customFormat="1"/>
    <row r="65" s="36" customFormat="1"/>
    <row r="66" s="36" customFormat="1"/>
    <row r="67" s="36" customFormat="1"/>
    <row r="68" s="36" customFormat="1"/>
    <row r="69" s="36" customFormat="1" ht="44.25" customHeight="1"/>
    <row r="70" s="36" customFormat="1"/>
    <row r="71" s="36" customFormat="1"/>
    <row r="72" s="36" customFormat="1"/>
    <row r="73" s="36" customFormat="1"/>
    <row r="74" s="36" customFormat="1"/>
    <row r="75" s="36" customFormat="1"/>
    <row r="76" s="36" customFormat="1"/>
    <row r="82" ht="45.75" customHeight="1"/>
  </sheetData>
  <mergeCells count="38">
    <mergeCell ref="D44:E44"/>
    <mergeCell ref="D45:E45"/>
    <mergeCell ref="D46:E46"/>
    <mergeCell ref="A42:E42"/>
    <mergeCell ref="D43:E43"/>
    <mergeCell ref="D39:E39"/>
    <mergeCell ref="A40:E40"/>
    <mergeCell ref="D41:E41"/>
    <mergeCell ref="B28:C28"/>
    <mergeCell ref="D28:E28"/>
    <mergeCell ref="A30:E30"/>
    <mergeCell ref="A32:A38"/>
    <mergeCell ref="B32:B35"/>
    <mergeCell ref="C32:C38"/>
    <mergeCell ref="D32:E38"/>
    <mergeCell ref="B26:C26"/>
    <mergeCell ref="D26:E26"/>
    <mergeCell ref="B27:C27"/>
    <mergeCell ref="D27:E27"/>
    <mergeCell ref="A24:E24"/>
    <mergeCell ref="B25:C25"/>
    <mergeCell ref="D25:E25"/>
    <mergeCell ref="B21:C21"/>
    <mergeCell ref="D21:E21"/>
    <mergeCell ref="A22:E22"/>
    <mergeCell ref="B23:C23"/>
    <mergeCell ref="D23:E23"/>
    <mergeCell ref="A8:E8"/>
    <mergeCell ref="A9:E9"/>
    <mergeCell ref="A11:E11"/>
    <mergeCell ref="A13:A20"/>
    <mergeCell ref="B13:C20"/>
    <mergeCell ref="D13:E20"/>
    <mergeCell ref="D1:F1"/>
    <mergeCell ref="D2:F2"/>
    <mergeCell ref="D3:F3"/>
    <mergeCell ref="D4:F4"/>
    <mergeCell ref="A7:E7"/>
  </mergeCells>
  <phoneticPr fontId="16" type="noConversion"/>
  <printOptions horizontalCentered="1"/>
  <pageMargins left="0.78740157480314965" right="0.39370078740157483" top="1.1811023622047245" bottom="0.39370078740157483" header="0.31496062992125984" footer="0.31496062992125984"/>
  <pageSetup paperSize="9" scale="52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topLeftCell="A39" zoomScale="78" zoomScaleNormal="78" zoomScaleSheetLayoutView="90" workbookViewId="0">
      <selection activeCell="D58" sqref="D58"/>
    </sheetView>
  </sheetViews>
  <sheetFormatPr defaultColWidth="9.1640625" defaultRowHeight="15"/>
  <cols>
    <col min="1" max="1" width="22.1640625" style="3" customWidth="1"/>
    <col min="2" max="2" width="16.6640625" style="3" customWidth="1"/>
    <col min="3" max="3" width="20" style="3" customWidth="1"/>
    <col min="4" max="4" width="78" style="3" customWidth="1"/>
    <col min="5" max="5" width="65.83203125" style="3" customWidth="1"/>
    <col min="6" max="6" width="18" style="3" customWidth="1"/>
    <col min="7" max="7" width="17.33203125" style="3" customWidth="1"/>
    <col min="8" max="8" width="17.5" style="3" customWidth="1"/>
    <col min="9" max="9" width="30.5" style="3" customWidth="1"/>
    <col min="10" max="10" width="17.5" style="3" customWidth="1"/>
    <col min="11" max="16384" width="9.1640625" style="157"/>
  </cols>
  <sheetData>
    <row r="1" spans="1:10" ht="18">
      <c r="F1" s="420"/>
      <c r="G1" s="420"/>
      <c r="H1" s="701" t="s">
        <v>587</v>
      </c>
      <c r="I1" s="701"/>
      <c r="J1" s="5"/>
    </row>
    <row r="2" spans="1:10" ht="23.25" customHeight="1">
      <c r="H2" s="5" t="s">
        <v>594</v>
      </c>
      <c r="I2" s="5"/>
      <c r="J2" s="5"/>
    </row>
    <row r="3" spans="1:10" ht="18">
      <c r="F3" s="421"/>
      <c r="G3" s="421"/>
      <c r="H3" s="700" t="s">
        <v>595</v>
      </c>
      <c r="I3" s="699"/>
      <c r="J3" s="699"/>
    </row>
    <row r="4" spans="1:10" ht="18.75" customHeight="1">
      <c r="F4" s="422"/>
      <c r="G4" s="422"/>
      <c r="H4" s="698" t="s">
        <v>1045</v>
      </c>
      <c r="I4" s="699"/>
      <c r="J4" s="699"/>
    </row>
    <row r="5" spans="1:10" ht="27.75" customHeight="1">
      <c r="H5" s="5"/>
      <c r="I5" s="5"/>
      <c r="J5" s="397"/>
    </row>
    <row r="6" spans="1:10" ht="46.5" customHeight="1">
      <c r="A6" s="157"/>
      <c r="B6" s="157"/>
      <c r="C6" s="702" t="s">
        <v>793</v>
      </c>
      <c r="D6" s="702"/>
      <c r="E6" s="702"/>
      <c r="F6" s="702"/>
      <c r="G6" s="702"/>
      <c r="H6" s="702"/>
      <c r="I6" s="423"/>
      <c r="J6" s="423"/>
    </row>
    <row r="7" spans="1:10" ht="15.75">
      <c r="A7" s="703">
        <v>13563000000</v>
      </c>
      <c r="B7" s="703"/>
      <c r="C7" s="398"/>
      <c r="D7" s="423"/>
      <c r="E7" s="423"/>
      <c r="F7" s="423"/>
      <c r="G7" s="423"/>
      <c r="H7" s="423"/>
      <c r="I7" s="423"/>
      <c r="J7" s="423"/>
    </row>
    <row r="8" spans="1:10" ht="15.75">
      <c r="A8" s="697" t="s">
        <v>716</v>
      </c>
      <c r="B8" s="697"/>
      <c r="C8" s="398"/>
      <c r="D8" s="423"/>
      <c r="E8" s="423"/>
      <c r="F8" s="423"/>
      <c r="G8" s="423"/>
      <c r="H8" s="423"/>
      <c r="I8" s="423"/>
      <c r="J8" s="423"/>
    </row>
    <row r="9" spans="1:10" ht="18">
      <c r="A9" s="424"/>
      <c r="B9" s="23"/>
      <c r="C9" s="23"/>
      <c r="D9" s="23"/>
      <c r="E9" s="23"/>
      <c r="F9" s="23"/>
      <c r="G9" s="23"/>
      <c r="H9" s="23"/>
      <c r="I9" s="23"/>
      <c r="J9" s="399" t="s">
        <v>604</v>
      </c>
    </row>
    <row r="10" spans="1:10" ht="110.25" customHeight="1">
      <c r="A10" s="425" t="s">
        <v>713</v>
      </c>
      <c r="B10" s="425" t="s">
        <v>714</v>
      </c>
      <c r="C10" s="425" t="s">
        <v>621</v>
      </c>
      <c r="D10" s="425" t="s">
        <v>712</v>
      </c>
      <c r="E10" s="425" t="s">
        <v>906</v>
      </c>
      <c r="F10" s="425" t="s">
        <v>720</v>
      </c>
      <c r="G10" s="425" t="s">
        <v>721</v>
      </c>
      <c r="H10" s="425" t="s">
        <v>722</v>
      </c>
      <c r="I10" s="425" t="s">
        <v>772</v>
      </c>
      <c r="J10" s="425" t="s">
        <v>723</v>
      </c>
    </row>
    <row r="11" spans="1:10" s="400" customFormat="1">
      <c r="A11" s="425">
        <v>1</v>
      </c>
      <c r="B11" s="425">
        <v>2</v>
      </c>
      <c r="C11" s="425">
        <v>3</v>
      </c>
      <c r="D11" s="425">
        <v>4</v>
      </c>
      <c r="E11" s="425">
        <v>5</v>
      </c>
      <c r="F11" s="425">
        <v>6</v>
      </c>
      <c r="G11" s="425">
        <v>7</v>
      </c>
      <c r="H11" s="425">
        <v>8</v>
      </c>
      <c r="I11" s="425">
        <v>9</v>
      </c>
      <c r="J11" s="425">
        <v>10</v>
      </c>
    </row>
    <row r="12" spans="1:10" ht="21.75" customHeight="1">
      <c r="A12" s="515">
        <v>1900000</v>
      </c>
      <c r="B12" s="515"/>
      <c r="C12" s="521"/>
      <c r="D12" s="515" t="s">
        <v>1044</v>
      </c>
      <c r="E12" s="522"/>
      <c r="F12" s="515"/>
      <c r="G12" s="516"/>
      <c r="H12" s="516"/>
      <c r="I12" s="516">
        <v>128421600</v>
      </c>
      <c r="J12" s="515"/>
    </row>
    <row r="13" spans="1:10" ht="21" customHeight="1">
      <c r="A13" s="514">
        <v>1910000</v>
      </c>
      <c r="B13" s="514"/>
      <c r="C13" s="518"/>
      <c r="D13" s="517" t="s">
        <v>1044</v>
      </c>
      <c r="E13" s="519"/>
      <c r="F13" s="514"/>
      <c r="G13" s="520"/>
      <c r="H13" s="520"/>
      <c r="I13" s="520"/>
      <c r="J13" s="514"/>
    </row>
    <row r="14" spans="1:10" ht="34.5" customHeight="1">
      <c r="A14" s="525">
        <v>1917670</v>
      </c>
      <c r="B14" s="525">
        <v>7670</v>
      </c>
      <c r="C14" s="526" t="s">
        <v>31</v>
      </c>
      <c r="D14" s="527" t="s">
        <v>619</v>
      </c>
      <c r="E14" s="539" t="s">
        <v>531</v>
      </c>
      <c r="F14" s="525"/>
      <c r="G14" s="528"/>
      <c r="H14" s="528"/>
      <c r="I14" s="528">
        <v>92200000</v>
      </c>
      <c r="J14" s="514"/>
    </row>
    <row r="15" spans="1:10" ht="18" customHeight="1">
      <c r="A15" s="525">
        <v>1917670</v>
      </c>
      <c r="B15" s="525">
        <v>7670</v>
      </c>
      <c r="C15" s="526" t="s">
        <v>31</v>
      </c>
      <c r="D15" s="527" t="s">
        <v>619</v>
      </c>
      <c r="E15" s="539" t="s">
        <v>907</v>
      </c>
      <c r="F15" s="525"/>
      <c r="G15" s="528"/>
      <c r="H15" s="528"/>
      <c r="I15" s="528">
        <v>36221600</v>
      </c>
      <c r="J15" s="514"/>
    </row>
    <row r="16" spans="1:10" ht="21.75" customHeight="1">
      <c r="A16" s="515">
        <v>2700000</v>
      </c>
      <c r="B16" s="515"/>
      <c r="C16" s="515"/>
      <c r="D16" s="515" t="s">
        <v>131</v>
      </c>
      <c r="E16" s="523"/>
      <c r="F16" s="515"/>
      <c r="G16" s="516"/>
      <c r="H16" s="516"/>
      <c r="I16" s="516">
        <v>23500000</v>
      </c>
      <c r="J16" s="515"/>
    </row>
    <row r="17" spans="1:10" ht="19.5" customHeight="1">
      <c r="A17" s="514">
        <v>2710000</v>
      </c>
      <c r="B17" s="514"/>
      <c r="C17" s="514"/>
      <c r="D17" s="517" t="s">
        <v>131</v>
      </c>
      <c r="E17" s="540"/>
      <c r="F17" s="514"/>
      <c r="G17" s="520"/>
      <c r="H17" s="520"/>
      <c r="I17" s="520"/>
      <c r="J17" s="514"/>
    </row>
    <row r="18" spans="1:10" ht="21.75" customHeight="1">
      <c r="A18" s="514">
        <v>2717670</v>
      </c>
      <c r="B18" s="514">
        <v>7670</v>
      </c>
      <c r="C18" s="518" t="s">
        <v>31</v>
      </c>
      <c r="D18" s="519" t="s">
        <v>619</v>
      </c>
      <c r="E18" s="540" t="s">
        <v>620</v>
      </c>
      <c r="F18" s="514"/>
      <c r="G18" s="520"/>
      <c r="H18" s="520"/>
      <c r="I18" s="520">
        <v>23500000</v>
      </c>
      <c r="J18" s="514"/>
    </row>
    <row r="19" spans="1:10" s="400" customFormat="1" ht="25.5" customHeight="1">
      <c r="A19" s="530">
        <v>2000000</v>
      </c>
      <c r="B19" s="530"/>
      <c r="C19" s="531"/>
      <c r="D19" s="530" t="s">
        <v>122</v>
      </c>
      <c r="E19" s="541"/>
      <c r="F19" s="514"/>
      <c r="G19" s="520"/>
      <c r="H19" s="520"/>
      <c r="I19" s="516">
        <v>943400</v>
      </c>
      <c r="J19" s="514"/>
    </row>
    <row r="20" spans="1:10" s="148" customFormat="1" ht="29.25" customHeight="1">
      <c r="A20" s="532">
        <v>2010000</v>
      </c>
      <c r="B20" s="532"/>
      <c r="C20" s="533"/>
      <c r="D20" s="534" t="s">
        <v>122</v>
      </c>
      <c r="E20" s="542"/>
      <c r="F20" s="514"/>
      <c r="G20" s="520"/>
      <c r="H20" s="520"/>
      <c r="I20" s="520"/>
      <c r="J20" s="514"/>
    </row>
    <row r="21" spans="1:10" ht="30">
      <c r="A21" s="532">
        <v>2017670</v>
      </c>
      <c r="B21" s="532">
        <v>7670</v>
      </c>
      <c r="C21" s="533" t="s">
        <v>31</v>
      </c>
      <c r="D21" s="535" t="s">
        <v>619</v>
      </c>
      <c r="E21" s="543" t="s">
        <v>1064</v>
      </c>
      <c r="F21" s="514"/>
      <c r="G21" s="520"/>
      <c r="H21" s="520"/>
      <c r="I21" s="520">
        <v>943400</v>
      </c>
      <c r="J21" s="514"/>
    </row>
    <row r="22" spans="1:10" ht="15.75">
      <c r="A22" s="530">
        <v>2200000</v>
      </c>
      <c r="B22" s="530"/>
      <c r="C22" s="531"/>
      <c r="D22" s="530" t="s">
        <v>136</v>
      </c>
      <c r="E22" s="541"/>
      <c r="F22" s="514"/>
      <c r="G22" s="520"/>
      <c r="H22" s="520"/>
      <c r="I22" s="516">
        <v>388800</v>
      </c>
      <c r="J22" s="514"/>
    </row>
    <row r="23" spans="1:10">
      <c r="A23" s="532">
        <v>2210000</v>
      </c>
      <c r="B23" s="532"/>
      <c r="C23" s="533"/>
      <c r="D23" s="534" t="s">
        <v>136</v>
      </c>
      <c r="E23" s="542"/>
      <c r="F23" s="514"/>
      <c r="G23" s="520"/>
      <c r="H23" s="520"/>
      <c r="I23" s="520"/>
      <c r="J23" s="514"/>
    </row>
    <row r="24" spans="1:10" ht="30">
      <c r="A24" s="532">
        <v>2217670</v>
      </c>
      <c r="B24" s="532">
        <v>7670</v>
      </c>
      <c r="C24" s="533" t="s">
        <v>31</v>
      </c>
      <c r="D24" s="535" t="s">
        <v>619</v>
      </c>
      <c r="E24" s="543" t="s">
        <v>1065</v>
      </c>
      <c r="F24" s="514"/>
      <c r="G24" s="520"/>
      <c r="H24" s="520"/>
      <c r="I24" s="520">
        <v>388800</v>
      </c>
      <c r="J24" s="514"/>
    </row>
    <row r="25" spans="1:10" ht="15.75">
      <c r="A25" s="531" t="s">
        <v>404</v>
      </c>
      <c r="B25" s="530"/>
      <c r="C25" s="531"/>
      <c r="D25" s="530" t="s">
        <v>138</v>
      </c>
      <c r="E25" s="541"/>
      <c r="F25" s="514"/>
      <c r="G25" s="520"/>
      <c r="H25" s="520"/>
      <c r="I25" s="516">
        <v>3162800</v>
      </c>
      <c r="J25" s="514"/>
    </row>
    <row r="26" spans="1:10">
      <c r="A26" s="533" t="s">
        <v>405</v>
      </c>
      <c r="B26" s="532"/>
      <c r="C26" s="533"/>
      <c r="D26" s="534" t="s">
        <v>138</v>
      </c>
      <c r="E26" s="542"/>
      <c r="F26" s="514"/>
      <c r="G26" s="520"/>
      <c r="H26" s="520"/>
      <c r="I26" s="520"/>
      <c r="J26" s="514"/>
    </row>
    <row r="27" spans="1:10" ht="30">
      <c r="A27" s="533" t="s">
        <v>1066</v>
      </c>
      <c r="B27" s="532">
        <v>7670</v>
      </c>
      <c r="C27" s="533" t="s">
        <v>31</v>
      </c>
      <c r="D27" s="535" t="s">
        <v>619</v>
      </c>
      <c r="E27" s="524" t="s">
        <v>1067</v>
      </c>
      <c r="F27" s="514"/>
      <c r="G27" s="520"/>
      <c r="H27" s="520"/>
      <c r="I27" s="520">
        <v>3162800</v>
      </c>
      <c r="J27" s="514"/>
    </row>
    <row r="28" spans="1:10" ht="15.75">
      <c r="A28" s="531" t="s">
        <v>1068</v>
      </c>
      <c r="B28" s="530"/>
      <c r="C28" s="531"/>
      <c r="D28" s="536" t="s">
        <v>1069</v>
      </c>
      <c r="E28" s="544"/>
      <c r="F28" s="514"/>
      <c r="G28" s="520"/>
      <c r="H28" s="520"/>
      <c r="I28" s="516">
        <v>5318200</v>
      </c>
      <c r="J28" s="514"/>
    </row>
    <row r="29" spans="1:10">
      <c r="A29" s="533" t="s">
        <v>322</v>
      </c>
      <c r="B29" s="532"/>
      <c r="C29" s="533"/>
      <c r="D29" s="537" t="s">
        <v>1069</v>
      </c>
      <c r="E29" s="524"/>
      <c r="F29" s="514"/>
      <c r="G29" s="520"/>
      <c r="H29" s="520"/>
      <c r="I29" s="520"/>
      <c r="J29" s="514"/>
    </row>
    <row r="30" spans="1:10" ht="30">
      <c r="A30" s="533" t="s">
        <v>1070</v>
      </c>
      <c r="B30" s="532">
        <v>7670</v>
      </c>
      <c r="C30" s="533" t="s">
        <v>31</v>
      </c>
      <c r="D30" s="538" t="s">
        <v>619</v>
      </c>
      <c r="E30" s="545" t="s">
        <v>1071</v>
      </c>
      <c r="F30" s="514"/>
      <c r="G30" s="520"/>
      <c r="H30" s="520"/>
      <c r="I30" s="520">
        <v>2283000</v>
      </c>
      <c r="J30" s="514"/>
    </row>
    <row r="31" spans="1:10" ht="30">
      <c r="A31" s="533" t="s">
        <v>1070</v>
      </c>
      <c r="B31" s="532">
        <v>7670</v>
      </c>
      <c r="C31" s="533" t="s">
        <v>31</v>
      </c>
      <c r="D31" s="538" t="s">
        <v>619</v>
      </c>
      <c r="E31" s="546" t="s">
        <v>1072</v>
      </c>
      <c r="F31" s="514"/>
      <c r="G31" s="520"/>
      <c r="H31" s="520"/>
      <c r="I31" s="520">
        <v>1724000</v>
      </c>
      <c r="J31" s="514"/>
    </row>
    <row r="32" spans="1:10" ht="30">
      <c r="A32" s="533" t="s">
        <v>1070</v>
      </c>
      <c r="B32" s="532">
        <v>7670</v>
      </c>
      <c r="C32" s="533" t="s">
        <v>31</v>
      </c>
      <c r="D32" s="538" t="s">
        <v>619</v>
      </c>
      <c r="E32" s="547" t="s">
        <v>1073</v>
      </c>
      <c r="F32" s="514"/>
      <c r="G32" s="520"/>
      <c r="H32" s="520"/>
      <c r="I32" s="520">
        <v>1311200</v>
      </c>
      <c r="J32" s="514"/>
    </row>
    <row r="33" spans="1:15" ht="31.5">
      <c r="A33" s="515">
        <v>1200000</v>
      </c>
      <c r="B33" s="515"/>
      <c r="C33" s="515"/>
      <c r="D33" s="515" t="s">
        <v>114</v>
      </c>
      <c r="E33" s="523"/>
      <c r="F33" s="515"/>
      <c r="G33" s="516"/>
      <c r="H33" s="516"/>
      <c r="I33" s="516">
        <v>1895910000</v>
      </c>
      <c r="J33" s="515"/>
      <c r="K33" s="548"/>
      <c r="L33" s="513"/>
      <c r="M33" s="513"/>
      <c r="N33" s="513"/>
      <c r="O33" s="513"/>
    </row>
    <row r="34" spans="1:15" ht="30">
      <c r="A34" s="525">
        <v>1210000</v>
      </c>
      <c r="B34" s="525"/>
      <c r="C34" s="525"/>
      <c r="D34" s="529" t="s">
        <v>114</v>
      </c>
      <c r="E34" s="539"/>
      <c r="F34" s="525"/>
      <c r="G34" s="525"/>
      <c r="H34" s="525"/>
      <c r="I34" s="525"/>
      <c r="J34" s="514"/>
      <c r="K34" s="511"/>
      <c r="L34" s="511"/>
      <c r="M34" s="511"/>
      <c r="N34" s="511"/>
      <c r="O34" s="511"/>
    </row>
    <row r="35" spans="1:15" ht="30">
      <c r="A35" s="525">
        <v>1217670</v>
      </c>
      <c r="B35" s="525">
        <v>7670</v>
      </c>
      <c r="C35" s="526" t="s">
        <v>31</v>
      </c>
      <c r="D35" s="527" t="s">
        <v>619</v>
      </c>
      <c r="E35" s="539" t="s">
        <v>528</v>
      </c>
      <c r="F35" s="525"/>
      <c r="G35" s="528"/>
      <c r="H35" s="528"/>
      <c r="I35" s="528">
        <v>84000000</v>
      </c>
      <c r="J35" s="514"/>
      <c r="K35" s="510"/>
      <c r="L35" s="510"/>
      <c r="M35" s="510"/>
      <c r="N35" s="510"/>
      <c r="O35" s="510"/>
    </row>
    <row r="36" spans="1:15" ht="30">
      <c r="A36" s="525">
        <v>1217670</v>
      </c>
      <c r="B36" s="525">
        <v>7670</v>
      </c>
      <c r="C36" s="526" t="s">
        <v>31</v>
      </c>
      <c r="D36" s="527" t="s">
        <v>619</v>
      </c>
      <c r="E36" s="539" t="s">
        <v>529</v>
      </c>
      <c r="F36" s="525"/>
      <c r="G36" s="528"/>
      <c r="H36" s="528"/>
      <c r="I36" s="528">
        <v>201280000</v>
      </c>
      <c r="J36" s="514"/>
      <c r="K36" s="510"/>
      <c r="L36" s="510"/>
      <c r="M36" s="510"/>
      <c r="N36" s="510"/>
      <c r="O36" s="510"/>
    </row>
    <row r="37" spans="1:15" ht="14.25" customHeight="1">
      <c r="A37" s="525">
        <v>1217670</v>
      </c>
      <c r="B37" s="525">
        <v>7670</v>
      </c>
      <c r="C37" s="526" t="s">
        <v>31</v>
      </c>
      <c r="D37" s="527" t="s">
        <v>619</v>
      </c>
      <c r="E37" s="539" t="s">
        <v>530</v>
      </c>
      <c r="F37" s="525"/>
      <c r="G37" s="528"/>
      <c r="H37" s="528"/>
      <c r="I37" s="528">
        <v>73700000</v>
      </c>
      <c r="J37" s="514"/>
      <c r="K37" s="510"/>
      <c r="L37" s="510"/>
      <c r="M37" s="510"/>
      <c r="N37" s="510"/>
      <c r="O37" s="510"/>
    </row>
    <row r="38" spans="1:15" ht="30">
      <c r="A38" s="532">
        <v>1217670</v>
      </c>
      <c r="B38" s="532">
        <v>7670</v>
      </c>
      <c r="C38" s="533" t="s">
        <v>31</v>
      </c>
      <c r="D38" s="535" t="s">
        <v>619</v>
      </c>
      <c r="E38" s="543" t="s">
        <v>1074</v>
      </c>
      <c r="F38" s="525"/>
      <c r="G38" s="528"/>
      <c r="H38" s="528"/>
      <c r="I38" s="528">
        <v>2685200</v>
      </c>
      <c r="J38" s="514"/>
      <c r="K38" s="510"/>
      <c r="L38" s="510"/>
      <c r="M38" s="510"/>
      <c r="N38" s="510"/>
      <c r="O38" s="510"/>
    </row>
    <row r="39" spans="1:15" ht="21" customHeight="1">
      <c r="A39" s="525">
        <v>1217310</v>
      </c>
      <c r="B39" s="525">
        <v>7310</v>
      </c>
      <c r="C39" s="526" t="s">
        <v>187</v>
      </c>
      <c r="D39" s="527" t="s">
        <v>908</v>
      </c>
      <c r="E39" s="539" t="s">
        <v>504</v>
      </c>
      <c r="F39" s="525"/>
      <c r="G39" s="528"/>
      <c r="H39" s="528"/>
      <c r="I39" s="528">
        <v>1534244800</v>
      </c>
      <c r="J39" s="514"/>
      <c r="K39" s="510"/>
      <c r="L39" s="510"/>
      <c r="M39" s="510"/>
      <c r="N39" s="510"/>
      <c r="O39" s="510"/>
    </row>
    <row r="40" spans="1:15" ht="2.25" customHeight="1">
      <c r="A40" s="514"/>
      <c r="B40" s="514"/>
      <c r="C40" s="514"/>
      <c r="D40" s="514"/>
      <c r="E40" s="514"/>
      <c r="F40" s="514"/>
      <c r="G40" s="520"/>
      <c r="H40" s="520"/>
      <c r="I40" s="520"/>
      <c r="J40" s="514"/>
      <c r="K40" s="510"/>
      <c r="L40" s="510"/>
      <c r="M40" s="510"/>
      <c r="N40" s="510"/>
      <c r="O40" s="510"/>
    </row>
    <row r="41" spans="1:15" ht="24.75" customHeight="1">
      <c r="A41" s="514" t="s">
        <v>617</v>
      </c>
      <c r="B41" s="514" t="s">
        <v>617</v>
      </c>
      <c r="C41" s="514" t="s">
        <v>617</v>
      </c>
      <c r="D41" s="523" t="s">
        <v>618</v>
      </c>
      <c r="E41" s="514" t="s">
        <v>617</v>
      </c>
      <c r="F41" s="514" t="s">
        <v>617</v>
      </c>
      <c r="G41" s="514" t="s">
        <v>617</v>
      </c>
      <c r="H41" s="514"/>
      <c r="I41" s="516">
        <v>2057644800</v>
      </c>
      <c r="J41" s="514" t="s">
        <v>617</v>
      </c>
      <c r="K41" s="510"/>
      <c r="L41" s="510"/>
      <c r="M41" s="510"/>
      <c r="N41" s="510"/>
      <c r="O41" s="510"/>
    </row>
    <row r="42" spans="1:15" ht="19.5" customHeight="1">
      <c r="A42" s="401"/>
      <c r="B42" s="401"/>
      <c r="C42" s="402"/>
      <c r="D42" s="403"/>
      <c r="E42" s="151"/>
      <c r="F42" s="151"/>
      <c r="G42" s="151"/>
      <c r="H42" s="151"/>
      <c r="I42" s="151"/>
      <c r="J42" s="404"/>
    </row>
    <row r="43" spans="1:15" ht="23.25" customHeight="1">
      <c r="A43" s="401"/>
      <c r="B43" s="401"/>
      <c r="C43" s="402"/>
      <c r="D43" s="403"/>
      <c r="E43" s="151"/>
      <c r="F43" s="151"/>
      <c r="G43" s="151"/>
      <c r="H43" s="151"/>
      <c r="I43" s="151"/>
      <c r="J43" s="404"/>
    </row>
    <row r="44" spans="1:15" s="4" customFormat="1" ht="23.25" customHeight="1">
      <c r="A44" s="16" t="s">
        <v>596</v>
      </c>
      <c r="B44" s="16"/>
      <c r="C44" s="16"/>
      <c r="D44" s="208"/>
      <c r="F44" s="7" t="s">
        <v>1130</v>
      </c>
      <c r="G44" s="405"/>
      <c r="H44" s="405"/>
      <c r="I44" s="405"/>
      <c r="J44" s="406"/>
      <c r="K44" s="220"/>
      <c r="L44" s="220"/>
      <c r="M44" s="17"/>
      <c r="O44" s="18"/>
    </row>
    <row r="45" spans="1:15" s="4" customFormat="1" ht="52.5" customHeight="1">
      <c r="A45" s="407"/>
      <c r="B45" s="407"/>
      <c r="C45" s="408"/>
      <c r="D45" s="409"/>
      <c r="F45" s="410"/>
      <c r="G45" s="410"/>
      <c r="H45" s="410"/>
      <c r="I45" s="410"/>
      <c r="J45" s="411"/>
    </row>
    <row r="46" spans="1:15" s="4" customFormat="1" ht="21" customHeight="1">
      <c r="A46" s="7" t="s">
        <v>94</v>
      </c>
      <c r="B46" s="208"/>
      <c r="F46" s="15"/>
      <c r="G46" s="15"/>
      <c r="H46" s="15"/>
      <c r="I46" s="15"/>
    </row>
    <row r="47" spans="1:15" s="4" customFormat="1" ht="28.5" customHeight="1">
      <c r="A47" s="15" t="s">
        <v>95</v>
      </c>
      <c r="B47" s="209"/>
      <c r="C47" s="18"/>
      <c r="D47" s="18"/>
      <c r="F47" s="15" t="s">
        <v>96</v>
      </c>
      <c r="G47" s="15"/>
      <c r="H47" s="15"/>
      <c r="I47" s="15"/>
    </row>
    <row r="48" spans="1:15" s="4" customFormat="1" ht="62.25" customHeight="1">
      <c r="A48" s="7"/>
      <c r="B48" s="208"/>
      <c r="F48" s="15"/>
      <c r="G48" s="15"/>
      <c r="H48" s="15"/>
      <c r="I48" s="15"/>
    </row>
    <row r="49" spans="1:10" s="4" customFormat="1" ht="18">
      <c r="A49" s="15" t="s">
        <v>717</v>
      </c>
      <c r="B49" s="15"/>
      <c r="C49" s="15"/>
      <c r="D49" s="15"/>
      <c r="F49" s="15"/>
      <c r="G49" s="15"/>
      <c r="H49" s="15"/>
      <c r="I49" s="15"/>
    </row>
    <row r="50" spans="1:10" s="4" customFormat="1" ht="18">
      <c r="A50" s="7" t="s">
        <v>718</v>
      </c>
      <c r="B50" s="7"/>
      <c r="C50" s="7"/>
      <c r="F50" s="210" t="s">
        <v>97</v>
      </c>
      <c r="G50" s="210"/>
      <c r="H50" s="210"/>
      <c r="I50" s="210"/>
      <c r="J50" s="5"/>
    </row>
    <row r="51" spans="1:10" s="4" customFormat="1" ht="18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4" customFormat="1" ht="20.25">
      <c r="A52" s="336" t="s">
        <v>1129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s="4" customFormat="1" ht="18">
      <c r="A53" s="7"/>
      <c r="B53" s="5"/>
      <c r="C53" s="5"/>
      <c r="D53" s="5"/>
      <c r="E53" s="5"/>
      <c r="F53" s="5"/>
      <c r="G53" s="5"/>
      <c r="H53" s="5"/>
      <c r="I53" s="27"/>
      <c r="J53" s="5"/>
    </row>
    <row r="54" spans="1:10" s="4" customFormat="1" ht="18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4" customFormat="1" ht="18">
      <c r="A55" s="5"/>
      <c r="B55" s="5"/>
      <c r="C55" s="5"/>
      <c r="D55" s="5"/>
      <c r="E55" s="5"/>
      <c r="F55" s="5"/>
      <c r="G55" s="5"/>
      <c r="H55" s="5"/>
      <c r="I55" s="5"/>
      <c r="J55" s="5"/>
    </row>
    <row r="58" spans="1:10">
      <c r="I58" s="26"/>
    </row>
  </sheetData>
  <mergeCells count="6">
    <mergeCell ref="A8:B8"/>
    <mergeCell ref="H4:J4"/>
    <mergeCell ref="H3:J3"/>
    <mergeCell ref="H1:I1"/>
    <mergeCell ref="C6:H6"/>
    <mergeCell ref="A7:B7"/>
  </mergeCells>
  <phoneticPr fontId="14" type="noConversion"/>
  <printOptions horizontalCentered="1"/>
  <pageMargins left="0.39370078740157483" right="0.39370078740157483" top="0.98425196850393704" bottom="0.11811023622047245" header="0.23622047244094491" footer="0.19685039370078741"/>
  <pageSetup paperSize="9" scale="51" orientation="landscape" r:id="rId1"/>
  <headerFooter alignWithMargins="0">
    <oddFooter>&amp;Ь&amp;Ф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3"/>
  <sheetViews>
    <sheetView topLeftCell="A219" zoomScale="80" zoomScaleNormal="80" workbookViewId="0">
      <selection activeCell="F231" sqref="F231"/>
    </sheetView>
  </sheetViews>
  <sheetFormatPr defaultColWidth="9.1640625" defaultRowHeight="15"/>
  <cols>
    <col min="1" max="1" width="16.5" style="1" customWidth="1"/>
    <col min="2" max="2" width="18" style="1" customWidth="1"/>
    <col min="3" max="3" width="17.83203125" style="1" customWidth="1"/>
    <col min="4" max="4" width="69" style="1" customWidth="1"/>
    <col min="5" max="5" width="67.6640625" style="1" customWidth="1"/>
    <col min="6" max="6" width="26.83203125" style="1" customWidth="1"/>
    <col min="7" max="7" width="20.5" style="1" customWidth="1"/>
    <col min="8" max="8" width="19.33203125" style="3" customWidth="1"/>
    <col min="9" max="9" width="17.5" style="3" customWidth="1"/>
    <col min="10" max="10" width="16.1640625" style="26" customWidth="1"/>
    <col min="11" max="11" width="4.33203125" style="2" customWidth="1"/>
    <col min="12" max="12" width="19.5" style="2" customWidth="1"/>
    <col min="13" max="13" width="28" style="563" customWidth="1"/>
    <col min="14" max="14" width="25.6640625" style="2" customWidth="1"/>
    <col min="15" max="16384" width="9.1640625" style="2"/>
  </cols>
  <sheetData>
    <row r="1" spans="1:13" ht="20.25">
      <c r="G1" s="628" t="s">
        <v>586</v>
      </c>
      <c r="H1" s="628"/>
      <c r="I1" s="628"/>
      <c r="J1" s="565"/>
    </row>
    <row r="2" spans="1:13" ht="30.75" customHeight="1">
      <c r="G2" s="564" t="s">
        <v>599</v>
      </c>
      <c r="H2" s="565"/>
      <c r="I2" s="565"/>
      <c r="J2" s="565"/>
    </row>
    <row r="3" spans="1:13" ht="20.25">
      <c r="G3" s="632" t="s">
        <v>595</v>
      </c>
      <c r="H3" s="709"/>
      <c r="I3" s="709"/>
      <c r="J3" s="709"/>
    </row>
    <row r="4" spans="1:13" ht="20.25" customHeight="1">
      <c r="G4" s="634" t="s">
        <v>583</v>
      </c>
      <c r="H4" s="709"/>
      <c r="I4" s="709"/>
      <c r="J4" s="709"/>
    </row>
    <row r="5" spans="1:13" ht="7.5" customHeight="1">
      <c r="G5" s="6"/>
      <c r="H5" s="21"/>
      <c r="I5" s="21"/>
      <c r="J5" s="6"/>
    </row>
    <row r="6" spans="1:13" ht="23.25" customHeight="1">
      <c r="A6" s="710" t="s">
        <v>792</v>
      </c>
      <c r="B6" s="702"/>
      <c r="C6" s="702"/>
      <c r="D6" s="702"/>
      <c r="E6" s="702"/>
      <c r="F6" s="702"/>
      <c r="G6" s="702"/>
      <c r="H6" s="702"/>
      <c r="I6" s="702"/>
      <c r="J6" s="702"/>
    </row>
    <row r="7" spans="1:13" ht="10.5" customHeight="1">
      <c r="A7" s="570"/>
      <c r="B7" s="569"/>
      <c r="C7" s="569"/>
      <c r="D7" s="569"/>
      <c r="E7" s="569"/>
      <c r="F7" s="569"/>
      <c r="G7" s="569"/>
      <c r="H7" s="569"/>
      <c r="I7" s="569"/>
      <c r="J7" s="569"/>
    </row>
    <row r="8" spans="1:13" ht="18">
      <c r="A8" s="711">
        <v>13563000000</v>
      </c>
      <c r="B8" s="711"/>
      <c r="C8" s="711"/>
      <c r="D8" s="569"/>
      <c r="E8" s="569"/>
      <c r="F8" s="569"/>
      <c r="G8" s="569"/>
      <c r="H8" s="569"/>
      <c r="I8" s="569"/>
      <c r="J8" s="569"/>
    </row>
    <row r="9" spans="1:13" ht="18">
      <c r="A9" s="712" t="s">
        <v>716</v>
      </c>
      <c r="B9" s="712"/>
      <c r="C9" s="712"/>
      <c r="D9" s="569"/>
      <c r="E9" s="569"/>
      <c r="F9" s="569"/>
      <c r="G9" s="569"/>
      <c r="H9" s="569"/>
      <c r="I9" s="569"/>
      <c r="J9" s="569"/>
    </row>
    <row r="10" spans="1:13" ht="18">
      <c r="A10" s="13"/>
      <c r="B10" s="14"/>
      <c r="C10" s="14"/>
      <c r="D10" s="14"/>
      <c r="E10" s="22"/>
      <c r="F10" s="22"/>
      <c r="G10" s="22"/>
      <c r="H10" s="23"/>
      <c r="I10" s="23"/>
      <c r="J10" s="24" t="s">
        <v>604</v>
      </c>
    </row>
    <row r="11" spans="1:13" s="157" customFormat="1" ht="15" customHeight="1">
      <c r="A11" s="636" t="s">
        <v>713</v>
      </c>
      <c r="B11" s="636" t="s">
        <v>714</v>
      </c>
      <c r="C11" s="636" t="s">
        <v>621</v>
      </c>
      <c r="D11" s="636" t="s">
        <v>712</v>
      </c>
      <c r="E11" s="705" t="s">
        <v>724</v>
      </c>
      <c r="F11" s="705" t="s">
        <v>725</v>
      </c>
      <c r="G11" s="705" t="s">
        <v>19</v>
      </c>
      <c r="H11" s="643" t="s">
        <v>16</v>
      </c>
      <c r="I11" s="644" t="s">
        <v>17</v>
      </c>
      <c r="J11" s="708"/>
      <c r="M11" s="182"/>
    </row>
    <row r="12" spans="1:13" s="157" customFormat="1" ht="78.75" customHeight="1">
      <c r="A12" s="648"/>
      <c r="B12" s="648"/>
      <c r="C12" s="648"/>
      <c r="D12" s="648"/>
      <c r="E12" s="707"/>
      <c r="F12" s="707"/>
      <c r="G12" s="706"/>
      <c r="H12" s="704"/>
      <c r="I12" s="562" t="s">
        <v>605</v>
      </c>
      <c r="J12" s="440" t="s">
        <v>601</v>
      </c>
      <c r="M12" s="182"/>
    </row>
    <row r="13" spans="1:13" s="182" customFormat="1" ht="14.25" customHeight="1">
      <c r="A13" s="195">
        <v>1</v>
      </c>
      <c r="B13" s="195">
        <v>2</v>
      </c>
      <c r="C13" s="195">
        <v>3</v>
      </c>
      <c r="D13" s="195">
        <v>4</v>
      </c>
      <c r="E13" s="196">
        <v>5</v>
      </c>
      <c r="F13" s="196">
        <v>6</v>
      </c>
      <c r="G13" s="196">
        <v>7</v>
      </c>
      <c r="H13" s="195">
        <v>8</v>
      </c>
      <c r="I13" s="195">
        <v>9</v>
      </c>
      <c r="J13" s="197">
        <v>10</v>
      </c>
    </row>
    <row r="14" spans="1:13" s="148" customFormat="1" ht="19.5" customHeight="1">
      <c r="A14" s="169" t="s">
        <v>401</v>
      </c>
      <c r="B14" s="453"/>
      <c r="C14" s="193"/>
      <c r="D14" s="453" t="s">
        <v>98</v>
      </c>
      <c r="E14" s="453"/>
      <c r="F14" s="453"/>
      <c r="G14" s="173">
        <f>H14+I14</f>
        <v>449900</v>
      </c>
      <c r="H14" s="173">
        <f>SUM(H16:H20)</f>
        <v>449900</v>
      </c>
      <c r="I14" s="173">
        <f>SUM(I16:I20)</f>
        <v>0</v>
      </c>
      <c r="J14" s="173">
        <f>SUM(J16:J20)</f>
        <v>0</v>
      </c>
      <c r="L14" s="158"/>
      <c r="M14" s="503"/>
    </row>
    <row r="15" spans="1:13" s="148" customFormat="1" ht="19.5" customHeight="1">
      <c r="A15" s="169" t="s">
        <v>402</v>
      </c>
      <c r="B15" s="453"/>
      <c r="C15" s="193"/>
      <c r="D15" s="454" t="s">
        <v>98</v>
      </c>
      <c r="E15" s="453"/>
      <c r="F15" s="453"/>
      <c r="G15" s="173"/>
      <c r="H15" s="173"/>
      <c r="I15" s="173"/>
      <c r="J15" s="173"/>
      <c r="M15" s="503"/>
    </row>
    <row r="16" spans="1:13" s="157" customFormat="1" ht="45">
      <c r="A16" s="155" t="s">
        <v>545</v>
      </c>
      <c r="B16" s="155" t="s">
        <v>140</v>
      </c>
      <c r="C16" s="155" t="s">
        <v>182</v>
      </c>
      <c r="D16" s="163" t="s">
        <v>480</v>
      </c>
      <c r="E16" s="163" t="s">
        <v>521</v>
      </c>
      <c r="F16" s="164" t="s">
        <v>681</v>
      </c>
      <c r="G16" s="512">
        <f t="shared" ref="G16:G88" si="0">H16+I16</f>
        <v>100000</v>
      </c>
      <c r="H16" s="512">
        <v>100000</v>
      </c>
      <c r="I16" s="512">
        <v>0</v>
      </c>
      <c r="J16" s="512">
        <v>0</v>
      </c>
      <c r="M16" s="503"/>
    </row>
    <row r="17" spans="1:13" s="157" customFormat="1" ht="46.5" customHeight="1">
      <c r="A17" s="155" t="s">
        <v>545</v>
      </c>
      <c r="B17" s="155" t="s">
        <v>140</v>
      </c>
      <c r="C17" s="155" t="s">
        <v>182</v>
      </c>
      <c r="D17" s="163" t="s">
        <v>480</v>
      </c>
      <c r="E17" s="176" t="s">
        <v>669</v>
      </c>
      <c r="F17" s="156" t="s">
        <v>675</v>
      </c>
      <c r="G17" s="512">
        <f t="shared" si="0"/>
        <v>100000</v>
      </c>
      <c r="H17" s="512">
        <v>100000</v>
      </c>
      <c r="I17" s="512">
        <v>0</v>
      </c>
      <c r="J17" s="512">
        <v>0</v>
      </c>
      <c r="M17" s="503"/>
    </row>
    <row r="18" spans="1:13" s="157" customFormat="1" ht="45">
      <c r="A18" s="155" t="s">
        <v>545</v>
      </c>
      <c r="B18" s="155" t="s">
        <v>140</v>
      </c>
      <c r="C18" s="155" t="s">
        <v>182</v>
      </c>
      <c r="D18" s="163" t="s">
        <v>480</v>
      </c>
      <c r="E18" s="176" t="s">
        <v>670</v>
      </c>
      <c r="F18" s="156" t="s">
        <v>676</v>
      </c>
      <c r="G18" s="512">
        <f t="shared" si="0"/>
        <v>100000</v>
      </c>
      <c r="H18" s="512">
        <v>100000</v>
      </c>
      <c r="I18" s="198">
        <v>0</v>
      </c>
      <c r="J18" s="198">
        <v>0</v>
      </c>
      <c r="M18" s="503"/>
    </row>
    <row r="19" spans="1:13" s="157" customFormat="1" ht="30">
      <c r="A19" s="155" t="s">
        <v>545</v>
      </c>
      <c r="B19" s="155" t="s">
        <v>140</v>
      </c>
      <c r="C19" s="155" t="s">
        <v>182</v>
      </c>
      <c r="D19" s="163" t="s">
        <v>480</v>
      </c>
      <c r="E19" s="163" t="s">
        <v>694</v>
      </c>
      <c r="F19" s="164" t="s">
        <v>677</v>
      </c>
      <c r="G19" s="512">
        <f t="shared" si="0"/>
        <v>100000</v>
      </c>
      <c r="H19" s="512">
        <v>100000</v>
      </c>
      <c r="I19" s="198">
        <v>0</v>
      </c>
      <c r="J19" s="198">
        <v>0</v>
      </c>
      <c r="M19" s="503"/>
    </row>
    <row r="20" spans="1:13" s="157" customFormat="1" ht="47.25" customHeight="1">
      <c r="A20" s="155" t="s">
        <v>545</v>
      </c>
      <c r="B20" s="155" t="s">
        <v>140</v>
      </c>
      <c r="C20" s="155" t="s">
        <v>182</v>
      </c>
      <c r="D20" s="163" t="s">
        <v>480</v>
      </c>
      <c r="E20" s="163" t="s">
        <v>704</v>
      </c>
      <c r="F20" s="164" t="s">
        <v>678</v>
      </c>
      <c r="G20" s="512">
        <f t="shared" si="0"/>
        <v>49900</v>
      </c>
      <c r="H20" s="512">
        <v>49900</v>
      </c>
      <c r="I20" s="198">
        <v>0</v>
      </c>
      <c r="J20" s="198">
        <v>0</v>
      </c>
      <c r="M20" s="503"/>
    </row>
    <row r="21" spans="1:13" s="148" customFormat="1" ht="15.75" customHeight="1">
      <c r="A21" s="169" t="s">
        <v>404</v>
      </c>
      <c r="B21" s="169"/>
      <c r="C21" s="169"/>
      <c r="D21" s="453" t="s">
        <v>100</v>
      </c>
      <c r="E21" s="192"/>
      <c r="F21" s="453"/>
      <c r="G21" s="173">
        <f t="shared" si="0"/>
        <v>7254300</v>
      </c>
      <c r="H21" s="173">
        <f>H23</f>
        <v>7254300</v>
      </c>
      <c r="I21" s="173">
        <f t="shared" ref="I21:J21" si="1">I23</f>
        <v>0</v>
      </c>
      <c r="J21" s="173">
        <f t="shared" si="1"/>
        <v>0</v>
      </c>
      <c r="L21" s="158"/>
      <c r="M21" s="503"/>
    </row>
    <row r="22" spans="1:13" s="157" customFormat="1" ht="16.5" customHeight="1">
      <c r="A22" s="169" t="s">
        <v>405</v>
      </c>
      <c r="B22" s="169"/>
      <c r="C22" s="169"/>
      <c r="D22" s="454" t="s">
        <v>100</v>
      </c>
      <c r="E22" s="163"/>
      <c r="F22" s="451"/>
      <c r="G22" s="512">
        <f t="shared" si="0"/>
        <v>0</v>
      </c>
      <c r="H22" s="512"/>
      <c r="I22" s="512"/>
      <c r="J22" s="512"/>
      <c r="M22" s="503"/>
    </row>
    <row r="23" spans="1:13" s="157" customFormat="1" ht="45">
      <c r="A23" s="144" t="s">
        <v>481</v>
      </c>
      <c r="B23" s="144" t="s">
        <v>140</v>
      </c>
      <c r="C23" s="144" t="s">
        <v>182</v>
      </c>
      <c r="D23" s="145" t="s">
        <v>480</v>
      </c>
      <c r="E23" s="199" t="s">
        <v>671</v>
      </c>
      <c r="F23" s="200" t="s">
        <v>926</v>
      </c>
      <c r="G23" s="201">
        <f t="shared" si="0"/>
        <v>7254300</v>
      </c>
      <c r="H23" s="201">
        <f>7254300</f>
        <v>7254300</v>
      </c>
      <c r="I23" s="201">
        <v>0</v>
      </c>
      <c r="J23" s="201">
        <v>0</v>
      </c>
      <c r="M23" s="503"/>
    </row>
    <row r="24" spans="1:13" s="157" customFormat="1" ht="20.25" customHeight="1">
      <c r="A24" s="169" t="s">
        <v>404</v>
      </c>
      <c r="B24" s="169"/>
      <c r="C24" s="169"/>
      <c r="D24" s="453" t="s">
        <v>133</v>
      </c>
      <c r="E24" s="176"/>
      <c r="F24" s="177"/>
      <c r="G24" s="173">
        <f t="shared" si="0"/>
        <v>1282300</v>
      </c>
      <c r="H24" s="173">
        <f>H26</f>
        <v>1282300</v>
      </c>
      <c r="I24" s="173">
        <f t="shared" ref="I24:J24" si="2">I26</f>
        <v>0</v>
      </c>
      <c r="J24" s="173">
        <f t="shared" si="2"/>
        <v>0</v>
      </c>
      <c r="L24" s="168"/>
      <c r="M24" s="503"/>
    </row>
    <row r="25" spans="1:13" s="157" customFormat="1" ht="19.5" customHeight="1">
      <c r="A25" s="169" t="s">
        <v>405</v>
      </c>
      <c r="B25" s="169"/>
      <c r="C25" s="169"/>
      <c r="D25" s="454" t="s">
        <v>133</v>
      </c>
      <c r="E25" s="176"/>
      <c r="F25" s="177"/>
      <c r="G25" s="512"/>
      <c r="H25" s="512"/>
      <c r="I25" s="512"/>
      <c r="J25" s="512"/>
      <c r="M25" s="503"/>
    </row>
    <row r="26" spans="1:13" s="157" customFormat="1" ht="63" customHeight="1">
      <c r="A26" s="144" t="s">
        <v>571</v>
      </c>
      <c r="B26" s="144" t="s">
        <v>547</v>
      </c>
      <c r="C26" s="144" t="s">
        <v>548</v>
      </c>
      <c r="D26" s="145" t="s">
        <v>549</v>
      </c>
      <c r="E26" s="163" t="s">
        <v>672</v>
      </c>
      <c r="F26" s="164" t="s">
        <v>783</v>
      </c>
      <c r="G26" s="512">
        <f t="shared" si="0"/>
        <v>1282300</v>
      </c>
      <c r="H26" s="512">
        <v>1282300</v>
      </c>
      <c r="I26" s="512">
        <v>0</v>
      </c>
      <c r="J26" s="512">
        <v>0</v>
      </c>
      <c r="M26" s="503"/>
    </row>
    <row r="27" spans="1:13" s="157" customFormat="1" ht="18.75" customHeight="1">
      <c r="A27" s="169" t="s">
        <v>404</v>
      </c>
      <c r="B27" s="169"/>
      <c r="C27" s="169"/>
      <c r="D27" s="453" t="s">
        <v>137</v>
      </c>
      <c r="E27" s="192"/>
      <c r="F27" s="453"/>
      <c r="G27" s="173">
        <f t="shared" si="0"/>
        <v>100000</v>
      </c>
      <c r="H27" s="173">
        <f>H29</f>
        <v>100000</v>
      </c>
      <c r="I27" s="173">
        <f>I29</f>
        <v>0</v>
      </c>
      <c r="J27" s="173">
        <f>J29</f>
        <v>0</v>
      </c>
      <c r="L27" s="168"/>
      <c r="M27" s="503"/>
    </row>
    <row r="28" spans="1:13" s="157" customFormat="1" ht="18.75" customHeight="1">
      <c r="A28" s="169" t="s">
        <v>405</v>
      </c>
      <c r="B28" s="169"/>
      <c r="C28" s="169"/>
      <c r="D28" s="454" t="s">
        <v>137</v>
      </c>
      <c r="E28" s="192"/>
      <c r="F28" s="453"/>
      <c r="G28" s="173"/>
      <c r="H28" s="173"/>
      <c r="I28" s="173"/>
      <c r="J28" s="173"/>
      <c r="M28" s="503"/>
    </row>
    <row r="29" spans="1:13" s="157" customFormat="1" ht="31.5" customHeight="1">
      <c r="A29" s="144" t="s">
        <v>481</v>
      </c>
      <c r="B29" s="144" t="s">
        <v>140</v>
      </c>
      <c r="C29" s="144" t="s">
        <v>182</v>
      </c>
      <c r="D29" s="163" t="s">
        <v>480</v>
      </c>
      <c r="E29" s="163" t="s">
        <v>276</v>
      </c>
      <c r="F29" s="164" t="s">
        <v>927</v>
      </c>
      <c r="G29" s="512">
        <f t="shared" si="0"/>
        <v>100000</v>
      </c>
      <c r="H29" s="512">
        <v>100000</v>
      </c>
      <c r="I29" s="512">
        <v>0</v>
      </c>
      <c r="J29" s="512">
        <v>0</v>
      </c>
      <c r="M29" s="503"/>
    </row>
    <row r="30" spans="1:13" s="157" customFormat="1" ht="15.75">
      <c r="A30" s="169" t="s">
        <v>407</v>
      </c>
      <c r="B30" s="169"/>
      <c r="C30" s="169"/>
      <c r="D30" s="453" t="s">
        <v>136</v>
      </c>
      <c r="E30" s="192"/>
      <c r="F30" s="207"/>
      <c r="G30" s="173">
        <f>H30</f>
        <v>3183000</v>
      </c>
      <c r="H30" s="173">
        <f>H32</f>
        <v>3183000</v>
      </c>
      <c r="I30" s="173"/>
      <c r="J30" s="173"/>
      <c r="L30" s="168"/>
      <c r="M30" s="503"/>
    </row>
    <row r="31" spans="1:13" s="157" customFormat="1" ht="15.75">
      <c r="A31" s="169" t="s">
        <v>408</v>
      </c>
      <c r="B31" s="169"/>
      <c r="C31" s="169"/>
      <c r="D31" s="192" t="s">
        <v>136</v>
      </c>
      <c r="E31" s="192"/>
      <c r="F31" s="207"/>
      <c r="G31" s="173"/>
      <c r="H31" s="173"/>
      <c r="I31" s="173"/>
      <c r="J31" s="173"/>
      <c r="M31" s="503"/>
    </row>
    <row r="32" spans="1:13" s="157" customFormat="1" ht="31.5" customHeight="1">
      <c r="A32" s="155" t="s">
        <v>804</v>
      </c>
      <c r="B32" s="155" t="s">
        <v>805</v>
      </c>
      <c r="C32" s="155" t="s">
        <v>807</v>
      </c>
      <c r="D32" s="166" t="s">
        <v>806</v>
      </c>
      <c r="E32" s="163" t="s">
        <v>900</v>
      </c>
      <c r="F32" s="164" t="s">
        <v>1046</v>
      </c>
      <c r="G32" s="512">
        <f>H32</f>
        <v>3183000</v>
      </c>
      <c r="H32" s="512">
        <v>3183000</v>
      </c>
      <c r="I32" s="512"/>
      <c r="J32" s="512"/>
      <c r="M32" s="503"/>
    </row>
    <row r="33" spans="1:13" s="148" customFormat="1" ht="18.75" customHeight="1">
      <c r="A33" s="169" t="s">
        <v>410</v>
      </c>
      <c r="B33" s="169"/>
      <c r="C33" s="169"/>
      <c r="D33" s="453" t="s">
        <v>103</v>
      </c>
      <c r="E33" s="192"/>
      <c r="F33" s="453"/>
      <c r="G33" s="173">
        <f t="shared" si="0"/>
        <v>478300</v>
      </c>
      <c r="H33" s="173">
        <f>SUM(H35:H39)</f>
        <v>478300</v>
      </c>
      <c r="I33" s="173">
        <f>SUM(I35:I39)</f>
        <v>0</v>
      </c>
      <c r="J33" s="173">
        <f>SUM(J35:J39)</f>
        <v>0</v>
      </c>
      <c r="L33" s="158"/>
      <c r="M33" s="503"/>
    </row>
    <row r="34" spans="1:13" s="157" customFormat="1" ht="18" customHeight="1">
      <c r="A34" s="169" t="s">
        <v>411</v>
      </c>
      <c r="B34" s="169"/>
      <c r="C34" s="169"/>
      <c r="D34" s="454" t="s">
        <v>103</v>
      </c>
      <c r="E34" s="163"/>
      <c r="F34" s="451"/>
      <c r="G34" s="512"/>
      <c r="H34" s="512"/>
      <c r="I34" s="512"/>
      <c r="J34" s="512"/>
      <c r="M34" s="503"/>
    </row>
    <row r="35" spans="1:13" s="157" customFormat="1" ht="45.75" customHeight="1">
      <c r="A35" s="155" t="s">
        <v>508</v>
      </c>
      <c r="B35" s="155" t="s">
        <v>140</v>
      </c>
      <c r="C35" s="155" t="s">
        <v>182</v>
      </c>
      <c r="D35" s="163" t="s">
        <v>480</v>
      </c>
      <c r="E35" s="176" t="s">
        <v>669</v>
      </c>
      <c r="F35" s="156" t="s">
        <v>675</v>
      </c>
      <c r="G35" s="512">
        <f t="shared" si="0"/>
        <v>100000</v>
      </c>
      <c r="H35" s="512">
        <v>100000</v>
      </c>
      <c r="I35" s="512">
        <v>0</v>
      </c>
      <c r="J35" s="512">
        <v>0</v>
      </c>
      <c r="M35" s="503"/>
    </row>
    <row r="36" spans="1:13" s="157" customFormat="1" ht="30">
      <c r="A36" s="155" t="s">
        <v>508</v>
      </c>
      <c r="B36" s="155" t="s">
        <v>140</v>
      </c>
      <c r="C36" s="155" t="s">
        <v>182</v>
      </c>
      <c r="D36" s="163" t="s">
        <v>480</v>
      </c>
      <c r="E36" s="163" t="s">
        <v>247</v>
      </c>
      <c r="F36" s="164" t="s">
        <v>901</v>
      </c>
      <c r="G36" s="512">
        <f t="shared" si="0"/>
        <v>100000</v>
      </c>
      <c r="H36" s="512">
        <v>100000</v>
      </c>
      <c r="I36" s="512">
        <v>0</v>
      </c>
      <c r="J36" s="512">
        <v>0</v>
      </c>
      <c r="M36" s="503"/>
    </row>
    <row r="37" spans="1:13" s="157" customFormat="1" ht="30">
      <c r="A37" s="155" t="s">
        <v>508</v>
      </c>
      <c r="B37" s="155" t="s">
        <v>140</v>
      </c>
      <c r="C37" s="155" t="s">
        <v>182</v>
      </c>
      <c r="D37" s="163" t="s">
        <v>480</v>
      </c>
      <c r="E37" s="163" t="s">
        <v>245</v>
      </c>
      <c r="F37" s="164" t="s">
        <v>677</v>
      </c>
      <c r="G37" s="512">
        <f t="shared" si="0"/>
        <v>100000</v>
      </c>
      <c r="H37" s="512">
        <v>100000</v>
      </c>
      <c r="I37" s="512">
        <v>0</v>
      </c>
      <c r="J37" s="512">
        <v>0</v>
      </c>
      <c r="M37" s="503"/>
    </row>
    <row r="38" spans="1:13" s="157" customFormat="1" ht="30">
      <c r="A38" s="155" t="s">
        <v>508</v>
      </c>
      <c r="B38" s="155" t="s">
        <v>140</v>
      </c>
      <c r="C38" s="155" t="s">
        <v>182</v>
      </c>
      <c r="D38" s="163" t="s">
        <v>480</v>
      </c>
      <c r="E38" s="163" t="s">
        <v>765</v>
      </c>
      <c r="F38" s="164" t="s">
        <v>902</v>
      </c>
      <c r="G38" s="512">
        <f t="shared" si="0"/>
        <v>100000</v>
      </c>
      <c r="H38" s="512">
        <v>100000</v>
      </c>
      <c r="I38" s="512">
        <v>0</v>
      </c>
      <c r="J38" s="512">
        <v>0</v>
      </c>
      <c r="M38" s="503"/>
    </row>
    <row r="39" spans="1:13" s="157" customFormat="1" ht="29.25" customHeight="1">
      <c r="A39" s="155" t="s">
        <v>1092</v>
      </c>
      <c r="B39" s="155" t="s">
        <v>1091</v>
      </c>
      <c r="C39" s="155" t="s">
        <v>150</v>
      </c>
      <c r="D39" s="163" t="s">
        <v>603</v>
      </c>
      <c r="E39" s="163" t="s">
        <v>673</v>
      </c>
      <c r="F39" s="164" t="s">
        <v>903</v>
      </c>
      <c r="G39" s="512">
        <f t="shared" si="0"/>
        <v>78300</v>
      </c>
      <c r="H39" s="512">
        <v>78300</v>
      </c>
      <c r="I39" s="512">
        <v>0</v>
      </c>
      <c r="J39" s="512">
        <v>0</v>
      </c>
      <c r="M39" s="503"/>
    </row>
    <row r="40" spans="1:13" s="157" customFormat="1" ht="31.5">
      <c r="A40" s="169" t="s">
        <v>292</v>
      </c>
      <c r="B40" s="169"/>
      <c r="C40" s="169"/>
      <c r="D40" s="453" t="s">
        <v>106</v>
      </c>
      <c r="E40" s="192"/>
      <c r="F40" s="207"/>
      <c r="G40" s="173">
        <f>H40</f>
        <v>404300</v>
      </c>
      <c r="H40" s="173">
        <f>H42</f>
        <v>404300</v>
      </c>
      <c r="I40" s="173">
        <f t="shared" ref="I40:J40" si="3">I42</f>
        <v>0</v>
      </c>
      <c r="J40" s="173">
        <f t="shared" si="3"/>
        <v>0</v>
      </c>
      <c r="L40" s="168"/>
      <c r="M40" s="503"/>
    </row>
    <row r="41" spans="1:13" s="157" customFormat="1" ht="31.5">
      <c r="A41" s="169" t="s">
        <v>293</v>
      </c>
      <c r="B41" s="169"/>
      <c r="C41" s="169"/>
      <c r="D41" s="192" t="s">
        <v>106</v>
      </c>
      <c r="E41" s="192"/>
      <c r="F41" s="207"/>
      <c r="G41" s="173"/>
      <c r="H41" s="173"/>
      <c r="I41" s="173"/>
      <c r="J41" s="173"/>
      <c r="M41" s="503"/>
    </row>
    <row r="42" spans="1:13" s="157" customFormat="1" ht="29.25" customHeight="1">
      <c r="A42" s="155" t="s">
        <v>808</v>
      </c>
      <c r="B42" s="155" t="s">
        <v>805</v>
      </c>
      <c r="C42" s="155" t="s">
        <v>807</v>
      </c>
      <c r="D42" s="163" t="s">
        <v>806</v>
      </c>
      <c r="E42" s="163" t="s">
        <v>898</v>
      </c>
      <c r="F42" s="164" t="s">
        <v>899</v>
      </c>
      <c r="G42" s="512">
        <f>H42</f>
        <v>404300</v>
      </c>
      <c r="H42" s="512">
        <v>404300</v>
      </c>
      <c r="I42" s="512">
        <v>0</v>
      </c>
      <c r="J42" s="512">
        <v>0</v>
      </c>
      <c r="M42" s="503"/>
    </row>
    <row r="43" spans="1:13" s="157" customFormat="1" ht="20.25" customHeight="1">
      <c r="A43" s="169" t="s">
        <v>295</v>
      </c>
      <c r="B43" s="169"/>
      <c r="C43" s="169"/>
      <c r="D43" s="453" t="s">
        <v>131</v>
      </c>
      <c r="E43" s="176"/>
      <c r="F43" s="177"/>
      <c r="G43" s="173">
        <f t="shared" si="0"/>
        <v>2032600</v>
      </c>
      <c r="H43" s="173">
        <f>SUM(H45:H50)</f>
        <v>2032600</v>
      </c>
      <c r="I43" s="173">
        <f t="shared" ref="I43:J43" si="4">SUM(I45:I49)</f>
        <v>0</v>
      </c>
      <c r="J43" s="173">
        <f t="shared" si="4"/>
        <v>0</v>
      </c>
      <c r="L43" s="168"/>
      <c r="M43" s="503"/>
    </row>
    <row r="44" spans="1:13" s="157" customFormat="1" ht="20.25" customHeight="1">
      <c r="A44" s="169" t="s">
        <v>296</v>
      </c>
      <c r="B44" s="169"/>
      <c r="C44" s="169"/>
      <c r="D44" s="454" t="s">
        <v>131</v>
      </c>
      <c r="E44" s="163"/>
      <c r="F44" s="451"/>
      <c r="G44" s="512"/>
      <c r="H44" s="512"/>
      <c r="I44" s="512"/>
      <c r="J44" s="512"/>
      <c r="M44" s="503"/>
    </row>
    <row r="45" spans="1:13" s="157" customFormat="1" ht="30">
      <c r="A45" s="155" t="s">
        <v>490</v>
      </c>
      <c r="B45" s="155" t="s">
        <v>229</v>
      </c>
      <c r="C45" s="155" t="s">
        <v>32</v>
      </c>
      <c r="D45" s="163" t="s">
        <v>219</v>
      </c>
      <c r="E45" s="163" t="s">
        <v>251</v>
      </c>
      <c r="F45" s="451" t="s">
        <v>928</v>
      </c>
      <c r="G45" s="512">
        <f t="shared" si="0"/>
        <v>100000</v>
      </c>
      <c r="H45" s="512">
        <v>100000</v>
      </c>
      <c r="I45" s="512">
        <v>0</v>
      </c>
      <c r="J45" s="512">
        <v>0</v>
      </c>
      <c r="M45" s="503"/>
    </row>
    <row r="46" spans="1:13" s="157" customFormat="1" ht="30">
      <c r="A46" s="155" t="s">
        <v>492</v>
      </c>
      <c r="B46" s="155" t="s">
        <v>491</v>
      </c>
      <c r="C46" s="155" t="s">
        <v>31</v>
      </c>
      <c r="D46" s="163" t="s">
        <v>110</v>
      </c>
      <c r="E46" s="163" t="s">
        <v>252</v>
      </c>
      <c r="F46" s="451" t="s">
        <v>929</v>
      </c>
      <c r="G46" s="512">
        <f t="shared" si="0"/>
        <v>100000</v>
      </c>
      <c r="H46" s="512">
        <v>100000</v>
      </c>
      <c r="I46" s="512">
        <v>0</v>
      </c>
      <c r="J46" s="512">
        <v>0</v>
      </c>
      <c r="M46" s="503"/>
    </row>
    <row r="47" spans="1:13" s="157" customFormat="1" ht="30">
      <c r="A47" s="155" t="s">
        <v>492</v>
      </c>
      <c r="B47" s="155" t="s">
        <v>491</v>
      </c>
      <c r="C47" s="155" t="s">
        <v>31</v>
      </c>
      <c r="D47" s="163" t="s">
        <v>110</v>
      </c>
      <c r="E47" s="163" t="s">
        <v>248</v>
      </c>
      <c r="F47" s="451" t="s">
        <v>929</v>
      </c>
      <c r="G47" s="512">
        <f t="shared" si="0"/>
        <v>100000</v>
      </c>
      <c r="H47" s="512">
        <v>100000</v>
      </c>
      <c r="I47" s="512">
        <v>0</v>
      </c>
      <c r="J47" s="512">
        <v>0</v>
      </c>
      <c r="M47" s="503"/>
    </row>
    <row r="48" spans="1:13" s="157" customFormat="1" ht="30">
      <c r="A48" s="155" t="s">
        <v>492</v>
      </c>
      <c r="B48" s="155" t="s">
        <v>491</v>
      </c>
      <c r="C48" s="155" t="s">
        <v>31</v>
      </c>
      <c r="D48" s="163" t="s">
        <v>110</v>
      </c>
      <c r="E48" s="450" t="s">
        <v>930</v>
      </c>
      <c r="F48" s="451" t="s">
        <v>685</v>
      </c>
      <c r="G48" s="512">
        <f t="shared" si="0"/>
        <v>1531700</v>
      </c>
      <c r="H48" s="512">
        <v>1531700</v>
      </c>
      <c r="I48" s="512">
        <v>0</v>
      </c>
      <c r="J48" s="512">
        <v>0</v>
      </c>
      <c r="M48" s="503"/>
    </row>
    <row r="49" spans="1:13" s="157" customFormat="1" ht="30">
      <c r="A49" s="155" t="s">
        <v>492</v>
      </c>
      <c r="B49" s="155" t="s">
        <v>491</v>
      </c>
      <c r="C49" s="155" t="s">
        <v>31</v>
      </c>
      <c r="D49" s="163" t="s">
        <v>110</v>
      </c>
      <c r="E49" s="163" t="s">
        <v>253</v>
      </c>
      <c r="F49" s="451" t="s">
        <v>929</v>
      </c>
      <c r="G49" s="512">
        <f t="shared" si="0"/>
        <v>100900</v>
      </c>
      <c r="H49" s="512">
        <v>100900</v>
      </c>
      <c r="I49" s="512">
        <v>0</v>
      </c>
      <c r="J49" s="512">
        <v>0</v>
      </c>
      <c r="M49" s="503"/>
    </row>
    <row r="50" spans="1:13" s="157" customFormat="1" ht="30">
      <c r="A50" s="155" t="s">
        <v>492</v>
      </c>
      <c r="B50" s="155" t="s">
        <v>491</v>
      </c>
      <c r="C50" s="155" t="s">
        <v>31</v>
      </c>
      <c r="D50" s="163" t="s">
        <v>110</v>
      </c>
      <c r="E50" s="163" t="s">
        <v>1126</v>
      </c>
      <c r="F50" s="451" t="s">
        <v>1077</v>
      </c>
      <c r="G50" s="512">
        <f t="shared" ref="G50" si="5">H50+I50</f>
        <v>100000</v>
      </c>
      <c r="H50" s="512">
        <v>100000</v>
      </c>
      <c r="I50" s="512">
        <v>0</v>
      </c>
      <c r="J50" s="512">
        <v>0</v>
      </c>
      <c r="M50" s="503"/>
    </row>
    <row r="51" spans="1:13" s="157" customFormat="1" ht="22.5" customHeight="1">
      <c r="A51" s="169" t="s">
        <v>442</v>
      </c>
      <c r="B51" s="169"/>
      <c r="C51" s="169"/>
      <c r="D51" s="430" t="s">
        <v>445</v>
      </c>
      <c r="E51" s="163"/>
      <c r="F51" s="451"/>
      <c r="G51" s="173">
        <f t="shared" si="0"/>
        <v>34878800</v>
      </c>
      <c r="H51" s="173">
        <f>SUM(H53:H55)</f>
        <v>34878800</v>
      </c>
      <c r="I51" s="173">
        <f t="shared" ref="I51:J51" si="6">I53</f>
        <v>0</v>
      </c>
      <c r="J51" s="173">
        <f t="shared" si="6"/>
        <v>0</v>
      </c>
      <c r="L51" s="168"/>
      <c r="M51" s="503"/>
    </row>
    <row r="52" spans="1:13" s="157" customFormat="1" ht="22.5" customHeight="1">
      <c r="A52" s="169" t="s">
        <v>443</v>
      </c>
      <c r="B52" s="169"/>
      <c r="C52" s="169"/>
      <c r="D52" s="202" t="s">
        <v>445</v>
      </c>
      <c r="E52" s="163"/>
      <c r="F52" s="451"/>
      <c r="G52" s="512"/>
      <c r="H52" s="512"/>
      <c r="I52" s="512"/>
      <c r="J52" s="512"/>
      <c r="M52" s="503"/>
    </row>
    <row r="53" spans="1:13" s="157" customFormat="1" ht="75">
      <c r="A53" s="155" t="s">
        <v>696</v>
      </c>
      <c r="B53" s="144" t="s">
        <v>353</v>
      </c>
      <c r="C53" s="144" t="s">
        <v>177</v>
      </c>
      <c r="D53" s="145" t="s">
        <v>354</v>
      </c>
      <c r="E53" s="450" t="s">
        <v>854</v>
      </c>
      <c r="F53" s="451" t="s">
        <v>851</v>
      </c>
      <c r="G53" s="512">
        <f t="shared" si="0"/>
        <v>778800</v>
      </c>
      <c r="H53" s="452">
        <v>778800</v>
      </c>
      <c r="I53" s="512">
        <v>0</v>
      </c>
      <c r="J53" s="512">
        <v>0</v>
      </c>
      <c r="M53" s="503"/>
    </row>
    <row r="54" spans="1:13" s="157" customFormat="1" ht="30">
      <c r="A54" s="155" t="s">
        <v>751</v>
      </c>
      <c r="B54" s="155" t="s">
        <v>752</v>
      </c>
      <c r="C54" s="155" t="s">
        <v>177</v>
      </c>
      <c r="D54" s="450" t="s">
        <v>750</v>
      </c>
      <c r="E54" s="450" t="s">
        <v>761</v>
      </c>
      <c r="F54" s="451" t="s">
        <v>852</v>
      </c>
      <c r="G54" s="512">
        <f t="shared" si="0"/>
        <v>34000000</v>
      </c>
      <c r="H54" s="452">
        <v>34000000</v>
      </c>
      <c r="I54" s="512">
        <v>0</v>
      </c>
      <c r="J54" s="512">
        <v>0</v>
      </c>
      <c r="M54" s="503"/>
    </row>
    <row r="55" spans="1:13" s="157" customFormat="1" ht="45">
      <c r="A55" s="155" t="s">
        <v>570</v>
      </c>
      <c r="B55" s="155" t="s">
        <v>547</v>
      </c>
      <c r="C55" s="155" t="s">
        <v>548</v>
      </c>
      <c r="D55" s="163" t="s">
        <v>480</v>
      </c>
      <c r="E55" s="163" t="s">
        <v>521</v>
      </c>
      <c r="F55" s="164" t="s">
        <v>681</v>
      </c>
      <c r="G55" s="512">
        <f t="shared" si="0"/>
        <v>100000</v>
      </c>
      <c r="H55" s="512">
        <v>100000</v>
      </c>
      <c r="I55" s="512">
        <v>0</v>
      </c>
      <c r="J55" s="512">
        <v>0</v>
      </c>
      <c r="M55" s="503"/>
    </row>
    <row r="56" spans="1:13" s="157" customFormat="1" ht="19.5" customHeight="1">
      <c r="A56" s="169" t="s">
        <v>404</v>
      </c>
      <c r="B56" s="169"/>
      <c r="C56" s="169"/>
      <c r="D56" s="453" t="s">
        <v>112</v>
      </c>
      <c r="E56" s="163"/>
      <c r="F56" s="451"/>
      <c r="G56" s="170">
        <f t="shared" si="0"/>
        <v>5699200</v>
      </c>
      <c r="H56" s="170">
        <f>SUM(H58:H60)</f>
        <v>5699200</v>
      </c>
      <c r="I56" s="170">
        <f t="shared" ref="I56:J56" si="7">SUM(I58:I60)</f>
        <v>0</v>
      </c>
      <c r="J56" s="170">
        <f t="shared" si="7"/>
        <v>0</v>
      </c>
      <c r="L56" s="168"/>
      <c r="M56" s="503"/>
    </row>
    <row r="57" spans="1:13" s="157" customFormat="1" ht="15.75">
      <c r="A57" s="169" t="s">
        <v>405</v>
      </c>
      <c r="B57" s="169"/>
      <c r="C57" s="169"/>
      <c r="D57" s="454" t="s">
        <v>112</v>
      </c>
      <c r="E57" s="163"/>
      <c r="F57" s="451"/>
      <c r="G57" s="170"/>
      <c r="H57" s="170"/>
      <c r="I57" s="170"/>
      <c r="J57" s="170"/>
      <c r="M57" s="503"/>
    </row>
    <row r="58" spans="1:13" s="157" customFormat="1" ht="30">
      <c r="A58" s="155" t="s">
        <v>421</v>
      </c>
      <c r="B58" s="155" t="s">
        <v>368</v>
      </c>
      <c r="C58" s="155" t="s">
        <v>177</v>
      </c>
      <c r="D58" s="163" t="s">
        <v>566</v>
      </c>
      <c r="E58" s="431" t="s">
        <v>833</v>
      </c>
      <c r="F58" s="196" t="s">
        <v>834</v>
      </c>
      <c r="G58" s="452">
        <f t="shared" si="0"/>
        <v>3874700</v>
      </c>
      <c r="H58" s="452">
        <f>'Додаток 3'!E102</f>
        <v>3874700</v>
      </c>
      <c r="I58" s="440">
        <v>0</v>
      </c>
      <c r="J58" s="440">
        <v>0</v>
      </c>
      <c r="M58" s="503"/>
    </row>
    <row r="59" spans="1:13" s="157" customFormat="1" ht="31.5" customHeight="1">
      <c r="A59" s="155" t="s">
        <v>423</v>
      </c>
      <c r="B59" s="155" t="s">
        <v>380</v>
      </c>
      <c r="C59" s="155" t="s">
        <v>190</v>
      </c>
      <c r="D59" s="163" t="s">
        <v>220</v>
      </c>
      <c r="E59" s="176" t="s">
        <v>511</v>
      </c>
      <c r="F59" s="177" t="s">
        <v>693</v>
      </c>
      <c r="G59" s="452">
        <f>H59+I59</f>
        <v>1004500</v>
      </c>
      <c r="H59" s="452">
        <v>1004500</v>
      </c>
      <c r="I59" s="452">
        <v>0</v>
      </c>
      <c r="J59" s="452">
        <v>0</v>
      </c>
      <c r="M59" s="503"/>
    </row>
    <row r="60" spans="1:13" s="157" customFormat="1" ht="30">
      <c r="A60" s="155" t="s">
        <v>424</v>
      </c>
      <c r="B60" s="155" t="s">
        <v>381</v>
      </c>
      <c r="C60" s="155" t="s">
        <v>186</v>
      </c>
      <c r="D60" s="163" t="s">
        <v>382</v>
      </c>
      <c r="E60" s="176" t="s">
        <v>511</v>
      </c>
      <c r="F60" s="177" t="s">
        <v>693</v>
      </c>
      <c r="G60" s="452">
        <f t="shared" si="0"/>
        <v>820000</v>
      </c>
      <c r="H60" s="452">
        <v>820000</v>
      </c>
      <c r="I60" s="452">
        <v>0</v>
      </c>
      <c r="J60" s="452">
        <v>0</v>
      </c>
      <c r="M60" s="503"/>
    </row>
    <row r="61" spans="1:13" s="148" customFormat="1" ht="15.75">
      <c r="A61" s="169" t="s">
        <v>425</v>
      </c>
      <c r="B61" s="169"/>
      <c r="C61" s="169"/>
      <c r="D61" s="160" t="s">
        <v>132</v>
      </c>
      <c r="E61" s="174"/>
      <c r="F61" s="175"/>
      <c r="G61" s="170">
        <f t="shared" si="0"/>
        <v>100000</v>
      </c>
      <c r="H61" s="170">
        <f>H63</f>
        <v>100000</v>
      </c>
      <c r="I61" s="170">
        <f t="shared" ref="I61:J61" si="8">I63</f>
        <v>0</v>
      </c>
      <c r="J61" s="170">
        <f t="shared" si="8"/>
        <v>0</v>
      </c>
      <c r="L61" s="158"/>
      <c r="M61" s="503"/>
    </row>
    <row r="62" spans="1:13" s="148" customFormat="1" ht="15.75">
      <c r="A62" s="169" t="s">
        <v>426</v>
      </c>
      <c r="B62" s="169"/>
      <c r="C62" s="169"/>
      <c r="D62" s="454" t="s">
        <v>132</v>
      </c>
      <c r="E62" s="174"/>
      <c r="F62" s="175"/>
      <c r="G62" s="170"/>
      <c r="H62" s="170"/>
      <c r="I62" s="170"/>
      <c r="J62" s="170"/>
      <c r="M62" s="503"/>
    </row>
    <row r="63" spans="1:13" s="157" customFormat="1" ht="45">
      <c r="A63" s="155" t="s">
        <v>762</v>
      </c>
      <c r="B63" s="144" t="s">
        <v>140</v>
      </c>
      <c r="C63" s="144" t="s">
        <v>182</v>
      </c>
      <c r="D63" s="145" t="s">
        <v>480</v>
      </c>
      <c r="E63" s="176" t="s">
        <v>784</v>
      </c>
      <c r="F63" s="177" t="s">
        <v>763</v>
      </c>
      <c r="G63" s="452">
        <f t="shared" si="0"/>
        <v>100000</v>
      </c>
      <c r="H63" s="452">
        <v>100000</v>
      </c>
      <c r="I63" s="452">
        <v>0</v>
      </c>
      <c r="J63" s="452"/>
      <c r="M63" s="503"/>
    </row>
    <row r="64" spans="1:13" s="157" customFormat="1" ht="31.5">
      <c r="A64" s="169" t="s">
        <v>743</v>
      </c>
      <c r="B64" s="169"/>
      <c r="C64" s="169"/>
      <c r="D64" s="453" t="s">
        <v>746</v>
      </c>
      <c r="E64" s="163"/>
      <c r="F64" s="451"/>
      <c r="G64" s="170">
        <f t="shared" si="0"/>
        <v>47403700</v>
      </c>
      <c r="H64" s="170">
        <f>H66+H67</f>
        <v>44385700</v>
      </c>
      <c r="I64" s="170">
        <f t="shared" ref="I64:J64" si="9">I66+I67</f>
        <v>3018000</v>
      </c>
      <c r="J64" s="170">
        <f t="shared" si="9"/>
        <v>0</v>
      </c>
      <c r="L64" s="168"/>
      <c r="M64" s="503"/>
    </row>
    <row r="65" spans="1:13" s="157" customFormat="1" ht="31.5">
      <c r="A65" s="169" t="s">
        <v>744</v>
      </c>
      <c r="B65" s="169"/>
      <c r="C65" s="169"/>
      <c r="D65" s="454" t="s">
        <v>746</v>
      </c>
      <c r="E65" s="163"/>
      <c r="F65" s="451"/>
      <c r="G65" s="170"/>
      <c r="H65" s="170"/>
      <c r="I65" s="170"/>
      <c r="J65" s="170"/>
      <c r="M65" s="503"/>
    </row>
    <row r="66" spans="1:13" s="157" customFormat="1" ht="30">
      <c r="A66" s="155" t="s">
        <v>782</v>
      </c>
      <c r="B66" s="155" t="s">
        <v>368</v>
      </c>
      <c r="C66" s="155" t="s">
        <v>177</v>
      </c>
      <c r="D66" s="163" t="s">
        <v>566</v>
      </c>
      <c r="E66" s="431" t="s">
        <v>833</v>
      </c>
      <c r="F66" s="196" t="s">
        <v>834</v>
      </c>
      <c r="G66" s="452">
        <f t="shared" si="0"/>
        <v>44385700</v>
      </c>
      <c r="H66" s="189">
        <v>44385700</v>
      </c>
      <c r="I66" s="440">
        <v>0</v>
      </c>
      <c r="J66" s="170"/>
      <c r="M66" s="503"/>
    </row>
    <row r="67" spans="1:13" s="157" customFormat="1" ht="30">
      <c r="A67" s="155" t="s">
        <v>745</v>
      </c>
      <c r="B67" s="155" t="s">
        <v>513</v>
      </c>
      <c r="C67" s="155" t="s">
        <v>186</v>
      </c>
      <c r="D67" s="163" t="s">
        <v>514</v>
      </c>
      <c r="E67" s="176" t="s">
        <v>511</v>
      </c>
      <c r="F67" s="177" t="s">
        <v>693</v>
      </c>
      <c r="G67" s="452">
        <f t="shared" si="0"/>
        <v>3018000</v>
      </c>
      <c r="H67" s="452">
        <v>0</v>
      </c>
      <c r="I67" s="452">
        <v>3018000</v>
      </c>
      <c r="J67" s="452">
        <v>0</v>
      </c>
      <c r="M67" s="503"/>
    </row>
    <row r="68" spans="1:13" s="157" customFormat="1" ht="15.75">
      <c r="A68" s="169" t="s">
        <v>289</v>
      </c>
      <c r="B68" s="169"/>
      <c r="C68" s="169"/>
      <c r="D68" s="453" t="s">
        <v>135</v>
      </c>
      <c r="E68" s="163"/>
      <c r="F68" s="451"/>
      <c r="G68" s="173">
        <f>H68+I68</f>
        <v>1890900</v>
      </c>
      <c r="H68" s="173">
        <f>H70+H71</f>
        <v>1890900</v>
      </c>
      <c r="I68" s="173">
        <f t="shared" ref="I68:J68" si="10">I70+I71</f>
        <v>0</v>
      </c>
      <c r="J68" s="173">
        <f t="shared" si="10"/>
        <v>0</v>
      </c>
      <c r="L68" s="168"/>
      <c r="M68" s="503"/>
    </row>
    <row r="69" spans="1:13" s="157" customFormat="1" ht="15.75">
      <c r="A69" s="169" t="s">
        <v>290</v>
      </c>
      <c r="B69" s="169"/>
      <c r="C69" s="169"/>
      <c r="D69" s="454" t="s">
        <v>135</v>
      </c>
      <c r="E69" s="174"/>
      <c r="F69" s="175"/>
      <c r="G69" s="512"/>
      <c r="H69" s="512"/>
      <c r="I69" s="512"/>
      <c r="J69" s="512"/>
      <c r="M69" s="503"/>
    </row>
    <row r="70" spans="1:13" s="157" customFormat="1" ht="30">
      <c r="A70" s="155" t="s">
        <v>367</v>
      </c>
      <c r="B70" s="155" t="s">
        <v>365</v>
      </c>
      <c r="C70" s="144" t="s">
        <v>183</v>
      </c>
      <c r="D70" s="145" t="s">
        <v>366</v>
      </c>
      <c r="E70" s="145" t="s">
        <v>366</v>
      </c>
      <c r="F70" s="196" t="s">
        <v>1048</v>
      </c>
      <c r="G70" s="512">
        <f t="shared" ref="G70" si="11">H70+I70</f>
        <v>1761900</v>
      </c>
      <c r="H70" s="446">
        <v>1761900</v>
      </c>
      <c r="I70" s="512">
        <v>0</v>
      </c>
      <c r="J70" s="512">
        <v>0</v>
      </c>
      <c r="M70" s="503"/>
    </row>
    <row r="71" spans="1:13" s="157" customFormat="1" ht="30" customHeight="1">
      <c r="A71" s="155" t="s">
        <v>488</v>
      </c>
      <c r="B71" s="155" t="s">
        <v>380</v>
      </c>
      <c r="C71" s="155" t="s">
        <v>190</v>
      </c>
      <c r="D71" s="163" t="s">
        <v>220</v>
      </c>
      <c r="E71" s="176" t="s">
        <v>511</v>
      </c>
      <c r="F71" s="177" t="s">
        <v>693</v>
      </c>
      <c r="G71" s="512">
        <f t="shared" si="0"/>
        <v>129000</v>
      </c>
      <c r="H71" s="512">
        <v>129000</v>
      </c>
      <c r="I71" s="512">
        <v>0</v>
      </c>
      <c r="J71" s="512">
        <v>0</v>
      </c>
      <c r="M71" s="503"/>
    </row>
    <row r="72" spans="1:13" s="157" customFormat="1" ht="31.5">
      <c r="A72" s="169" t="s">
        <v>428</v>
      </c>
      <c r="B72" s="169"/>
      <c r="C72" s="169"/>
      <c r="D72" s="453" t="s">
        <v>114</v>
      </c>
      <c r="E72" s="190"/>
      <c r="F72" s="191"/>
      <c r="G72" s="170">
        <f t="shared" si="0"/>
        <v>185456800</v>
      </c>
      <c r="H72" s="170">
        <f>SUM(H74:H91)</f>
        <v>185108100</v>
      </c>
      <c r="I72" s="170">
        <f t="shared" ref="I72:J72" si="12">SUM(I74:I91)</f>
        <v>348700</v>
      </c>
      <c r="J72" s="170">
        <f t="shared" si="12"/>
        <v>0</v>
      </c>
      <c r="L72" s="168"/>
      <c r="M72" s="503"/>
    </row>
    <row r="73" spans="1:13" s="157" customFormat="1" ht="31.5">
      <c r="A73" s="169" t="s">
        <v>429</v>
      </c>
      <c r="B73" s="169"/>
      <c r="C73" s="169"/>
      <c r="D73" s="454" t="s">
        <v>114</v>
      </c>
      <c r="E73" s="190"/>
      <c r="F73" s="191"/>
      <c r="G73" s="170"/>
      <c r="H73" s="170"/>
      <c r="I73" s="170"/>
      <c r="J73" s="170"/>
      <c r="M73" s="503"/>
    </row>
    <row r="74" spans="1:13" s="157" customFormat="1" ht="48.75" customHeight="1">
      <c r="A74" s="155" t="s">
        <v>554</v>
      </c>
      <c r="B74" s="155" t="s">
        <v>553</v>
      </c>
      <c r="C74" s="155" t="s">
        <v>176</v>
      </c>
      <c r="D74" s="163" t="s">
        <v>557</v>
      </c>
      <c r="E74" s="431" t="s">
        <v>818</v>
      </c>
      <c r="F74" s="196" t="s">
        <v>853</v>
      </c>
      <c r="G74" s="452">
        <f t="shared" si="0"/>
        <v>274000</v>
      </c>
      <c r="H74" s="452">
        <v>274000</v>
      </c>
      <c r="I74" s="512">
        <v>0</v>
      </c>
      <c r="J74" s="512">
        <v>0</v>
      </c>
      <c r="M74" s="503"/>
    </row>
    <row r="75" spans="1:13" s="157" customFormat="1" ht="59.25" customHeight="1">
      <c r="A75" s="155" t="s">
        <v>432</v>
      </c>
      <c r="B75" s="155" t="s">
        <v>353</v>
      </c>
      <c r="C75" s="155" t="s">
        <v>177</v>
      </c>
      <c r="D75" s="163" t="s">
        <v>354</v>
      </c>
      <c r="E75" s="163" t="s">
        <v>790</v>
      </c>
      <c r="F75" s="451" t="s">
        <v>686</v>
      </c>
      <c r="G75" s="452">
        <f t="shared" si="0"/>
        <v>25193600</v>
      </c>
      <c r="H75" s="452">
        <v>25193600</v>
      </c>
      <c r="I75" s="512">
        <v>0</v>
      </c>
      <c r="J75" s="512">
        <v>0</v>
      </c>
      <c r="M75" s="503"/>
    </row>
    <row r="76" spans="1:13" s="157" customFormat="1" ht="62.25" customHeight="1">
      <c r="A76" s="155" t="s">
        <v>555</v>
      </c>
      <c r="B76" s="155" t="s">
        <v>556</v>
      </c>
      <c r="C76" s="155" t="s">
        <v>177</v>
      </c>
      <c r="D76" s="163" t="s">
        <v>558</v>
      </c>
      <c r="E76" s="431" t="s">
        <v>855</v>
      </c>
      <c r="F76" s="196" t="s">
        <v>856</v>
      </c>
      <c r="G76" s="452">
        <f t="shared" si="0"/>
        <v>120000</v>
      </c>
      <c r="H76" s="452">
        <v>120000</v>
      </c>
      <c r="I76" s="512">
        <v>0</v>
      </c>
      <c r="J76" s="512">
        <v>0</v>
      </c>
      <c r="M76" s="503"/>
    </row>
    <row r="77" spans="1:13" s="157" customFormat="1" ht="30">
      <c r="A77" s="155" t="s">
        <v>551</v>
      </c>
      <c r="B77" s="155" t="s">
        <v>368</v>
      </c>
      <c r="C77" s="155" t="s">
        <v>177</v>
      </c>
      <c r="D77" s="163" t="s">
        <v>566</v>
      </c>
      <c r="E77" s="187" t="s">
        <v>755</v>
      </c>
      <c r="F77" s="188" t="s">
        <v>857</v>
      </c>
      <c r="G77" s="452">
        <f t="shared" si="0"/>
        <v>10655650</v>
      </c>
      <c r="H77" s="452">
        <f>8639647+2016000+3</f>
        <v>10655650</v>
      </c>
      <c r="I77" s="512">
        <v>0</v>
      </c>
      <c r="J77" s="512">
        <v>0</v>
      </c>
      <c r="M77" s="503"/>
    </row>
    <row r="78" spans="1:13" s="157" customFormat="1" ht="75">
      <c r="A78" s="155" t="s">
        <v>551</v>
      </c>
      <c r="B78" s="155" t="s">
        <v>368</v>
      </c>
      <c r="C78" s="155" t="s">
        <v>177</v>
      </c>
      <c r="D78" s="163" t="s">
        <v>566</v>
      </c>
      <c r="E78" s="171" t="s">
        <v>756</v>
      </c>
      <c r="F78" s="188" t="s">
        <v>858</v>
      </c>
      <c r="G78" s="452">
        <f t="shared" si="0"/>
        <v>659800</v>
      </c>
      <c r="H78" s="452">
        <v>659800</v>
      </c>
      <c r="I78" s="512">
        <v>0</v>
      </c>
      <c r="J78" s="512">
        <v>0</v>
      </c>
      <c r="M78" s="503"/>
    </row>
    <row r="79" spans="1:13" s="157" customFormat="1" ht="45">
      <c r="A79" s="155" t="s">
        <v>551</v>
      </c>
      <c r="B79" s="155" t="s">
        <v>368</v>
      </c>
      <c r="C79" s="155" t="s">
        <v>177</v>
      </c>
      <c r="D79" s="163" t="s">
        <v>566</v>
      </c>
      <c r="E79" s="187" t="s">
        <v>757</v>
      </c>
      <c r="F79" s="188" t="s">
        <v>859</v>
      </c>
      <c r="G79" s="452">
        <f t="shared" si="0"/>
        <v>92818850</v>
      </c>
      <c r="H79" s="452">
        <v>92818850</v>
      </c>
      <c r="I79" s="512">
        <v>0</v>
      </c>
      <c r="J79" s="512">
        <v>0</v>
      </c>
      <c r="M79" s="503"/>
    </row>
    <row r="80" spans="1:13" s="157" customFormat="1" ht="30">
      <c r="A80" s="155" t="s">
        <v>551</v>
      </c>
      <c r="B80" s="155" t="s">
        <v>368</v>
      </c>
      <c r="C80" s="155" t="s">
        <v>177</v>
      </c>
      <c r="D80" s="163" t="s">
        <v>566</v>
      </c>
      <c r="E80" s="187" t="s">
        <v>860</v>
      </c>
      <c r="F80" s="188" t="s">
        <v>1047</v>
      </c>
      <c r="G80" s="452">
        <f t="shared" si="0"/>
        <v>1107600</v>
      </c>
      <c r="H80" s="452">
        <v>1107600</v>
      </c>
      <c r="I80" s="512">
        <v>0</v>
      </c>
      <c r="J80" s="512">
        <v>0</v>
      </c>
      <c r="M80" s="503"/>
    </row>
    <row r="81" spans="1:13" s="157" customFormat="1" ht="30">
      <c r="A81" s="155" t="s">
        <v>551</v>
      </c>
      <c r="B81" s="155" t="s">
        <v>368</v>
      </c>
      <c r="C81" s="155" t="s">
        <v>177</v>
      </c>
      <c r="D81" s="163" t="s">
        <v>566</v>
      </c>
      <c r="E81" s="187" t="s">
        <v>861</v>
      </c>
      <c r="F81" s="188" t="s">
        <v>862</v>
      </c>
      <c r="G81" s="452">
        <f t="shared" si="0"/>
        <v>5860400</v>
      </c>
      <c r="H81" s="452">
        <v>5860400</v>
      </c>
      <c r="I81" s="512">
        <v>0</v>
      </c>
      <c r="J81" s="512">
        <v>0</v>
      </c>
      <c r="M81" s="503"/>
    </row>
    <row r="82" spans="1:13" s="157" customFormat="1" ht="60">
      <c r="A82" s="155" t="s">
        <v>436</v>
      </c>
      <c r="B82" s="155" t="s">
        <v>374</v>
      </c>
      <c r="C82" s="155" t="s">
        <v>176</v>
      </c>
      <c r="D82" s="163" t="s">
        <v>375</v>
      </c>
      <c r="E82" s="187" t="s">
        <v>849</v>
      </c>
      <c r="F82" s="172" t="s">
        <v>850</v>
      </c>
      <c r="G82" s="452">
        <f t="shared" si="0"/>
        <v>1125100</v>
      </c>
      <c r="H82" s="452">
        <v>1125100</v>
      </c>
      <c r="I82" s="452">
        <v>0</v>
      </c>
      <c r="J82" s="452">
        <v>0</v>
      </c>
      <c r="M82" s="503"/>
    </row>
    <row r="83" spans="1:13" s="157" customFormat="1" ht="30">
      <c r="A83" s="155" t="s">
        <v>863</v>
      </c>
      <c r="B83" s="155" t="s">
        <v>864</v>
      </c>
      <c r="C83" s="155" t="s">
        <v>176</v>
      </c>
      <c r="D83" s="163" t="s">
        <v>867</v>
      </c>
      <c r="E83" s="187" t="s">
        <v>865</v>
      </c>
      <c r="F83" s="172" t="s">
        <v>866</v>
      </c>
      <c r="G83" s="452">
        <f t="shared" si="0"/>
        <v>633000</v>
      </c>
      <c r="H83" s="452">
        <v>633000</v>
      </c>
      <c r="I83" s="452">
        <v>0</v>
      </c>
      <c r="J83" s="452">
        <v>0</v>
      </c>
      <c r="M83" s="503"/>
    </row>
    <row r="84" spans="1:13" s="157" customFormat="1" ht="30">
      <c r="A84" s="155" t="s">
        <v>550</v>
      </c>
      <c r="B84" s="155" t="s">
        <v>547</v>
      </c>
      <c r="C84" s="155" t="s">
        <v>548</v>
      </c>
      <c r="D84" s="163" t="s">
        <v>549</v>
      </c>
      <c r="E84" s="187" t="s">
        <v>861</v>
      </c>
      <c r="F84" s="172" t="s">
        <v>862</v>
      </c>
      <c r="G84" s="452">
        <f t="shared" si="0"/>
        <v>398000</v>
      </c>
      <c r="H84" s="452">
        <v>398000</v>
      </c>
      <c r="I84" s="512">
        <v>0</v>
      </c>
      <c r="J84" s="512">
        <v>0</v>
      </c>
      <c r="M84" s="503"/>
    </row>
    <row r="85" spans="1:13" s="157" customFormat="1" ht="30">
      <c r="A85" s="155" t="s">
        <v>550</v>
      </c>
      <c r="B85" s="155" t="s">
        <v>547</v>
      </c>
      <c r="C85" s="155" t="s">
        <v>548</v>
      </c>
      <c r="D85" s="163" t="s">
        <v>549</v>
      </c>
      <c r="E85" s="187" t="s">
        <v>760</v>
      </c>
      <c r="F85" s="172" t="s">
        <v>868</v>
      </c>
      <c r="G85" s="452">
        <f t="shared" si="0"/>
        <v>480900</v>
      </c>
      <c r="H85" s="452">
        <v>480900</v>
      </c>
      <c r="I85" s="452">
        <v>0</v>
      </c>
      <c r="J85" s="452">
        <v>0</v>
      </c>
      <c r="M85" s="503"/>
    </row>
    <row r="86" spans="1:13" s="157" customFormat="1" ht="30">
      <c r="A86" s="155" t="s">
        <v>629</v>
      </c>
      <c r="B86" s="155" t="s">
        <v>627</v>
      </c>
      <c r="C86" s="155" t="s">
        <v>188</v>
      </c>
      <c r="D86" s="163" t="s">
        <v>630</v>
      </c>
      <c r="E86" s="187" t="s">
        <v>1127</v>
      </c>
      <c r="F86" s="172" t="s">
        <v>1128</v>
      </c>
      <c r="G86" s="452">
        <f t="shared" ref="G86" si="13">H86+I86</f>
        <v>8029200</v>
      </c>
      <c r="H86" s="452">
        <v>8029200</v>
      </c>
      <c r="I86" s="452">
        <v>0</v>
      </c>
      <c r="J86" s="452">
        <v>0</v>
      </c>
      <c r="M86" s="503"/>
    </row>
    <row r="87" spans="1:13" s="157" customFormat="1" ht="75">
      <c r="A87" s="155" t="s">
        <v>434</v>
      </c>
      <c r="B87" s="155" t="s">
        <v>379</v>
      </c>
      <c r="C87" s="155" t="s">
        <v>184</v>
      </c>
      <c r="D87" s="163" t="s">
        <v>221</v>
      </c>
      <c r="E87" s="187" t="s">
        <v>1018</v>
      </c>
      <c r="F87" s="172" t="s">
        <v>1019</v>
      </c>
      <c r="G87" s="452">
        <f t="shared" si="0"/>
        <v>20000000</v>
      </c>
      <c r="H87" s="452">
        <v>20000000</v>
      </c>
      <c r="I87" s="452">
        <v>0</v>
      </c>
      <c r="J87" s="452">
        <v>0</v>
      </c>
      <c r="M87" s="503"/>
    </row>
    <row r="88" spans="1:13" s="157" customFormat="1" ht="90.75" customHeight="1">
      <c r="A88" s="155" t="s">
        <v>434</v>
      </c>
      <c r="B88" s="155" t="s">
        <v>379</v>
      </c>
      <c r="C88" s="155" t="s">
        <v>184</v>
      </c>
      <c r="D88" s="163" t="s">
        <v>221</v>
      </c>
      <c r="E88" s="187" t="s">
        <v>1020</v>
      </c>
      <c r="F88" s="172" t="s">
        <v>1021</v>
      </c>
      <c r="G88" s="452">
        <f t="shared" si="0"/>
        <v>1150000</v>
      </c>
      <c r="H88" s="452">
        <v>1150000</v>
      </c>
      <c r="I88" s="452">
        <v>0</v>
      </c>
      <c r="J88" s="452">
        <v>0</v>
      </c>
      <c r="M88" s="503"/>
    </row>
    <row r="89" spans="1:13" s="157" customFormat="1" ht="30">
      <c r="A89" s="180">
        <v>1218110</v>
      </c>
      <c r="B89" s="180">
        <v>8110</v>
      </c>
      <c r="C89" s="155" t="s">
        <v>185</v>
      </c>
      <c r="D89" s="450" t="s">
        <v>378</v>
      </c>
      <c r="E89" s="431" t="s">
        <v>869</v>
      </c>
      <c r="F89" s="451" t="s">
        <v>870</v>
      </c>
      <c r="G89" s="452">
        <f t="shared" ref="G89:G167" si="14">H89+I89</f>
        <v>102000</v>
      </c>
      <c r="H89" s="452">
        <v>102000</v>
      </c>
      <c r="I89" s="452">
        <v>0</v>
      </c>
      <c r="J89" s="452">
        <v>0</v>
      </c>
      <c r="M89" s="503"/>
    </row>
    <row r="90" spans="1:13" s="157" customFormat="1" ht="45">
      <c r="A90" s="180">
        <v>1218821</v>
      </c>
      <c r="B90" s="180">
        <v>8821</v>
      </c>
      <c r="C90" s="180">
        <v>1060</v>
      </c>
      <c r="D90" s="450" t="s">
        <v>787</v>
      </c>
      <c r="E90" s="187" t="s">
        <v>849</v>
      </c>
      <c r="F90" s="172" t="s">
        <v>850</v>
      </c>
      <c r="G90" s="452">
        <f t="shared" si="14"/>
        <v>18751000</v>
      </c>
      <c r="H90" s="452">
        <v>16500000</v>
      </c>
      <c r="I90" s="428">
        <v>2251000</v>
      </c>
      <c r="J90" s="452">
        <v>0</v>
      </c>
      <c r="M90" s="503"/>
    </row>
    <row r="91" spans="1:13" s="157" customFormat="1" ht="45">
      <c r="A91" s="180">
        <v>1218822</v>
      </c>
      <c r="B91" s="180">
        <v>8822</v>
      </c>
      <c r="C91" s="180">
        <v>1060</v>
      </c>
      <c r="D91" s="450" t="s">
        <v>747</v>
      </c>
      <c r="E91" s="187" t="s">
        <v>849</v>
      </c>
      <c r="F91" s="172" t="s">
        <v>850</v>
      </c>
      <c r="G91" s="452">
        <f t="shared" si="14"/>
        <v>-1902300</v>
      </c>
      <c r="H91" s="452">
        <v>0</v>
      </c>
      <c r="I91" s="428">
        <v>-1902300</v>
      </c>
      <c r="J91" s="452">
        <v>0</v>
      </c>
      <c r="M91" s="503"/>
    </row>
    <row r="92" spans="1:13" s="157" customFormat="1" ht="15.75">
      <c r="A92" s="169" t="s">
        <v>437</v>
      </c>
      <c r="B92" s="169"/>
      <c r="C92" s="169"/>
      <c r="D92" s="453" t="s">
        <v>134</v>
      </c>
      <c r="E92" s="163"/>
      <c r="F92" s="451"/>
      <c r="G92" s="170">
        <f t="shared" si="14"/>
        <v>310465400</v>
      </c>
      <c r="H92" s="170">
        <f>SUM(H94:H95)</f>
        <v>310465400</v>
      </c>
      <c r="I92" s="170">
        <f t="shared" ref="I92:J92" si="15">SUM(I94:I95)</f>
        <v>0</v>
      </c>
      <c r="J92" s="170">
        <f t="shared" si="15"/>
        <v>0</v>
      </c>
      <c r="L92" s="168"/>
      <c r="M92" s="503"/>
    </row>
    <row r="93" spans="1:13" s="157" customFormat="1" ht="15.75">
      <c r="A93" s="169" t="s">
        <v>438</v>
      </c>
      <c r="B93" s="169"/>
      <c r="C93" s="169"/>
      <c r="D93" s="454" t="s">
        <v>134</v>
      </c>
      <c r="E93" s="163"/>
      <c r="F93" s="451"/>
      <c r="G93" s="170"/>
      <c r="H93" s="170"/>
      <c r="I93" s="170"/>
      <c r="J93" s="170"/>
      <c r="M93" s="503"/>
    </row>
    <row r="94" spans="1:13" s="157" customFormat="1" ht="60">
      <c r="A94" s="155" t="s">
        <v>440</v>
      </c>
      <c r="B94" s="155" t="s">
        <v>371</v>
      </c>
      <c r="C94" s="155" t="s">
        <v>157</v>
      </c>
      <c r="D94" s="163" t="s">
        <v>178</v>
      </c>
      <c r="E94" s="163" t="s">
        <v>835</v>
      </c>
      <c r="F94" s="451" t="s">
        <v>836</v>
      </c>
      <c r="G94" s="452">
        <f t="shared" si="14"/>
        <v>105000000</v>
      </c>
      <c r="H94" s="452">
        <v>105000000</v>
      </c>
      <c r="I94" s="452">
        <v>0</v>
      </c>
      <c r="J94" s="452">
        <v>0</v>
      </c>
      <c r="M94" s="503"/>
    </row>
    <row r="95" spans="1:13" s="157" customFormat="1" ht="45">
      <c r="A95" s="155" t="s">
        <v>441</v>
      </c>
      <c r="B95" s="155" t="s">
        <v>372</v>
      </c>
      <c r="C95" s="155" t="s">
        <v>157</v>
      </c>
      <c r="D95" s="163" t="s">
        <v>179</v>
      </c>
      <c r="E95" s="163" t="s">
        <v>837</v>
      </c>
      <c r="F95" s="451" t="s">
        <v>838</v>
      </c>
      <c r="G95" s="452">
        <f t="shared" si="14"/>
        <v>205465400</v>
      </c>
      <c r="H95" s="452">
        <f>16300000+189165353+47</f>
        <v>205465400</v>
      </c>
      <c r="I95" s="452">
        <v>0</v>
      </c>
      <c r="J95" s="452">
        <v>0</v>
      </c>
      <c r="L95" s="168"/>
      <c r="M95" s="503"/>
    </row>
    <row r="96" spans="1:13" s="157" customFormat="1" ht="17.25" customHeight="1">
      <c r="A96" s="169" t="s">
        <v>239</v>
      </c>
      <c r="B96" s="169"/>
      <c r="C96" s="169"/>
      <c r="D96" s="432" t="s">
        <v>115</v>
      </c>
      <c r="E96" s="433"/>
      <c r="F96" s="178"/>
      <c r="G96" s="170">
        <f t="shared" si="14"/>
        <v>-54200</v>
      </c>
      <c r="H96" s="170">
        <f t="shared" ref="H96:J96" si="16">H98</f>
        <v>0</v>
      </c>
      <c r="I96" s="170">
        <f t="shared" si="16"/>
        <v>-54200</v>
      </c>
      <c r="J96" s="170">
        <f t="shared" si="16"/>
        <v>0</v>
      </c>
      <c r="L96" s="168"/>
      <c r="M96" s="503"/>
    </row>
    <row r="97" spans="1:14" s="157" customFormat="1" ht="15.75">
      <c r="A97" s="169" t="s">
        <v>243</v>
      </c>
      <c r="B97" s="159"/>
      <c r="C97" s="159"/>
      <c r="D97" s="162" t="s">
        <v>115</v>
      </c>
      <c r="E97" s="179"/>
      <c r="F97" s="178"/>
      <c r="G97" s="170"/>
      <c r="H97" s="170"/>
      <c r="I97" s="170"/>
      <c r="J97" s="170"/>
      <c r="M97" s="503"/>
    </row>
    <row r="98" spans="1:14" s="157" customFormat="1" ht="45">
      <c r="A98" s="155" t="s">
        <v>788</v>
      </c>
      <c r="B98" s="180">
        <v>8822</v>
      </c>
      <c r="C98" s="180">
        <v>1060</v>
      </c>
      <c r="D98" s="163" t="s">
        <v>747</v>
      </c>
      <c r="E98" s="171" t="s">
        <v>849</v>
      </c>
      <c r="F98" s="172" t="s">
        <v>850</v>
      </c>
      <c r="G98" s="452">
        <f t="shared" si="14"/>
        <v>-54200</v>
      </c>
      <c r="H98" s="452">
        <v>0</v>
      </c>
      <c r="I98" s="452">
        <v>-54200</v>
      </c>
      <c r="J98" s="452">
        <v>0</v>
      </c>
      <c r="L98" s="168"/>
      <c r="M98" s="503"/>
    </row>
    <row r="99" spans="1:14" s="157" customFormat="1" ht="15.75">
      <c r="A99" s="169" t="s">
        <v>404</v>
      </c>
      <c r="B99" s="169"/>
      <c r="C99" s="169"/>
      <c r="D99" s="453" t="s">
        <v>116</v>
      </c>
      <c r="E99" s="176"/>
      <c r="F99" s="177"/>
      <c r="G99" s="170">
        <f t="shared" si="14"/>
        <v>-294500</v>
      </c>
      <c r="H99" s="170">
        <f>H101</f>
        <v>0</v>
      </c>
      <c r="I99" s="170">
        <f t="shared" ref="I99:J99" si="17">I101</f>
        <v>-294500</v>
      </c>
      <c r="J99" s="170">
        <f t="shared" si="17"/>
        <v>0</v>
      </c>
      <c r="L99" s="168"/>
      <c r="M99" s="503"/>
    </row>
    <row r="100" spans="1:14" s="157" customFormat="1" ht="18" customHeight="1">
      <c r="A100" s="169" t="s">
        <v>405</v>
      </c>
      <c r="B100" s="169"/>
      <c r="C100" s="169"/>
      <c r="D100" s="454" t="s">
        <v>116</v>
      </c>
      <c r="E100" s="176"/>
      <c r="F100" s="177"/>
      <c r="G100" s="452"/>
      <c r="H100" s="452"/>
      <c r="I100" s="452"/>
      <c r="J100" s="452"/>
      <c r="L100" s="168"/>
      <c r="M100" s="503"/>
    </row>
    <row r="101" spans="1:14" s="157" customFormat="1" ht="45">
      <c r="A101" s="155" t="s">
        <v>487</v>
      </c>
      <c r="B101" s="180">
        <v>8822</v>
      </c>
      <c r="C101" s="180">
        <v>1060</v>
      </c>
      <c r="D101" s="163" t="s">
        <v>747</v>
      </c>
      <c r="E101" s="176" t="s">
        <v>573</v>
      </c>
      <c r="F101" s="177" t="s">
        <v>687</v>
      </c>
      <c r="G101" s="452">
        <f t="shared" si="14"/>
        <v>-294500</v>
      </c>
      <c r="H101" s="452">
        <v>0</v>
      </c>
      <c r="I101" s="306">
        <v>-294500</v>
      </c>
      <c r="J101" s="452">
        <v>0</v>
      </c>
      <c r="M101" s="503"/>
    </row>
    <row r="102" spans="1:14" s="157" customFormat="1" ht="15.75">
      <c r="A102" s="169" t="s">
        <v>385</v>
      </c>
      <c r="B102" s="169"/>
      <c r="C102" s="169"/>
      <c r="D102" s="453" t="s">
        <v>117</v>
      </c>
      <c r="E102" s="163"/>
      <c r="F102" s="451"/>
      <c r="G102" s="170">
        <f t="shared" si="14"/>
        <v>6352600</v>
      </c>
      <c r="H102" s="170">
        <f>SUM(H104:H123)</f>
        <v>6352600</v>
      </c>
      <c r="I102" s="170">
        <f>SUM(I108:I123)</f>
        <v>0</v>
      </c>
      <c r="J102" s="170">
        <f>SUM(J108:J123)</f>
        <v>0</v>
      </c>
      <c r="L102" s="168"/>
      <c r="M102" s="503"/>
      <c r="N102" s="502">
        <f>SUM(N104:N117)</f>
        <v>0</v>
      </c>
    </row>
    <row r="103" spans="1:14" s="157" customFormat="1" ht="15.75">
      <c r="A103" s="169" t="s">
        <v>386</v>
      </c>
      <c r="B103" s="169"/>
      <c r="C103" s="169"/>
      <c r="D103" s="454" t="s">
        <v>117</v>
      </c>
      <c r="E103" s="163"/>
      <c r="F103" s="451"/>
      <c r="G103" s="170"/>
      <c r="H103" s="170"/>
      <c r="I103" s="170"/>
      <c r="J103" s="170"/>
      <c r="M103" s="503"/>
    </row>
    <row r="104" spans="1:14" s="157" customFormat="1" ht="30">
      <c r="A104" s="155" t="s">
        <v>397</v>
      </c>
      <c r="B104" s="155" t="s">
        <v>141</v>
      </c>
      <c r="C104" s="155" t="s">
        <v>147</v>
      </c>
      <c r="D104" s="163" t="s">
        <v>288</v>
      </c>
      <c r="E104" s="163" t="s">
        <v>673</v>
      </c>
      <c r="F104" s="164" t="s">
        <v>689</v>
      </c>
      <c r="G104" s="452">
        <f t="shared" si="14"/>
        <v>0</v>
      </c>
      <c r="H104" s="452">
        <f>25000-25000</f>
        <v>0</v>
      </c>
      <c r="I104" s="452">
        <v>0</v>
      </c>
      <c r="J104" s="452">
        <v>0</v>
      </c>
      <c r="L104" s="168"/>
      <c r="M104" s="504"/>
      <c r="N104" s="168">
        <f>SUM(M104:M106)</f>
        <v>0</v>
      </c>
    </row>
    <row r="105" spans="1:14" s="157" customFormat="1" ht="30">
      <c r="A105" s="155" t="s">
        <v>397</v>
      </c>
      <c r="B105" s="155" t="s">
        <v>141</v>
      </c>
      <c r="C105" s="155" t="s">
        <v>147</v>
      </c>
      <c r="D105" s="163" t="s">
        <v>288</v>
      </c>
      <c r="E105" s="163" t="s">
        <v>668</v>
      </c>
      <c r="F105" s="164" t="s">
        <v>689</v>
      </c>
      <c r="G105" s="452">
        <f t="shared" si="14"/>
        <v>0</v>
      </c>
      <c r="H105" s="452">
        <f>1273900-1273900</f>
        <v>0</v>
      </c>
      <c r="I105" s="452">
        <v>0</v>
      </c>
      <c r="J105" s="452">
        <v>0</v>
      </c>
      <c r="L105" s="168"/>
      <c r="M105" s="505"/>
      <c r="N105" s="168"/>
    </row>
    <row r="106" spans="1:14" s="157" customFormat="1" ht="45">
      <c r="A106" s="155" t="s">
        <v>397</v>
      </c>
      <c r="B106" s="155" t="s">
        <v>141</v>
      </c>
      <c r="C106" s="155" t="s">
        <v>147</v>
      </c>
      <c r="D106" s="163" t="s">
        <v>288</v>
      </c>
      <c r="E106" s="163" t="s">
        <v>776</v>
      </c>
      <c r="F106" s="164" t="s">
        <v>777</v>
      </c>
      <c r="G106" s="452">
        <f t="shared" si="14"/>
        <v>1265000</v>
      </c>
      <c r="H106" s="452">
        <v>1265000</v>
      </c>
      <c r="I106" s="452">
        <v>0</v>
      </c>
      <c r="J106" s="452">
        <v>0</v>
      </c>
      <c r="L106" s="168"/>
      <c r="M106" s="506"/>
      <c r="N106" s="168"/>
    </row>
    <row r="107" spans="1:14" s="157" customFormat="1" ht="60" customHeight="1">
      <c r="A107" s="155" t="s">
        <v>1103</v>
      </c>
      <c r="B107" s="155" t="s">
        <v>1104</v>
      </c>
      <c r="C107" s="155" t="s">
        <v>148</v>
      </c>
      <c r="D107" s="163" t="s">
        <v>1105</v>
      </c>
      <c r="E107" s="163" t="s">
        <v>523</v>
      </c>
      <c r="F107" s="164" t="s">
        <v>692</v>
      </c>
      <c r="G107" s="452">
        <f t="shared" si="14"/>
        <v>69000</v>
      </c>
      <c r="H107" s="452">
        <v>69000</v>
      </c>
      <c r="I107" s="452">
        <v>0</v>
      </c>
      <c r="J107" s="452">
        <v>0</v>
      </c>
      <c r="L107" s="168"/>
      <c r="M107" s="504"/>
      <c r="N107" s="168">
        <f>SUM(M107:M112)</f>
        <v>0</v>
      </c>
    </row>
    <row r="108" spans="1:14" s="157" customFormat="1" ht="59.25" customHeight="1">
      <c r="A108" s="155" t="s">
        <v>1103</v>
      </c>
      <c r="B108" s="155" t="s">
        <v>1104</v>
      </c>
      <c r="C108" s="155" t="s">
        <v>148</v>
      </c>
      <c r="D108" s="163" t="s">
        <v>1105</v>
      </c>
      <c r="E108" s="163" t="s">
        <v>668</v>
      </c>
      <c r="F108" s="164" t="s">
        <v>698</v>
      </c>
      <c r="G108" s="452">
        <f t="shared" si="14"/>
        <v>100000</v>
      </c>
      <c r="H108" s="452">
        <f>1592400-1592400+100000</f>
        <v>100000</v>
      </c>
      <c r="I108" s="452">
        <v>0</v>
      </c>
      <c r="J108" s="452">
        <v>0</v>
      </c>
      <c r="L108" s="168"/>
      <c r="M108" s="505"/>
    </row>
    <row r="109" spans="1:14" s="157" customFormat="1" ht="57.75" customHeight="1">
      <c r="A109" s="155" t="s">
        <v>1103</v>
      </c>
      <c r="B109" s="155" t="s">
        <v>1104</v>
      </c>
      <c r="C109" s="155" t="s">
        <v>148</v>
      </c>
      <c r="D109" s="163" t="s">
        <v>1105</v>
      </c>
      <c r="E109" s="163" t="s">
        <v>705</v>
      </c>
      <c r="F109" s="164" t="s">
        <v>691</v>
      </c>
      <c r="G109" s="452">
        <f t="shared" si="14"/>
        <v>110000</v>
      </c>
      <c r="H109" s="452">
        <v>110000</v>
      </c>
      <c r="I109" s="452"/>
      <c r="J109" s="452"/>
      <c r="L109" s="168"/>
      <c r="M109" s="505"/>
    </row>
    <row r="110" spans="1:14" s="157" customFormat="1" ht="62.25" customHeight="1">
      <c r="A110" s="155" t="s">
        <v>1103</v>
      </c>
      <c r="B110" s="155" t="s">
        <v>1104</v>
      </c>
      <c r="C110" s="155" t="s">
        <v>148</v>
      </c>
      <c r="D110" s="163" t="s">
        <v>1105</v>
      </c>
      <c r="E110" s="163" t="s">
        <v>673</v>
      </c>
      <c r="F110" s="164" t="s">
        <v>689</v>
      </c>
      <c r="G110" s="452">
        <f t="shared" si="14"/>
        <v>100000</v>
      </c>
      <c r="H110" s="452">
        <f>976000-876000</f>
        <v>100000</v>
      </c>
      <c r="I110" s="452">
        <v>0</v>
      </c>
      <c r="J110" s="452">
        <v>0</v>
      </c>
      <c r="L110" s="168"/>
      <c r="M110" s="505"/>
    </row>
    <row r="111" spans="1:14" s="157" customFormat="1" ht="30">
      <c r="A111" s="155" t="s">
        <v>1103</v>
      </c>
      <c r="B111" s="155" t="s">
        <v>1104</v>
      </c>
      <c r="C111" s="155" t="s">
        <v>148</v>
      </c>
      <c r="D111" s="163" t="s">
        <v>1105</v>
      </c>
      <c r="E111" s="163" t="s">
        <v>773</v>
      </c>
      <c r="F111" s="164" t="s">
        <v>774</v>
      </c>
      <c r="G111" s="452">
        <f t="shared" si="14"/>
        <v>100000</v>
      </c>
      <c r="H111" s="452">
        <f>800000-700000</f>
        <v>100000</v>
      </c>
      <c r="I111" s="452">
        <v>0</v>
      </c>
      <c r="J111" s="452">
        <v>0</v>
      </c>
      <c r="L111" s="168"/>
      <c r="M111" s="505"/>
    </row>
    <row r="112" spans="1:14" s="157" customFormat="1" ht="45">
      <c r="A112" s="155" t="s">
        <v>1103</v>
      </c>
      <c r="B112" s="155" t="s">
        <v>1104</v>
      </c>
      <c r="C112" s="155" t="s">
        <v>148</v>
      </c>
      <c r="D112" s="163" t="s">
        <v>1105</v>
      </c>
      <c r="E112" s="163" t="s">
        <v>776</v>
      </c>
      <c r="F112" s="164" t="s">
        <v>777</v>
      </c>
      <c r="G112" s="452">
        <f t="shared" si="14"/>
        <v>3295000</v>
      </c>
      <c r="H112" s="452">
        <v>3295000</v>
      </c>
      <c r="I112" s="452">
        <v>0</v>
      </c>
      <c r="J112" s="452">
        <v>0</v>
      </c>
      <c r="L112" s="168"/>
      <c r="M112" s="506"/>
    </row>
    <row r="113" spans="1:14" s="157" customFormat="1" ht="30">
      <c r="A113" s="155" t="s">
        <v>1086</v>
      </c>
      <c r="B113" s="155" t="s">
        <v>157</v>
      </c>
      <c r="C113" s="155" t="s">
        <v>149</v>
      </c>
      <c r="D113" s="163" t="s">
        <v>1122</v>
      </c>
      <c r="E113" s="163" t="s">
        <v>668</v>
      </c>
      <c r="F113" s="164" t="s">
        <v>698</v>
      </c>
      <c r="G113" s="452">
        <f t="shared" si="14"/>
        <v>0</v>
      </c>
      <c r="H113" s="452">
        <f>318500-318500</f>
        <v>0</v>
      </c>
      <c r="I113" s="452">
        <v>0</v>
      </c>
      <c r="J113" s="452">
        <v>0</v>
      </c>
      <c r="L113" s="168"/>
      <c r="M113" s="504"/>
      <c r="N113" s="168">
        <f>SUM(M113:M115)</f>
        <v>0</v>
      </c>
    </row>
    <row r="114" spans="1:14" s="157" customFormat="1" ht="46.5" customHeight="1">
      <c r="A114" s="155" t="s">
        <v>1086</v>
      </c>
      <c r="B114" s="155" t="s">
        <v>157</v>
      </c>
      <c r="C114" s="155" t="s">
        <v>149</v>
      </c>
      <c r="D114" s="163" t="s">
        <v>1122</v>
      </c>
      <c r="E114" s="163" t="s">
        <v>673</v>
      </c>
      <c r="F114" s="164" t="s">
        <v>689</v>
      </c>
      <c r="G114" s="452">
        <f t="shared" si="14"/>
        <v>0</v>
      </c>
      <c r="H114" s="452">
        <f>100000-100000</f>
        <v>0</v>
      </c>
      <c r="I114" s="452">
        <v>0</v>
      </c>
      <c r="J114" s="452">
        <v>0</v>
      </c>
      <c r="L114" s="168"/>
      <c r="M114" s="505"/>
    </row>
    <row r="115" spans="1:14" s="157" customFormat="1" ht="46.5" customHeight="1">
      <c r="A115" s="155" t="s">
        <v>1086</v>
      </c>
      <c r="B115" s="155" t="s">
        <v>157</v>
      </c>
      <c r="C115" s="155" t="s">
        <v>149</v>
      </c>
      <c r="D115" s="163" t="s">
        <v>1122</v>
      </c>
      <c r="E115" s="163" t="s">
        <v>776</v>
      </c>
      <c r="F115" s="164" t="s">
        <v>777</v>
      </c>
      <c r="G115" s="452">
        <f t="shared" ref="G115" si="18">H115+I115</f>
        <v>285000</v>
      </c>
      <c r="H115" s="452">
        <v>285000</v>
      </c>
      <c r="I115" s="452">
        <v>0</v>
      </c>
      <c r="J115" s="452">
        <v>0</v>
      </c>
      <c r="L115" s="168"/>
      <c r="M115" s="506"/>
    </row>
    <row r="116" spans="1:14" s="157" customFormat="1" ht="30.75" customHeight="1">
      <c r="A116" s="155" t="s">
        <v>1100</v>
      </c>
      <c r="B116" s="155" t="s">
        <v>1101</v>
      </c>
      <c r="C116" s="155" t="s">
        <v>150</v>
      </c>
      <c r="D116" s="163" t="s">
        <v>1102</v>
      </c>
      <c r="E116" s="163" t="s">
        <v>673</v>
      </c>
      <c r="F116" s="164" t="s">
        <v>689</v>
      </c>
      <c r="G116" s="452">
        <f t="shared" si="14"/>
        <v>0</v>
      </c>
      <c r="H116" s="452">
        <f>105000-105000</f>
        <v>0</v>
      </c>
      <c r="I116" s="452">
        <v>0</v>
      </c>
      <c r="J116" s="452">
        <v>0</v>
      </c>
      <c r="L116" s="168"/>
      <c r="M116" s="507"/>
      <c r="N116" s="168">
        <f>SUM(M116)</f>
        <v>0</v>
      </c>
    </row>
    <row r="117" spans="1:14" s="157" customFormat="1" ht="45">
      <c r="A117" s="155" t="s">
        <v>1099</v>
      </c>
      <c r="B117" s="155" t="s">
        <v>1091</v>
      </c>
      <c r="C117" s="155" t="s">
        <v>150</v>
      </c>
      <c r="D117" s="163" t="s">
        <v>603</v>
      </c>
      <c r="E117" s="163" t="s">
        <v>521</v>
      </c>
      <c r="F117" s="164" t="s">
        <v>688</v>
      </c>
      <c r="G117" s="452">
        <f t="shared" si="14"/>
        <v>100000</v>
      </c>
      <c r="H117" s="452">
        <f>250000-150000</f>
        <v>100000</v>
      </c>
      <c r="I117" s="452">
        <v>0</v>
      </c>
      <c r="J117" s="452">
        <v>0</v>
      </c>
      <c r="L117" s="168"/>
      <c r="M117" s="504"/>
      <c r="N117" s="168">
        <f>SUM(M117:M122)</f>
        <v>0</v>
      </c>
    </row>
    <row r="118" spans="1:14" s="157" customFormat="1" ht="30">
      <c r="A118" s="155" t="s">
        <v>1099</v>
      </c>
      <c r="B118" s="155" t="s">
        <v>1091</v>
      </c>
      <c r="C118" s="155" t="s">
        <v>150</v>
      </c>
      <c r="D118" s="163" t="s">
        <v>603</v>
      </c>
      <c r="E118" s="163" t="s">
        <v>522</v>
      </c>
      <c r="F118" s="164" t="s">
        <v>690</v>
      </c>
      <c r="G118" s="452">
        <f t="shared" si="14"/>
        <v>100000</v>
      </c>
      <c r="H118" s="452">
        <f>1000000-900000</f>
        <v>100000</v>
      </c>
      <c r="I118" s="452">
        <v>0</v>
      </c>
      <c r="J118" s="452">
        <v>0</v>
      </c>
      <c r="L118" s="168"/>
      <c r="M118" s="505"/>
    </row>
    <row r="119" spans="1:14" s="157" customFormat="1" ht="31.5" customHeight="1">
      <c r="A119" s="155" t="s">
        <v>1099</v>
      </c>
      <c r="B119" s="155" t="s">
        <v>1091</v>
      </c>
      <c r="C119" s="155" t="s">
        <v>150</v>
      </c>
      <c r="D119" s="163" t="s">
        <v>603</v>
      </c>
      <c r="E119" s="163" t="s">
        <v>779</v>
      </c>
      <c r="F119" s="164" t="s">
        <v>708</v>
      </c>
      <c r="G119" s="452">
        <f t="shared" si="14"/>
        <v>100000</v>
      </c>
      <c r="H119" s="452">
        <f>8040000-7940000</f>
        <v>100000</v>
      </c>
      <c r="I119" s="452">
        <v>0</v>
      </c>
      <c r="J119" s="452">
        <v>0</v>
      </c>
      <c r="L119" s="168"/>
      <c r="M119" s="505"/>
    </row>
    <row r="120" spans="1:14" s="157" customFormat="1" ht="45">
      <c r="A120" s="155" t="s">
        <v>1099</v>
      </c>
      <c r="B120" s="155" t="s">
        <v>1091</v>
      </c>
      <c r="C120" s="155" t="s">
        <v>150</v>
      </c>
      <c r="D120" s="163" t="s">
        <v>603</v>
      </c>
      <c r="E120" s="163" t="s">
        <v>768</v>
      </c>
      <c r="F120" s="164" t="s">
        <v>778</v>
      </c>
      <c r="G120" s="452">
        <f t="shared" si="14"/>
        <v>100000</v>
      </c>
      <c r="H120" s="452">
        <f>2686000-2586000</f>
        <v>100000</v>
      </c>
      <c r="I120" s="452">
        <v>0</v>
      </c>
      <c r="J120" s="452">
        <v>0</v>
      </c>
      <c r="L120" s="168"/>
      <c r="M120" s="505"/>
    </row>
    <row r="121" spans="1:14" s="157" customFormat="1" ht="30">
      <c r="A121" s="155" t="s">
        <v>1099</v>
      </c>
      <c r="B121" s="155" t="s">
        <v>1091</v>
      </c>
      <c r="C121" s="155" t="s">
        <v>150</v>
      </c>
      <c r="D121" s="163" t="s">
        <v>603</v>
      </c>
      <c r="E121" s="571" t="s">
        <v>767</v>
      </c>
      <c r="F121" s="164" t="s">
        <v>775</v>
      </c>
      <c r="G121" s="452">
        <f t="shared" si="14"/>
        <v>100000</v>
      </c>
      <c r="H121" s="452">
        <v>100000</v>
      </c>
      <c r="I121" s="452">
        <v>0</v>
      </c>
      <c r="J121" s="452">
        <v>0</v>
      </c>
      <c r="M121" s="505"/>
    </row>
    <row r="122" spans="1:14" s="157" customFormat="1" ht="30">
      <c r="A122" s="155" t="s">
        <v>1099</v>
      </c>
      <c r="B122" s="155" t="s">
        <v>1091</v>
      </c>
      <c r="C122" s="144" t="s">
        <v>150</v>
      </c>
      <c r="D122" s="163" t="s">
        <v>603</v>
      </c>
      <c r="E122" s="163" t="s">
        <v>897</v>
      </c>
      <c r="F122" s="164" t="s">
        <v>766</v>
      </c>
      <c r="G122" s="452">
        <f t="shared" si="14"/>
        <v>100000</v>
      </c>
      <c r="H122" s="452">
        <f>9400000-9300000</f>
        <v>100000</v>
      </c>
      <c r="I122" s="452">
        <v>0</v>
      </c>
      <c r="J122" s="452">
        <v>0</v>
      </c>
      <c r="M122" s="506"/>
    </row>
    <row r="123" spans="1:14" s="157" customFormat="1" ht="30">
      <c r="A123" s="155" t="s">
        <v>489</v>
      </c>
      <c r="B123" s="155" t="s">
        <v>381</v>
      </c>
      <c r="C123" s="155" t="s">
        <v>186</v>
      </c>
      <c r="D123" s="163" t="s">
        <v>382</v>
      </c>
      <c r="E123" s="176" t="s">
        <v>511</v>
      </c>
      <c r="F123" s="177" t="s">
        <v>693</v>
      </c>
      <c r="G123" s="452">
        <f t="shared" si="14"/>
        <v>428600</v>
      </c>
      <c r="H123" s="452">
        <v>428600</v>
      </c>
      <c r="I123" s="452">
        <v>0</v>
      </c>
      <c r="J123" s="452">
        <v>0</v>
      </c>
      <c r="M123" s="503"/>
    </row>
    <row r="124" spans="1:14" s="157" customFormat="1" ht="15.75">
      <c r="A124" s="169" t="s">
        <v>569</v>
      </c>
      <c r="B124" s="169"/>
      <c r="C124" s="169"/>
      <c r="D124" s="453" t="s">
        <v>119</v>
      </c>
      <c r="E124" s="176"/>
      <c r="F124" s="176"/>
      <c r="G124" s="170">
        <f t="shared" si="14"/>
        <v>88823000</v>
      </c>
      <c r="H124" s="170">
        <f>SUM(H126:H134)</f>
        <v>88823000</v>
      </c>
      <c r="I124" s="170">
        <f t="shared" ref="I124:J124" si="19">SUM(I126:I134)</f>
        <v>0</v>
      </c>
      <c r="J124" s="170">
        <f t="shared" si="19"/>
        <v>0</v>
      </c>
      <c r="L124" s="168"/>
      <c r="M124" s="503"/>
    </row>
    <row r="125" spans="1:14" s="157" customFormat="1" ht="15.75">
      <c r="A125" s="169" t="s">
        <v>322</v>
      </c>
      <c r="B125" s="169"/>
      <c r="C125" s="169"/>
      <c r="D125" s="454" t="s">
        <v>119</v>
      </c>
      <c r="E125" s="176"/>
      <c r="F125" s="176"/>
      <c r="G125" s="452"/>
      <c r="H125" s="452"/>
      <c r="I125" s="452"/>
      <c r="J125" s="452"/>
      <c r="M125" s="503"/>
    </row>
    <row r="126" spans="1:14" s="157" customFormat="1" ht="45">
      <c r="A126" s="155" t="s">
        <v>331</v>
      </c>
      <c r="B126" s="155" t="s">
        <v>332</v>
      </c>
      <c r="C126" s="155" t="s">
        <v>155</v>
      </c>
      <c r="D126" s="450" t="s">
        <v>532</v>
      </c>
      <c r="E126" s="176" t="s">
        <v>632</v>
      </c>
      <c r="F126" s="176" t="s">
        <v>887</v>
      </c>
      <c r="G126" s="452">
        <v>26500000</v>
      </c>
      <c r="H126" s="452">
        <v>26500000</v>
      </c>
      <c r="I126" s="452">
        <v>0</v>
      </c>
      <c r="J126" s="452">
        <v>0</v>
      </c>
      <c r="M126" s="503"/>
    </row>
    <row r="127" spans="1:14" s="157" customFormat="1" ht="45">
      <c r="A127" s="155" t="s">
        <v>324</v>
      </c>
      <c r="B127" s="155" t="s">
        <v>146</v>
      </c>
      <c r="C127" s="155" t="s">
        <v>152</v>
      </c>
      <c r="D127" s="450" t="s">
        <v>225</v>
      </c>
      <c r="E127" s="176" t="s">
        <v>729</v>
      </c>
      <c r="F127" s="176" t="s">
        <v>888</v>
      </c>
      <c r="G127" s="452">
        <v>14138400</v>
      </c>
      <c r="H127" s="452">
        <v>14138400</v>
      </c>
      <c r="I127" s="452">
        <v>0</v>
      </c>
      <c r="J127" s="452">
        <v>0</v>
      </c>
      <c r="M127" s="503"/>
    </row>
    <row r="128" spans="1:14" s="157" customFormat="1" ht="45">
      <c r="A128" s="155" t="s">
        <v>327</v>
      </c>
      <c r="B128" s="155" t="s">
        <v>328</v>
      </c>
      <c r="C128" s="155" t="s">
        <v>154</v>
      </c>
      <c r="D128" s="450" t="s">
        <v>631</v>
      </c>
      <c r="E128" s="176" t="s">
        <v>729</v>
      </c>
      <c r="F128" s="176" t="s">
        <v>888</v>
      </c>
      <c r="G128" s="452">
        <v>18684600</v>
      </c>
      <c r="H128" s="452">
        <v>18684600</v>
      </c>
      <c r="I128" s="452">
        <v>0</v>
      </c>
      <c r="J128" s="452">
        <v>0</v>
      </c>
      <c r="M128" s="503"/>
    </row>
    <row r="129" spans="1:14" s="157" customFormat="1" ht="30">
      <c r="A129" s="155" t="s">
        <v>726</v>
      </c>
      <c r="B129" s="155" t="s">
        <v>727</v>
      </c>
      <c r="C129" s="155" t="s">
        <v>156</v>
      </c>
      <c r="D129" s="450" t="s">
        <v>728</v>
      </c>
      <c r="E129" s="176" t="s">
        <v>730</v>
      </c>
      <c r="F129" s="176" t="s">
        <v>731</v>
      </c>
      <c r="G129" s="452">
        <v>8000000</v>
      </c>
      <c r="H129" s="452">
        <v>8000000</v>
      </c>
      <c r="I129" s="452">
        <v>0</v>
      </c>
      <c r="J129" s="452">
        <v>0</v>
      </c>
      <c r="M129" s="503"/>
    </row>
    <row r="130" spans="1:14" s="157" customFormat="1" ht="30">
      <c r="A130" s="144" t="s">
        <v>324</v>
      </c>
      <c r="B130" s="144" t="s">
        <v>146</v>
      </c>
      <c r="C130" s="185" t="s">
        <v>152</v>
      </c>
      <c r="D130" s="186" t="s">
        <v>225</v>
      </c>
      <c r="E130" s="176" t="s">
        <v>889</v>
      </c>
      <c r="F130" s="177" t="s">
        <v>697</v>
      </c>
      <c r="G130" s="452">
        <v>10000000</v>
      </c>
      <c r="H130" s="452">
        <v>10000000</v>
      </c>
      <c r="I130" s="452">
        <v>0</v>
      </c>
      <c r="J130" s="452">
        <v>0</v>
      </c>
      <c r="M130" s="503"/>
    </row>
    <row r="131" spans="1:14" s="157" customFormat="1" ht="45">
      <c r="A131" s="155" t="s">
        <v>324</v>
      </c>
      <c r="B131" s="155" t="s">
        <v>146</v>
      </c>
      <c r="C131" s="155" t="s">
        <v>152</v>
      </c>
      <c r="D131" s="450" t="s">
        <v>225</v>
      </c>
      <c r="E131" s="176" t="s">
        <v>890</v>
      </c>
      <c r="F131" s="176" t="s">
        <v>891</v>
      </c>
      <c r="G131" s="452">
        <v>1163300</v>
      </c>
      <c r="H131" s="452">
        <v>1163300</v>
      </c>
      <c r="I131" s="452">
        <v>0</v>
      </c>
      <c r="J131" s="452">
        <v>0</v>
      </c>
      <c r="M131" s="503"/>
    </row>
    <row r="132" spans="1:14" s="157" customFormat="1" ht="45">
      <c r="A132" s="155" t="s">
        <v>327</v>
      </c>
      <c r="B132" s="155" t="s">
        <v>328</v>
      </c>
      <c r="C132" s="155" t="s">
        <v>154</v>
      </c>
      <c r="D132" s="450" t="s">
        <v>631</v>
      </c>
      <c r="E132" s="176" t="s">
        <v>892</v>
      </c>
      <c r="F132" s="176" t="s">
        <v>891</v>
      </c>
      <c r="G132" s="452">
        <v>3836700</v>
      </c>
      <c r="H132" s="452">
        <v>3836700</v>
      </c>
      <c r="I132" s="452">
        <v>0</v>
      </c>
      <c r="J132" s="452">
        <v>0</v>
      </c>
      <c r="M132" s="503"/>
    </row>
    <row r="133" spans="1:14" s="157" customFormat="1" ht="33" customHeight="1">
      <c r="A133" s="155" t="s">
        <v>324</v>
      </c>
      <c r="B133" s="155" t="s">
        <v>146</v>
      </c>
      <c r="C133" s="155" t="s">
        <v>152</v>
      </c>
      <c r="D133" s="450" t="s">
        <v>225</v>
      </c>
      <c r="E133" s="176" t="s">
        <v>893</v>
      </c>
      <c r="F133" s="177" t="s">
        <v>894</v>
      </c>
      <c r="G133" s="452">
        <v>4000000</v>
      </c>
      <c r="H133" s="452">
        <v>4000000</v>
      </c>
      <c r="I133" s="452">
        <v>0</v>
      </c>
      <c r="J133" s="452">
        <v>0</v>
      </c>
      <c r="M133" s="503"/>
    </row>
    <row r="134" spans="1:14" s="157" customFormat="1" ht="61.5" customHeight="1">
      <c r="A134" s="155" t="s">
        <v>633</v>
      </c>
      <c r="B134" s="155">
        <v>2151</v>
      </c>
      <c r="C134" s="155" t="s">
        <v>156</v>
      </c>
      <c r="D134" s="450" t="s">
        <v>635</v>
      </c>
      <c r="E134" s="176" t="s">
        <v>895</v>
      </c>
      <c r="F134" s="177" t="s">
        <v>896</v>
      </c>
      <c r="G134" s="452">
        <v>2500000</v>
      </c>
      <c r="H134" s="452">
        <v>2500000</v>
      </c>
      <c r="I134" s="452">
        <v>0</v>
      </c>
      <c r="J134" s="452">
        <v>0</v>
      </c>
      <c r="L134" s="168"/>
      <c r="M134" s="503"/>
    </row>
    <row r="135" spans="1:14" s="157" customFormat="1" ht="21.75" customHeight="1">
      <c r="A135" s="193" t="s">
        <v>274</v>
      </c>
      <c r="B135" s="169"/>
      <c r="C135" s="169"/>
      <c r="D135" s="193" t="s">
        <v>740</v>
      </c>
      <c r="E135" s="192"/>
      <c r="F135" s="176"/>
      <c r="G135" s="170">
        <f t="shared" si="14"/>
        <v>29181100</v>
      </c>
      <c r="H135" s="170">
        <f>SUM(H137:H139)</f>
        <v>29181100</v>
      </c>
      <c r="I135" s="170">
        <f t="shared" ref="I135:J135" si="20">SUM(I137:I139)</f>
        <v>0</v>
      </c>
      <c r="J135" s="170">
        <f t="shared" si="20"/>
        <v>0</v>
      </c>
      <c r="L135" s="168"/>
      <c r="M135" s="503"/>
    </row>
    <row r="136" spans="1:14" s="157" customFormat="1" ht="21.75" customHeight="1">
      <c r="A136" s="193" t="s">
        <v>275</v>
      </c>
      <c r="B136" s="169"/>
      <c r="C136" s="169"/>
      <c r="D136" s="427" t="s">
        <v>740</v>
      </c>
      <c r="E136" s="192"/>
      <c r="F136" s="176"/>
      <c r="G136" s="452"/>
      <c r="H136" s="452"/>
      <c r="I136" s="452"/>
      <c r="J136" s="452"/>
      <c r="M136" s="503"/>
    </row>
    <row r="137" spans="1:14" s="157" customFormat="1" ht="60">
      <c r="A137" s="203" t="s">
        <v>314</v>
      </c>
      <c r="B137" s="451">
        <v>3132</v>
      </c>
      <c r="C137" s="451" t="s">
        <v>144</v>
      </c>
      <c r="D137" s="163" t="s">
        <v>315</v>
      </c>
      <c r="E137" s="163" t="s">
        <v>279</v>
      </c>
      <c r="F137" s="451" t="s">
        <v>1038</v>
      </c>
      <c r="G137" s="452">
        <f t="shared" si="14"/>
        <v>27306800</v>
      </c>
      <c r="H137" s="426">
        <v>27306800</v>
      </c>
      <c r="I137" s="452">
        <v>0</v>
      </c>
      <c r="J137" s="452">
        <v>0</v>
      </c>
      <c r="M137" s="503"/>
    </row>
    <row r="138" spans="1:14" s="157" customFormat="1" ht="60">
      <c r="A138" s="203"/>
      <c r="B138" s="451">
        <v>3133</v>
      </c>
      <c r="C138" s="451">
        <v>1040</v>
      </c>
      <c r="D138" s="163" t="s">
        <v>318</v>
      </c>
      <c r="E138" s="163" t="s">
        <v>1039</v>
      </c>
      <c r="F138" s="451" t="s">
        <v>1040</v>
      </c>
      <c r="G138" s="452">
        <f t="shared" si="14"/>
        <v>536500</v>
      </c>
      <c r="H138" s="426">
        <v>536500</v>
      </c>
      <c r="I138" s="452">
        <v>0</v>
      </c>
      <c r="J138" s="452">
        <v>0</v>
      </c>
      <c r="M138" s="503"/>
    </row>
    <row r="139" spans="1:14" s="157" customFormat="1" ht="60">
      <c r="A139" s="203" t="s">
        <v>231</v>
      </c>
      <c r="B139" s="451">
        <v>3140</v>
      </c>
      <c r="C139" s="155" t="s">
        <v>144</v>
      </c>
      <c r="D139" s="163" t="s">
        <v>244</v>
      </c>
      <c r="E139" s="163" t="s">
        <v>254</v>
      </c>
      <c r="F139" s="451" t="s">
        <v>1041</v>
      </c>
      <c r="G139" s="452">
        <f t="shared" si="14"/>
        <v>1337800</v>
      </c>
      <c r="H139" s="426">
        <v>1337800</v>
      </c>
      <c r="I139" s="452">
        <v>0</v>
      </c>
      <c r="J139" s="452">
        <v>0</v>
      </c>
      <c r="M139" s="503"/>
    </row>
    <row r="140" spans="1:14" s="157" customFormat="1" ht="19.5" customHeight="1">
      <c r="A140" s="169" t="s">
        <v>275</v>
      </c>
      <c r="B140" s="155"/>
      <c r="C140" s="155"/>
      <c r="D140" s="453" t="s">
        <v>737</v>
      </c>
      <c r="E140" s="163"/>
      <c r="F140" s="451"/>
      <c r="G140" s="170">
        <f>H140+I140</f>
        <v>800000</v>
      </c>
      <c r="H140" s="170">
        <f>H142+H143+H144+H145+H146+H147+H148+H149</f>
        <v>800000</v>
      </c>
      <c r="I140" s="170">
        <v>0</v>
      </c>
      <c r="J140" s="170">
        <v>0</v>
      </c>
      <c r="L140" s="168"/>
      <c r="M140" s="503"/>
      <c r="N140" s="168">
        <f>SUM(M142:M149)</f>
        <v>0</v>
      </c>
    </row>
    <row r="141" spans="1:14" s="157" customFormat="1" ht="19.5" customHeight="1">
      <c r="A141" s="155"/>
      <c r="B141" s="155"/>
      <c r="C141" s="155"/>
      <c r="D141" s="454" t="s">
        <v>737</v>
      </c>
      <c r="E141" s="163"/>
      <c r="F141" s="156"/>
      <c r="G141" s="452"/>
      <c r="H141" s="452"/>
      <c r="I141" s="452"/>
      <c r="J141" s="452"/>
      <c r="M141" s="503"/>
    </row>
    <row r="142" spans="1:14" s="157" customFormat="1" ht="45">
      <c r="A142" s="155" t="s">
        <v>395</v>
      </c>
      <c r="B142" s="155" t="s">
        <v>396</v>
      </c>
      <c r="C142" s="155" t="s">
        <v>174</v>
      </c>
      <c r="D142" s="163" t="s">
        <v>871</v>
      </c>
      <c r="E142" s="163" t="s">
        <v>872</v>
      </c>
      <c r="F142" s="156" t="s">
        <v>873</v>
      </c>
      <c r="G142" s="452">
        <f>H142+I142</f>
        <v>100000</v>
      </c>
      <c r="H142" s="452">
        <v>100000</v>
      </c>
      <c r="I142" s="452">
        <v>0</v>
      </c>
      <c r="J142" s="452">
        <v>0</v>
      </c>
      <c r="M142" s="503"/>
    </row>
    <row r="143" spans="1:14" s="157" customFormat="1" ht="45">
      <c r="A143" s="155" t="s">
        <v>395</v>
      </c>
      <c r="B143" s="155" t="s">
        <v>396</v>
      </c>
      <c r="C143" s="155" t="s">
        <v>174</v>
      </c>
      <c r="D143" s="163" t="s">
        <v>871</v>
      </c>
      <c r="E143" s="163" t="s">
        <v>874</v>
      </c>
      <c r="F143" s="156" t="s">
        <v>875</v>
      </c>
      <c r="G143" s="452">
        <f t="shared" ref="G143:G149" si="21">H143+I143</f>
        <v>100000</v>
      </c>
      <c r="H143" s="452">
        <v>100000</v>
      </c>
      <c r="I143" s="452">
        <v>0</v>
      </c>
      <c r="J143" s="452">
        <v>0</v>
      </c>
      <c r="M143" s="503"/>
    </row>
    <row r="144" spans="1:14" s="157" customFormat="1" ht="45">
      <c r="A144" s="155" t="s">
        <v>395</v>
      </c>
      <c r="B144" s="155" t="s">
        <v>396</v>
      </c>
      <c r="C144" s="155" t="s">
        <v>174</v>
      </c>
      <c r="D144" s="163" t="s">
        <v>871</v>
      </c>
      <c r="E144" s="163" t="s">
        <v>876</v>
      </c>
      <c r="F144" s="156" t="s">
        <v>877</v>
      </c>
      <c r="G144" s="452">
        <f t="shared" si="21"/>
        <v>100000</v>
      </c>
      <c r="H144" s="452">
        <v>100000</v>
      </c>
      <c r="I144" s="452">
        <v>0</v>
      </c>
      <c r="J144" s="452">
        <v>0</v>
      </c>
      <c r="M144" s="503"/>
    </row>
    <row r="145" spans="1:13" s="157" customFormat="1" ht="45">
      <c r="A145" s="155" t="s">
        <v>395</v>
      </c>
      <c r="B145" s="155" t="s">
        <v>396</v>
      </c>
      <c r="C145" s="155" t="s">
        <v>174</v>
      </c>
      <c r="D145" s="163" t="s">
        <v>871</v>
      </c>
      <c r="E145" s="163" t="s">
        <v>878</v>
      </c>
      <c r="F145" s="156" t="s">
        <v>879</v>
      </c>
      <c r="G145" s="452">
        <f t="shared" si="21"/>
        <v>100000</v>
      </c>
      <c r="H145" s="452">
        <v>100000</v>
      </c>
      <c r="I145" s="452">
        <v>0</v>
      </c>
      <c r="J145" s="452">
        <v>0</v>
      </c>
      <c r="M145" s="503"/>
    </row>
    <row r="146" spans="1:13" s="157" customFormat="1" ht="45">
      <c r="A146" s="155" t="s">
        <v>395</v>
      </c>
      <c r="B146" s="155" t="s">
        <v>396</v>
      </c>
      <c r="C146" s="155" t="s">
        <v>174</v>
      </c>
      <c r="D146" s="163" t="s">
        <v>871</v>
      </c>
      <c r="E146" s="163" t="s">
        <v>880</v>
      </c>
      <c r="F146" s="156" t="s">
        <v>881</v>
      </c>
      <c r="G146" s="452">
        <f t="shared" si="21"/>
        <v>100000</v>
      </c>
      <c r="H146" s="452">
        <v>100000</v>
      </c>
      <c r="I146" s="452">
        <v>0</v>
      </c>
      <c r="J146" s="452">
        <v>0</v>
      </c>
      <c r="M146" s="503"/>
    </row>
    <row r="147" spans="1:13" s="157" customFormat="1" ht="45">
      <c r="A147" s="155" t="s">
        <v>395</v>
      </c>
      <c r="B147" s="155" t="s">
        <v>396</v>
      </c>
      <c r="C147" s="155" t="s">
        <v>174</v>
      </c>
      <c r="D147" s="163" t="s">
        <v>871</v>
      </c>
      <c r="E147" s="163" t="s">
        <v>882</v>
      </c>
      <c r="F147" s="156" t="s">
        <v>883</v>
      </c>
      <c r="G147" s="452">
        <f t="shared" si="21"/>
        <v>100000</v>
      </c>
      <c r="H147" s="452">
        <v>100000</v>
      </c>
      <c r="I147" s="452">
        <v>0</v>
      </c>
      <c r="J147" s="452">
        <v>0</v>
      </c>
      <c r="M147" s="503"/>
    </row>
    <row r="148" spans="1:13" s="157" customFormat="1" ht="45">
      <c r="A148" s="155" t="s">
        <v>395</v>
      </c>
      <c r="B148" s="155" t="s">
        <v>396</v>
      </c>
      <c r="C148" s="155" t="s">
        <v>174</v>
      </c>
      <c r="D148" s="163" t="s">
        <v>871</v>
      </c>
      <c r="E148" s="163" t="s">
        <v>884</v>
      </c>
      <c r="F148" s="156" t="s">
        <v>885</v>
      </c>
      <c r="G148" s="452">
        <f t="shared" si="21"/>
        <v>100000</v>
      </c>
      <c r="H148" s="452">
        <v>100000</v>
      </c>
      <c r="I148" s="452">
        <v>0</v>
      </c>
      <c r="J148" s="452">
        <v>0</v>
      </c>
      <c r="M148" s="503"/>
    </row>
    <row r="149" spans="1:13" s="157" customFormat="1" ht="60">
      <c r="A149" s="155" t="s">
        <v>395</v>
      </c>
      <c r="B149" s="155" t="s">
        <v>396</v>
      </c>
      <c r="C149" s="155" t="s">
        <v>174</v>
      </c>
      <c r="D149" s="163" t="s">
        <v>871</v>
      </c>
      <c r="E149" s="163" t="s">
        <v>1060</v>
      </c>
      <c r="F149" s="156" t="s">
        <v>886</v>
      </c>
      <c r="G149" s="452">
        <f t="shared" si="21"/>
        <v>100000</v>
      </c>
      <c r="H149" s="452">
        <v>100000</v>
      </c>
      <c r="I149" s="452">
        <v>0</v>
      </c>
      <c r="J149" s="452">
        <v>0</v>
      </c>
      <c r="M149" s="503"/>
    </row>
    <row r="150" spans="1:13" s="157" customFormat="1" ht="15.75">
      <c r="A150" s="169" t="s">
        <v>235</v>
      </c>
      <c r="B150" s="155"/>
      <c r="C150" s="155"/>
      <c r="D150" s="453" t="s">
        <v>121</v>
      </c>
      <c r="E150" s="163"/>
      <c r="F150" s="163"/>
      <c r="G150" s="170">
        <f t="shared" si="14"/>
        <v>258748600</v>
      </c>
      <c r="H150" s="170">
        <f>SUM(H152:H162)</f>
        <v>258271200</v>
      </c>
      <c r="I150" s="170">
        <f t="shared" ref="I150:J150" si="22">SUM(I152:I162)</f>
        <v>477400</v>
      </c>
      <c r="J150" s="170">
        <f t="shared" si="22"/>
        <v>0</v>
      </c>
      <c r="L150" s="168"/>
      <c r="M150" s="503"/>
    </row>
    <row r="151" spans="1:13" s="157" customFormat="1" ht="15.75">
      <c r="A151" s="169" t="s">
        <v>240</v>
      </c>
      <c r="B151" s="155"/>
      <c r="C151" s="155"/>
      <c r="D151" s="454" t="s">
        <v>121</v>
      </c>
      <c r="E151" s="163"/>
      <c r="F151" s="163"/>
      <c r="G151" s="452"/>
      <c r="H151" s="452"/>
      <c r="I151" s="452"/>
      <c r="J151" s="452"/>
      <c r="M151" s="503"/>
    </row>
    <row r="152" spans="1:13" s="157" customFormat="1" ht="90">
      <c r="A152" s="203" t="s">
        <v>456</v>
      </c>
      <c r="B152" s="451">
        <v>3180</v>
      </c>
      <c r="C152" s="155" t="s">
        <v>30</v>
      </c>
      <c r="D152" s="163" t="s">
        <v>658</v>
      </c>
      <c r="E152" s="163" t="s">
        <v>1022</v>
      </c>
      <c r="F152" s="451" t="s">
        <v>1023</v>
      </c>
      <c r="G152" s="452">
        <f>H152+I152</f>
        <v>6037500</v>
      </c>
      <c r="H152" s="452">
        <v>6037500</v>
      </c>
      <c r="I152" s="452">
        <v>0</v>
      </c>
      <c r="J152" s="452">
        <v>0</v>
      </c>
      <c r="M152" s="503"/>
    </row>
    <row r="153" spans="1:13" s="157" customFormat="1" ht="90">
      <c r="A153" s="203" t="s">
        <v>456</v>
      </c>
      <c r="B153" s="451">
        <v>3180</v>
      </c>
      <c r="C153" s="155" t="s">
        <v>30</v>
      </c>
      <c r="D153" s="163" t="s">
        <v>658</v>
      </c>
      <c r="E153" s="163" t="s">
        <v>1024</v>
      </c>
      <c r="F153" s="451" t="s">
        <v>1025</v>
      </c>
      <c r="G153" s="452">
        <f t="shared" ref="G153:G162" si="23">H153+I153</f>
        <v>762600</v>
      </c>
      <c r="H153" s="452">
        <v>762600</v>
      </c>
      <c r="I153" s="452">
        <v>0</v>
      </c>
      <c r="J153" s="452">
        <v>0</v>
      </c>
      <c r="M153" s="503"/>
    </row>
    <row r="154" spans="1:13" s="157" customFormat="1" ht="60">
      <c r="A154" s="203" t="s">
        <v>615</v>
      </c>
      <c r="B154" s="451">
        <v>3192</v>
      </c>
      <c r="C154" s="155" t="s">
        <v>143</v>
      </c>
      <c r="D154" s="163" t="s">
        <v>1089</v>
      </c>
      <c r="E154" s="163" t="s">
        <v>1090</v>
      </c>
      <c r="F154" s="451" t="s">
        <v>1023</v>
      </c>
      <c r="G154" s="452">
        <f t="shared" si="23"/>
        <v>260000</v>
      </c>
      <c r="H154" s="452">
        <v>260000</v>
      </c>
      <c r="I154" s="452">
        <v>0</v>
      </c>
      <c r="J154" s="452">
        <v>0</v>
      </c>
      <c r="M154" s="503"/>
    </row>
    <row r="155" spans="1:13" s="157" customFormat="1" ht="60">
      <c r="A155" s="203" t="s">
        <v>661</v>
      </c>
      <c r="B155" s="451">
        <v>3241</v>
      </c>
      <c r="C155" s="155" t="s">
        <v>145</v>
      </c>
      <c r="D155" s="163" t="s">
        <v>663</v>
      </c>
      <c r="E155" s="163" t="s">
        <v>1026</v>
      </c>
      <c r="F155" s="451" t="s">
        <v>1023</v>
      </c>
      <c r="G155" s="452">
        <f t="shared" si="23"/>
        <v>21932700</v>
      </c>
      <c r="H155" s="452">
        <f>21455300</f>
        <v>21455300</v>
      </c>
      <c r="I155" s="452">
        <v>477400</v>
      </c>
      <c r="J155" s="452">
        <v>0</v>
      </c>
      <c r="M155" s="503"/>
    </row>
    <row r="156" spans="1:13" s="157" customFormat="1" ht="60">
      <c r="A156" s="203" t="s">
        <v>664</v>
      </c>
      <c r="B156" s="451">
        <v>3242</v>
      </c>
      <c r="C156" s="155" t="s">
        <v>145</v>
      </c>
      <c r="D156" s="163" t="s">
        <v>666</v>
      </c>
      <c r="E156" s="163" t="s">
        <v>1027</v>
      </c>
      <c r="F156" s="451" t="s">
        <v>1023</v>
      </c>
      <c r="G156" s="452">
        <f t="shared" si="23"/>
        <v>107263100</v>
      </c>
      <c r="H156" s="452">
        <f>101169940+115000+5978160</f>
        <v>107263100</v>
      </c>
      <c r="I156" s="452">
        <v>0</v>
      </c>
      <c r="J156" s="452">
        <v>0</v>
      </c>
      <c r="M156" s="503"/>
    </row>
    <row r="157" spans="1:13" s="157" customFormat="1" ht="60">
      <c r="A157" s="203" t="s">
        <v>664</v>
      </c>
      <c r="B157" s="451">
        <v>3242</v>
      </c>
      <c r="C157" s="155" t="s">
        <v>145</v>
      </c>
      <c r="D157" s="163" t="s">
        <v>666</v>
      </c>
      <c r="E157" s="163" t="s">
        <v>1028</v>
      </c>
      <c r="F157" s="451" t="s">
        <v>1023</v>
      </c>
      <c r="G157" s="452">
        <f t="shared" si="23"/>
        <v>5183300</v>
      </c>
      <c r="H157" s="452">
        <v>5183300</v>
      </c>
      <c r="I157" s="452">
        <v>0</v>
      </c>
      <c r="J157" s="452">
        <v>0</v>
      </c>
      <c r="M157" s="503"/>
    </row>
    <row r="158" spans="1:13" s="157" customFormat="1" ht="90">
      <c r="A158" s="203" t="s">
        <v>664</v>
      </c>
      <c r="B158" s="451">
        <v>3242</v>
      </c>
      <c r="C158" s="155" t="s">
        <v>145</v>
      </c>
      <c r="D158" s="163" t="s">
        <v>666</v>
      </c>
      <c r="E158" s="163" t="s">
        <v>1029</v>
      </c>
      <c r="F158" s="451" t="s">
        <v>1025</v>
      </c>
      <c r="G158" s="452">
        <f t="shared" si="23"/>
        <v>11675000</v>
      </c>
      <c r="H158" s="452">
        <v>11675000</v>
      </c>
      <c r="I158" s="452">
        <v>0</v>
      </c>
      <c r="J158" s="452">
        <v>0</v>
      </c>
      <c r="M158" s="503"/>
    </row>
    <row r="159" spans="1:13" s="157" customFormat="1" ht="60">
      <c r="A159" s="203" t="s">
        <v>664</v>
      </c>
      <c r="B159" s="451">
        <v>3242</v>
      </c>
      <c r="C159" s="155" t="s">
        <v>145</v>
      </c>
      <c r="D159" s="163" t="s">
        <v>666</v>
      </c>
      <c r="E159" s="163" t="s">
        <v>1030</v>
      </c>
      <c r="F159" s="451" t="s">
        <v>1031</v>
      </c>
      <c r="G159" s="452">
        <f t="shared" si="23"/>
        <v>200000</v>
      </c>
      <c r="H159" s="452">
        <v>200000</v>
      </c>
      <c r="I159" s="452">
        <v>0</v>
      </c>
      <c r="J159" s="452">
        <v>0</v>
      </c>
      <c r="M159" s="503"/>
    </row>
    <row r="160" spans="1:13" s="157" customFormat="1" ht="60">
      <c r="A160" s="203" t="s">
        <v>664</v>
      </c>
      <c r="B160" s="451">
        <v>3242</v>
      </c>
      <c r="C160" s="155" t="s">
        <v>145</v>
      </c>
      <c r="D160" s="163" t="s">
        <v>666</v>
      </c>
      <c r="E160" s="163" t="s">
        <v>1032</v>
      </c>
      <c r="F160" s="451" t="s">
        <v>1033</v>
      </c>
      <c r="G160" s="452">
        <f t="shared" si="23"/>
        <v>240000</v>
      </c>
      <c r="H160" s="452">
        <v>240000</v>
      </c>
      <c r="I160" s="452">
        <v>0</v>
      </c>
      <c r="J160" s="452">
        <v>0</v>
      </c>
      <c r="M160" s="503"/>
    </row>
    <row r="161" spans="1:14" s="157" customFormat="1" ht="135">
      <c r="A161" s="203" t="s">
        <v>664</v>
      </c>
      <c r="B161" s="451">
        <v>3242</v>
      </c>
      <c r="C161" s="155" t="s">
        <v>145</v>
      </c>
      <c r="D161" s="163" t="s">
        <v>666</v>
      </c>
      <c r="E161" s="163" t="s">
        <v>1034</v>
      </c>
      <c r="F161" s="451" t="s">
        <v>1035</v>
      </c>
      <c r="G161" s="452">
        <f t="shared" si="23"/>
        <v>105000000</v>
      </c>
      <c r="H161" s="452">
        <v>105000000</v>
      </c>
      <c r="I161" s="452">
        <v>0</v>
      </c>
      <c r="J161" s="452">
        <v>0</v>
      </c>
      <c r="M161" s="503"/>
    </row>
    <row r="162" spans="1:14" s="157" customFormat="1" ht="48.75" customHeight="1">
      <c r="A162" s="203" t="s">
        <v>664</v>
      </c>
      <c r="B162" s="451">
        <v>3242</v>
      </c>
      <c r="C162" s="155" t="s">
        <v>145</v>
      </c>
      <c r="D162" s="163" t="s">
        <v>666</v>
      </c>
      <c r="E162" s="163" t="s">
        <v>1036</v>
      </c>
      <c r="F162" s="451" t="s">
        <v>1037</v>
      </c>
      <c r="G162" s="452">
        <f t="shared" si="23"/>
        <v>194400</v>
      </c>
      <c r="H162" s="452">
        <v>194400</v>
      </c>
      <c r="I162" s="452">
        <v>0</v>
      </c>
      <c r="J162" s="452">
        <v>0</v>
      </c>
      <c r="M162" s="503"/>
    </row>
    <row r="163" spans="1:14" s="157" customFormat="1" ht="22.5" customHeight="1">
      <c r="A163" s="169" t="s">
        <v>482</v>
      </c>
      <c r="B163" s="169"/>
      <c r="C163" s="169"/>
      <c r="D163" s="453" t="s">
        <v>122</v>
      </c>
      <c r="E163" s="176"/>
      <c r="F163" s="176"/>
      <c r="G163" s="170">
        <f t="shared" si="14"/>
        <v>1949700</v>
      </c>
      <c r="H163" s="170">
        <f>SUM(H165:H167)</f>
        <v>1949700</v>
      </c>
      <c r="I163" s="170">
        <f>SUM(I165:I167)</f>
        <v>0</v>
      </c>
      <c r="J163" s="170">
        <f>SUM(J165:J167)</f>
        <v>0</v>
      </c>
      <c r="L163" s="168"/>
      <c r="M163" s="503"/>
    </row>
    <row r="164" spans="1:14" s="157" customFormat="1" ht="21.75" customHeight="1">
      <c r="A164" s="169" t="s">
        <v>483</v>
      </c>
      <c r="B164" s="169"/>
      <c r="C164" s="169"/>
      <c r="D164" s="454" t="s">
        <v>122</v>
      </c>
      <c r="E164" s="176"/>
      <c r="F164" s="176"/>
      <c r="G164" s="452"/>
      <c r="H164" s="452"/>
      <c r="I164" s="452"/>
      <c r="J164" s="452"/>
      <c r="M164" s="503"/>
    </row>
    <row r="165" spans="1:14" s="157" customFormat="1" ht="30">
      <c r="A165" s="155" t="s">
        <v>485</v>
      </c>
      <c r="B165" s="144" t="s">
        <v>140</v>
      </c>
      <c r="C165" s="144" t="s">
        <v>182</v>
      </c>
      <c r="D165" s="145" t="s">
        <v>480</v>
      </c>
      <c r="E165" s="204" t="s">
        <v>246</v>
      </c>
      <c r="F165" s="156" t="s">
        <v>679</v>
      </c>
      <c r="G165" s="512">
        <f t="shared" si="14"/>
        <v>1749700</v>
      </c>
      <c r="H165" s="512">
        <v>1749700</v>
      </c>
      <c r="I165" s="201">
        <v>0</v>
      </c>
      <c r="J165" s="201">
        <v>0</v>
      </c>
      <c r="M165" s="503"/>
    </row>
    <row r="166" spans="1:14" s="157" customFormat="1" ht="47.25" customHeight="1">
      <c r="A166" s="155" t="s">
        <v>485</v>
      </c>
      <c r="B166" s="155" t="s">
        <v>140</v>
      </c>
      <c r="C166" s="155" t="s">
        <v>182</v>
      </c>
      <c r="D166" s="163" t="s">
        <v>480</v>
      </c>
      <c r="E166" s="176" t="s">
        <v>272</v>
      </c>
      <c r="F166" s="156" t="s">
        <v>680</v>
      </c>
      <c r="G166" s="452">
        <f t="shared" si="14"/>
        <v>100000</v>
      </c>
      <c r="H166" s="452">
        <v>100000</v>
      </c>
      <c r="I166" s="452">
        <v>0</v>
      </c>
      <c r="J166" s="452">
        <v>0</v>
      </c>
      <c r="M166" s="503"/>
    </row>
    <row r="167" spans="1:14" s="157" customFormat="1" ht="45">
      <c r="A167" s="155" t="s">
        <v>485</v>
      </c>
      <c r="B167" s="155" t="s">
        <v>140</v>
      </c>
      <c r="C167" s="155" t="s">
        <v>182</v>
      </c>
      <c r="D167" s="163" t="s">
        <v>480</v>
      </c>
      <c r="E167" s="176" t="s">
        <v>521</v>
      </c>
      <c r="F167" s="156" t="s">
        <v>681</v>
      </c>
      <c r="G167" s="452">
        <f t="shared" si="14"/>
        <v>100000</v>
      </c>
      <c r="H167" s="452">
        <v>100000</v>
      </c>
      <c r="I167" s="198">
        <v>0</v>
      </c>
      <c r="J167" s="198">
        <v>0</v>
      </c>
      <c r="M167" s="503"/>
    </row>
    <row r="168" spans="1:14" s="157" customFormat="1" ht="16.5" customHeight="1">
      <c r="A168" s="169" t="s">
        <v>238</v>
      </c>
      <c r="B168" s="169"/>
      <c r="C168" s="169"/>
      <c r="D168" s="453" t="s">
        <v>120</v>
      </c>
      <c r="E168" s="163"/>
      <c r="F168" s="163"/>
      <c r="G168" s="170">
        <f>H168+I168</f>
        <v>1336800</v>
      </c>
      <c r="H168" s="170">
        <f>SUM(H170:H178)</f>
        <v>1336800</v>
      </c>
      <c r="I168" s="170">
        <f>SUM(I170:I178)</f>
        <v>0</v>
      </c>
      <c r="J168" s="170">
        <f>SUM(J170:J178)</f>
        <v>0</v>
      </c>
      <c r="L168" s="168"/>
      <c r="M168" s="503"/>
      <c r="N168" s="509">
        <f>SUM(N170:N178)</f>
        <v>0</v>
      </c>
    </row>
    <row r="169" spans="1:14" s="157" customFormat="1" ht="15.75">
      <c r="A169" s="169" t="s">
        <v>242</v>
      </c>
      <c r="B169" s="169"/>
      <c r="C169" s="169"/>
      <c r="D169" s="454" t="s">
        <v>120</v>
      </c>
      <c r="E169" s="163"/>
      <c r="F169" s="163"/>
      <c r="G169" s="170"/>
      <c r="H169" s="170"/>
      <c r="I169" s="170"/>
      <c r="J169" s="170"/>
      <c r="M169" s="503"/>
    </row>
    <row r="170" spans="1:14" s="157" customFormat="1" ht="45">
      <c r="A170" s="155" t="s">
        <v>552</v>
      </c>
      <c r="B170" s="155" t="s">
        <v>368</v>
      </c>
      <c r="C170" s="155" t="s">
        <v>177</v>
      </c>
      <c r="D170" s="163" t="s">
        <v>566</v>
      </c>
      <c r="E170" s="187" t="s">
        <v>758</v>
      </c>
      <c r="F170" s="188" t="s">
        <v>816</v>
      </c>
      <c r="G170" s="452">
        <f t="shared" ref="G170:G223" si="24">H170+I170</f>
        <v>536800</v>
      </c>
      <c r="H170" s="452">
        <v>536800</v>
      </c>
      <c r="I170" s="452">
        <v>0</v>
      </c>
      <c r="J170" s="452">
        <v>0</v>
      </c>
      <c r="M170" s="503"/>
    </row>
    <row r="171" spans="1:14" s="157" customFormat="1" ht="30">
      <c r="A171" s="155" t="s">
        <v>342</v>
      </c>
      <c r="B171" s="155" t="s">
        <v>170</v>
      </c>
      <c r="C171" s="155" t="s">
        <v>172</v>
      </c>
      <c r="D171" s="163" t="s">
        <v>343</v>
      </c>
      <c r="E171" s="163" t="s">
        <v>674</v>
      </c>
      <c r="F171" s="156" t="s">
        <v>682</v>
      </c>
      <c r="G171" s="452">
        <f t="shared" si="24"/>
        <v>100000</v>
      </c>
      <c r="H171" s="452">
        <f>214600-114600</f>
        <v>100000</v>
      </c>
      <c r="I171" s="452">
        <v>0</v>
      </c>
      <c r="J171" s="452"/>
      <c r="L171" s="168"/>
      <c r="M171" s="507"/>
      <c r="N171" s="168">
        <f>SUM(M171)</f>
        <v>0</v>
      </c>
    </row>
    <row r="172" spans="1:14" s="157" customFormat="1" ht="30">
      <c r="A172" s="155" t="s">
        <v>651</v>
      </c>
      <c r="B172" s="155" t="s">
        <v>652</v>
      </c>
      <c r="C172" s="155" t="s">
        <v>173</v>
      </c>
      <c r="D172" s="163" t="s">
        <v>653</v>
      </c>
      <c r="E172" s="163" t="s">
        <v>1042</v>
      </c>
      <c r="F172" s="156" t="s">
        <v>1043</v>
      </c>
      <c r="G172" s="452">
        <f t="shared" si="24"/>
        <v>100000</v>
      </c>
      <c r="H172" s="452">
        <f>6938756-6838756</f>
        <v>100000</v>
      </c>
      <c r="I172" s="452"/>
      <c r="J172" s="452"/>
      <c r="M172" s="504"/>
      <c r="N172" s="168">
        <f>SUM(M172:M177)</f>
        <v>0</v>
      </c>
    </row>
    <row r="173" spans="1:14" s="157" customFormat="1" ht="30">
      <c r="A173" s="155" t="s">
        <v>651</v>
      </c>
      <c r="B173" s="155" t="s">
        <v>652</v>
      </c>
      <c r="C173" s="155" t="s">
        <v>173</v>
      </c>
      <c r="D173" s="163" t="s">
        <v>653</v>
      </c>
      <c r="E173" s="163" t="s">
        <v>839</v>
      </c>
      <c r="F173" s="156" t="s">
        <v>840</v>
      </c>
      <c r="G173" s="452">
        <f t="shared" si="24"/>
        <v>100000</v>
      </c>
      <c r="H173" s="452">
        <f>807456-707456</f>
        <v>100000</v>
      </c>
      <c r="I173" s="452"/>
      <c r="J173" s="452"/>
      <c r="M173" s="505"/>
    </row>
    <row r="174" spans="1:14" s="157" customFormat="1" ht="30">
      <c r="A174" s="155" t="s">
        <v>651</v>
      </c>
      <c r="B174" s="155" t="s">
        <v>652</v>
      </c>
      <c r="C174" s="155" t="s">
        <v>173</v>
      </c>
      <c r="D174" s="163" t="s">
        <v>653</v>
      </c>
      <c r="E174" s="163" t="s">
        <v>841</v>
      </c>
      <c r="F174" s="156" t="s">
        <v>842</v>
      </c>
      <c r="G174" s="452">
        <f t="shared" si="24"/>
        <v>100000</v>
      </c>
      <c r="H174" s="452">
        <f>375550-275550</f>
        <v>100000</v>
      </c>
      <c r="I174" s="452"/>
      <c r="J174" s="452"/>
      <c r="M174" s="505"/>
    </row>
    <row r="175" spans="1:14" s="157" customFormat="1" ht="30">
      <c r="A175" s="155" t="s">
        <v>651</v>
      </c>
      <c r="B175" s="155" t="s">
        <v>652</v>
      </c>
      <c r="C175" s="155" t="s">
        <v>173</v>
      </c>
      <c r="D175" s="163" t="s">
        <v>653</v>
      </c>
      <c r="E175" s="163" t="s">
        <v>843</v>
      </c>
      <c r="F175" s="156" t="s">
        <v>844</v>
      </c>
      <c r="G175" s="452">
        <f t="shared" si="24"/>
        <v>100000</v>
      </c>
      <c r="H175" s="452">
        <f>669790-569790</f>
        <v>100000</v>
      </c>
      <c r="I175" s="452"/>
      <c r="J175" s="452"/>
      <c r="M175" s="505"/>
    </row>
    <row r="176" spans="1:14" s="157" customFormat="1" ht="30">
      <c r="A176" s="155" t="s">
        <v>651</v>
      </c>
      <c r="B176" s="155" t="s">
        <v>652</v>
      </c>
      <c r="C176" s="155" t="s">
        <v>173</v>
      </c>
      <c r="D176" s="163" t="s">
        <v>653</v>
      </c>
      <c r="E176" s="163" t="s">
        <v>845</v>
      </c>
      <c r="F176" s="156" t="s">
        <v>846</v>
      </c>
      <c r="G176" s="452">
        <f t="shared" si="24"/>
        <v>100000</v>
      </c>
      <c r="H176" s="452">
        <f>155280-55280</f>
        <v>100000</v>
      </c>
      <c r="I176" s="452"/>
      <c r="J176" s="452"/>
      <c r="M176" s="505"/>
    </row>
    <row r="177" spans="1:13" s="157" customFormat="1" ht="30">
      <c r="A177" s="155" t="s">
        <v>651</v>
      </c>
      <c r="B177" s="155" t="s">
        <v>652</v>
      </c>
      <c r="C177" s="155" t="s">
        <v>173</v>
      </c>
      <c r="D177" s="163" t="s">
        <v>653</v>
      </c>
      <c r="E177" s="163" t="s">
        <v>847</v>
      </c>
      <c r="F177" s="156" t="s">
        <v>848</v>
      </c>
      <c r="G177" s="452">
        <f t="shared" si="24"/>
        <v>100000</v>
      </c>
      <c r="H177" s="452">
        <f>2269900-2169900</f>
        <v>100000</v>
      </c>
      <c r="I177" s="452"/>
      <c r="J177" s="452"/>
      <c r="M177" s="506"/>
    </row>
    <row r="178" spans="1:13" s="157" customFormat="1" ht="30">
      <c r="A178" s="155" t="s">
        <v>364</v>
      </c>
      <c r="B178" s="155" t="s">
        <v>362</v>
      </c>
      <c r="C178" s="155" t="s">
        <v>180</v>
      </c>
      <c r="D178" s="163" t="s">
        <v>363</v>
      </c>
      <c r="E178" s="163" t="s">
        <v>585</v>
      </c>
      <c r="F178" s="156" t="s">
        <v>683</v>
      </c>
      <c r="G178" s="452">
        <f t="shared" si="24"/>
        <v>100000</v>
      </c>
      <c r="H178" s="452">
        <v>100000</v>
      </c>
      <c r="I178" s="452"/>
      <c r="J178" s="452"/>
      <c r="M178" s="503"/>
    </row>
    <row r="179" spans="1:13" s="157" customFormat="1" ht="15.75">
      <c r="A179" s="169" t="s">
        <v>457</v>
      </c>
      <c r="B179" s="169"/>
      <c r="C179" s="169"/>
      <c r="D179" s="453" t="s">
        <v>123</v>
      </c>
      <c r="E179" s="163"/>
      <c r="F179" s="451"/>
      <c r="G179" s="170">
        <f t="shared" si="24"/>
        <v>8584100</v>
      </c>
      <c r="H179" s="170">
        <f>H181</f>
        <v>8584100</v>
      </c>
      <c r="I179" s="170">
        <f>I181</f>
        <v>0</v>
      </c>
      <c r="J179" s="170">
        <f>J181</f>
        <v>0</v>
      </c>
      <c r="L179" s="168"/>
      <c r="M179" s="503"/>
    </row>
    <row r="180" spans="1:13" s="157" customFormat="1" ht="15.75">
      <c r="A180" s="169" t="s">
        <v>458</v>
      </c>
      <c r="B180" s="169"/>
      <c r="C180" s="169"/>
      <c r="D180" s="454" t="s">
        <v>123</v>
      </c>
      <c r="E180" s="163"/>
      <c r="F180" s="451"/>
      <c r="G180" s="452"/>
      <c r="H180" s="452"/>
      <c r="I180" s="452"/>
      <c r="J180" s="452"/>
      <c r="M180" s="503"/>
    </row>
    <row r="181" spans="1:13" s="157" customFormat="1" ht="30">
      <c r="A181" s="155" t="s">
        <v>500</v>
      </c>
      <c r="B181" s="155" t="s">
        <v>499</v>
      </c>
      <c r="C181" s="155" t="s">
        <v>184</v>
      </c>
      <c r="D181" s="163" t="s">
        <v>496</v>
      </c>
      <c r="E181" s="163" t="s">
        <v>255</v>
      </c>
      <c r="F181" s="156" t="s">
        <v>684</v>
      </c>
      <c r="G181" s="452">
        <f t="shared" si="24"/>
        <v>8584100</v>
      </c>
      <c r="H181" s="452">
        <v>8584100</v>
      </c>
      <c r="I181" s="452">
        <v>0</v>
      </c>
      <c r="J181" s="452">
        <v>0</v>
      </c>
      <c r="M181" s="503"/>
    </row>
    <row r="182" spans="1:13" s="157" customFormat="1" ht="15.75">
      <c r="A182" s="169" t="s">
        <v>460</v>
      </c>
      <c r="B182" s="169"/>
      <c r="C182" s="169"/>
      <c r="D182" s="453" t="s">
        <v>124</v>
      </c>
      <c r="E182" s="163"/>
      <c r="F182" s="451"/>
      <c r="G182" s="170">
        <f>H182+I182</f>
        <v>88101100</v>
      </c>
      <c r="H182" s="170">
        <f>SUM(H184:H188)</f>
        <v>88101100</v>
      </c>
      <c r="I182" s="170">
        <f>SUM(I184:I188)</f>
        <v>0</v>
      </c>
      <c r="J182" s="170">
        <f>SUM(J184:J188)</f>
        <v>0</v>
      </c>
      <c r="L182" s="168"/>
      <c r="M182" s="503"/>
    </row>
    <row r="183" spans="1:13" s="157" customFormat="1" ht="15.75">
      <c r="A183" s="169" t="s">
        <v>461</v>
      </c>
      <c r="B183" s="169"/>
      <c r="C183" s="169"/>
      <c r="D183" s="454" t="s">
        <v>124</v>
      </c>
      <c r="E183" s="163"/>
      <c r="F183" s="451"/>
      <c r="G183" s="170"/>
      <c r="H183" s="170"/>
      <c r="I183" s="170"/>
      <c r="J183" s="170"/>
      <c r="M183" s="503"/>
    </row>
    <row r="184" spans="1:13" s="157" customFormat="1" ht="120">
      <c r="A184" s="155" t="s">
        <v>559</v>
      </c>
      <c r="B184" s="155" t="s">
        <v>553</v>
      </c>
      <c r="C184" s="155" t="s">
        <v>176</v>
      </c>
      <c r="D184" s="163" t="s">
        <v>557</v>
      </c>
      <c r="E184" s="434" t="s">
        <v>817</v>
      </c>
      <c r="F184" s="451" t="s">
        <v>812</v>
      </c>
      <c r="G184" s="452">
        <f t="shared" si="24"/>
        <v>2804800</v>
      </c>
      <c r="H184" s="452">
        <v>2804800</v>
      </c>
      <c r="I184" s="452">
        <v>0</v>
      </c>
      <c r="J184" s="452">
        <v>0</v>
      </c>
      <c r="K184" s="166"/>
      <c r="L184" s="168"/>
      <c r="M184" s="503"/>
    </row>
    <row r="185" spans="1:13" s="157" customFormat="1" ht="75">
      <c r="A185" s="155" t="s">
        <v>559</v>
      </c>
      <c r="B185" s="155" t="s">
        <v>553</v>
      </c>
      <c r="C185" s="155" t="s">
        <v>176</v>
      </c>
      <c r="D185" s="163" t="s">
        <v>557</v>
      </c>
      <c r="E185" s="434" t="s">
        <v>819</v>
      </c>
      <c r="F185" s="451" t="s">
        <v>813</v>
      </c>
      <c r="G185" s="452">
        <f t="shared" si="24"/>
        <v>341200</v>
      </c>
      <c r="H185" s="452">
        <v>341200</v>
      </c>
      <c r="I185" s="452">
        <v>0</v>
      </c>
      <c r="J185" s="452">
        <v>0</v>
      </c>
      <c r="K185" s="166"/>
      <c r="M185" s="503"/>
    </row>
    <row r="186" spans="1:13" s="157" customFormat="1" ht="30">
      <c r="A186" s="155" t="s">
        <v>541</v>
      </c>
      <c r="B186" s="155" t="s">
        <v>368</v>
      </c>
      <c r="C186" s="155" t="s">
        <v>177</v>
      </c>
      <c r="D186" s="163" t="s">
        <v>566</v>
      </c>
      <c r="E186" s="187" t="s">
        <v>512</v>
      </c>
      <c r="F186" s="429" t="s">
        <v>814</v>
      </c>
      <c r="G186" s="452">
        <f t="shared" si="24"/>
        <v>84262000</v>
      </c>
      <c r="H186" s="452">
        <v>84262000</v>
      </c>
      <c r="I186" s="452">
        <v>0</v>
      </c>
      <c r="J186" s="452">
        <v>0</v>
      </c>
      <c r="K186" s="166"/>
      <c r="M186" s="503"/>
    </row>
    <row r="187" spans="1:13" s="157" customFormat="1" ht="45">
      <c r="A187" s="155" t="s">
        <v>541</v>
      </c>
      <c r="B187" s="155" t="s">
        <v>368</v>
      </c>
      <c r="C187" s="155" t="s">
        <v>177</v>
      </c>
      <c r="D187" s="163" t="s">
        <v>566</v>
      </c>
      <c r="E187" s="187" t="s">
        <v>820</v>
      </c>
      <c r="F187" s="172" t="s">
        <v>815</v>
      </c>
      <c r="G187" s="452">
        <f t="shared" si="24"/>
        <v>500000</v>
      </c>
      <c r="H187" s="452">
        <v>500000</v>
      </c>
      <c r="I187" s="452">
        <v>0</v>
      </c>
      <c r="J187" s="452">
        <v>0</v>
      </c>
      <c r="K187" s="166"/>
      <c r="M187" s="503"/>
    </row>
    <row r="188" spans="1:13" s="157" customFormat="1" ht="30">
      <c r="A188" s="155" t="s">
        <v>742</v>
      </c>
      <c r="B188" s="155" t="s">
        <v>381</v>
      </c>
      <c r="C188" s="155" t="s">
        <v>186</v>
      </c>
      <c r="D188" s="163" t="s">
        <v>382</v>
      </c>
      <c r="E188" s="176" t="s">
        <v>511</v>
      </c>
      <c r="F188" s="177" t="s">
        <v>693</v>
      </c>
      <c r="G188" s="452">
        <f t="shared" si="24"/>
        <v>193100</v>
      </c>
      <c r="H188" s="452">
        <v>193100</v>
      </c>
      <c r="I188" s="452">
        <v>0</v>
      </c>
      <c r="J188" s="452">
        <v>0</v>
      </c>
      <c r="K188" s="166"/>
      <c r="M188" s="503"/>
    </row>
    <row r="189" spans="1:13" s="157" customFormat="1" ht="15.75">
      <c r="A189" s="169" t="s">
        <v>464</v>
      </c>
      <c r="B189" s="169"/>
      <c r="C189" s="169"/>
      <c r="D189" s="453" t="s">
        <v>125</v>
      </c>
      <c r="E189" s="163"/>
      <c r="F189" s="451"/>
      <c r="G189" s="170">
        <f t="shared" si="24"/>
        <v>98931200</v>
      </c>
      <c r="H189" s="170">
        <f>SUM(H191:H195)</f>
        <v>98931200</v>
      </c>
      <c r="I189" s="170">
        <f>SUM(I191:I194)</f>
        <v>0</v>
      </c>
      <c r="J189" s="170">
        <f>SUM(J191:J194)</f>
        <v>0</v>
      </c>
      <c r="L189" s="168"/>
      <c r="M189" s="503"/>
    </row>
    <row r="190" spans="1:13" s="157" customFormat="1" ht="15.75">
      <c r="A190" s="169" t="s">
        <v>465</v>
      </c>
      <c r="B190" s="169"/>
      <c r="C190" s="169"/>
      <c r="D190" s="454" t="s">
        <v>125</v>
      </c>
      <c r="E190" s="163"/>
      <c r="F190" s="451"/>
      <c r="G190" s="170"/>
      <c r="H190" s="170"/>
      <c r="I190" s="170"/>
      <c r="J190" s="170"/>
      <c r="M190" s="503"/>
    </row>
    <row r="191" spans="1:13" s="157" customFormat="1" ht="120">
      <c r="A191" s="155" t="s">
        <v>560</v>
      </c>
      <c r="B191" s="155" t="s">
        <v>553</v>
      </c>
      <c r="C191" s="155" t="s">
        <v>176</v>
      </c>
      <c r="D191" s="163" t="s">
        <v>557</v>
      </c>
      <c r="E191" s="163" t="s">
        <v>832</v>
      </c>
      <c r="F191" s="451" t="s">
        <v>812</v>
      </c>
      <c r="G191" s="452">
        <f t="shared" si="24"/>
        <v>2846000</v>
      </c>
      <c r="H191" s="452">
        <v>2846000</v>
      </c>
      <c r="I191" s="452">
        <v>0</v>
      </c>
      <c r="J191" s="452">
        <v>0</v>
      </c>
      <c r="L191" s="168"/>
      <c r="M191" s="503"/>
    </row>
    <row r="192" spans="1:13" s="157" customFormat="1" ht="75">
      <c r="A192" s="155" t="s">
        <v>560</v>
      </c>
      <c r="B192" s="155" t="s">
        <v>553</v>
      </c>
      <c r="C192" s="155" t="s">
        <v>176</v>
      </c>
      <c r="D192" s="163" t="s">
        <v>557</v>
      </c>
      <c r="E192" s="163" t="s">
        <v>819</v>
      </c>
      <c r="F192" s="451" t="s">
        <v>813</v>
      </c>
      <c r="G192" s="452">
        <f t="shared" si="24"/>
        <v>300000</v>
      </c>
      <c r="H192" s="452">
        <v>300000</v>
      </c>
      <c r="I192" s="452"/>
      <c r="J192" s="452"/>
      <c r="M192" s="503"/>
    </row>
    <row r="193" spans="1:13" s="157" customFormat="1" ht="30">
      <c r="A193" s="155" t="s">
        <v>540</v>
      </c>
      <c r="B193" s="155" t="s">
        <v>368</v>
      </c>
      <c r="C193" s="155" t="s">
        <v>177</v>
      </c>
      <c r="D193" s="163" t="s">
        <v>566</v>
      </c>
      <c r="E193" s="171" t="s">
        <v>512</v>
      </c>
      <c r="F193" s="172" t="s">
        <v>814</v>
      </c>
      <c r="G193" s="452">
        <f t="shared" si="24"/>
        <v>92908000</v>
      </c>
      <c r="H193" s="452">
        <v>92908000</v>
      </c>
      <c r="I193" s="452">
        <v>0</v>
      </c>
      <c r="J193" s="452">
        <v>0</v>
      </c>
      <c r="M193" s="503"/>
    </row>
    <row r="194" spans="1:13" s="157" customFormat="1" ht="45">
      <c r="A194" s="155" t="s">
        <v>540</v>
      </c>
      <c r="B194" s="155" t="s">
        <v>368</v>
      </c>
      <c r="C194" s="155" t="s">
        <v>177</v>
      </c>
      <c r="D194" s="163" t="s">
        <v>566</v>
      </c>
      <c r="E194" s="171" t="s">
        <v>758</v>
      </c>
      <c r="F194" s="172" t="s">
        <v>816</v>
      </c>
      <c r="G194" s="452">
        <f t="shared" si="24"/>
        <v>87400</v>
      </c>
      <c r="H194" s="452">
        <v>87400</v>
      </c>
      <c r="I194" s="452">
        <v>0</v>
      </c>
      <c r="J194" s="452">
        <v>0</v>
      </c>
      <c r="M194" s="503"/>
    </row>
    <row r="195" spans="1:13" s="157" customFormat="1" ht="45">
      <c r="A195" s="155" t="s">
        <v>540</v>
      </c>
      <c r="B195" s="155" t="s">
        <v>368</v>
      </c>
      <c r="C195" s="155" t="s">
        <v>177</v>
      </c>
      <c r="D195" s="163" t="s">
        <v>566</v>
      </c>
      <c r="E195" s="171" t="s">
        <v>820</v>
      </c>
      <c r="F195" s="172" t="s">
        <v>815</v>
      </c>
      <c r="G195" s="452">
        <f t="shared" si="24"/>
        <v>2789800</v>
      </c>
      <c r="H195" s="452">
        <v>2789800</v>
      </c>
      <c r="I195" s="452">
        <v>0</v>
      </c>
      <c r="J195" s="452">
        <v>0</v>
      </c>
      <c r="M195" s="503"/>
    </row>
    <row r="196" spans="1:13" s="157" customFormat="1" ht="15.75">
      <c r="A196" s="169" t="s">
        <v>468</v>
      </c>
      <c r="B196" s="169"/>
      <c r="C196" s="169"/>
      <c r="D196" s="453" t="s">
        <v>126</v>
      </c>
      <c r="E196" s="163"/>
      <c r="F196" s="451"/>
      <c r="G196" s="170">
        <f>H196+I196</f>
        <v>91507400</v>
      </c>
      <c r="H196" s="170">
        <f>SUM(H198:H204)</f>
        <v>91507400</v>
      </c>
      <c r="I196" s="170">
        <f t="shared" ref="I196:J196" si="25">SUM(I198:I204)</f>
        <v>0</v>
      </c>
      <c r="J196" s="170">
        <f t="shared" si="25"/>
        <v>0</v>
      </c>
      <c r="L196" s="168"/>
      <c r="M196" s="503"/>
    </row>
    <row r="197" spans="1:13" s="157" customFormat="1" ht="15.75">
      <c r="A197" s="169" t="s">
        <v>469</v>
      </c>
      <c r="B197" s="169"/>
      <c r="C197" s="169"/>
      <c r="D197" s="454" t="s">
        <v>126</v>
      </c>
      <c r="E197" s="163"/>
      <c r="F197" s="451"/>
      <c r="G197" s="170"/>
      <c r="H197" s="170"/>
      <c r="I197" s="170"/>
      <c r="J197" s="170"/>
      <c r="M197" s="503"/>
    </row>
    <row r="198" spans="1:13" s="157" customFormat="1" ht="120">
      <c r="A198" s="155" t="s">
        <v>561</v>
      </c>
      <c r="B198" s="155" t="s">
        <v>553</v>
      </c>
      <c r="C198" s="155" t="s">
        <v>176</v>
      </c>
      <c r="D198" s="163" t="s">
        <v>557</v>
      </c>
      <c r="E198" s="163" t="s">
        <v>832</v>
      </c>
      <c r="F198" s="451" t="s">
        <v>826</v>
      </c>
      <c r="G198" s="452">
        <f t="shared" si="24"/>
        <v>1861400</v>
      </c>
      <c r="H198" s="452">
        <v>1861400</v>
      </c>
      <c r="I198" s="452">
        <v>0</v>
      </c>
      <c r="J198" s="452">
        <v>0</v>
      </c>
      <c r="M198" s="503"/>
    </row>
    <row r="199" spans="1:13" s="157" customFormat="1" ht="60">
      <c r="A199" s="155" t="s">
        <v>561</v>
      </c>
      <c r="B199" s="155" t="s">
        <v>553</v>
      </c>
      <c r="C199" s="155" t="s">
        <v>176</v>
      </c>
      <c r="D199" s="163" t="s">
        <v>557</v>
      </c>
      <c r="E199" s="450" t="s">
        <v>818</v>
      </c>
      <c r="F199" s="451" t="s">
        <v>827</v>
      </c>
      <c r="G199" s="452">
        <f t="shared" si="24"/>
        <v>70000</v>
      </c>
      <c r="H199" s="452">
        <v>70000</v>
      </c>
      <c r="I199" s="452"/>
      <c r="J199" s="452"/>
      <c r="L199" s="168"/>
      <c r="M199" s="503"/>
    </row>
    <row r="200" spans="1:13" s="157" customFormat="1" ht="75">
      <c r="A200" s="155" t="s">
        <v>561</v>
      </c>
      <c r="B200" s="155" t="s">
        <v>553</v>
      </c>
      <c r="C200" s="155" t="s">
        <v>176</v>
      </c>
      <c r="D200" s="163" t="s">
        <v>557</v>
      </c>
      <c r="E200" s="163" t="s">
        <v>819</v>
      </c>
      <c r="F200" s="451" t="s">
        <v>828</v>
      </c>
      <c r="G200" s="452">
        <f t="shared" si="24"/>
        <v>214600</v>
      </c>
      <c r="H200" s="452">
        <v>214600</v>
      </c>
      <c r="I200" s="452">
        <v>0</v>
      </c>
      <c r="J200" s="452">
        <v>0</v>
      </c>
      <c r="M200" s="503"/>
    </row>
    <row r="201" spans="1:13" s="157" customFormat="1" ht="30">
      <c r="A201" s="155" t="s">
        <v>539</v>
      </c>
      <c r="B201" s="155" t="s">
        <v>368</v>
      </c>
      <c r="C201" s="155" t="s">
        <v>177</v>
      </c>
      <c r="D201" s="163" t="s">
        <v>566</v>
      </c>
      <c r="E201" s="171" t="s">
        <v>512</v>
      </c>
      <c r="F201" s="172" t="s">
        <v>824</v>
      </c>
      <c r="G201" s="452">
        <f t="shared" si="24"/>
        <v>86494000</v>
      </c>
      <c r="H201" s="452">
        <v>86494000</v>
      </c>
      <c r="I201" s="452">
        <v>0</v>
      </c>
      <c r="J201" s="452">
        <v>0</v>
      </c>
      <c r="M201" s="503"/>
    </row>
    <row r="202" spans="1:13" s="157" customFormat="1" ht="45">
      <c r="A202" s="155" t="s">
        <v>539</v>
      </c>
      <c r="B202" s="155" t="s">
        <v>368</v>
      </c>
      <c r="C202" s="155" t="s">
        <v>177</v>
      </c>
      <c r="D202" s="163" t="s">
        <v>566</v>
      </c>
      <c r="E202" s="171" t="s">
        <v>758</v>
      </c>
      <c r="F202" s="172" t="s">
        <v>823</v>
      </c>
      <c r="G202" s="452">
        <f t="shared" si="24"/>
        <v>32200</v>
      </c>
      <c r="H202" s="452">
        <v>32200</v>
      </c>
      <c r="I202" s="452">
        <v>0</v>
      </c>
      <c r="J202" s="452">
        <v>0</v>
      </c>
      <c r="M202" s="503"/>
    </row>
    <row r="203" spans="1:13" s="157" customFormat="1" ht="42" customHeight="1">
      <c r="A203" s="155" t="s">
        <v>539</v>
      </c>
      <c r="B203" s="155" t="s">
        <v>368</v>
      </c>
      <c r="C203" s="155" t="s">
        <v>177</v>
      </c>
      <c r="D203" s="163" t="s">
        <v>566</v>
      </c>
      <c r="E203" s="171" t="s">
        <v>820</v>
      </c>
      <c r="F203" s="172" t="s">
        <v>825</v>
      </c>
      <c r="G203" s="452">
        <f t="shared" si="24"/>
        <v>2575200</v>
      </c>
      <c r="H203" s="452">
        <v>2575200</v>
      </c>
      <c r="I203" s="452">
        <v>0</v>
      </c>
      <c r="J203" s="452"/>
      <c r="M203" s="503"/>
    </row>
    <row r="204" spans="1:13" s="157" customFormat="1" ht="60">
      <c r="A204" s="155" t="s">
        <v>821</v>
      </c>
      <c r="B204" s="155" t="s">
        <v>547</v>
      </c>
      <c r="C204" s="155" t="s">
        <v>548</v>
      </c>
      <c r="D204" s="145" t="s">
        <v>549</v>
      </c>
      <c r="E204" s="171" t="s">
        <v>822</v>
      </c>
      <c r="F204" s="172" t="s">
        <v>829</v>
      </c>
      <c r="G204" s="452">
        <f t="shared" si="24"/>
        <v>260000</v>
      </c>
      <c r="H204" s="452">
        <v>260000</v>
      </c>
      <c r="I204" s="452"/>
      <c r="J204" s="452"/>
      <c r="M204" s="503"/>
    </row>
    <row r="205" spans="1:13" s="157" customFormat="1" ht="16.5" customHeight="1">
      <c r="A205" s="169" t="s">
        <v>472</v>
      </c>
      <c r="B205" s="169"/>
      <c r="C205" s="169"/>
      <c r="D205" s="453" t="s">
        <v>127</v>
      </c>
      <c r="E205" s="163"/>
      <c r="F205" s="451"/>
      <c r="G205" s="170">
        <f t="shared" si="24"/>
        <v>102576200</v>
      </c>
      <c r="H205" s="170">
        <f>SUM(H207:H209)</f>
        <v>102576200</v>
      </c>
      <c r="I205" s="170">
        <f>SUM(I207:I209)</f>
        <v>0</v>
      </c>
      <c r="J205" s="170">
        <f>SUM(J207:J209)</f>
        <v>0</v>
      </c>
      <c r="L205" s="168"/>
      <c r="M205" s="503"/>
    </row>
    <row r="206" spans="1:13" s="157" customFormat="1" ht="19.5" customHeight="1">
      <c r="A206" s="169" t="s">
        <v>473</v>
      </c>
      <c r="B206" s="169"/>
      <c r="C206" s="169"/>
      <c r="D206" s="454" t="s">
        <v>127</v>
      </c>
      <c r="E206" s="163"/>
      <c r="F206" s="451"/>
      <c r="G206" s="170"/>
      <c r="H206" s="170"/>
      <c r="I206" s="170"/>
      <c r="J206" s="170"/>
      <c r="M206" s="503"/>
    </row>
    <row r="207" spans="1:13" s="157" customFormat="1" ht="120">
      <c r="A207" s="144" t="s">
        <v>562</v>
      </c>
      <c r="B207" s="144" t="s">
        <v>553</v>
      </c>
      <c r="C207" s="155" t="s">
        <v>176</v>
      </c>
      <c r="D207" s="145" t="s">
        <v>557</v>
      </c>
      <c r="E207" s="434" t="s">
        <v>817</v>
      </c>
      <c r="F207" s="451" t="s">
        <v>812</v>
      </c>
      <c r="G207" s="452">
        <f t="shared" ref="G207:G209" si="26">H207+I207</f>
        <v>3219000</v>
      </c>
      <c r="H207" s="452">
        <v>3219000</v>
      </c>
      <c r="I207" s="452">
        <v>0</v>
      </c>
      <c r="J207" s="452">
        <v>0</v>
      </c>
      <c r="M207" s="503"/>
    </row>
    <row r="208" spans="1:13" s="157" customFormat="1" ht="30">
      <c r="A208" s="155" t="s">
        <v>544</v>
      </c>
      <c r="B208" s="155" t="s">
        <v>368</v>
      </c>
      <c r="C208" s="155" t="s">
        <v>177</v>
      </c>
      <c r="D208" s="163" t="s">
        <v>566</v>
      </c>
      <c r="E208" s="187" t="s">
        <v>512</v>
      </c>
      <c r="F208" s="172" t="s">
        <v>814</v>
      </c>
      <c r="G208" s="452">
        <f t="shared" si="26"/>
        <v>95357200</v>
      </c>
      <c r="H208" s="452">
        <f>95357177+23</f>
        <v>95357200</v>
      </c>
      <c r="I208" s="452">
        <v>0</v>
      </c>
      <c r="J208" s="452">
        <v>0</v>
      </c>
      <c r="M208" s="503"/>
    </row>
    <row r="209" spans="1:13" s="157" customFormat="1" ht="45.75" customHeight="1">
      <c r="A209" s="155" t="s">
        <v>544</v>
      </c>
      <c r="B209" s="155" t="s">
        <v>368</v>
      </c>
      <c r="C209" s="155" t="s">
        <v>177</v>
      </c>
      <c r="D209" s="163" t="s">
        <v>566</v>
      </c>
      <c r="E209" s="187" t="s">
        <v>820</v>
      </c>
      <c r="F209" s="172" t="s">
        <v>815</v>
      </c>
      <c r="G209" s="452">
        <f t="shared" si="26"/>
        <v>4000000</v>
      </c>
      <c r="H209" s="452">
        <v>4000000</v>
      </c>
      <c r="I209" s="452">
        <v>0</v>
      </c>
      <c r="J209" s="452">
        <v>0</v>
      </c>
      <c r="M209" s="503"/>
    </row>
    <row r="210" spans="1:13" s="157" customFormat="1" ht="15" customHeight="1">
      <c r="A210" s="169" t="s">
        <v>237</v>
      </c>
      <c r="B210" s="169"/>
      <c r="C210" s="169"/>
      <c r="D210" s="453" t="s">
        <v>128</v>
      </c>
      <c r="E210" s="163"/>
      <c r="F210" s="451"/>
      <c r="G210" s="170">
        <f>H210+I210</f>
        <v>104258700</v>
      </c>
      <c r="H210" s="170">
        <f>SUM(H212:H215)</f>
        <v>104258700</v>
      </c>
      <c r="I210" s="170">
        <f>SUM(I212:I215)</f>
        <v>0</v>
      </c>
      <c r="J210" s="170">
        <f>SUM(J212:J215)</f>
        <v>0</v>
      </c>
      <c r="L210" s="168"/>
      <c r="M210" s="503"/>
    </row>
    <row r="211" spans="1:13" s="157" customFormat="1" ht="15.75">
      <c r="A211" s="169" t="s">
        <v>241</v>
      </c>
      <c r="B211" s="169"/>
      <c r="C211" s="169"/>
      <c r="D211" s="454" t="s">
        <v>128</v>
      </c>
      <c r="E211" s="163"/>
      <c r="F211" s="451"/>
      <c r="G211" s="170"/>
      <c r="H211" s="170"/>
      <c r="I211" s="170"/>
      <c r="J211" s="170"/>
      <c r="L211" s="168"/>
      <c r="M211" s="503"/>
    </row>
    <row r="212" spans="1:13" s="157" customFormat="1" ht="120">
      <c r="A212" s="155" t="s">
        <v>563</v>
      </c>
      <c r="B212" s="155" t="s">
        <v>553</v>
      </c>
      <c r="C212" s="155" t="s">
        <v>176</v>
      </c>
      <c r="D212" s="163" t="s">
        <v>557</v>
      </c>
      <c r="E212" s="434" t="s">
        <v>817</v>
      </c>
      <c r="F212" s="451" t="s">
        <v>812</v>
      </c>
      <c r="G212" s="452">
        <f t="shared" si="24"/>
        <v>3219000</v>
      </c>
      <c r="H212" s="452">
        <v>3219000</v>
      </c>
      <c r="I212" s="452">
        <v>0</v>
      </c>
      <c r="J212" s="452">
        <v>0</v>
      </c>
      <c r="M212" s="503"/>
    </row>
    <row r="213" spans="1:13" s="157" customFormat="1" ht="30">
      <c r="A213" s="155" t="s">
        <v>542</v>
      </c>
      <c r="B213" s="155" t="s">
        <v>368</v>
      </c>
      <c r="C213" s="155" t="s">
        <v>177</v>
      </c>
      <c r="D213" s="163" t="s">
        <v>566</v>
      </c>
      <c r="E213" s="187" t="s">
        <v>512</v>
      </c>
      <c r="F213" s="172" t="s">
        <v>830</v>
      </c>
      <c r="G213" s="452">
        <f t="shared" si="24"/>
        <v>98781900</v>
      </c>
      <c r="H213" s="452">
        <f>98781853+47</f>
        <v>98781900</v>
      </c>
      <c r="I213" s="452">
        <v>0</v>
      </c>
      <c r="J213" s="452">
        <v>0</v>
      </c>
      <c r="M213" s="503"/>
    </row>
    <row r="214" spans="1:13" s="157" customFormat="1" ht="45">
      <c r="A214" s="155" t="s">
        <v>542</v>
      </c>
      <c r="B214" s="155" t="s">
        <v>368</v>
      </c>
      <c r="C214" s="155" t="s">
        <v>177</v>
      </c>
      <c r="D214" s="163" t="s">
        <v>566</v>
      </c>
      <c r="E214" s="187" t="s">
        <v>758</v>
      </c>
      <c r="F214" s="172" t="s">
        <v>816</v>
      </c>
      <c r="G214" s="452">
        <f t="shared" si="24"/>
        <v>57800</v>
      </c>
      <c r="H214" s="452">
        <v>57800</v>
      </c>
      <c r="I214" s="452"/>
      <c r="J214" s="452"/>
      <c r="M214" s="503"/>
    </row>
    <row r="215" spans="1:13" s="157" customFormat="1" ht="45">
      <c r="A215" s="155" t="s">
        <v>542</v>
      </c>
      <c r="B215" s="155" t="s">
        <v>368</v>
      </c>
      <c r="C215" s="155" t="s">
        <v>177</v>
      </c>
      <c r="D215" s="163" t="s">
        <v>566</v>
      </c>
      <c r="E215" s="187" t="s">
        <v>820</v>
      </c>
      <c r="F215" s="172" t="s">
        <v>815</v>
      </c>
      <c r="G215" s="452">
        <f t="shared" si="24"/>
        <v>2200000</v>
      </c>
      <c r="H215" s="452">
        <v>2200000</v>
      </c>
      <c r="I215" s="452">
        <v>0</v>
      </c>
      <c r="J215" s="452">
        <v>0</v>
      </c>
      <c r="M215" s="503"/>
    </row>
    <row r="216" spans="1:13" s="157" customFormat="1" ht="15.75">
      <c r="A216" s="169" t="s">
        <v>270</v>
      </c>
      <c r="B216" s="169"/>
      <c r="C216" s="169"/>
      <c r="D216" s="453" t="s">
        <v>129</v>
      </c>
      <c r="E216" s="163"/>
      <c r="F216" s="451"/>
      <c r="G216" s="170">
        <f>H216+I216</f>
        <v>103175000</v>
      </c>
      <c r="H216" s="170">
        <f>SUM(H218:H222)</f>
        <v>103175000</v>
      </c>
      <c r="I216" s="170">
        <f t="shared" ref="I216:J216" si="27">SUM(I218:I222)</f>
        <v>0</v>
      </c>
      <c r="J216" s="170">
        <f t="shared" si="27"/>
        <v>0</v>
      </c>
      <c r="L216" s="168"/>
      <c r="M216" s="503"/>
    </row>
    <row r="217" spans="1:13" s="157" customFormat="1" ht="15.75">
      <c r="A217" s="169" t="s">
        <v>271</v>
      </c>
      <c r="B217" s="169"/>
      <c r="C217" s="169"/>
      <c r="D217" s="454" t="s">
        <v>129</v>
      </c>
      <c r="E217" s="163"/>
      <c r="F217" s="451"/>
      <c r="G217" s="170"/>
      <c r="H217" s="170"/>
      <c r="I217" s="170"/>
      <c r="J217" s="170"/>
      <c r="M217" s="503"/>
    </row>
    <row r="218" spans="1:13" s="157" customFormat="1" ht="118.5" customHeight="1">
      <c r="A218" s="155" t="s">
        <v>564</v>
      </c>
      <c r="B218" s="155" t="s">
        <v>553</v>
      </c>
      <c r="C218" s="155" t="s">
        <v>176</v>
      </c>
      <c r="D218" s="163" t="s">
        <v>557</v>
      </c>
      <c r="E218" s="434" t="s">
        <v>817</v>
      </c>
      <c r="F218" s="451" t="s">
        <v>812</v>
      </c>
      <c r="G218" s="452">
        <f t="shared" si="24"/>
        <v>2414300</v>
      </c>
      <c r="H218" s="452">
        <v>2414300</v>
      </c>
      <c r="I218" s="452">
        <v>0</v>
      </c>
      <c r="J218" s="452">
        <v>0</v>
      </c>
      <c r="M218" s="503"/>
    </row>
    <row r="219" spans="1:13" s="157" customFormat="1" ht="30">
      <c r="A219" s="155" t="s">
        <v>543</v>
      </c>
      <c r="B219" s="155" t="s">
        <v>368</v>
      </c>
      <c r="C219" s="155" t="s">
        <v>177</v>
      </c>
      <c r="D219" s="163" t="s">
        <v>566</v>
      </c>
      <c r="E219" s="187" t="s">
        <v>512</v>
      </c>
      <c r="F219" s="172" t="s">
        <v>814</v>
      </c>
      <c r="G219" s="452">
        <f t="shared" si="24"/>
        <v>97849700</v>
      </c>
      <c r="H219" s="452">
        <f>97849680+20</f>
        <v>97849700</v>
      </c>
      <c r="I219" s="452">
        <v>0</v>
      </c>
      <c r="J219" s="452">
        <v>0</v>
      </c>
      <c r="M219" s="503"/>
    </row>
    <row r="220" spans="1:13" s="157" customFormat="1" ht="45">
      <c r="A220" s="155" t="s">
        <v>543</v>
      </c>
      <c r="B220" s="155" t="s">
        <v>368</v>
      </c>
      <c r="C220" s="155" t="s">
        <v>177</v>
      </c>
      <c r="D220" s="163" t="s">
        <v>566</v>
      </c>
      <c r="E220" s="187" t="s">
        <v>759</v>
      </c>
      <c r="F220" s="172" t="s">
        <v>816</v>
      </c>
      <c r="G220" s="452">
        <f t="shared" si="24"/>
        <v>56000</v>
      </c>
      <c r="H220" s="452">
        <v>56000</v>
      </c>
      <c r="I220" s="452">
        <v>0</v>
      </c>
      <c r="J220" s="452">
        <v>0</v>
      </c>
      <c r="M220" s="503"/>
    </row>
    <row r="221" spans="1:13" s="157" customFormat="1" ht="45">
      <c r="A221" s="155" t="s">
        <v>543</v>
      </c>
      <c r="B221" s="155" t="s">
        <v>368</v>
      </c>
      <c r="C221" s="155" t="s">
        <v>177</v>
      </c>
      <c r="D221" s="163" t="s">
        <v>566</v>
      </c>
      <c r="E221" s="187" t="s">
        <v>820</v>
      </c>
      <c r="F221" s="172" t="s">
        <v>815</v>
      </c>
      <c r="G221" s="452">
        <f t="shared" si="24"/>
        <v>2800000</v>
      </c>
      <c r="H221" s="452">
        <v>2800000</v>
      </c>
      <c r="I221" s="452">
        <v>0</v>
      </c>
      <c r="J221" s="452">
        <v>0</v>
      </c>
      <c r="M221" s="503"/>
    </row>
    <row r="222" spans="1:13" s="157" customFormat="1" ht="30">
      <c r="A222" s="144" t="s">
        <v>546</v>
      </c>
      <c r="B222" s="144" t="s">
        <v>547</v>
      </c>
      <c r="C222" s="144" t="s">
        <v>548</v>
      </c>
      <c r="D222" s="145" t="s">
        <v>549</v>
      </c>
      <c r="E222" s="187" t="s">
        <v>760</v>
      </c>
      <c r="F222" s="172" t="s">
        <v>831</v>
      </c>
      <c r="G222" s="512">
        <f t="shared" si="24"/>
        <v>55000</v>
      </c>
      <c r="H222" s="452">
        <v>55000</v>
      </c>
      <c r="I222" s="512">
        <v>0</v>
      </c>
      <c r="J222" s="512">
        <v>0</v>
      </c>
      <c r="L222" s="168"/>
      <c r="M222" s="503"/>
    </row>
    <row r="223" spans="1:13" s="157" customFormat="1" ht="23.25" customHeight="1">
      <c r="A223" s="451"/>
      <c r="B223" s="451"/>
      <c r="C223" s="203"/>
      <c r="D223" s="205" t="s">
        <v>29</v>
      </c>
      <c r="E223" s="206"/>
      <c r="F223" s="206"/>
      <c r="G223" s="170">
        <f t="shared" si="24"/>
        <v>1585056300</v>
      </c>
      <c r="H223" s="170">
        <f>H14+H21+H24+H27+H30+H33+H40+H43+H51+H56+H61+H64+H68+H72+H92+H96+H99+H102+H124+H135+H140+H150+H163+H168+H179+H182+H189+H196+H210+H216+H205</f>
        <v>1581560900</v>
      </c>
      <c r="I223" s="170">
        <f t="shared" ref="I223:J223" si="28">I14+I21+I24+I27+I30+I33+I40+I43+I51+I56+I61+I64+I68+I72+I92+I96+I99+I102+I124+I135+I140+I150+I163+I168+I179+I182+I189+I196+I210+I216+I205</f>
        <v>3495400</v>
      </c>
      <c r="J223" s="170">
        <f t="shared" si="28"/>
        <v>0</v>
      </c>
      <c r="L223" s="168"/>
      <c r="M223" s="503"/>
    </row>
    <row r="224" spans="1:13" ht="35.25" customHeight="1">
      <c r="H224" s="25"/>
      <c r="I224" s="25"/>
    </row>
    <row r="225" spans="1:13" ht="43.5" customHeight="1">
      <c r="L225" s="4"/>
      <c r="M225" s="508"/>
    </row>
    <row r="226" spans="1:13" s="4" customFormat="1" ht="18">
      <c r="A226" s="16" t="s">
        <v>596</v>
      </c>
      <c r="B226" s="5"/>
      <c r="C226" s="5"/>
      <c r="D226" s="5"/>
      <c r="E226" s="5"/>
      <c r="F226" s="5"/>
      <c r="G226" s="5"/>
      <c r="H226" s="7" t="s">
        <v>1130</v>
      </c>
      <c r="I226" s="7"/>
      <c r="J226" s="27"/>
      <c r="M226" s="508"/>
    </row>
    <row r="227" spans="1:13" s="4" customFormat="1" ht="24" customHeight="1">
      <c r="A227" s="16"/>
      <c r="B227" s="5"/>
      <c r="C227" s="5"/>
      <c r="D227" s="5"/>
      <c r="E227" s="5"/>
      <c r="F227" s="5"/>
      <c r="G227" s="5"/>
      <c r="H227" s="19"/>
      <c r="I227" s="19"/>
      <c r="J227" s="27"/>
      <c r="M227" s="508"/>
    </row>
    <row r="228" spans="1:13" s="4" customFormat="1" ht="18">
      <c r="A228" s="18" t="s">
        <v>94</v>
      </c>
      <c r="B228" s="5"/>
      <c r="C228" s="5"/>
      <c r="D228" s="5"/>
      <c r="E228" s="5"/>
      <c r="F228" s="5"/>
      <c r="G228" s="5"/>
      <c r="H228" s="17"/>
      <c r="I228" s="17"/>
      <c r="J228" s="27"/>
      <c r="M228" s="508"/>
    </row>
    <row r="229" spans="1:13" s="4" customFormat="1" ht="36.75" customHeight="1">
      <c r="A229" s="18" t="s">
        <v>130</v>
      </c>
      <c r="B229" s="5"/>
      <c r="C229" s="5"/>
      <c r="D229" s="5"/>
      <c r="E229" s="5"/>
      <c r="F229" s="5"/>
      <c r="G229" s="5"/>
      <c r="H229" s="17" t="s">
        <v>96</v>
      </c>
      <c r="I229" s="17"/>
      <c r="J229" s="27"/>
      <c r="M229" s="508"/>
    </row>
    <row r="230" spans="1:13" s="4" customFormat="1" ht="32.25" customHeight="1">
      <c r="A230" s="18"/>
      <c r="B230" s="5"/>
      <c r="C230" s="5"/>
      <c r="D230" s="5"/>
      <c r="E230" s="5"/>
      <c r="F230" s="5"/>
      <c r="G230" s="5"/>
      <c r="H230" s="17"/>
      <c r="I230" s="17"/>
      <c r="J230" s="27"/>
      <c r="M230" s="508"/>
    </row>
    <row r="231" spans="1:13" s="4" customFormat="1" ht="18">
      <c r="A231" s="15" t="s">
        <v>780</v>
      </c>
      <c r="B231" s="15"/>
      <c r="C231" s="15"/>
      <c r="D231" s="15"/>
      <c r="J231" s="7"/>
      <c r="M231" s="508"/>
    </row>
    <row r="232" spans="1:13" s="4" customFormat="1" ht="25.5" customHeight="1">
      <c r="A232" s="7" t="s">
        <v>781</v>
      </c>
      <c r="B232" s="7"/>
      <c r="C232" s="7"/>
      <c r="E232" s="5"/>
      <c r="F232" s="5"/>
      <c r="G232" s="5"/>
      <c r="H232" s="7" t="s">
        <v>97</v>
      </c>
      <c r="I232" s="7"/>
      <c r="M232" s="508"/>
    </row>
    <row r="233" spans="1:13" s="4" customFormat="1" ht="30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M233" s="508"/>
    </row>
    <row r="234" spans="1:13" s="4" customFormat="1" ht="20.25">
      <c r="A234" s="336" t="s">
        <v>1129</v>
      </c>
      <c r="B234" s="5"/>
      <c r="C234" s="5"/>
      <c r="D234" s="5"/>
      <c r="E234" s="5"/>
      <c r="F234" s="5"/>
      <c r="G234" s="27"/>
      <c r="H234" s="5"/>
      <c r="I234" s="5"/>
      <c r="J234" s="27"/>
      <c r="L234" s="2"/>
      <c r="M234" s="563"/>
    </row>
    <row r="235" spans="1:13" ht="18">
      <c r="A235" s="18"/>
      <c r="G235" s="135"/>
    </row>
    <row r="236" spans="1:13">
      <c r="G236" s="135"/>
    </row>
    <row r="237" spans="1:13">
      <c r="H237" s="25"/>
      <c r="I237" s="25"/>
    </row>
    <row r="239" spans="1:13">
      <c r="H239" s="20"/>
    </row>
    <row r="240" spans="1:13">
      <c r="H240" s="25"/>
    </row>
    <row r="241" spans="3:9">
      <c r="C241" s="1" t="s">
        <v>76</v>
      </c>
      <c r="H241" s="25"/>
    </row>
    <row r="243" spans="3:9">
      <c r="I243" s="25"/>
    </row>
  </sheetData>
  <mergeCells count="15">
    <mergeCell ref="H11:H12"/>
    <mergeCell ref="G11:G12"/>
    <mergeCell ref="F11:F12"/>
    <mergeCell ref="I11:J11"/>
    <mergeCell ref="G1:I1"/>
    <mergeCell ref="G4:J4"/>
    <mergeCell ref="G3:J3"/>
    <mergeCell ref="A6:J6"/>
    <mergeCell ref="A11:A12"/>
    <mergeCell ref="B11:B12"/>
    <mergeCell ref="C11:C12"/>
    <mergeCell ref="D11:D12"/>
    <mergeCell ref="E11:E12"/>
    <mergeCell ref="A8:C8"/>
    <mergeCell ref="A9:C9"/>
  </mergeCells>
  <pageMargins left="0.39370078740157483" right="0.39370078740157483" top="0.55118110236220474" bottom="0.19685039370078741" header="0.31496062992125984" footer="0.31496062992125984"/>
  <pageSetup paperSize="9" scale="5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opLeftCell="A40" workbookViewId="0">
      <selection activeCell="D53" sqref="D53"/>
    </sheetView>
  </sheetViews>
  <sheetFormatPr defaultRowHeight="12.75"/>
  <cols>
    <col min="1" max="1" width="8.1640625" style="337" customWidth="1"/>
    <col min="2" max="2" width="77.5" style="337" customWidth="1"/>
    <col min="3" max="3" width="48" style="337" customWidth="1"/>
    <col min="4" max="4" width="21" style="337" customWidth="1"/>
    <col min="5" max="16384" width="9.33203125" style="337"/>
  </cols>
  <sheetData>
    <row r="1" spans="1:4" ht="18.75" customHeight="1">
      <c r="C1" s="182" t="s">
        <v>1050</v>
      </c>
      <c r="D1" s="412"/>
    </row>
    <row r="2" spans="1:4" ht="22.5" customHeight="1">
      <c r="C2" s="182" t="s">
        <v>1051</v>
      </c>
      <c r="D2" s="413"/>
    </row>
    <row r="3" spans="1:4" ht="15">
      <c r="C3" s="418" t="s">
        <v>595</v>
      </c>
      <c r="D3" s="413"/>
    </row>
    <row r="4" spans="1:4" ht="15">
      <c r="C4" s="418" t="s">
        <v>1049</v>
      </c>
      <c r="D4" s="413"/>
    </row>
    <row r="5" spans="1:4" ht="14.25">
      <c r="B5" s="413"/>
      <c r="C5" s="413"/>
      <c r="D5" s="413"/>
    </row>
    <row r="6" spans="1:4" ht="41.25" customHeight="1">
      <c r="A6" s="714" t="s">
        <v>948</v>
      </c>
      <c r="B6" s="714"/>
      <c r="C6" s="714"/>
    </row>
    <row r="7" spans="1:4" ht="18" customHeight="1"/>
    <row r="8" spans="1:4" ht="27.6" customHeight="1">
      <c r="A8" s="414" t="s">
        <v>949</v>
      </c>
      <c r="B8" s="715" t="s">
        <v>1063</v>
      </c>
      <c r="C8" s="715"/>
    </row>
    <row r="9" spans="1:4" ht="15.75">
      <c r="A9" s="414"/>
      <c r="B9" s="717" t="s">
        <v>1053</v>
      </c>
      <c r="C9" s="718"/>
    </row>
    <row r="10" spans="1:4" ht="30.75" customHeight="1">
      <c r="A10" s="438" t="s">
        <v>950</v>
      </c>
      <c r="B10" s="721" t="s">
        <v>951</v>
      </c>
      <c r="C10" s="721"/>
      <c r="D10" s="436"/>
    </row>
    <row r="11" spans="1:4" ht="18" customHeight="1">
      <c r="A11" s="438" t="s">
        <v>952</v>
      </c>
      <c r="B11" s="721" t="s">
        <v>953</v>
      </c>
      <c r="C11" s="721"/>
      <c r="D11" s="436"/>
    </row>
    <row r="12" spans="1:4" ht="18" customHeight="1">
      <c r="A12" s="438" t="s">
        <v>954</v>
      </c>
      <c r="B12" s="721" t="s">
        <v>1055</v>
      </c>
      <c r="C12" s="721"/>
      <c r="D12" s="436"/>
    </row>
    <row r="13" spans="1:4" ht="18" customHeight="1">
      <c r="A13" s="438" t="s">
        <v>955</v>
      </c>
      <c r="B13" s="719" t="s">
        <v>956</v>
      </c>
      <c r="C13" s="720"/>
      <c r="D13" s="436"/>
    </row>
    <row r="14" spans="1:4" ht="18" customHeight="1">
      <c r="A14" s="438" t="s">
        <v>957</v>
      </c>
      <c r="B14" s="719" t="s">
        <v>958</v>
      </c>
      <c r="C14" s="720"/>
      <c r="D14" s="436"/>
    </row>
    <row r="15" spans="1:4" ht="18" customHeight="1">
      <c r="A15" s="438" t="s">
        <v>959</v>
      </c>
      <c r="B15" s="719" t="s">
        <v>960</v>
      </c>
      <c r="C15" s="720"/>
      <c r="D15" s="436"/>
    </row>
    <row r="16" spans="1:4" ht="18" customHeight="1">
      <c r="A16" s="438" t="s">
        <v>961</v>
      </c>
      <c r="B16" s="719" t="s">
        <v>962</v>
      </c>
      <c r="C16" s="720"/>
      <c r="D16" s="436"/>
    </row>
    <row r="17" spans="1:9" ht="18" customHeight="1">
      <c r="A17" s="438" t="s">
        <v>963</v>
      </c>
      <c r="B17" s="719" t="s">
        <v>964</v>
      </c>
      <c r="C17" s="720"/>
    </row>
    <row r="18" spans="1:9" ht="18" customHeight="1">
      <c r="A18" s="438" t="s">
        <v>965</v>
      </c>
      <c r="B18" s="719" t="s">
        <v>966</v>
      </c>
      <c r="C18" s="720"/>
    </row>
    <row r="19" spans="1:9" ht="32.25" customHeight="1">
      <c r="A19" s="438" t="s">
        <v>967</v>
      </c>
      <c r="B19" s="719" t="s">
        <v>1052</v>
      </c>
      <c r="C19" s="720"/>
    </row>
    <row r="20" spans="1:9" ht="18" customHeight="1">
      <c r="A20" s="438" t="s">
        <v>968</v>
      </c>
      <c r="B20" s="719" t="s">
        <v>969</v>
      </c>
      <c r="C20" s="720"/>
    </row>
    <row r="21" spans="1:9" ht="18" customHeight="1">
      <c r="A21" s="438" t="s">
        <v>970</v>
      </c>
      <c r="B21" s="719" t="s">
        <v>971</v>
      </c>
      <c r="C21" s="720"/>
    </row>
    <row r="22" spans="1:9" ht="18" customHeight="1">
      <c r="A22" s="438" t="s">
        <v>972</v>
      </c>
      <c r="B22" s="719" t="s">
        <v>973</v>
      </c>
      <c r="C22" s="720"/>
    </row>
    <row r="23" spans="1:9" ht="18" customHeight="1">
      <c r="A23" s="438" t="s">
        <v>974</v>
      </c>
      <c r="B23" s="719" t="s">
        <v>1061</v>
      </c>
      <c r="C23" s="720"/>
    </row>
    <row r="24" spans="1:9" ht="18" customHeight="1">
      <c r="A24" s="438" t="s">
        <v>975</v>
      </c>
      <c r="B24" s="719" t="s">
        <v>976</v>
      </c>
      <c r="C24" s="720"/>
    </row>
    <row r="25" spans="1:9" ht="18" customHeight="1">
      <c r="A25" s="438" t="s">
        <v>977</v>
      </c>
      <c r="B25" s="719" t="s">
        <v>1062</v>
      </c>
      <c r="C25" s="720"/>
    </row>
    <row r="26" spans="1:9" ht="18.75" customHeight="1">
      <c r="A26" s="435"/>
      <c r="B26" s="716" t="s">
        <v>1054</v>
      </c>
      <c r="C26" s="716"/>
    </row>
    <row r="27" spans="1:9" ht="16.5" customHeight="1">
      <c r="A27" s="439" t="s">
        <v>978</v>
      </c>
      <c r="B27" s="719" t="s">
        <v>979</v>
      </c>
      <c r="C27" s="720"/>
      <c r="D27" s="437"/>
      <c r="E27" s="437"/>
      <c r="F27" s="437"/>
      <c r="G27" s="437"/>
      <c r="H27" s="437"/>
      <c r="I27" s="437"/>
    </row>
    <row r="28" spans="1:9" ht="16.5" customHeight="1">
      <c r="A28" s="439" t="s">
        <v>980</v>
      </c>
      <c r="B28" s="719" t="s">
        <v>981</v>
      </c>
      <c r="C28" s="720"/>
      <c r="D28" s="437"/>
      <c r="E28" s="437"/>
      <c r="F28" s="437"/>
      <c r="G28" s="437"/>
      <c r="H28" s="437"/>
      <c r="I28" s="437"/>
    </row>
    <row r="29" spans="1:9" ht="16.5" customHeight="1">
      <c r="A29" s="439" t="s">
        <v>982</v>
      </c>
      <c r="B29" s="719" t="s">
        <v>983</v>
      </c>
      <c r="C29" s="720"/>
      <c r="D29" s="437"/>
      <c r="E29" s="437"/>
      <c r="F29" s="437"/>
      <c r="G29" s="437"/>
      <c r="H29" s="437"/>
      <c r="I29" s="437"/>
    </row>
    <row r="30" spans="1:9" ht="16.5" customHeight="1">
      <c r="A30" s="439" t="s">
        <v>984</v>
      </c>
      <c r="B30" s="719" t="s">
        <v>985</v>
      </c>
      <c r="C30" s="720"/>
      <c r="D30" s="437"/>
      <c r="E30" s="437"/>
      <c r="F30" s="437"/>
      <c r="G30" s="437"/>
      <c r="H30" s="437"/>
      <c r="I30" s="437"/>
    </row>
    <row r="31" spans="1:9" ht="16.5" customHeight="1">
      <c r="A31" s="439" t="s">
        <v>986</v>
      </c>
      <c r="B31" s="721" t="s">
        <v>987</v>
      </c>
      <c r="C31" s="721"/>
      <c r="D31" s="437"/>
      <c r="E31" s="437"/>
      <c r="F31" s="437"/>
      <c r="G31" s="437"/>
      <c r="H31" s="437"/>
      <c r="I31" s="437"/>
    </row>
    <row r="32" spans="1:9" ht="16.5" customHeight="1">
      <c r="A32" s="439" t="s">
        <v>988</v>
      </c>
      <c r="B32" s="719" t="s">
        <v>989</v>
      </c>
      <c r="C32" s="720"/>
      <c r="D32" s="437"/>
      <c r="E32" s="437"/>
      <c r="F32" s="437"/>
      <c r="G32" s="437"/>
      <c r="H32" s="437"/>
      <c r="I32" s="437"/>
    </row>
    <row r="33" spans="1:9" ht="16.5" customHeight="1">
      <c r="A33" s="439" t="s">
        <v>990</v>
      </c>
      <c r="B33" s="719" t="s">
        <v>991</v>
      </c>
      <c r="C33" s="720"/>
      <c r="D33" s="437"/>
      <c r="E33" s="437"/>
      <c r="F33" s="437"/>
      <c r="G33" s="437"/>
      <c r="H33" s="437"/>
      <c r="I33" s="437"/>
    </row>
    <row r="34" spans="1:9" ht="16.5" customHeight="1">
      <c r="A34" s="439" t="s">
        <v>992</v>
      </c>
      <c r="B34" s="719" t="s">
        <v>993</v>
      </c>
      <c r="C34" s="720"/>
      <c r="D34" s="437"/>
      <c r="E34" s="437"/>
      <c r="F34" s="437"/>
      <c r="G34" s="437"/>
      <c r="H34" s="437"/>
      <c r="I34" s="437"/>
    </row>
    <row r="35" spans="1:9" ht="16.5" customHeight="1">
      <c r="A35" s="439" t="s">
        <v>994</v>
      </c>
      <c r="B35" s="719" t="s">
        <v>995</v>
      </c>
      <c r="C35" s="720"/>
      <c r="D35" s="437"/>
      <c r="E35" s="437"/>
      <c r="F35" s="437"/>
      <c r="G35" s="437"/>
      <c r="H35" s="437"/>
      <c r="I35" s="437"/>
    </row>
    <row r="36" spans="1:9" ht="16.5" customHeight="1">
      <c r="A36" s="439" t="s">
        <v>996</v>
      </c>
      <c r="B36" s="721" t="s">
        <v>997</v>
      </c>
      <c r="C36" s="721"/>
      <c r="D36" s="437"/>
      <c r="E36" s="437"/>
      <c r="F36" s="437"/>
      <c r="G36" s="437"/>
      <c r="H36" s="437"/>
      <c r="I36" s="437"/>
    </row>
    <row r="37" spans="1:9" ht="16.5" customHeight="1">
      <c r="A37" s="439" t="s">
        <v>998</v>
      </c>
      <c r="B37" s="719" t="s">
        <v>999</v>
      </c>
      <c r="C37" s="720"/>
      <c r="D37" s="437"/>
      <c r="E37" s="437"/>
      <c r="F37" s="437"/>
      <c r="G37" s="437"/>
      <c r="H37" s="437"/>
      <c r="I37" s="437"/>
    </row>
    <row r="38" spans="1:9" ht="16.5" customHeight="1">
      <c r="A38" s="439" t="s">
        <v>1000</v>
      </c>
      <c r="B38" s="719" t="s">
        <v>1001</v>
      </c>
      <c r="C38" s="720"/>
      <c r="D38" s="437"/>
      <c r="E38" s="437"/>
      <c r="F38" s="437"/>
      <c r="G38" s="437"/>
      <c r="H38" s="437"/>
      <c r="I38" s="437"/>
    </row>
    <row r="39" spans="1:9" ht="16.5" customHeight="1">
      <c r="A39" s="439" t="s">
        <v>1002</v>
      </c>
      <c r="B39" s="719" t="s">
        <v>1003</v>
      </c>
      <c r="C39" s="720"/>
      <c r="D39" s="437"/>
      <c r="E39" s="437"/>
      <c r="F39" s="437"/>
      <c r="G39" s="437"/>
      <c r="H39" s="437"/>
      <c r="I39" s="437"/>
    </row>
    <row r="40" spans="1:9" ht="16.5" customHeight="1">
      <c r="A40" s="439" t="s">
        <v>1004</v>
      </c>
      <c r="B40" s="719" t="s">
        <v>1005</v>
      </c>
      <c r="C40" s="720"/>
      <c r="D40" s="437"/>
      <c r="E40" s="437"/>
      <c r="F40" s="437"/>
      <c r="G40" s="437"/>
      <c r="H40" s="437"/>
      <c r="I40" s="437"/>
    </row>
    <row r="41" spans="1:9" ht="16.5" customHeight="1">
      <c r="A41" s="439" t="s">
        <v>1006</v>
      </c>
      <c r="B41" s="719" t="s">
        <v>1007</v>
      </c>
      <c r="C41" s="720"/>
      <c r="D41" s="437"/>
      <c r="E41" s="437"/>
      <c r="F41" s="437"/>
      <c r="G41" s="437"/>
      <c r="H41" s="437"/>
      <c r="I41" s="437"/>
    </row>
    <row r="42" spans="1:9" ht="16.5" customHeight="1">
      <c r="A42" s="439" t="s">
        <v>1008</v>
      </c>
      <c r="B42" s="719" t="s">
        <v>1009</v>
      </c>
      <c r="C42" s="720"/>
      <c r="D42" s="437"/>
      <c r="E42" s="437"/>
      <c r="F42" s="437"/>
      <c r="G42" s="437"/>
      <c r="H42" s="437"/>
      <c r="I42" s="437"/>
    </row>
    <row r="43" spans="1:9" ht="16.5" customHeight="1">
      <c r="A43" s="439" t="s">
        <v>1010</v>
      </c>
      <c r="B43" s="719" t="s">
        <v>1011</v>
      </c>
      <c r="C43" s="720"/>
      <c r="D43" s="437"/>
      <c r="E43" s="437"/>
      <c r="F43" s="437"/>
      <c r="G43" s="437"/>
      <c r="H43" s="437"/>
      <c r="I43" s="437"/>
    </row>
    <row r="44" spans="1:9" ht="16.5" customHeight="1">
      <c r="A44" s="439" t="s">
        <v>1012</v>
      </c>
      <c r="B44" s="719" t="s">
        <v>1013</v>
      </c>
      <c r="C44" s="720"/>
      <c r="D44" s="437"/>
      <c r="E44" s="437"/>
      <c r="F44" s="437"/>
      <c r="G44" s="437"/>
      <c r="H44" s="437"/>
      <c r="I44" s="437"/>
    </row>
    <row r="45" spans="1:9" ht="16.5" customHeight="1">
      <c r="A45" s="439" t="s">
        <v>1014</v>
      </c>
      <c r="B45" s="719" t="s">
        <v>1015</v>
      </c>
      <c r="C45" s="720"/>
      <c r="D45" s="437"/>
      <c r="E45" s="437"/>
      <c r="F45" s="437"/>
      <c r="G45" s="437"/>
      <c r="H45" s="437"/>
      <c r="I45" s="437"/>
    </row>
    <row r="46" spans="1:9" ht="16.5" customHeight="1">
      <c r="A46" s="415"/>
      <c r="B46" s="416"/>
    </row>
    <row r="47" spans="1:9" ht="1.5" customHeight="1">
      <c r="A47" s="415"/>
      <c r="B47" s="416"/>
    </row>
    <row r="48" spans="1:9" ht="15" customHeight="1">
      <c r="A48" s="415"/>
      <c r="B48" s="416"/>
    </row>
    <row r="49" spans="1:9" s="551" customFormat="1" ht="16.149999999999999" customHeight="1">
      <c r="A49" s="550" t="s">
        <v>596</v>
      </c>
      <c r="B49" s="220"/>
      <c r="C49" s="220" t="s">
        <v>1130</v>
      </c>
      <c r="D49" s="220"/>
      <c r="E49" s="220"/>
      <c r="F49" s="220"/>
      <c r="G49" s="220"/>
      <c r="H49" s="17"/>
      <c r="I49" s="19"/>
    </row>
    <row r="50" spans="1:9" s="551" customFormat="1" ht="13.5" customHeight="1">
      <c r="A50" s="550"/>
      <c r="B50" s="220"/>
      <c r="C50" s="19"/>
      <c r="D50" s="220"/>
      <c r="E50" s="220"/>
      <c r="F50" s="220"/>
      <c r="G50" s="220"/>
      <c r="H50" s="17"/>
      <c r="I50" s="19"/>
    </row>
    <row r="51" spans="1:9" s="551" customFormat="1" ht="18.75">
      <c r="A51" s="7" t="s">
        <v>94</v>
      </c>
      <c r="B51" s="552"/>
      <c r="C51" s="17"/>
      <c r="D51" s="229"/>
      <c r="E51" s="17"/>
      <c r="F51" s="17"/>
      <c r="G51" s="17"/>
      <c r="H51" s="17"/>
      <c r="I51" s="17"/>
    </row>
    <row r="52" spans="1:9" s="551" customFormat="1" ht="18.75">
      <c r="A52" s="7" t="s">
        <v>130</v>
      </c>
      <c r="B52" s="552"/>
      <c r="C52" s="552" t="s">
        <v>96</v>
      </c>
      <c r="D52" s="229"/>
      <c r="E52" s="17"/>
      <c r="F52" s="17"/>
      <c r="G52" s="17"/>
      <c r="H52" s="17"/>
      <c r="I52" s="17"/>
    </row>
    <row r="53" spans="1:9" s="551" customFormat="1" ht="18.75" customHeight="1">
      <c r="A53" s="7"/>
      <c r="B53" s="552"/>
      <c r="C53" s="552"/>
      <c r="D53" s="229"/>
      <c r="E53" s="17"/>
      <c r="F53" s="17"/>
      <c r="G53" s="17"/>
      <c r="H53" s="17"/>
      <c r="I53" s="17"/>
    </row>
    <row r="54" spans="1:9" s="551" customFormat="1" ht="18.75">
      <c r="A54" s="7" t="s">
        <v>1016</v>
      </c>
      <c r="B54" s="552"/>
      <c r="C54" s="552"/>
      <c r="D54" s="229"/>
      <c r="E54" s="17"/>
      <c r="F54" s="17"/>
      <c r="G54" s="17"/>
      <c r="H54" s="17"/>
      <c r="I54" s="17"/>
    </row>
    <row r="55" spans="1:9" s="551" customFormat="1" ht="17.25" customHeight="1">
      <c r="A55" s="713" t="s">
        <v>1017</v>
      </c>
      <c r="B55" s="713"/>
      <c r="C55" s="552" t="s">
        <v>97</v>
      </c>
    </row>
    <row r="56" spans="1:9" s="551" customFormat="1" ht="18">
      <c r="A56" s="553"/>
      <c r="B56" s="553"/>
    </row>
    <row r="57" spans="1:9" s="551" customFormat="1" ht="18">
      <c r="A57" s="18" t="s">
        <v>1129</v>
      </c>
      <c r="B57" s="553"/>
    </row>
    <row r="58" spans="1:9">
      <c r="A58" s="417"/>
      <c r="B58" s="417"/>
    </row>
    <row r="59" spans="1:9">
      <c r="A59" s="417"/>
      <c r="B59" s="417"/>
    </row>
  </sheetData>
  <mergeCells count="40">
    <mergeCell ref="B43:C43"/>
    <mergeCell ref="B44:C44"/>
    <mergeCell ref="B45:C45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A55:B55"/>
    <mergeCell ref="A6:C6"/>
    <mergeCell ref="B8:C8"/>
    <mergeCell ref="B26:C26"/>
    <mergeCell ref="B9:C9"/>
    <mergeCell ref="B25:C25"/>
    <mergeCell ref="B36:C36"/>
    <mergeCell ref="B27:C27"/>
    <mergeCell ref="B28:C28"/>
    <mergeCell ref="B29:C29"/>
    <mergeCell ref="B30:C30"/>
    <mergeCell ref="B12:C12"/>
    <mergeCell ref="B10:C10"/>
    <mergeCell ref="B11:C11"/>
    <mergeCell ref="B24:C24"/>
    <mergeCell ref="B13:C13"/>
  </mergeCells>
  <pageMargins left="0.70866141732283472" right="0.70866141732283472" top="0.74803149606299213" bottom="0.74803149606299213" header="0.31496062992125984" footer="0.31496062992125984"/>
  <pageSetup paperSize="9" scale="70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1DC89FFDAC4684DB262DCE45F8F3961" ma:contentTypeVersion="0" ma:contentTypeDescription="Створення нового документа." ma:contentTypeScope="" ma:versionID="83c020f26922ed63a1879982c2428808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0726173c3e9f53e106ecb31a6e2fb790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8B816113-1C5C-48BB-8073-55F3B3A293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851719-5DF9-400C-9E39-64581E07C0D3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69982E8-C3C4-4744-BE2E-EC6C4AB7EE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dc1b3-a6a6-4744-bb8f-c9b717f8a9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4EC7708-DB02-406E-9528-289F73A0D2C0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acedc1b3-a6a6-4744-bb8f-c9b717f8a9c9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14</vt:i4>
      </vt:variant>
    </vt:vector>
  </HeadingPairs>
  <TitlesOfParts>
    <vt:vector size="22" baseType="lpstr">
      <vt:lpstr>Додаток 1</vt:lpstr>
      <vt:lpstr>Додаток 2</vt:lpstr>
      <vt:lpstr>Додаток 3</vt:lpstr>
      <vt:lpstr>Додаток 4</vt:lpstr>
      <vt:lpstr>Додаток 5</vt:lpstr>
      <vt:lpstr>Додаток 6</vt:lpstr>
      <vt:lpstr>Додаток 7</vt:lpstr>
      <vt:lpstr>Додаток 8</vt:lpstr>
      <vt:lpstr>'Додаток 1'!Заголовки_для_печати</vt:lpstr>
      <vt:lpstr>'Додаток 2'!Заголовки_для_печати</vt:lpstr>
      <vt:lpstr>'Додаток 3'!Заголовки_для_печати</vt:lpstr>
      <vt:lpstr>'Додаток 4'!Заголовки_для_печати</vt:lpstr>
      <vt:lpstr>'Додаток 6'!Заголовки_для_печати</vt:lpstr>
      <vt:lpstr>'Додаток 7'!Заголовки_для_печати</vt:lpstr>
      <vt:lpstr>'Додаток 1'!Область_печати</vt:lpstr>
      <vt:lpstr>'Додаток 2'!Область_печати</vt:lpstr>
      <vt:lpstr>'Додаток 3'!Область_печати</vt:lpstr>
      <vt:lpstr>'Додаток 4'!Область_печати</vt:lpstr>
      <vt:lpstr>'Додаток 5'!Область_печати</vt:lpstr>
      <vt:lpstr>'Додаток 6'!Область_печати</vt:lpstr>
      <vt:lpstr>'Додаток 7'!Область_печати</vt:lpstr>
      <vt:lpstr>'Додаток 8'!Область_печати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Балицька Наталія</cp:lastModifiedBy>
  <cp:lastPrinted>2020-12-31T09:06:28Z</cp:lastPrinted>
  <dcterms:created xsi:type="dcterms:W3CDTF">2014-01-17T10:52:16Z</dcterms:created>
  <dcterms:modified xsi:type="dcterms:W3CDTF">2021-01-05T08:16:48Z</dcterms:modified>
</cp:coreProperties>
</file>