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ha.Kozhushko\Desktop\Зміни до бюджету - 2026\"/>
    </mc:Choice>
  </mc:AlternateContent>
  <bookViews>
    <workbookView xWindow="0" yWindow="0" windowWidth="23040" windowHeight="8616" tabRatio="744"/>
  </bookViews>
  <sheets>
    <sheet name="Додаток 4" sheetId="22" r:id="rId1"/>
  </sheets>
  <definedNames>
    <definedName name="_xlnm.Print_Titles" localSheetId="0">'Додаток 4'!$13:$13</definedName>
    <definedName name="_xlnm.Print_Area" localSheetId="0">'Додаток 4'!$A$1:$J$142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22" l="1"/>
  <c r="I62" i="22"/>
  <c r="I63" i="22"/>
  <c r="J63" i="22"/>
  <c r="I115" i="22"/>
  <c r="H115" i="22"/>
  <c r="J120" i="22"/>
  <c r="I120" i="22"/>
  <c r="H120" i="22"/>
  <c r="J126" i="22"/>
  <c r="I126" i="22"/>
  <c r="H126" i="22"/>
  <c r="H131" i="22"/>
  <c r="G128" i="22"/>
  <c r="G122" i="22"/>
  <c r="I100" i="22"/>
  <c r="J100" i="22"/>
  <c r="H100" i="22"/>
  <c r="G105" i="22"/>
  <c r="G102" i="22"/>
  <c r="H84" i="22"/>
  <c r="H73" i="22"/>
  <c r="H39" i="22"/>
  <c r="I34" i="22"/>
  <c r="J34" i="22"/>
  <c r="H34" i="22"/>
  <c r="I84" i="22"/>
  <c r="J84" i="22"/>
  <c r="G90" i="22"/>
  <c r="G89" i="22"/>
  <c r="I69" i="22"/>
  <c r="J69" i="22"/>
  <c r="H69" i="22"/>
  <c r="G72" i="22"/>
  <c r="G71" i="22"/>
  <c r="G48" i="22"/>
  <c r="G46" i="22"/>
  <c r="G44" i="22"/>
  <c r="G47" i="22"/>
  <c r="G45" i="22"/>
  <c r="G43" i="22"/>
  <c r="G37" i="22"/>
  <c r="G36" i="22"/>
  <c r="J73" i="22" l="1"/>
  <c r="I73" i="22"/>
  <c r="G69" i="22"/>
  <c r="G79" i="22"/>
  <c r="G78" i="22"/>
  <c r="J60" i="22"/>
  <c r="I60" i="22"/>
  <c r="H60" i="22"/>
  <c r="G65" i="22"/>
  <c r="G64" i="22"/>
  <c r="I39" i="22"/>
  <c r="J39" i="22"/>
  <c r="G53" i="22"/>
  <c r="G52" i="22"/>
  <c r="H57" i="22"/>
  <c r="H54" i="22"/>
  <c r="J14" i="22"/>
  <c r="I14" i="22"/>
  <c r="H14" i="22"/>
  <c r="I21" i="22"/>
  <c r="H21" i="22"/>
  <c r="I27" i="22"/>
  <c r="J27" i="22"/>
  <c r="H27" i="22"/>
  <c r="I31" i="22"/>
  <c r="J31" i="22"/>
  <c r="H31" i="22"/>
  <c r="I54" i="22"/>
  <c r="J54" i="22"/>
  <c r="I57" i="22"/>
  <c r="J57" i="22"/>
  <c r="I66" i="22"/>
  <c r="J66" i="22"/>
  <c r="H66" i="22"/>
  <c r="I80" i="22"/>
  <c r="J80" i="22"/>
  <c r="H80" i="22"/>
  <c r="I91" i="22"/>
  <c r="J91" i="22"/>
  <c r="H91" i="22"/>
  <c r="I106" i="22"/>
  <c r="J106" i="22"/>
  <c r="H106" i="22"/>
  <c r="I110" i="22"/>
  <c r="J110" i="22"/>
  <c r="H110" i="22"/>
  <c r="J115" i="22"/>
  <c r="I131" i="22"/>
  <c r="J131" i="22"/>
  <c r="G133" i="22"/>
  <c r="G130" i="22"/>
  <c r="G125" i="22"/>
  <c r="G124" i="22"/>
  <c r="G119" i="22"/>
  <c r="G118" i="22"/>
  <c r="G114" i="22"/>
  <c r="G113" i="22"/>
  <c r="G109" i="22"/>
  <c r="G104" i="22"/>
  <c r="G93" i="22"/>
  <c r="G88" i="22"/>
  <c r="G83" i="22"/>
  <c r="G82" i="22"/>
  <c r="G77" i="22"/>
  <c r="G76" i="22"/>
  <c r="G75" i="22"/>
  <c r="G68" i="22"/>
  <c r="G63" i="22"/>
  <c r="G62" i="22"/>
  <c r="G59" i="22"/>
  <c r="G56" i="22"/>
  <c r="G51" i="22"/>
  <c r="G50" i="22"/>
  <c r="G49" i="22"/>
  <c r="G42" i="22"/>
  <c r="G41" i="22"/>
  <c r="G38" i="22"/>
  <c r="G33" i="22"/>
  <c r="G91" i="22" l="1"/>
  <c r="G131" i="22"/>
  <c r="G31" i="22"/>
  <c r="G30" i="22"/>
  <c r="G29" i="22"/>
  <c r="J21" i="22"/>
  <c r="G26" i="22"/>
  <c r="G16" i="22"/>
  <c r="G27" i="22" l="1"/>
  <c r="I97" i="22" l="1"/>
  <c r="J97" i="22"/>
  <c r="H97" i="22"/>
  <c r="G99" i="22"/>
  <c r="G97" i="22" l="1"/>
  <c r="G129" i="22"/>
  <c r="G123" i="22"/>
  <c r="G117" i="22"/>
  <c r="G112" i="22"/>
  <c r="G108" i="22"/>
  <c r="G103" i="22"/>
  <c r="G100" i="22" l="1"/>
  <c r="G115" i="22"/>
  <c r="G110" i="22"/>
  <c r="G126" i="22"/>
  <c r="G106" i="22"/>
  <c r="G120" i="22"/>
  <c r="G18" i="22" l="1"/>
  <c r="G20" i="22"/>
  <c r="G25" i="22"/>
  <c r="G24" i="22"/>
  <c r="G19" i="22"/>
  <c r="G17" i="22"/>
  <c r="G96" i="22"/>
  <c r="J94" i="22"/>
  <c r="J134" i="22" s="1"/>
  <c r="I94" i="22"/>
  <c r="I134" i="22" s="1"/>
  <c r="H94" i="22"/>
  <c r="H134" i="22" s="1"/>
  <c r="G23" i="22"/>
  <c r="G57" i="22" l="1"/>
  <c r="G54" i="22"/>
  <c r="G94" i="22"/>
  <c r="G87" i="22"/>
  <c r="G80" i="22" l="1"/>
  <c r="G86" i="22"/>
  <c r="G73" i="22" l="1"/>
  <c r="G66" i="22"/>
  <c r="G60" i="22"/>
  <c r="G21" i="22"/>
  <c r="G84" i="22"/>
  <c r="G134" i="22"/>
  <c r="G14" i="22" l="1"/>
  <c r="G34" i="22"/>
  <c r="G39" i="22"/>
</calcChain>
</file>

<file path=xl/sharedStrings.xml><?xml version="1.0" encoding="utf-8"?>
<sst xmlns="http://schemas.openxmlformats.org/spreadsheetml/2006/main" count="551" uniqueCount="255">
  <si>
    <t>Загальний фонд</t>
  </si>
  <si>
    <t>Спеціальний фонд</t>
  </si>
  <si>
    <t>Всього</t>
  </si>
  <si>
    <t xml:space="preserve"> </t>
  </si>
  <si>
    <t>0990</t>
  </si>
  <si>
    <t>у тому числі бюджет розвитку</t>
  </si>
  <si>
    <t>Інші програми та заходи у сфері освіти</t>
  </si>
  <si>
    <t>всього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</si>
  <si>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</si>
  <si>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</si>
  <si>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</si>
  <si>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</si>
  <si>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</si>
  <si>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</si>
  <si>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</si>
  <si>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(грн)</t>
  </si>
  <si>
    <t>1142</t>
  </si>
  <si>
    <t xml:space="preserve">        Візи:</t>
  </si>
  <si>
    <t>Ліліана РИМАР</t>
  </si>
  <si>
    <t>3200000</t>
  </si>
  <si>
    <t>3210000</t>
  </si>
  <si>
    <t>Вікторія ДОВЖИК</t>
  </si>
  <si>
    <t>3211142</t>
  </si>
  <si>
    <t>ухвала ЛМР від 23.12.2021 № 1840</t>
  </si>
  <si>
    <t>Департамент освіти та культури Львівської міської ради</t>
  </si>
  <si>
    <t>Зміни до розподілу витрат бюджету Львівської міської територіальної громади на реалізацію місцевих/регіональних програм у 2026 році</t>
  </si>
  <si>
    <t>Програма підтримки здобуття професійної (професійно-технічної) освіти на умовах регіонального замовлення у приватному закладі “Молодіжний навчальний центр імені святого Івана Боско“</t>
  </si>
  <si>
    <t xml:space="preserve">                 Додаток 4</t>
  </si>
  <si>
    <t>Х</t>
  </si>
  <si>
    <t xml:space="preserve">Всього </t>
  </si>
  <si>
    <t>0700000</t>
  </si>
  <si>
    <t>0710000</t>
  </si>
  <si>
    <t>0712010</t>
  </si>
  <si>
    <t>2010</t>
  </si>
  <si>
    <t>0731</t>
  </si>
  <si>
    <t>Багатопрофільна стаціонарна медична допомога населенню</t>
  </si>
  <si>
    <t>рішення Львівської обласної ради від 23.02.2021 № 65</t>
  </si>
  <si>
    <t>3500000</t>
  </si>
  <si>
    <t>Управління інвестицій та проєктів департаменту економічного розвитку Львівської міської ради</t>
  </si>
  <si>
    <t>3510000</t>
  </si>
  <si>
    <t>Програма сприяння залученню інвестицій до Львівської міської територіальної громади на 2024-2026 роки</t>
  </si>
  <si>
    <t>ухвала ЛМР від 28.11.2024 № 5593</t>
  </si>
  <si>
    <t>0600000</t>
  </si>
  <si>
    <t>Управління освітньої інфраструктури департаменту освіти та культури Львівської міської ради</t>
  </si>
  <si>
    <t>0610000</t>
  </si>
  <si>
    <t>0613132</t>
  </si>
  <si>
    <t>Створення умов для творчого, інтелектуального, духовного та фізичного розвитку дітей та молоді за місцем їх проживання</t>
  </si>
  <si>
    <t>Програма розвитку установ дитячо-юнацьких та молодіжних клубів Львівської міської територіальної громади на 2022-2025 роки</t>
  </si>
  <si>
    <t>ухвала ЛМР від 17.02.2022 № 2010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</si>
  <si>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</si>
  <si>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</si>
  <si>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з оздоровлення та відпочинку дітей Львівської міської територіальної громади на 2022-2025 роки</t>
  </si>
  <si>
    <t>ухвала ЛМР від 17.02.2022 № 2009</t>
  </si>
  <si>
    <t>0712152</t>
  </si>
  <si>
    <t>2152</t>
  </si>
  <si>
    <t>0763</t>
  </si>
  <si>
    <t>Інші програми та заходи у сфері охорони здоров'я</t>
  </si>
  <si>
    <t>Міська програма діагностики, протезування та реабілітації глухих та слабочуючих дітей, у тому числі з вадами мовлення на 2021-2025 роки</t>
  </si>
  <si>
    <t>ухвала ЛМР від 30.11.2021 № 1709</t>
  </si>
  <si>
    <t>3517700</t>
  </si>
  <si>
    <t>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</si>
  <si>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</si>
  <si>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</si>
  <si>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підтримки здобуття професійної освіти у приватному закладі "Молодіжний навчальний центр імені святого Івана Боско</t>
  </si>
  <si>
    <t>Програма з оздоровлення та відпочинку дітей Львівської міської територіальної громади на 2022-2030 роки</t>
  </si>
  <si>
    <t>Міська програма діагностики, протезування та реабілітації глухих та слабочуючих дітей, у тому числі з вадами мовлення</t>
  </si>
  <si>
    <t>Управління охорони здоров'я департаменту гуманітарної політики Львівської міської ради</t>
  </si>
  <si>
    <t>4100000</t>
  </si>
  <si>
    <t>Галицька районна адміністрація Львівської міської ради</t>
  </si>
  <si>
    <t>4110000</t>
  </si>
  <si>
    <t>4116090</t>
  </si>
  <si>
    <t>6090</t>
  </si>
  <si>
    <t>0640</t>
  </si>
  <si>
    <t>Інша діяльність у сфері житлово-комунального господарства</t>
  </si>
  <si>
    <t>4200000</t>
  </si>
  <si>
    <t>Залізнична районна адміністрація Львівської міської ради</t>
  </si>
  <si>
    <t>4210000</t>
  </si>
  <si>
    <t>4216090</t>
  </si>
  <si>
    <t>4300000</t>
  </si>
  <si>
    <t>Личаківська районна адміністрація Львівської міської ради</t>
  </si>
  <si>
    <t>4310000</t>
  </si>
  <si>
    <t>4316090</t>
  </si>
  <si>
    <t>4400000</t>
  </si>
  <si>
    <t>Франківська районна адміністрація Львівської міської ради</t>
  </si>
  <si>
    <t>4410000</t>
  </si>
  <si>
    <t>4416090</t>
  </si>
  <si>
    <t>4500000</t>
  </si>
  <si>
    <t>Шевченківська районна адміністрація Львівської міської ради</t>
  </si>
  <si>
    <t>4510000</t>
  </si>
  <si>
    <t>4516090</t>
  </si>
  <si>
    <t>4600000</t>
  </si>
  <si>
    <t>Сихівська районна адміністрація Львівської міської ради</t>
  </si>
  <si>
    <t>4610000</t>
  </si>
  <si>
    <t>4616090</t>
  </si>
  <si>
    <t>ухвала ЛМР від 23.10.2025 № 6926</t>
  </si>
  <si>
    <t>Програма стимулювання та популяризації професії двірника / прибиральника на 2025‒2026 роки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</si>
  <si>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</si>
  <si>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</si>
  <si>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</si>
  <si>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Комплексна програма співпраці виконавчих органів Львівської міської ради з органами державної влади</t>
  </si>
  <si>
    <t>ухвала ЛМР від 28.11.2024 № 5590</t>
  </si>
  <si>
    <t>3719800</t>
  </si>
  <si>
    <t>3700000</t>
  </si>
  <si>
    <t>Департамент фінансової політики Львівської міської ради</t>
  </si>
  <si>
    <t>3710000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</si>
  <si>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</si>
  <si>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</si>
  <si>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</si>
  <si>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Стратегія розвитку Львівської міської територіальної громади на 2026-2028 роки</t>
  </si>
  <si>
    <t>ухвала ЛМР від 08.02.2024 № 4301</t>
  </si>
  <si>
    <t>0712170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</si>
  <si>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</si>
  <si>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</si>
  <si>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0800000</t>
  </si>
  <si>
    <t>Управління соціального захисту департаменту гуманітарної політики Львівської міської ради</t>
  </si>
  <si>
    <t>0810000</t>
  </si>
  <si>
    <t>0814083</t>
  </si>
  <si>
    <t>4083</t>
  </si>
  <si>
    <t>0829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</si>
  <si>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</si>
  <si>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0817330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</si>
  <si>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</si>
  <si>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</si>
  <si>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</si>
  <si>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1000000</t>
  </si>
  <si>
    <t xml:space="preserve">Управління культури департаменту освіти та культури Львівської міської ради </t>
  </si>
  <si>
    <t>1010000</t>
  </si>
  <si>
    <t>Управління культури департаменту освіти та культури Львівської міської ради</t>
  </si>
  <si>
    <t>1014083</t>
  </si>
  <si>
    <t>1100000</t>
  </si>
  <si>
    <t>Офіс спорту Львівської міської ради</t>
  </si>
  <si>
    <t>1110000</t>
  </si>
  <si>
    <t>1115070</t>
  </si>
  <si>
    <t>5070</t>
  </si>
  <si>
    <t>0810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</si>
  <si>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</si>
  <si>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1200000</t>
  </si>
  <si>
    <t>Департамент житлового господарства та інфраструктури Львівської міської ради</t>
  </si>
  <si>
    <t>1210000</t>
  </si>
  <si>
    <t>1211300</t>
  </si>
  <si>
    <t>1214083</t>
  </si>
  <si>
    <t>1216091</t>
  </si>
  <si>
    <t>6091</t>
  </si>
  <si>
    <t>1217330</t>
  </si>
  <si>
    <t>1217480</t>
  </si>
  <si>
    <t>7480</t>
  </si>
  <si>
    <t>0456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</si>
  <si>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</si>
  <si>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1400000</t>
  </si>
  <si>
    <t>Управління екології та природних ресурсів департаменту природних ресурсів та будівництва Львівської міської ради</t>
  </si>
  <si>
    <t>1410000</t>
  </si>
  <si>
    <t>1416091</t>
  </si>
  <si>
    <t>1800000</t>
  </si>
  <si>
    <t>Офіс охорони культурної спадщини Львівської міської ради</t>
  </si>
  <si>
    <t>1810000</t>
  </si>
  <si>
    <t>1814083</t>
  </si>
  <si>
    <t>1900000</t>
  </si>
  <si>
    <t>Департамент міської мобільності та вуличної інфраструктури Львівської міської ради</t>
  </si>
  <si>
    <t>1910000</t>
  </si>
  <si>
    <t>1917330</t>
  </si>
  <si>
    <t>1917480</t>
  </si>
  <si>
    <t>2500000</t>
  </si>
  <si>
    <t>Офіс молодіжної столиці Європи Львівської міської ради</t>
  </si>
  <si>
    <t>2510000</t>
  </si>
  <si>
    <t>2514083</t>
  </si>
  <si>
    <t>2700000</t>
  </si>
  <si>
    <t xml:space="preserve"> Департамент економічного розвитку Львівської міської ради</t>
  </si>
  <si>
    <t>2710000</t>
  </si>
  <si>
    <t>2711300</t>
  </si>
  <si>
    <t>2713250</t>
  </si>
  <si>
    <t>3250</t>
  </si>
  <si>
    <t>1090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</si>
  <si>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</si>
  <si>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2717330</t>
  </si>
  <si>
    <t>2800000</t>
  </si>
  <si>
    <t>Департамент природних ресурсів та будівництва Львівської міської ради</t>
  </si>
  <si>
    <t>2810000</t>
  </si>
  <si>
    <t>2816091</t>
  </si>
  <si>
    <t>2817330</t>
  </si>
  <si>
    <t>3211300</t>
  </si>
  <si>
    <t>3400000</t>
  </si>
  <si>
    <t>Управління адміністрування послуг департаменту гуманітарної політики Львівської міської ради</t>
  </si>
  <si>
    <t>3410000</t>
  </si>
  <si>
    <t>3270</t>
  </si>
  <si>
    <t>1030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</si>
  <si>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</si>
  <si>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4116091</t>
  </si>
  <si>
    <t>4216091</t>
  </si>
  <si>
    <t>4316091</t>
  </si>
  <si>
    <t>4416091</t>
  </si>
  <si>
    <t>4414083</t>
  </si>
  <si>
    <t>4516091</t>
  </si>
  <si>
    <t>4616091</t>
  </si>
  <si>
    <t>4700000</t>
  </si>
  <si>
    <t>Офіс агломерації та розвитку громад Львівської міської ради</t>
  </si>
  <si>
    <t>4710000</t>
  </si>
  <si>
    <t>4717330</t>
  </si>
  <si>
    <t>4517480</t>
  </si>
  <si>
    <t>1217670</t>
  </si>
  <si>
    <t>7670</t>
  </si>
  <si>
    <t>Внески до статутного капіталу суб'єктів господарювання</t>
  </si>
  <si>
    <t>Програма здійснення Львівською міською радою внесків до статутних капіталів комунальних підприємств, установ та організацій у 2017 – 2025 роках</t>
  </si>
  <si>
    <t>ухвала ЛМР від 26.12.2016 № 1356</t>
  </si>
  <si>
    <t>Програма здійснення Львівською міською радою внесків до статутних капіталів комунальних підприємств, установ та організацій у 2017 – 2028 роках</t>
  </si>
  <si>
    <t>1917670</t>
  </si>
  <si>
    <t>2717670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</si>
  <si>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</si>
  <si>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</si>
  <si>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</si>
  <si>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Програма з організації та проведення Всеукраїнських змагань "Ігри Незламних" (UNBROKEN GAMES) на 2026-2028 роки</t>
  </si>
  <si>
    <t>ухвала ЛМР</t>
  </si>
  <si>
    <t>ухвала ЛМР від 18.12.2025 № 7273</t>
  </si>
  <si>
    <t>1216012</t>
  </si>
  <si>
    <t>6012</t>
  </si>
  <si>
    <t>0620</t>
  </si>
  <si>
    <t>Забезпечення діяльності з виробництва, транспортування, постачання теплової енергії</t>
  </si>
  <si>
    <t>Програма підтримки діяльності ЛМКП "Львівтеплоенерго" у сфері виробництва, транспортування та постачання теплової енергії, надання послуг з постачання теплової енергії та постачання гарячої води</t>
  </si>
  <si>
    <t>1216013</t>
  </si>
  <si>
    <t>6013</t>
  </si>
  <si>
    <t>Забезпечення діяльності водопровідно-каналізаційного господарства</t>
  </si>
  <si>
    <t>Програма підтримки діяльності ЛМКП "Львівводоканал" у сфері надання послуг із централізованого водопостачання та  централізованого водовідведення</t>
  </si>
  <si>
    <t xml:space="preserve">ухвала ЛМР </t>
  </si>
  <si>
    <t>Забезпечення діяльності водопровідно-каналізаційного господарств</t>
  </si>
  <si>
    <t>ухвала ЛМР від 18.12.2025 № 7305</t>
  </si>
  <si>
    <t>ухвала ЛМР від 18.12.2025 № 7306</t>
  </si>
  <si>
    <t>Програма підтримки діяльності ЛМКП "Львівводоканал" у сфері надання послуг із централізованого водопостачання та централізованого водовідведення</t>
  </si>
  <si>
    <t>2600000</t>
  </si>
  <si>
    <t>Управління туризму департаменту економічного розвитку Львівської міської ради</t>
  </si>
  <si>
    <t>2610000</t>
  </si>
  <si>
    <t>2617622</t>
  </si>
  <si>
    <t>7622</t>
  </si>
  <si>
    <t>0470</t>
  </si>
  <si>
    <t>Реалізація програм і заходів в галузі туризму та курортів</t>
  </si>
  <si>
    <t>Програма розвитку туристичної галузі на території Львівської міської територіальної громади на 2026-2028 роки</t>
  </si>
  <si>
    <t>ухвала ЛМР від 18.12.2025 № 7286</t>
  </si>
  <si>
    <t>3214082</t>
  </si>
  <si>
    <t>4082</t>
  </si>
  <si>
    <t>Інші заходи в галузі культури і мистецтва</t>
  </si>
  <si>
    <t>Програма "Відповідальність бути / Responsibility to Be" на 2025-2030 роки</t>
  </si>
  <si>
    <t>ухвала ЛМР від 18.12.2025 № 7245</t>
  </si>
  <si>
    <t>Програма розвитку установ дитячо-юнацьких та молодіжних клубів Львівської міської територіальної громади на 2022-2030 роки</t>
  </si>
  <si>
    <t>4113250</t>
  </si>
  <si>
    <t>4117330</t>
  </si>
  <si>
    <t>4513250</t>
  </si>
  <si>
    <t>4613250</t>
  </si>
  <si>
    <t xml:space="preserve">        Схвалено </t>
  </si>
  <si>
    <t>рішенням виконкому</t>
  </si>
  <si>
    <t>від ______________ № _______</t>
  </si>
  <si>
    <t>Керуючий справами виконавчого комітету</t>
  </si>
  <si>
    <t>Євген БОЙКО</t>
  </si>
  <si>
    <t>Директорка департаменту фінансової політики</t>
  </si>
  <si>
    <t xml:space="preserve">Заступниця директора департаменту фінансової </t>
  </si>
  <si>
    <t>політики - начальниця управління бюджету</t>
  </si>
  <si>
    <t>Комплексна програма підтримки галузі охорони здоров'я Львівської області на 2021-2025 роки (з продовженням реалізації у 2026 році)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</si>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</sst>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р_._-;\-* #,##0.00_р_._-;_-* &quot;-&quot;??_р_._-;_-@_-"/>
    <numFmt numFmtId="165" formatCode="#,##0.0"/>
    <numFmt numFmtId="166" formatCode="_-* #,##0.00_₴_-;\-* #,##0.00_₴_-;_-* &quot;-&quot;??_₴_-;_-@_-"/>
  </numFmts>
  <fonts count="3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5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sz val="20"/>
      <name val="Arial"/>
      <family val="2"/>
      <charset val="204"/>
    </font>
    <font>
      <sz val="20"/>
      <name val="Times New Roman"/>
      <family val="1"/>
      <charset val="204"/>
    </font>
    <font>
      <i/>
      <sz val="12"/>
      <color theme="1"/>
      <name val="Arial"/>
      <family val="2"/>
      <charset val="204"/>
    </font>
    <font>
      <b/>
      <sz val="2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top"/>
    </xf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8">
    <xf numFmtId="0" fontId="0" fillId="0" borderId="0" xfId="0"/>
    <xf numFmtId="0" fontId="13" fillId="0" borderId="0" xfId="0" applyFont="1"/>
    <xf numFmtId="0" fontId="16" fillId="0" borderId="0" xfId="0" applyFont="1"/>
    <xf numFmtId="0" fontId="18" fillId="0" borderId="0" xfId="0" applyFont="1"/>
    <xf numFmtId="1" fontId="18" fillId="0" borderId="0" xfId="0" applyNumberFormat="1" applyFont="1"/>
    <xf numFmtId="3" fontId="13" fillId="0" borderId="0" xfId="0" applyNumberFormat="1" applyFont="1"/>
    <xf numFmtId="3" fontId="16" fillId="0" borderId="0" xfId="0" applyNumberFormat="1" applyFont="1"/>
    <xf numFmtId="0" fontId="13" fillId="0" borderId="0" xfId="0" applyFont="1" applyAlignment="1">
      <alignment horizontal="center"/>
    </xf>
    <xf numFmtId="1" fontId="18" fillId="0" borderId="0" xfId="0" applyNumberFormat="1" applyFont="1" applyAlignment="1">
      <alignment horizontal="right" vertical="top"/>
    </xf>
    <xf numFmtId="165" fontId="17" fillId="0" borderId="0" xfId="0" applyNumberFormat="1" applyFont="1"/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0" fontId="17" fillId="0" borderId="0" xfId="0" applyFont="1"/>
    <xf numFmtId="3" fontId="19" fillId="0" borderId="0" xfId="0" applyNumberFormat="1" applyFont="1" applyAlignment="1">
      <alignment horizontal="center"/>
    </xf>
    <xf numFmtId="165" fontId="16" fillId="0" borderId="0" xfId="0" applyNumberFormat="1" applyFont="1"/>
    <xf numFmtId="0" fontId="16" fillId="0" borderId="0" xfId="0" applyFont="1" applyAlignment="1">
      <alignment horizontal="center"/>
    </xf>
    <xf numFmtId="165" fontId="13" fillId="0" borderId="0" xfId="0" applyNumberFormat="1" applyFont="1"/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3" fontId="18" fillId="0" borderId="0" xfId="0" applyNumberFormat="1" applyFont="1"/>
    <xf numFmtId="0" fontId="20" fillId="0" borderId="0" xfId="51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7" fillId="23" borderId="0" xfId="0" applyFont="1" applyFill="1" applyAlignment="1">
      <alignment horizontal="center" vertical="top" wrapText="1"/>
    </xf>
    <xf numFmtId="0" fontId="19" fillId="23" borderId="0" xfId="0" applyFont="1" applyFill="1" applyAlignment="1">
      <alignment horizontal="center" vertical="top" wrapText="1"/>
    </xf>
    <xf numFmtId="0" fontId="17" fillId="23" borderId="6" xfId="0" applyFont="1" applyFill="1" applyBorder="1" applyAlignment="1">
      <alignment horizontal="center"/>
    </xf>
    <xf numFmtId="0" fontId="13" fillId="23" borderId="6" xfId="0" applyFont="1" applyFill="1" applyBorder="1" applyAlignment="1">
      <alignment horizontal="center"/>
    </xf>
    <xf numFmtId="0" fontId="16" fillId="23" borderId="0" xfId="0" applyFont="1" applyFill="1" applyAlignment="1">
      <alignment horizontal="center"/>
    </xf>
    <xf numFmtId="0" fontId="13" fillId="23" borderId="0" xfId="0" applyFont="1" applyFill="1" applyAlignment="1">
      <alignment horizontal="center"/>
    </xf>
    <xf numFmtId="3" fontId="16" fillId="23" borderId="0" xfId="0" applyNumberFormat="1" applyFont="1" applyFill="1" applyAlignment="1">
      <alignment horizontal="center" vertical="top"/>
    </xf>
    <xf numFmtId="0" fontId="16" fillId="23" borderId="5" xfId="0" applyFont="1" applyFill="1" applyBorder="1" applyAlignment="1">
      <alignment horizontal="center" vertical="top" wrapText="1"/>
    </xf>
    <xf numFmtId="3" fontId="16" fillId="23" borderId="5" xfId="0" applyNumberFormat="1" applyFont="1" applyFill="1" applyBorder="1" applyAlignment="1">
      <alignment horizontal="center" vertical="top" wrapText="1"/>
    </xf>
    <xf numFmtId="0" fontId="16" fillId="23" borderId="5" xfId="0" applyFont="1" applyFill="1" applyBorder="1" applyAlignment="1">
      <alignment horizontal="center" vertical="center" wrapText="1"/>
    </xf>
    <xf numFmtId="3" fontId="16" fillId="23" borderId="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right"/>
    </xf>
    <xf numFmtId="1" fontId="20" fillId="0" borderId="0" xfId="0" applyNumberFormat="1" applyFont="1" applyAlignment="1">
      <alignment horizontal="left"/>
    </xf>
    <xf numFmtId="3" fontId="20" fillId="0" borderId="0" xfId="0" applyNumberFormat="1" applyFont="1"/>
    <xf numFmtId="1" fontId="20" fillId="0" borderId="0" xfId="0" applyNumberFormat="1" applyFont="1"/>
    <xf numFmtId="49" fontId="23" fillId="23" borderId="5" xfId="0" applyNumberFormat="1" applyFont="1" applyFill="1" applyBorder="1" applyAlignment="1">
      <alignment horizontal="center" vertical="top"/>
    </xf>
    <xf numFmtId="0" fontId="23" fillId="23" borderId="5" xfId="0" applyFont="1" applyFill="1" applyBorder="1" applyAlignment="1">
      <alignment horizontal="center" vertical="top" wrapText="1"/>
    </xf>
    <xf numFmtId="0" fontId="24" fillId="23" borderId="5" xfId="0" applyFont="1" applyFill="1" applyBorder="1" applyAlignment="1">
      <alignment horizontal="left" vertical="top" wrapText="1"/>
    </xf>
    <xf numFmtId="0" fontId="24" fillId="23" borderId="5" xfId="0" applyFont="1" applyFill="1" applyBorder="1" applyAlignment="1">
      <alignment horizontal="center" vertical="top" wrapText="1"/>
    </xf>
    <xf numFmtId="3" fontId="23" fillId="23" borderId="5" xfId="0" applyNumberFormat="1" applyFont="1" applyFill="1" applyBorder="1" applyAlignment="1">
      <alignment horizontal="center" vertical="top"/>
    </xf>
    <xf numFmtId="0" fontId="23" fillId="23" borderId="5" xfId="0" applyFont="1" applyFill="1" applyBorder="1" applyAlignment="1">
      <alignment horizontal="left" vertical="top" wrapText="1"/>
    </xf>
    <xf numFmtId="3" fontId="24" fillId="23" borderId="5" xfId="0" applyNumberFormat="1" applyFont="1" applyFill="1" applyBorder="1" applyAlignment="1">
      <alignment horizontal="center" vertical="top"/>
    </xf>
    <xf numFmtId="3" fontId="24" fillId="23" borderId="5" xfId="47" applyNumberFormat="1" applyFont="1" applyFill="1" applyBorder="1" applyAlignment="1">
      <alignment horizontal="center" vertical="top"/>
    </xf>
    <xf numFmtId="49" fontId="24" fillId="23" borderId="5" xfId="0" applyNumberFormat="1" applyFont="1" applyFill="1" applyBorder="1" applyAlignment="1">
      <alignment horizontal="center" vertical="top"/>
    </xf>
    <xf numFmtId="0" fontId="24" fillId="23" borderId="5" xfId="0" applyFont="1" applyFill="1" applyBorder="1" applyAlignment="1">
      <alignment vertical="top" wrapText="1"/>
    </xf>
    <xf numFmtId="49" fontId="23" fillId="0" borderId="5" xfId="0" applyNumberFormat="1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165" fontId="24" fillId="0" borderId="5" xfId="47" applyNumberFormat="1" applyFont="1" applyBorder="1">
      <alignment vertical="top"/>
    </xf>
    <xf numFmtId="165" fontId="24" fillId="0" borderId="5" xfId="47" applyNumberFormat="1" applyFont="1" applyBorder="1" applyAlignment="1">
      <alignment horizontal="center" vertical="top"/>
    </xf>
    <xf numFmtId="3" fontId="23" fillId="0" borderId="5" xfId="0" applyNumberFormat="1" applyFont="1" applyBorder="1" applyAlignment="1">
      <alignment horizontal="center" vertical="top"/>
    </xf>
    <xf numFmtId="0" fontId="23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center" vertical="top" wrapText="1"/>
    </xf>
    <xf numFmtId="3" fontId="24" fillId="0" borderId="5" xfId="0" applyNumberFormat="1" applyFont="1" applyBorder="1" applyAlignment="1">
      <alignment horizontal="center" vertical="top"/>
    </xf>
    <xf numFmtId="3" fontId="24" fillId="0" borderId="5" xfId="47" applyNumberFormat="1" applyFont="1" applyBorder="1" applyAlignment="1">
      <alignment horizontal="center" vertical="top"/>
    </xf>
    <xf numFmtId="4" fontId="23" fillId="0" borderId="5" xfId="0" applyNumberFormat="1" applyFont="1" applyBorder="1" applyAlignment="1">
      <alignment horizontal="center" vertical="top"/>
    </xf>
    <xf numFmtId="49" fontId="24" fillId="0" borderId="5" xfId="0" applyNumberFormat="1" applyFont="1" applyBorder="1" applyAlignment="1">
      <alignment horizontal="center" vertical="top"/>
    </xf>
    <xf numFmtId="0" fontId="24" fillId="0" borderId="5" xfId="0" applyFont="1" applyBorder="1" applyAlignment="1">
      <alignment vertical="top" wrapText="1"/>
    </xf>
    <xf numFmtId="49" fontId="23" fillId="0" borderId="5" xfId="0" applyNumberFormat="1" applyFont="1" applyBorder="1" applyAlignment="1">
      <alignment horizontal="center" vertical="top" wrapText="1"/>
    </xf>
    <xf numFmtId="4" fontId="23" fillId="0" borderId="5" xfId="47" applyNumberFormat="1" applyFont="1" applyBorder="1" applyAlignment="1">
      <alignment horizontal="center" vertical="top" wrapText="1"/>
    </xf>
    <xf numFmtId="3" fontId="23" fillId="0" borderId="5" xfId="47" applyNumberFormat="1" applyFont="1" applyBorder="1" applyAlignment="1">
      <alignment horizontal="center" vertical="top" wrapText="1"/>
    </xf>
    <xf numFmtId="4" fontId="24" fillId="0" borderId="5" xfId="47" applyNumberFormat="1" applyFont="1" applyBorder="1" applyAlignment="1">
      <alignment horizontal="center" vertical="top" wrapText="1"/>
    </xf>
    <xf numFmtId="3" fontId="24" fillId="0" borderId="5" xfId="47" applyNumberFormat="1" applyFont="1" applyBorder="1" applyAlignment="1">
      <alignment horizontal="center" vertical="top" wrapText="1"/>
    </xf>
    <xf numFmtId="49" fontId="24" fillId="23" borderId="5" xfId="0" applyNumberFormat="1" applyFont="1" applyFill="1" applyBorder="1" applyAlignment="1">
      <alignment horizontal="center" vertical="top" wrapText="1"/>
    </xf>
    <xf numFmtId="49" fontId="23" fillId="23" borderId="5" xfId="0" applyNumberFormat="1" applyFont="1" applyFill="1" applyBorder="1" applyAlignment="1">
      <alignment horizontal="center" vertical="top" wrapText="1"/>
    </xf>
    <xf numFmtId="0" fontId="26" fillId="0" borderId="0" xfId="0" applyFont="1" applyAlignment="1">
      <alignment horizontal="left"/>
    </xf>
    <xf numFmtId="0" fontId="26" fillId="0" borderId="0" xfId="51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/>
    <xf numFmtId="0" fontId="26" fillId="0" borderId="0" xfId="51" applyFont="1" applyAlignment="1">
      <alignment horizontal="right" vertical="center"/>
    </xf>
    <xf numFmtId="4" fontId="23" fillId="23" borderId="5" xfId="0" applyNumberFormat="1" applyFont="1" applyFill="1" applyBorder="1" applyAlignment="1">
      <alignment horizontal="center" vertical="top"/>
    </xf>
    <xf numFmtId="3" fontId="23" fillId="23" borderId="5" xfId="47" applyNumberFormat="1" applyFont="1" applyFill="1" applyBorder="1" applyAlignment="1">
      <alignment horizontal="center" vertical="top"/>
    </xf>
    <xf numFmtId="4" fontId="23" fillId="23" borderId="5" xfId="47" applyNumberFormat="1" applyFont="1" applyFill="1" applyBorder="1" applyAlignment="1">
      <alignment horizontal="center" vertical="top"/>
    </xf>
    <xf numFmtId="4" fontId="24" fillId="23" borderId="5" xfId="0" applyNumberFormat="1" applyFont="1" applyFill="1" applyBorder="1" applyAlignment="1">
      <alignment horizontal="center" vertical="top"/>
    </xf>
    <xf numFmtId="49" fontId="28" fillId="23" borderId="5" xfId="0" applyNumberFormat="1" applyFont="1" applyFill="1" applyBorder="1" applyAlignment="1">
      <alignment horizontal="center" vertical="top"/>
    </xf>
    <xf numFmtId="0" fontId="28" fillId="23" borderId="5" xfId="0" applyFont="1" applyFill="1" applyBorder="1" applyAlignment="1">
      <alignment vertical="top" wrapText="1"/>
    </xf>
    <xf numFmtId="0" fontId="28" fillId="23" borderId="5" xfId="0" applyFont="1" applyFill="1" applyBorder="1" applyAlignment="1">
      <alignment horizontal="center" vertical="top" wrapText="1"/>
    </xf>
    <xf numFmtId="165" fontId="24" fillId="23" borderId="5" xfId="47" applyNumberFormat="1" applyFont="1" applyFill="1" applyBorder="1">
      <alignment vertical="top"/>
    </xf>
    <xf numFmtId="165" fontId="24" fillId="23" borderId="5" xfId="47" applyNumberFormat="1" applyFont="1" applyFill="1" applyBorder="1" applyAlignment="1">
      <alignment horizontal="center" vertical="top"/>
    </xf>
    <xf numFmtId="2" fontId="24" fillId="23" borderId="5" xfId="0" applyNumberFormat="1" applyFont="1" applyFill="1" applyBorder="1" applyAlignment="1">
      <alignment horizontal="left" vertical="top" wrapText="1"/>
    </xf>
    <xf numFmtId="2" fontId="24" fillId="23" borderId="5" xfId="0" applyNumberFormat="1" applyFont="1" applyFill="1" applyBorder="1" applyAlignment="1">
      <alignment horizontal="center" vertical="top" wrapText="1"/>
    </xf>
    <xf numFmtId="0" fontId="23" fillId="23" borderId="5" xfId="0" applyFont="1" applyFill="1" applyBorder="1" applyAlignment="1">
      <alignment vertical="top" wrapText="1"/>
    </xf>
    <xf numFmtId="49" fontId="24" fillId="23" borderId="8" xfId="0" applyNumberFormat="1" applyFont="1" applyFill="1" applyBorder="1" applyAlignment="1">
      <alignment horizontal="center" vertical="top"/>
    </xf>
    <xf numFmtId="0" fontId="24" fillId="23" borderId="0" xfId="0" applyFont="1" applyFill="1" applyAlignment="1">
      <alignment horizontal="left" vertical="top" wrapText="1"/>
    </xf>
    <xf numFmtId="0" fontId="16" fillId="23" borderId="5" xfId="0" applyFont="1" applyFill="1" applyBorder="1" applyAlignment="1">
      <alignment horizontal="center" vertical="top" wrapText="1"/>
    </xf>
    <xf numFmtId="0" fontId="13" fillId="23" borderId="5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left"/>
    </xf>
    <xf numFmtId="2" fontId="26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16" fillId="23" borderId="7" xfId="0" applyFont="1" applyFill="1" applyBorder="1" applyAlignment="1">
      <alignment horizontal="center" vertical="top"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9" fillId="0" borderId="0" xfId="0" applyFont="1" applyAlignment="1">
      <alignment horizontal="center" vertical="top" wrapText="1"/>
    </xf>
    <xf numFmtId="0" fontId="16" fillId="23" borderId="6" xfId="0" applyFont="1" applyFill="1" applyBorder="1" applyAlignment="1">
      <alignment horizontal="center" wrapText="1"/>
    </xf>
  </cellXfs>
  <cellStyles count="7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7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Итог" xfId="48"/>
    <cellStyle name="Нейтральный" xfId="49"/>
    <cellStyle name="Обычный 11 4" xfId="50"/>
    <cellStyle name="Обычный 2" xfId="51"/>
    <cellStyle name="Обычный 2 2" xfId="59"/>
    <cellStyle name="Обычный 3" xfId="56"/>
    <cellStyle name="Плохой" xfId="52"/>
    <cellStyle name="Пояснение" xfId="53"/>
    <cellStyle name="Примечание" xfId="54"/>
    <cellStyle name="Стиль 1" xfId="55"/>
    <cellStyle name="Финансовый 2" xfId="58"/>
    <cellStyle name="Финансовый 2 2" xfId="65"/>
    <cellStyle name="Финансовый 2 2 2" xfId="62"/>
    <cellStyle name="Финансовый 2 2 2 2" xfId="66"/>
    <cellStyle name="Финансовый 2 3" xfId="61"/>
    <cellStyle name="Финансовый 3" xfId="69"/>
    <cellStyle name="Фінансовий 2" xfId="63"/>
    <cellStyle name="Фінансовий 2 2" xfId="67"/>
    <cellStyle name="Фінансовий 3" xfId="60"/>
    <cellStyle name="Фінансовий 3 2" xfId="64"/>
    <cellStyle name="Фінансовий 4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83</xdr:row>
      <xdr:rowOff>0</xdr:rowOff>
    </xdr:from>
    <xdr:to>
      <xdr:col>5</xdr:col>
      <xdr:colOff>7620</xdr:colOff>
      <xdr:row>83</xdr:row>
      <xdr:rowOff>7620</xdr:rowOff>
    </xdr:to>
    <xdr:pic>
      <xdr:nvPicPr>
        <xdr:cNvPr id="2" name="Рисунок 1" descr="https://www8.city-adm.lviv.ua/icons/ecblank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6291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83</xdr:row>
      <xdr:rowOff>0</xdr:rowOff>
    </xdr:from>
    <xdr:ext cx="7620" cy="7620"/>
    <xdr:pic>
      <xdr:nvPicPr>
        <xdr:cNvPr id="3" name="Рисунок 2" descr="https://www8.city-adm.lviv.ua/icons/ecblank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73050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4" name="Рисунок 3" descr="https://www8.city-adm.lviv.ua/icons/ecblank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333994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0</xdr:rowOff>
    </xdr:from>
    <xdr:ext cx="7620" cy="7620"/>
    <xdr:pic>
      <xdr:nvPicPr>
        <xdr:cNvPr id="5" name="Рисунок 4" descr="https://www8.city-adm.lviv.ua/icons/ecblank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49265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83</xdr:row>
      <xdr:rowOff>0</xdr:rowOff>
    </xdr:from>
    <xdr:to>
      <xdr:col>5</xdr:col>
      <xdr:colOff>7620</xdr:colOff>
      <xdr:row>83</xdr:row>
      <xdr:rowOff>7620</xdr:rowOff>
    </xdr:to>
    <xdr:pic>
      <xdr:nvPicPr>
        <xdr:cNvPr id="6" name="Рисунок 5" descr="https://www8.city-adm.lviv.ua/icons/ecblank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5532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83</xdr:row>
      <xdr:rowOff>0</xdr:rowOff>
    </xdr:from>
    <xdr:ext cx="7620" cy="7620"/>
    <xdr:pic>
      <xdr:nvPicPr>
        <xdr:cNvPr id="7" name="Рисунок 6" descr="https://www8.city-adm.lviv.ua/icons/ecblank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8" name="Рисунок 7" descr="https://www8.city-adm.lviv.ua/icons/ecblank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0</xdr:rowOff>
    </xdr:from>
    <xdr:ext cx="7620" cy="7620"/>
    <xdr:pic>
      <xdr:nvPicPr>
        <xdr:cNvPr id="9" name="Рисунок 8" descr="https://www8.city-adm.lviv.ua/icons/ecblank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43051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83</xdr:row>
      <xdr:rowOff>0</xdr:rowOff>
    </xdr:from>
    <xdr:to>
      <xdr:col>5</xdr:col>
      <xdr:colOff>7620</xdr:colOff>
      <xdr:row>83</xdr:row>
      <xdr:rowOff>7620</xdr:rowOff>
    </xdr:to>
    <xdr:pic>
      <xdr:nvPicPr>
        <xdr:cNvPr id="10" name="Рисунок 9" descr="https://www8.city-adm.lviv.ua/icons/ecblank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992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83</xdr:row>
      <xdr:rowOff>0</xdr:rowOff>
    </xdr:from>
    <xdr:ext cx="7620" cy="7620"/>
    <xdr:pic>
      <xdr:nvPicPr>
        <xdr:cNvPr id="11" name="Рисунок 10" descr="https://www8.city-adm.lviv.ua/icons/ecblank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440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134</xdr:row>
      <xdr:rowOff>0</xdr:rowOff>
    </xdr:from>
    <xdr:to>
      <xdr:col>5</xdr:col>
      <xdr:colOff>7620</xdr:colOff>
      <xdr:row>134</xdr:row>
      <xdr:rowOff>7620</xdr:rowOff>
    </xdr:to>
    <xdr:pic>
      <xdr:nvPicPr>
        <xdr:cNvPr id="20" name="Рисунок 19" descr="https://www8.city-adm.lviv.ua/icons/ecblank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134</xdr:row>
      <xdr:rowOff>0</xdr:rowOff>
    </xdr:from>
    <xdr:ext cx="7620" cy="7620"/>
    <xdr:pic>
      <xdr:nvPicPr>
        <xdr:cNvPr id="21" name="Рисунок 20" descr="https://www8.city-adm.lviv.ua/icons/ecblank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0</xdr:rowOff>
    </xdr:from>
    <xdr:ext cx="7620" cy="7620"/>
    <xdr:pic>
      <xdr:nvPicPr>
        <xdr:cNvPr id="22" name="Рисунок 21" descr="https://www8.city-adm.lviv.ua/icons/ecblank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0</xdr:rowOff>
    </xdr:from>
    <xdr:ext cx="7620" cy="7620"/>
    <xdr:pic>
      <xdr:nvPicPr>
        <xdr:cNvPr id="23" name="Рисунок 22" descr="https://www8.city-adm.lviv.ua/icons/ecblank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134</xdr:row>
      <xdr:rowOff>0</xdr:rowOff>
    </xdr:from>
    <xdr:to>
      <xdr:col>5</xdr:col>
      <xdr:colOff>7620</xdr:colOff>
      <xdr:row>134</xdr:row>
      <xdr:rowOff>7620</xdr:rowOff>
    </xdr:to>
    <xdr:pic>
      <xdr:nvPicPr>
        <xdr:cNvPr id="24" name="Рисунок 23" descr="https://www8.city-adm.lviv.ua/icons/ecblank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134</xdr:row>
      <xdr:rowOff>0</xdr:rowOff>
    </xdr:from>
    <xdr:ext cx="7620" cy="7620"/>
    <xdr:pic>
      <xdr:nvPicPr>
        <xdr:cNvPr id="25" name="Рисунок 24" descr="https://www8.city-adm.lviv.ua/icons/ecblank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0</xdr:rowOff>
    </xdr:from>
    <xdr:ext cx="7620" cy="7620"/>
    <xdr:pic>
      <xdr:nvPicPr>
        <xdr:cNvPr id="26" name="Рисунок 25" descr="https://www8.city-adm.lviv.ua/icons/ecblank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0</xdr:rowOff>
    </xdr:from>
    <xdr:ext cx="7620" cy="7620"/>
    <xdr:pic>
      <xdr:nvPicPr>
        <xdr:cNvPr id="27" name="Рисунок 26" descr="https://www8.city-adm.lviv.ua/icons/ecblank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52" name="Рисунок 51" descr="https://www8.city-adm.lviv.ua/icons/ecblank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1890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53" name="Рисунок 52" descr="https://www8.city-adm.lviv.ua/icons/ecblank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54" name="Рисунок 53" descr="https://www8.city-adm.lviv.ua/icons/ecblank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55" name="Рисунок 54" descr="https://www8.city-adm.lviv.ua/icons/ecblank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1890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56" name="Рисунок 55" descr="https://www8.city-adm.lviv.ua/icons/ecblank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57" name="Рисунок 56" descr="https://www8.city-adm.lviv.ua/icons/ecblank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0</xdr:rowOff>
    </xdr:from>
    <xdr:ext cx="7620" cy="7620"/>
    <xdr:pic>
      <xdr:nvPicPr>
        <xdr:cNvPr id="12" name="Рисунок 11" descr="https://www8.city-adm.lviv.ua/icons/ecblank.gif">
          <a:extLst>
            <a:ext uri="{FF2B5EF4-FFF2-40B4-BE49-F238E27FC236}">
              <a16:creationId xmlns:a16="http://schemas.microsoft.com/office/drawing/2014/main" id="{174B3E6E-568A-4EB5-957B-8FE91615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719" y="115169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134</xdr:row>
      <xdr:rowOff>0</xdr:rowOff>
    </xdr:from>
    <xdr:ext cx="7620" cy="7620"/>
    <xdr:pic>
      <xdr:nvPicPr>
        <xdr:cNvPr id="13" name="Рисунок 12" descr="https://www8.city-adm.lviv.ua/icons/ecblank.gif">
          <a:extLst>
            <a:ext uri="{FF2B5EF4-FFF2-40B4-BE49-F238E27FC236}">
              <a16:creationId xmlns:a16="http://schemas.microsoft.com/office/drawing/2014/main" id="{982C326D-AC12-4E50-9A4F-FB70EC83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719" y="115169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98</xdr:row>
      <xdr:rowOff>0</xdr:rowOff>
    </xdr:from>
    <xdr:ext cx="7620" cy="7620"/>
    <xdr:pic>
      <xdr:nvPicPr>
        <xdr:cNvPr id="14" name="Рисунок 13" descr="https://www8.city-adm.lviv.ua/icons/ecblank.gif">
          <a:extLst>
            <a:ext uri="{FF2B5EF4-FFF2-40B4-BE49-F238E27FC236}">
              <a16:creationId xmlns:a16="http://schemas.microsoft.com/office/drawing/2014/main" id="{BE041FDC-DB89-4999-B416-8C9B0BA0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4938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98</xdr:row>
      <xdr:rowOff>0</xdr:rowOff>
    </xdr:from>
    <xdr:ext cx="7620" cy="7620"/>
    <xdr:pic>
      <xdr:nvPicPr>
        <xdr:cNvPr id="15" name="Рисунок 14" descr="https://www8.city-adm.lviv.ua/icons/ecblank.gif">
          <a:extLst>
            <a:ext uri="{FF2B5EF4-FFF2-40B4-BE49-F238E27FC236}">
              <a16:creationId xmlns:a16="http://schemas.microsoft.com/office/drawing/2014/main" id="{266B0F4E-B02A-43B4-BD9C-9B240C6B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4938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3"/>
  <sheetViews>
    <sheetView tabSelected="1" zoomScale="60" zoomScaleNormal="60" zoomScaleSheetLayoutView="70" workbookViewId="0"/>
  </sheetViews>
  <sheetFormatPr defaultColWidth="9.109375" defaultRowHeight="15" x14ac:dyDescent="0.25"/>
  <cols>
    <col min="1" max="1" width="16.44140625" style="1" customWidth="1"/>
    <col min="2" max="2" width="14.33203125" style="1" customWidth="1"/>
    <col min="3" max="3" width="15.6640625" style="1" customWidth="1"/>
    <col min="4" max="4" width="65.33203125" style="1" customWidth="1"/>
    <col min="5" max="5" width="82" style="2" customWidth="1"/>
    <col min="6" max="6" width="30.109375" style="1" customWidth="1"/>
    <col min="7" max="7" width="22.77734375" style="1" customWidth="1"/>
    <col min="8" max="8" width="19.33203125" style="2" customWidth="1"/>
    <col min="9" max="9" width="21.33203125" style="2" customWidth="1"/>
    <col min="10" max="10" width="21.109375" style="6" customWidth="1"/>
    <col min="11" max="11" width="4.33203125" style="1" customWidth="1"/>
    <col min="12" max="12" width="19.44140625" style="1" customWidth="1"/>
    <col min="13" max="13" width="28" style="7" customWidth="1"/>
    <col min="14" max="14" width="25.6640625" style="1" customWidth="1"/>
    <col min="15" max="16384" width="9.109375" style="1"/>
  </cols>
  <sheetData>
    <row r="1" spans="1:13" ht="34.799999999999997" customHeight="1" x14ac:dyDescent="0.4">
      <c r="G1" s="99" t="s">
        <v>27</v>
      </c>
      <c r="H1" s="99"/>
      <c r="I1" s="99"/>
      <c r="J1" s="99"/>
    </row>
    <row r="2" spans="1:13" ht="37.200000000000003" customHeight="1" x14ac:dyDescent="0.45">
      <c r="G2" s="100" t="s">
        <v>245</v>
      </c>
      <c r="H2" s="101"/>
      <c r="I2" s="101"/>
      <c r="J2" s="101"/>
    </row>
    <row r="3" spans="1:13" ht="25.2" customHeight="1" x14ac:dyDescent="0.25">
      <c r="G3" s="103" t="s">
        <v>246</v>
      </c>
      <c r="H3" s="103"/>
      <c r="I3" s="103"/>
      <c r="J3" s="103"/>
    </row>
    <row r="4" spans="1:13" ht="48" customHeight="1" x14ac:dyDescent="0.4">
      <c r="G4" s="104" t="s">
        <v>247</v>
      </c>
      <c r="H4" s="105"/>
      <c r="I4" s="105"/>
      <c r="J4" s="105"/>
    </row>
    <row r="5" spans="1:13" ht="53.4" customHeight="1" x14ac:dyDescent="0.25">
      <c r="G5" s="23"/>
      <c r="H5" s="24"/>
      <c r="I5" s="24"/>
      <c r="J5" s="23"/>
    </row>
    <row r="6" spans="1:13" ht="29.4" customHeight="1" x14ac:dyDescent="0.25">
      <c r="A6" s="106" t="s">
        <v>25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3" ht="10.5" customHeight="1" x14ac:dyDescent="0.25">
      <c r="A7" s="25"/>
      <c r="B7" s="26"/>
      <c r="C7" s="26"/>
      <c r="D7" s="26"/>
      <c r="E7" s="27"/>
      <c r="F7" s="26"/>
      <c r="G7" s="26"/>
      <c r="H7" s="26"/>
      <c r="I7" s="26"/>
      <c r="J7" s="26"/>
    </row>
    <row r="8" spans="1:13" ht="27" customHeight="1" x14ac:dyDescent="0.25">
      <c r="A8" s="107">
        <v>1356300000</v>
      </c>
      <c r="B8" s="107"/>
      <c r="C8" s="107"/>
      <c r="D8" s="28"/>
      <c r="E8" s="29"/>
      <c r="F8" s="28"/>
      <c r="G8" s="28"/>
      <c r="H8" s="28"/>
      <c r="I8" s="28"/>
      <c r="J8" s="28"/>
    </row>
    <row r="9" spans="1:13" ht="17.399999999999999" x14ac:dyDescent="0.25">
      <c r="A9" s="102" t="s">
        <v>12</v>
      </c>
      <c r="B9" s="102"/>
      <c r="C9" s="102"/>
      <c r="D9" s="28"/>
      <c r="E9" s="29"/>
      <c r="F9" s="28"/>
      <c r="G9" s="28"/>
      <c r="H9" s="28"/>
      <c r="I9" s="28"/>
      <c r="J9" s="28"/>
    </row>
    <row r="10" spans="1:13" ht="17.399999999999999" x14ac:dyDescent="0.3">
      <c r="A10" s="30"/>
      <c r="B10" s="31"/>
      <c r="C10" s="31"/>
      <c r="D10" s="31"/>
      <c r="E10" s="32"/>
      <c r="F10" s="33"/>
      <c r="G10" s="33"/>
      <c r="H10" s="32"/>
      <c r="I10" s="32"/>
      <c r="J10" s="34" t="s">
        <v>15</v>
      </c>
    </row>
    <row r="11" spans="1:13" s="2" customFormat="1" ht="15" customHeight="1" x14ac:dyDescent="0.25">
      <c r="A11" s="98" t="s">
        <v>10</v>
      </c>
      <c r="B11" s="98" t="s">
        <v>11</v>
      </c>
      <c r="C11" s="98" t="s">
        <v>8</v>
      </c>
      <c r="D11" s="98" t="s">
        <v>9</v>
      </c>
      <c r="E11" s="97" t="s">
        <v>13</v>
      </c>
      <c r="F11" s="97" t="s">
        <v>14</v>
      </c>
      <c r="G11" s="97" t="s">
        <v>2</v>
      </c>
      <c r="H11" s="97" t="s">
        <v>0</v>
      </c>
      <c r="I11" s="97" t="s">
        <v>1</v>
      </c>
      <c r="J11" s="98"/>
      <c r="M11" s="15"/>
    </row>
    <row r="12" spans="1:13" s="2" customFormat="1" ht="79.95" customHeight="1" x14ac:dyDescent="0.25">
      <c r="A12" s="98"/>
      <c r="B12" s="98"/>
      <c r="C12" s="98"/>
      <c r="D12" s="98"/>
      <c r="E12" s="97"/>
      <c r="F12" s="97"/>
      <c r="G12" s="98"/>
      <c r="H12" s="97"/>
      <c r="I12" s="35" t="s">
        <v>7</v>
      </c>
      <c r="J12" s="36" t="s">
        <v>5</v>
      </c>
      <c r="M12" s="15"/>
    </row>
    <row r="13" spans="1:13" s="15" customFormat="1" ht="14.25" customHeight="1" x14ac:dyDescent="0.25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  <c r="J13" s="38">
        <v>10</v>
      </c>
    </row>
    <row r="14" spans="1:13" s="15" customFormat="1" ht="31.2" x14ac:dyDescent="0.25">
      <c r="A14" s="44" t="s">
        <v>42</v>
      </c>
      <c r="B14" s="44"/>
      <c r="C14" s="44"/>
      <c r="D14" s="45" t="s">
        <v>43</v>
      </c>
      <c r="E14" s="53"/>
      <c r="F14" s="47"/>
      <c r="G14" s="83">
        <f t="shared" ref="G14" si="0">H14+I14</f>
        <v>42010500.18</v>
      </c>
      <c r="H14" s="84">
        <f>SUM(H16:H20)</f>
        <v>0</v>
      </c>
      <c r="I14" s="85">
        <f>SUM(I16:I20)</f>
        <v>42010500.18</v>
      </c>
      <c r="J14" s="85">
        <f>SUM(J16:J20)</f>
        <v>42010500.18</v>
      </c>
    </row>
    <row r="15" spans="1:13" s="15" customFormat="1" ht="31.2" x14ac:dyDescent="0.25">
      <c r="A15" s="44" t="s">
        <v>44</v>
      </c>
      <c r="B15" s="44"/>
      <c r="C15" s="44"/>
      <c r="D15" s="49" t="s">
        <v>43</v>
      </c>
      <c r="E15" s="53"/>
      <c r="F15" s="47"/>
      <c r="G15" s="83"/>
      <c r="H15" s="48"/>
      <c r="I15" s="83"/>
      <c r="J15" s="83"/>
    </row>
    <row r="16" spans="1:13" s="15" customFormat="1" ht="45" x14ac:dyDescent="0.25">
      <c r="A16" s="52" t="s">
        <v>105</v>
      </c>
      <c r="B16" s="52" t="s">
        <v>106</v>
      </c>
      <c r="C16" s="52" t="s">
        <v>4</v>
      </c>
      <c r="D16" s="53" t="s">
        <v>107</v>
      </c>
      <c r="E16" s="53" t="s">
        <v>108</v>
      </c>
      <c r="F16" s="47" t="s">
        <v>109</v>
      </c>
      <c r="G16" s="86">
        <f t="shared" ref="G16" si="1">H16+I16</f>
        <v>42010500.18</v>
      </c>
      <c r="H16" s="50">
        <v>0</v>
      </c>
      <c r="I16" s="86">
        <v>42010500.18</v>
      </c>
      <c r="J16" s="86">
        <v>42010500.18</v>
      </c>
    </row>
    <row r="17" spans="1:10" s="15" customFormat="1" ht="45" x14ac:dyDescent="0.25">
      <c r="A17" s="52" t="s">
        <v>45</v>
      </c>
      <c r="B17" s="52">
        <v>3132</v>
      </c>
      <c r="C17" s="52">
        <v>1040</v>
      </c>
      <c r="D17" s="53" t="s">
        <v>46</v>
      </c>
      <c r="E17" s="46" t="s">
        <v>47</v>
      </c>
      <c r="F17" s="47" t="s">
        <v>48</v>
      </c>
      <c r="G17" s="50">
        <f t="shared" ref="G17:G19" si="2">H17+I17</f>
        <v>-69231900</v>
      </c>
      <c r="H17" s="50">
        <v>-69231900</v>
      </c>
      <c r="I17" s="50">
        <v>0</v>
      </c>
      <c r="J17" s="50">
        <v>0</v>
      </c>
    </row>
    <row r="18" spans="1:10" s="15" customFormat="1" ht="45" x14ac:dyDescent="0.25">
      <c r="A18" s="52" t="s">
        <v>45</v>
      </c>
      <c r="B18" s="52">
        <v>3132</v>
      </c>
      <c r="C18" s="52">
        <v>1040</v>
      </c>
      <c r="D18" s="53" t="s">
        <v>46</v>
      </c>
      <c r="E18" s="46" t="s">
        <v>240</v>
      </c>
      <c r="F18" s="47" t="s">
        <v>48</v>
      </c>
      <c r="G18" s="50">
        <f t="shared" ref="G18" si="3">H18+I18</f>
        <v>69231900</v>
      </c>
      <c r="H18" s="50">
        <v>69231900</v>
      </c>
      <c r="I18" s="50">
        <v>0</v>
      </c>
      <c r="J18" s="50">
        <v>0</v>
      </c>
    </row>
    <row r="19" spans="1:10" s="15" customFormat="1" ht="63" customHeight="1" x14ac:dyDescent="0.25">
      <c r="A19" s="52" t="s">
        <v>49</v>
      </c>
      <c r="B19" s="52">
        <v>3140</v>
      </c>
      <c r="C19" s="52">
        <v>1040</v>
      </c>
      <c r="D19" s="53" t="s">
        <v>50</v>
      </c>
      <c r="E19" s="53" t="s">
        <v>51</v>
      </c>
      <c r="F19" s="47" t="s">
        <v>52</v>
      </c>
      <c r="G19" s="50">
        <f t="shared" si="2"/>
        <v>-2469600</v>
      </c>
      <c r="H19" s="50">
        <v>-2469600</v>
      </c>
      <c r="I19" s="50">
        <v>0</v>
      </c>
      <c r="J19" s="50">
        <v>0</v>
      </c>
    </row>
    <row r="20" spans="1:10" s="15" customFormat="1" ht="63" customHeight="1" x14ac:dyDescent="0.25">
      <c r="A20" s="52" t="s">
        <v>49</v>
      </c>
      <c r="B20" s="52">
        <v>3140</v>
      </c>
      <c r="C20" s="52">
        <v>1040</v>
      </c>
      <c r="D20" s="53" t="s">
        <v>50</v>
      </c>
      <c r="E20" s="53" t="s">
        <v>64</v>
      </c>
      <c r="F20" s="47" t="s">
        <v>52</v>
      </c>
      <c r="G20" s="50">
        <f t="shared" ref="G20" si="4">H20+I20</f>
        <v>2469600</v>
      </c>
      <c r="H20" s="50">
        <v>2469600</v>
      </c>
      <c r="I20" s="50">
        <v>0</v>
      </c>
      <c r="J20" s="50">
        <v>0</v>
      </c>
    </row>
    <row r="21" spans="1:10" s="15" customFormat="1" ht="32.25" customHeight="1" x14ac:dyDescent="0.25">
      <c r="A21" s="54" t="s">
        <v>30</v>
      </c>
      <c r="B21" s="54"/>
      <c r="C21" s="54"/>
      <c r="D21" s="55" t="s">
        <v>66</v>
      </c>
      <c r="E21" s="56"/>
      <c r="F21" s="57"/>
      <c r="G21" s="64">
        <f>H21+I21</f>
        <v>61470077.289999999</v>
      </c>
      <c r="H21" s="58">
        <f>SUM(H23:H26)</f>
        <v>575000</v>
      </c>
      <c r="I21" s="64">
        <f>SUM(I23:I26)</f>
        <v>60895077.289999999</v>
      </c>
      <c r="J21" s="64">
        <f t="shared" ref="J21" si="5">SUM(J23:J26)</f>
        <v>60895077.289999999</v>
      </c>
    </row>
    <row r="22" spans="1:10" s="15" customFormat="1" ht="32.25" customHeight="1" x14ac:dyDescent="0.25">
      <c r="A22" s="54" t="s">
        <v>31</v>
      </c>
      <c r="B22" s="54"/>
      <c r="C22" s="54"/>
      <c r="D22" s="59" t="s">
        <v>66</v>
      </c>
      <c r="E22" s="56"/>
      <c r="F22" s="57"/>
      <c r="G22" s="58"/>
      <c r="H22" s="58"/>
      <c r="I22" s="58"/>
      <c r="J22" s="58"/>
    </row>
    <row r="23" spans="1:10" s="15" customFormat="1" ht="45" x14ac:dyDescent="0.25">
      <c r="A23" s="65" t="s">
        <v>32</v>
      </c>
      <c r="B23" s="65" t="s">
        <v>33</v>
      </c>
      <c r="C23" s="65" t="s">
        <v>34</v>
      </c>
      <c r="D23" s="66" t="s">
        <v>35</v>
      </c>
      <c r="E23" s="60" t="s">
        <v>253</v>
      </c>
      <c r="F23" s="61" t="s">
        <v>36</v>
      </c>
      <c r="G23" s="62">
        <f>H23+I23</f>
        <v>575000</v>
      </c>
      <c r="H23" s="62">
        <v>575000</v>
      </c>
      <c r="I23" s="63">
        <v>0</v>
      </c>
      <c r="J23" s="63">
        <v>0</v>
      </c>
    </row>
    <row r="24" spans="1:10" s="15" customFormat="1" ht="30" x14ac:dyDescent="0.25">
      <c r="A24" s="52" t="s">
        <v>53</v>
      </c>
      <c r="B24" s="52" t="s">
        <v>54</v>
      </c>
      <c r="C24" s="52" t="s">
        <v>55</v>
      </c>
      <c r="D24" s="46" t="s">
        <v>56</v>
      </c>
      <c r="E24" s="46" t="s">
        <v>57</v>
      </c>
      <c r="F24" s="47" t="s">
        <v>58</v>
      </c>
      <c r="G24" s="50">
        <f t="shared" ref="G24" si="6">H24+I24</f>
        <v>-100000</v>
      </c>
      <c r="H24" s="50">
        <v>-100000</v>
      </c>
      <c r="I24" s="50">
        <v>0</v>
      </c>
      <c r="J24" s="50">
        <v>0</v>
      </c>
    </row>
    <row r="25" spans="1:10" s="15" customFormat="1" ht="30" x14ac:dyDescent="0.25">
      <c r="A25" s="52" t="s">
        <v>53</v>
      </c>
      <c r="B25" s="52" t="s">
        <v>54</v>
      </c>
      <c r="C25" s="52" t="s">
        <v>55</v>
      </c>
      <c r="D25" s="46" t="s">
        <v>56</v>
      </c>
      <c r="E25" s="46" t="s">
        <v>65</v>
      </c>
      <c r="F25" s="47" t="s">
        <v>58</v>
      </c>
      <c r="G25" s="50">
        <f t="shared" ref="G25:G27" si="7">H25+I25</f>
        <v>100000</v>
      </c>
      <c r="H25" s="50">
        <v>100000</v>
      </c>
      <c r="I25" s="50">
        <v>0</v>
      </c>
      <c r="J25" s="50">
        <v>0</v>
      </c>
    </row>
    <row r="26" spans="1:10" s="15" customFormat="1" ht="45" x14ac:dyDescent="0.25">
      <c r="A26" s="52" t="s">
        <v>110</v>
      </c>
      <c r="B26" s="52" t="s">
        <v>111</v>
      </c>
      <c r="C26" s="52" t="s">
        <v>55</v>
      </c>
      <c r="D26" s="53" t="s">
        <v>112</v>
      </c>
      <c r="E26" s="53" t="s">
        <v>108</v>
      </c>
      <c r="F26" s="47" t="s">
        <v>109</v>
      </c>
      <c r="G26" s="86">
        <f t="shared" si="7"/>
        <v>60895077.289999999</v>
      </c>
      <c r="H26" s="50">
        <v>0</v>
      </c>
      <c r="I26" s="86">
        <v>60895077.289999999</v>
      </c>
      <c r="J26" s="86">
        <v>60895077.289999999</v>
      </c>
    </row>
    <row r="27" spans="1:10" s="15" customFormat="1" ht="32.25" customHeight="1" x14ac:dyDescent="0.25">
      <c r="A27" s="44" t="s">
        <v>113</v>
      </c>
      <c r="B27" s="52"/>
      <c r="C27" s="52"/>
      <c r="D27" s="45" t="s">
        <v>114</v>
      </c>
      <c r="E27" s="53"/>
      <c r="F27" s="53"/>
      <c r="G27" s="48">
        <f t="shared" si="7"/>
        <v>2009539</v>
      </c>
      <c r="H27" s="84">
        <f>H29+H30</f>
        <v>0</v>
      </c>
      <c r="I27" s="84">
        <f t="shared" ref="I27:J27" si="8">I29+I30</f>
        <v>2009539</v>
      </c>
      <c r="J27" s="84">
        <f t="shared" si="8"/>
        <v>2009539</v>
      </c>
    </row>
    <row r="28" spans="1:10" s="15" customFormat="1" ht="32.25" customHeight="1" x14ac:dyDescent="0.25">
      <c r="A28" s="44" t="s">
        <v>115</v>
      </c>
      <c r="B28" s="52"/>
      <c r="C28" s="52"/>
      <c r="D28" s="49" t="s">
        <v>114</v>
      </c>
      <c r="E28" s="53"/>
      <c r="F28" s="53"/>
      <c r="G28" s="50"/>
      <c r="H28" s="50"/>
      <c r="I28" s="50"/>
      <c r="J28" s="50"/>
    </row>
    <row r="29" spans="1:10" s="15" customFormat="1" ht="45" x14ac:dyDescent="0.25">
      <c r="A29" s="52" t="s">
        <v>116</v>
      </c>
      <c r="B29" s="52" t="s">
        <v>117</v>
      </c>
      <c r="C29" s="52" t="s">
        <v>118</v>
      </c>
      <c r="D29" s="53" t="s">
        <v>119</v>
      </c>
      <c r="E29" s="53" t="s">
        <v>108</v>
      </c>
      <c r="F29" s="47" t="s">
        <v>109</v>
      </c>
      <c r="G29" s="50">
        <f t="shared" ref="G29:G30" si="9">H29+I29</f>
        <v>509539</v>
      </c>
      <c r="H29" s="50">
        <v>0</v>
      </c>
      <c r="I29" s="50">
        <v>509539</v>
      </c>
      <c r="J29" s="50">
        <v>509539</v>
      </c>
    </row>
    <row r="30" spans="1:10" s="15" customFormat="1" ht="64.8" customHeight="1" x14ac:dyDescent="0.25">
      <c r="A30" s="52" t="s">
        <v>120</v>
      </c>
      <c r="B30" s="52" t="s">
        <v>121</v>
      </c>
      <c r="C30" s="52" t="s">
        <v>122</v>
      </c>
      <c r="D30" s="46" t="s">
        <v>123</v>
      </c>
      <c r="E30" s="53" t="s">
        <v>108</v>
      </c>
      <c r="F30" s="47" t="s">
        <v>109</v>
      </c>
      <c r="G30" s="50">
        <f t="shared" si="9"/>
        <v>1500000</v>
      </c>
      <c r="H30" s="50">
        <v>0</v>
      </c>
      <c r="I30" s="50">
        <v>1500000</v>
      </c>
      <c r="J30" s="50">
        <v>1500000</v>
      </c>
    </row>
    <row r="31" spans="1:10" s="15" customFormat="1" ht="31.2" x14ac:dyDescent="0.25">
      <c r="A31" s="44" t="s">
        <v>124</v>
      </c>
      <c r="B31" s="44"/>
      <c r="C31" s="44"/>
      <c r="D31" s="45" t="s">
        <v>125</v>
      </c>
      <c r="E31" s="53"/>
      <c r="F31" s="53"/>
      <c r="G31" s="48">
        <f>H31+I31</f>
        <v>13145000</v>
      </c>
      <c r="H31" s="84">
        <f>H33</f>
        <v>0</v>
      </c>
      <c r="I31" s="84">
        <f t="shared" ref="I31:J31" si="10">I33</f>
        <v>13145000</v>
      </c>
      <c r="J31" s="84">
        <f t="shared" si="10"/>
        <v>13145000</v>
      </c>
    </row>
    <row r="32" spans="1:10" s="15" customFormat="1" ht="31.2" x14ac:dyDescent="0.25">
      <c r="A32" s="44" t="s">
        <v>126</v>
      </c>
      <c r="B32" s="44"/>
      <c r="C32" s="44"/>
      <c r="D32" s="49" t="s">
        <v>127</v>
      </c>
      <c r="E32" s="53"/>
      <c r="F32" s="53"/>
      <c r="G32" s="48"/>
      <c r="H32" s="48"/>
      <c r="I32" s="48"/>
      <c r="J32" s="48"/>
    </row>
    <row r="33" spans="1:10" s="15" customFormat="1" ht="45" x14ac:dyDescent="0.25">
      <c r="A33" s="52" t="s">
        <v>128</v>
      </c>
      <c r="B33" s="52" t="s">
        <v>117</v>
      </c>
      <c r="C33" s="52" t="s">
        <v>118</v>
      </c>
      <c r="D33" s="53" t="s">
        <v>119</v>
      </c>
      <c r="E33" s="53" t="s">
        <v>108</v>
      </c>
      <c r="F33" s="47" t="s">
        <v>109</v>
      </c>
      <c r="G33" s="50">
        <f t="shared" ref="G33" si="11">H33+I33</f>
        <v>13145000</v>
      </c>
      <c r="H33" s="50">
        <v>0</v>
      </c>
      <c r="I33" s="50">
        <v>13145000</v>
      </c>
      <c r="J33" s="50">
        <v>13145000</v>
      </c>
    </row>
    <row r="34" spans="1:10" s="15" customFormat="1" ht="15.6" x14ac:dyDescent="0.25">
      <c r="A34" s="44" t="s">
        <v>129</v>
      </c>
      <c r="B34" s="87"/>
      <c r="C34" s="87"/>
      <c r="D34" s="45" t="s">
        <v>130</v>
      </c>
      <c r="E34" s="88"/>
      <c r="F34" s="89"/>
      <c r="G34" s="48">
        <f>H34+I34</f>
        <v>10200255</v>
      </c>
      <c r="H34" s="84">
        <f>H36+H37+H38</f>
        <v>0</v>
      </c>
      <c r="I34" s="84">
        <f t="shared" ref="I34:J34" si="12">I36+I37+I38</f>
        <v>10200255</v>
      </c>
      <c r="J34" s="84">
        <f t="shared" si="12"/>
        <v>10200255</v>
      </c>
    </row>
    <row r="35" spans="1:10" s="15" customFormat="1" ht="15.6" x14ac:dyDescent="0.25">
      <c r="A35" s="44" t="s">
        <v>131</v>
      </c>
      <c r="B35" s="52"/>
      <c r="C35" s="52"/>
      <c r="D35" s="49" t="s">
        <v>130</v>
      </c>
      <c r="E35" s="53"/>
      <c r="F35" s="47"/>
      <c r="G35" s="48"/>
      <c r="H35" s="48"/>
      <c r="I35" s="48"/>
      <c r="J35" s="48"/>
    </row>
    <row r="36" spans="1:10" s="15" customFormat="1" ht="30" x14ac:dyDescent="0.25">
      <c r="A36" s="52" t="s">
        <v>206</v>
      </c>
      <c r="B36" s="52" t="s">
        <v>207</v>
      </c>
      <c r="C36" s="52" t="s">
        <v>134</v>
      </c>
      <c r="D36" s="53" t="s">
        <v>208</v>
      </c>
      <c r="E36" s="53" t="s">
        <v>209</v>
      </c>
      <c r="F36" s="47" t="s">
        <v>210</v>
      </c>
      <c r="G36" s="50">
        <f t="shared" ref="G36:G37" si="13">H36+I36</f>
        <v>-5315100</v>
      </c>
      <c r="H36" s="50">
        <v>-5315100</v>
      </c>
      <c r="I36" s="50">
        <v>0</v>
      </c>
      <c r="J36" s="50">
        <v>0</v>
      </c>
    </row>
    <row r="37" spans="1:10" s="15" customFormat="1" ht="30" x14ac:dyDescent="0.25">
      <c r="A37" s="52" t="s">
        <v>206</v>
      </c>
      <c r="B37" s="52" t="s">
        <v>207</v>
      </c>
      <c r="C37" s="52" t="s">
        <v>134</v>
      </c>
      <c r="D37" s="53" t="s">
        <v>208</v>
      </c>
      <c r="E37" s="53" t="s">
        <v>209</v>
      </c>
      <c r="F37" s="47" t="s">
        <v>211</v>
      </c>
      <c r="G37" s="50">
        <f t="shared" si="13"/>
        <v>5315100</v>
      </c>
      <c r="H37" s="50">
        <v>5315100</v>
      </c>
      <c r="I37" s="50">
        <v>0</v>
      </c>
      <c r="J37" s="50">
        <v>0</v>
      </c>
    </row>
    <row r="38" spans="1:10" s="15" customFormat="1" ht="45" x14ac:dyDescent="0.25">
      <c r="A38" s="52" t="s">
        <v>132</v>
      </c>
      <c r="B38" s="52" t="s">
        <v>133</v>
      </c>
      <c r="C38" s="52" t="s">
        <v>134</v>
      </c>
      <c r="D38" s="46" t="s">
        <v>135</v>
      </c>
      <c r="E38" s="53" t="s">
        <v>108</v>
      </c>
      <c r="F38" s="47" t="s">
        <v>109</v>
      </c>
      <c r="G38" s="50">
        <f t="shared" ref="G38" si="14">H38+I38</f>
        <v>10200255</v>
      </c>
      <c r="H38" s="50">
        <v>0</v>
      </c>
      <c r="I38" s="50">
        <v>10200255</v>
      </c>
      <c r="J38" s="50">
        <v>10200255</v>
      </c>
    </row>
    <row r="39" spans="1:10" s="15" customFormat="1" ht="31.2" x14ac:dyDescent="0.25">
      <c r="A39" s="44" t="s">
        <v>136</v>
      </c>
      <c r="B39" s="44"/>
      <c r="C39" s="44"/>
      <c r="D39" s="45" t="s">
        <v>137</v>
      </c>
      <c r="E39" s="90"/>
      <c r="F39" s="91"/>
      <c r="G39" s="48">
        <f>H39+I39</f>
        <v>147741731</v>
      </c>
      <c r="H39" s="84">
        <f>SUM(H41:H53)</f>
        <v>0</v>
      </c>
      <c r="I39" s="84">
        <f>SUM(I41:I53)</f>
        <v>147741731</v>
      </c>
      <c r="J39" s="84">
        <f>SUM(J41:J53)</f>
        <v>147741731</v>
      </c>
    </row>
    <row r="40" spans="1:10" s="15" customFormat="1" ht="31.2" x14ac:dyDescent="0.25">
      <c r="A40" s="44" t="s">
        <v>138</v>
      </c>
      <c r="B40" s="44"/>
      <c r="C40" s="44"/>
      <c r="D40" s="49" t="s">
        <v>137</v>
      </c>
      <c r="E40" s="90"/>
      <c r="F40" s="91"/>
      <c r="G40" s="48"/>
      <c r="H40" s="48"/>
      <c r="I40" s="48"/>
      <c r="J40" s="48"/>
    </row>
    <row r="41" spans="1:10" s="15" customFormat="1" ht="45" x14ac:dyDescent="0.25">
      <c r="A41" s="52" t="s">
        <v>139</v>
      </c>
      <c r="B41" s="52" t="s">
        <v>106</v>
      </c>
      <c r="C41" s="52" t="s">
        <v>4</v>
      </c>
      <c r="D41" s="46" t="s">
        <v>107</v>
      </c>
      <c r="E41" s="53" t="s">
        <v>108</v>
      </c>
      <c r="F41" s="47" t="s">
        <v>109</v>
      </c>
      <c r="G41" s="50">
        <f t="shared" ref="G41:G53" si="15">H41+I41</f>
        <v>5000000</v>
      </c>
      <c r="H41" s="50">
        <v>0</v>
      </c>
      <c r="I41" s="50">
        <v>5000000</v>
      </c>
      <c r="J41" s="50">
        <v>5000000</v>
      </c>
    </row>
    <row r="42" spans="1:10" s="15" customFormat="1" ht="45" x14ac:dyDescent="0.25">
      <c r="A42" s="52" t="s">
        <v>140</v>
      </c>
      <c r="B42" s="52" t="s">
        <v>117</v>
      </c>
      <c r="C42" s="52" t="s">
        <v>118</v>
      </c>
      <c r="D42" s="53" t="s">
        <v>119</v>
      </c>
      <c r="E42" s="53" t="s">
        <v>108</v>
      </c>
      <c r="F42" s="47" t="s">
        <v>109</v>
      </c>
      <c r="G42" s="50">
        <f t="shared" si="15"/>
        <v>100000</v>
      </c>
      <c r="H42" s="50">
        <v>0</v>
      </c>
      <c r="I42" s="50">
        <v>100000</v>
      </c>
      <c r="J42" s="50">
        <v>100000</v>
      </c>
    </row>
    <row r="43" spans="1:10" s="15" customFormat="1" ht="45" x14ac:dyDescent="0.25">
      <c r="A43" s="52" t="s">
        <v>212</v>
      </c>
      <c r="B43" s="52" t="s">
        <v>213</v>
      </c>
      <c r="C43" s="52" t="s">
        <v>214</v>
      </c>
      <c r="D43" s="53" t="s">
        <v>215</v>
      </c>
      <c r="E43" s="46" t="s">
        <v>216</v>
      </c>
      <c r="F43" s="47" t="s">
        <v>210</v>
      </c>
      <c r="G43" s="50">
        <f t="shared" si="15"/>
        <v>-926090100</v>
      </c>
      <c r="H43" s="50">
        <v>-926090100</v>
      </c>
      <c r="I43" s="51">
        <v>0</v>
      </c>
      <c r="J43" s="51">
        <v>0</v>
      </c>
    </row>
    <row r="44" spans="1:10" s="15" customFormat="1" ht="45" x14ac:dyDescent="0.25">
      <c r="A44" s="52" t="s">
        <v>212</v>
      </c>
      <c r="B44" s="52" t="s">
        <v>213</v>
      </c>
      <c r="C44" s="52" t="s">
        <v>214</v>
      </c>
      <c r="D44" s="53" t="s">
        <v>215</v>
      </c>
      <c r="E44" s="46" t="s">
        <v>216</v>
      </c>
      <c r="F44" s="47" t="s">
        <v>223</v>
      </c>
      <c r="G44" s="50">
        <f t="shared" ref="G44" si="16">H44+I44</f>
        <v>926090100</v>
      </c>
      <c r="H44" s="50">
        <v>926090100</v>
      </c>
      <c r="I44" s="51">
        <v>0</v>
      </c>
      <c r="J44" s="51">
        <v>0</v>
      </c>
    </row>
    <row r="45" spans="1:10" s="15" customFormat="1" ht="45" x14ac:dyDescent="0.25">
      <c r="A45" s="52" t="s">
        <v>217</v>
      </c>
      <c r="B45" s="52" t="s">
        <v>218</v>
      </c>
      <c r="C45" s="52" t="s">
        <v>214</v>
      </c>
      <c r="D45" s="53" t="s">
        <v>219</v>
      </c>
      <c r="E45" s="46" t="s">
        <v>225</v>
      </c>
      <c r="F45" s="47" t="s">
        <v>221</v>
      </c>
      <c r="G45" s="50">
        <f>H45+I45</f>
        <v>-15218000</v>
      </c>
      <c r="H45" s="50">
        <v>-15218000</v>
      </c>
      <c r="I45" s="51">
        <v>0</v>
      </c>
      <c r="J45" s="51">
        <v>0</v>
      </c>
    </row>
    <row r="46" spans="1:10" s="15" customFormat="1" ht="45" x14ac:dyDescent="0.25">
      <c r="A46" s="52" t="s">
        <v>217</v>
      </c>
      <c r="B46" s="52" t="s">
        <v>218</v>
      </c>
      <c r="C46" s="52" t="s">
        <v>214</v>
      </c>
      <c r="D46" s="53" t="s">
        <v>219</v>
      </c>
      <c r="E46" s="46" t="s">
        <v>220</v>
      </c>
      <c r="F46" s="47" t="s">
        <v>224</v>
      </c>
      <c r="G46" s="50">
        <f>H46+I46</f>
        <v>15218000</v>
      </c>
      <c r="H46" s="50">
        <v>15218000</v>
      </c>
      <c r="I46" s="51">
        <v>0</v>
      </c>
      <c r="J46" s="51">
        <v>0</v>
      </c>
    </row>
    <row r="47" spans="1:10" s="15" customFormat="1" ht="45" x14ac:dyDescent="0.25">
      <c r="A47" s="52" t="s">
        <v>217</v>
      </c>
      <c r="B47" s="52" t="s">
        <v>218</v>
      </c>
      <c r="C47" s="52" t="s">
        <v>214</v>
      </c>
      <c r="D47" s="53" t="s">
        <v>222</v>
      </c>
      <c r="E47" s="46" t="s">
        <v>220</v>
      </c>
      <c r="F47" s="47" t="s">
        <v>221</v>
      </c>
      <c r="G47" s="50">
        <f>H47+I47</f>
        <v>-308188100</v>
      </c>
      <c r="H47" s="50">
        <v>-308188100</v>
      </c>
      <c r="I47" s="51">
        <v>0</v>
      </c>
      <c r="J47" s="51">
        <v>0</v>
      </c>
    </row>
    <row r="48" spans="1:10" s="15" customFormat="1" ht="45" x14ac:dyDescent="0.25">
      <c r="A48" s="52" t="s">
        <v>217</v>
      </c>
      <c r="B48" s="52" t="s">
        <v>218</v>
      </c>
      <c r="C48" s="52" t="s">
        <v>214</v>
      </c>
      <c r="D48" s="53" t="s">
        <v>222</v>
      </c>
      <c r="E48" s="46" t="s">
        <v>225</v>
      </c>
      <c r="F48" s="47" t="s">
        <v>224</v>
      </c>
      <c r="G48" s="50">
        <f>H48+I48</f>
        <v>308188100</v>
      </c>
      <c r="H48" s="50">
        <v>308188100</v>
      </c>
      <c r="I48" s="51">
        <v>0</v>
      </c>
      <c r="J48" s="51">
        <v>0</v>
      </c>
    </row>
    <row r="49" spans="1:10" s="15" customFormat="1" ht="64.2" customHeight="1" x14ac:dyDescent="0.25">
      <c r="A49" s="52" t="s">
        <v>141</v>
      </c>
      <c r="B49" s="52" t="s">
        <v>142</v>
      </c>
      <c r="C49" s="52" t="s">
        <v>72</v>
      </c>
      <c r="D49" s="46" t="s">
        <v>254</v>
      </c>
      <c r="E49" s="53" t="s">
        <v>108</v>
      </c>
      <c r="F49" s="47" t="s">
        <v>109</v>
      </c>
      <c r="G49" s="50">
        <f t="shared" si="15"/>
        <v>133641731</v>
      </c>
      <c r="H49" s="50">
        <v>0</v>
      </c>
      <c r="I49" s="50">
        <v>133641731</v>
      </c>
      <c r="J49" s="50">
        <v>133641731</v>
      </c>
    </row>
    <row r="50" spans="1:10" s="15" customFormat="1" ht="61.8" customHeight="1" x14ac:dyDescent="0.25">
      <c r="A50" s="52" t="s">
        <v>143</v>
      </c>
      <c r="B50" s="52" t="s">
        <v>121</v>
      </c>
      <c r="C50" s="52" t="s">
        <v>122</v>
      </c>
      <c r="D50" s="46" t="s">
        <v>123</v>
      </c>
      <c r="E50" s="53" t="s">
        <v>108</v>
      </c>
      <c r="F50" s="47" t="s">
        <v>109</v>
      </c>
      <c r="G50" s="50">
        <f t="shared" si="15"/>
        <v>1000000</v>
      </c>
      <c r="H50" s="50">
        <v>0</v>
      </c>
      <c r="I50" s="50">
        <v>1000000</v>
      </c>
      <c r="J50" s="50">
        <v>1000000</v>
      </c>
    </row>
    <row r="51" spans="1:10" s="15" customFormat="1" ht="45" x14ac:dyDescent="0.25">
      <c r="A51" s="52" t="s">
        <v>144</v>
      </c>
      <c r="B51" s="52" t="s">
        <v>145</v>
      </c>
      <c r="C51" s="52" t="s">
        <v>146</v>
      </c>
      <c r="D51" s="53" t="s">
        <v>147</v>
      </c>
      <c r="E51" s="53" t="s">
        <v>108</v>
      </c>
      <c r="F51" s="47" t="s">
        <v>109</v>
      </c>
      <c r="G51" s="50">
        <f t="shared" si="15"/>
        <v>8000000</v>
      </c>
      <c r="H51" s="50">
        <v>0</v>
      </c>
      <c r="I51" s="50">
        <v>8000000</v>
      </c>
      <c r="J51" s="50">
        <v>8000000</v>
      </c>
    </row>
    <row r="52" spans="1:10" s="15" customFormat="1" ht="45" x14ac:dyDescent="0.25">
      <c r="A52" s="52" t="s">
        <v>198</v>
      </c>
      <c r="B52" s="52" t="s">
        <v>199</v>
      </c>
      <c r="C52" s="52" t="s">
        <v>122</v>
      </c>
      <c r="D52" s="53" t="s">
        <v>200</v>
      </c>
      <c r="E52" s="53" t="s">
        <v>201</v>
      </c>
      <c r="F52" s="47" t="s">
        <v>202</v>
      </c>
      <c r="G52" s="50">
        <f t="shared" si="15"/>
        <v>-303844000</v>
      </c>
      <c r="H52" s="50">
        <v>0</v>
      </c>
      <c r="I52" s="50">
        <v>-303844000</v>
      </c>
      <c r="J52" s="50">
        <v>-303844000</v>
      </c>
    </row>
    <row r="53" spans="1:10" s="15" customFormat="1" ht="45" x14ac:dyDescent="0.25">
      <c r="A53" s="52" t="s">
        <v>198</v>
      </c>
      <c r="B53" s="52" t="s">
        <v>199</v>
      </c>
      <c r="C53" s="52" t="s">
        <v>122</v>
      </c>
      <c r="D53" s="53" t="s">
        <v>200</v>
      </c>
      <c r="E53" s="53" t="s">
        <v>203</v>
      </c>
      <c r="F53" s="47" t="s">
        <v>202</v>
      </c>
      <c r="G53" s="50">
        <f t="shared" si="15"/>
        <v>303844000</v>
      </c>
      <c r="H53" s="50">
        <v>0</v>
      </c>
      <c r="I53" s="50">
        <v>303844000</v>
      </c>
      <c r="J53" s="50">
        <v>303844000</v>
      </c>
    </row>
    <row r="54" spans="1:10" s="15" customFormat="1" ht="46.8" x14ac:dyDescent="0.25">
      <c r="A54" s="44" t="s">
        <v>148</v>
      </c>
      <c r="B54" s="44"/>
      <c r="C54" s="44"/>
      <c r="D54" s="45" t="s">
        <v>149</v>
      </c>
      <c r="E54" s="92"/>
      <c r="F54" s="93"/>
      <c r="G54" s="48">
        <f>H54+I54</f>
        <v>5000000</v>
      </c>
      <c r="H54" s="84">
        <f>H56</f>
        <v>0</v>
      </c>
      <c r="I54" s="84">
        <f t="shared" ref="I54:J54" si="17">I56</f>
        <v>5000000</v>
      </c>
      <c r="J54" s="84">
        <f t="shared" si="17"/>
        <v>5000000</v>
      </c>
    </row>
    <row r="55" spans="1:10" s="15" customFormat="1" ht="46.8" x14ac:dyDescent="0.25">
      <c r="A55" s="44" t="s">
        <v>150</v>
      </c>
      <c r="B55" s="44"/>
      <c r="C55" s="44"/>
      <c r="D55" s="49" t="s">
        <v>149</v>
      </c>
      <c r="E55" s="92"/>
      <c r="F55" s="93"/>
      <c r="G55" s="50"/>
      <c r="H55" s="50"/>
      <c r="I55" s="50"/>
      <c r="J55" s="50"/>
    </row>
    <row r="56" spans="1:10" s="15" customFormat="1" ht="64.8" customHeight="1" x14ac:dyDescent="0.25">
      <c r="A56" s="52" t="s">
        <v>151</v>
      </c>
      <c r="B56" s="52" t="s">
        <v>142</v>
      </c>
      <c r="C56" s="52" t="s">
        <v>72</v>
      </c>
      <c r="D56" s="46" t="s">
        <v>254</v>
      </c>
      <c r="E56" s="53" t="s">
        <v>108</v>
      </c>
      <c r="F56" s="47" t="s">
        <v>109</v>
      </c>
      <c r="G56" s="50">
        <f t="shared" ref="G56" si="18">H56+I56</f>
        <v>5000000</v>
      </c>
      <c r="H56" s="50">
        <v>0</v>
      </c>
      <c r="I56" s="50">
        <v>5000000</v>
      </c>
      <c r="J56" s="50">
        <v>5000000</v>
      </c>
    </row>
    <row r="57" spans="1:10" s="15" customFormat="1" ht="31.2" x14ac:dyDescent="0.25">
      <c r="A57" s="44" t="s">
        <v>152</v>
      </c>
      <c r="B57" s="44"/>
      <c r="C57" s="44"/>
      <c r="D57" s="45" t="s">
        <v>153</v>
      </c>
      <c r="E57" s="46"/>
      <c r="F57" s="46"/>
      <c r="G57" s="83">
        <f>H57+I57</f>
        <v>37165799.68</v>
      </c>
      <c r="H57" s="84">
        <f>H59</f>
        <v>0</v>
      </c>
      <c r="I57" s="85">
        <f t="shared" ref="I57:J57" si="19">I59</f>
        <v>37165799.68</v>
      </c>
      <c r="J57" s="85">
        <f t="shared" si="19"/>
        <v>37165799.68</v>
      </c>
    </row>
    <row r="58" spans="1:10" s="15" customFormat="1" ht="31.2" x14ac:dyDescent="0.25">
      <c r="A58" s="44" t="s">
        <v>154</v>
      </c>
      <c r="B58" s="44"/>
      <c r="C58" s="44"/>
      <c r="D58" s="49" t="s">
        <v>153</v>
      </c>
      <c r="E58" s="46"/>
      <c r="F58" s="46"/>
      <c r="G58" s="50"/>
      <c r="H58" s="50"/>
      <c r="I58" s="50"/>
      <c r="J58" s="50"/>
    </row>
    <row r="59" spans="1:10" s="15" customFormat="1" ht="45" x14ac:dyDescent="0.25">
      <c r="A59" s="52" t="s">
        <v>155</v>
      </c>
      <c r="B59" s="52" t="s">
        <v>117</v>
      </c>
      <c r="C59" s="52" t="s">
        <v>118</v>
      </c>
      <c r="D59" s="53" t="s">
        <v>119</v>
      </c>
      <c r="E59" s="53" t="s">
        <v>108</v>
      </c>
      <c r="F59" s="47" t="s">
        <v>109</v>
      </c>
      <c r="G59" s="86">
        <f t="shared" ref="G59:G60" si="20">H59+I59</f>
        <v>37165799.68</v>
      </c>
      <c r="H59" s="50">
        <v>0</v>
      </c>
      <c r="I59" s="86">
        <v>37165799.68</v>
      </c>
      <c r="J59" s="86">
        <v>37165799.68</v>
      </c>
    </row>
    <row r="60" spans="1:10" s="15" customFormat="1" ht="31.2" x14ac:dyDescent="0.25">
      <c r="A60" s="44" t="s">
        <v>156</v>
      </c>
      <c r="B60" s="44"/>
      <c r="C60" s="44"/>
      <c r="D60" s="45" t="s">
        <v>157</v>
      </c>
      <c r="E60" s="53"/>
      <c r="F60" s="47"/>
      <c r="G60" s="85">
        <f t="shared" si="20"/>
        <v>55497036.340000004</v>
      </c>
      <c r="H60" s="84">
        <f>H62+H63+H64+H65</f>
        <v>0</v>
      </c>
      <c r="I60" s="85">
        <f t="shared" ref="I60:J60" si="21">I62+I63+I64+I65</f>
        <v>55497036.340000004</v>
      </c>
      <c r="J60" s="85">
        <f t="shared" si="21"/>
        <v>55497036.340000004</v>
      </c>
    </row>
    <row r="61" spans="1:10" s="15" customFormat="1" ht="31.2" x14ac:dyDescent="0.25">
      <c r="A61" s="44" t="s">
        <v>158</v>
      </c>
      <c r="B61" s="44"/>
      <c r="C61" s="44"/>
      <c r="D61" s="49" t="s">
        <v>157</v>
      </c>
      <c r="E61" s="53"/>
      <c r="F61" s="47"/>
      <c r="G61" s="51"/>
      <c r="H61" s="51"/>
      <c r="I61" s="51"/>
      <c r="J61" s="51"/>
    </row>
    <row r="62" spans="1:10" s="15" customFormat="1" ht="62.4" customHeight="1" x14ac:dyDescent="0.25">
      <c r="A62" s="52" t="s">
        <v>159</v>
      </c>
      <c r="B62" s="52" t="s">
        <v>121</v>
      </c>
      <c r="C62" s="52" t="s">
        <v>122</v>
      </c>
      <c r="D62" s="53" t="s">
        <v>123</v>
      </c>
      <c r="E62" s="53" t="s">
        <v>108</v>
      </c>
      <c r="F62" s="47" t="s">
        <v>109</v>
      </c>
      <c r="G62" s="50">
        <f t="shared" ref="G62:G65" si="22">H62+I62</f>
        <v>29120000</v>
      </c>
      <c r="H62" s="50">
        <v>0</v>
      </c>
      <c r="I62" s="50">
        <f>10000000+19120000</f>
        <v>29120000</v>
      </c>
      <c r="J62" s="50">
        <f>10000000+19120000</f>
        <v>29120000</v>
      </c>
    </row>
    <row r="63" spans="1:10" s="15" customFormat="1" ht="45" x14ac:dyDescent="0.25">
      <c r="A63" s="52" t="s">
        <v>160</v>
      </c>
      <c r="B63" s="52" t="s">
        <v>145</v>
      </c>
      <c r="C63" s="52" t="s">
        <v>146</v>
      </c>
      <c r="D63" s="53" t="s">
        <v>147</v>
      </c>
      <c r="E63" s="53" t="s">
        <v>108</v>
      </c>
      <c r="F63" s="47" t="s">
        <v>109</v>
      </c>
      <c r="G63" s="86">
        <f t="shared" si="22"/>
        <v>26377036.340000004</v>
      </c>
      <c r="H63" s="50">
        <v>0</v>
      </c>
      <c r="I63" s="86">
        <f>45497036.34-19120000</f>
        <v>26377036.340000004</v>
      </c>
      <c r="J63" s="86">
        <f>45497036.34-19120000</f>
        <v>26377036.340000004</v>
      </c>
    </row>
    <row r="64" spans="1:10" s="15" customFormat="1" ht="45" x14ac:dyDescent="0.25">
      <c r="A64" s="52" t="s">
        <v>204</v>
      </c>
      <c r="B64" s="52" t="s">
        <v>199</v>
      </c>
      <c r="C64" s="52" t="s">
        <v>122</v>
      </c>
      <c r="D64" s="53" t="s">
        <v>200</v>
      </c>
      <c r="E64" s="53" t="s">
        <v>201</v>
      </c>
      <c r="F64" s="47" t="s">
        <v>202</v>
      </c>
      <c r="G64" s="50">
        <f t="shared" si="22"/>
        <v>-146250000</v>
      </c>
      <c r="H64" s="50">
        <v>0</v>
      </c>
      <c r="I64" s="50">
        <v>-146250000</v>
      </c>
      <c r="J64" s="50">
        <v>-146250000</v>
      </c>
    </row>
    <row r="65" spans="1:10" s="15" customFormat="1" ht="45" x14ac:dyDescent="0.25">
      <c r="A65" s="52" t="s">
        <v>204</v>
      </c>
      <c r="B65" s="52" t="s">
        <v>199</v>
      </c>
      <c r="C65" s="52" t="s">
        <v>122</v>
      </c>
      <c r="D65" s="53" t="s">
        <v>200</v>
      </c>
      <c r="E65" s="53" t="s">
        <v>203</v>
      </c>
      <c r="F65" s="47" t="s">
        <v>202</v>
      </c>
      <c r="G65" s="50">
        <f t="shared" si="22"/>
        <v>146250000</v>
      </c>
      <c r="H65" s="50">
        <v>0</v>
      </c>
      <c r="I65" s="50">
        <v>146250000</v>
      </c>
      <c r="J65" s="50">
        <v>146250000</v>
      </c>
    </row>
    <row r="66" spans="1:10" s="15" customFormat="1" ht="31.2" x14ac:dyDescent="0.25">
      <c r="A66" s="44" t="s">
        <v>161</v>
      </c>
      <c r="B66" s="44"/>
      <c r="C66" s="44"/>
      <c r="D66" s="45" t="s">
        <v>162</v>
      </c>
      <c r="E66" s="53"/>
      <c r="F66" s="47"/>
      <c r="G66" s="84">
        <f>H66+I66</f>
        <v>1000000</v>
      </c>
      <c r="H66" s="84">
        <f>H68</f>
        <v>0</v>
      </c>
      <c r="I66" s="84">
        <f t="shared" ref="I66:J66" si="23">I68</f>
        <v>1000000</v>
      </c>
      <c r="J66" s="84">
        <f t="shared" si="23"/>
        <v>1000000</v>
      </c>
    </row>
    <row r="67" spans="1:10" s="15" customFormat="1" ht="31.2" x14ac:dyDescent="0.25">
      <c r="A67" s="44" t="s">
        <v>163</v>
      </c>
      <c r="B67" s="44"/>
      <c r="C67" s="44"/>
      <c r="D67" s="49" t="s">
        <v>162</v>
      </c>
      <c r="E67" s="53"/>
      <c r="F67" s="47"/>
      <c r="G67" s="51"/>
      <c r="H67" s="51"/>
      <c r="I67" s="51"/>
      <c r="J67" s="51"/>
    </row>
    <row r="68" spans="1:10" s="15" customFormat="1" ht="45" x14ac:dyDescent="0.25">
      <c r="A68" s="52" t="s">
        <v>164</v>
      </c>
      <c r="B68" s="52" t="s">
        <v>117</v>
      </c>
      <c r="C68" s="52" t="s">
        <v>118</v>
      </c>
      <c r="D68" s="53" t="s">
        <v>119</v>
      </c>
      <c r="E68" s="53" t="s">
        <v>108</v>
      </c>
      <c r="F68" s="47" t="s">
        <v>109</v>
      </c>
      <c r="G68" s="50">
        <f t="shared" ref="G68" si="24">H68+I68</f>
        <v>1000000</v>
      </c>
      <c r="H68" s="50">
        <v>0</v>
      </c>
      <c r="I68" s="50">
        <v>1000000</v>
      </c>
      <c r="J68" s="50">
        <v>1000000</v>
      </c>
    </row>
    <row r="69" spans="1:10" s="15" customFormat="1" ht="31.5" customHeight="1" x14ac:dyDescent="0.25">
      <c r="A69" s="44" t="s">
        <v>226</v>
      </c>
      <c r="B69" s="44"/>
      <c r="C69" s="44"/>
      <c r="D69" s="45" t="s">
        <v>227</v>
      </c>
      <c r="E69" s="53"/>
      <c r="F69" s="47"/>
      <c r="G69" s="48">
        <f>H69+I69</f>
        <v>0</v>
      </c>
      <c r="H69" s="84">
        <f>SUM(H71:H72)</f>
        <v>0</v>
      </c>
      <c r="I69" s="84">
        <f t="shared" ref="I69:J69" si="25">SUM(I71:I72)</f>
        <v>0</v>
      </c>
      <c r="J69" s="84">
        <f t="shared" si="25"/>
        <v>0</v>
      </c>
    </row>
    <row r="70" spans="1:10" s="15" customFormat="1" ht="31.5" customHeight="1" x14ac:dyDescent="0.25">
      <c r="A70" s="44" t="s">
        <v>228</v>
      </c>
      <c r="B70" s="44"/>
      <c r="C70" s="44"/>
      <c r="D70" s="49" t="s">
        <v>227</v>
      </c>
      <c r="E70" s="53"/>
      <c r="F70" s="47"/>
      <c r="G70" s="50"/>
      <c r="H70" s="50"/>
      <c r="I70" s="50"/>
      <c r="J70" s="50"/>
    </row>
    <row r="71" spans="1:10" s="15" customFormat="1" ht="30" x14ac:dyDescent="0.25">
      <c r="A71" s="52" t="s">
        <v>229</v>
      </c>
      <c r="B71" s="52" t="s">
        <v>230</v>
      </c>
      <c r="C71" s="52" t="s">
        <v>231</v>
      </c>
      <c r="D71" s="46" t="s">
        <v>232</v>
      </c>
      <c r="E71" s="53" t="s">
        <v>233</v>
      </c>
      <c r="F71" s="47" t="s">
        <v>221</v>
      </c>
      <c r="G71" s="50">
        <f>H71+I71</f>
        <v>-18779100</v>
      </c>
      <c r="H71" s="50">
        <v>-18779100</v>
      </c>
      <c r="I71" s="50">
        <v>0</v>
      </c>
      <c r="J71" s="50">
        <v>0</v>
      </c>
    </row>
    <row r="72" spans="1:10" s="15" customFormat="1" ht="30" x14ac:dyDescent="0.25">
      <c r="A72" s="52" t="s">
        <v>229</v>
      </c>
      <c r="B72" s="52" t="s">
        <v>230</v>
      </c>
      <c r="C72" s="52" t="s">
        <v>231</v>
      </c>
      <c r="D72" s="46" t="s">
        <v>232</v>
      </c>
      <c r="E72" s="53" t="s">
        <v>233</v>
      </c>
      <c r="F72" s="47" t="s">
        <v>234</v>
      </c>
      <c r="G72" s="50">
        <f>H72+I72</f>
        <v>18779100</v>
      </c>
      <c r="H72" s="50">
        <v>18779100</v>
      </c>
      <c r="I72" s="50">
        <v>0</v>
      </c>
      <c r="J72" s="50">
        <v>0</v>
      </c>
    </row>
    <row r="73" spans="1:10" s="15" customFormat="1" ht="31.2" x14ac:dyDescent="0.25">
      <c r="A73" s="44" t="s">
        <v>165</v>
      </c>
      <c r="B73" s="44"/>
      <c r="C73" s="44"/>
      <c r="D73" s="45" t="s">
        <v>166</v>
      </c>
      <c r="E73" s="46"/>
      <c r="F73" s="47"/>
      <c r="G73" s="85">
        <f>H73+I73</f>
        <v>-482656975.49000001</v>
      </c>
      <c r="H73" s="84">
        <f>SUM(H75:H79)</f>
        <v>0</v>
      </c>
      <c r="I73" s="85">
        <f t="shared" ref="I73:J73" si="26">SUM(I75:I79)</f>
        <v>-482656975.49000001</v>
      </c>
      <c r="J73" s="85">
        <f t="shared" si="26"/>
        <v>-482656975.49000001</v>
      </c>
    </row>
    <row r="74" spans="1:10" s="15" customFormat="1" ht="31.2" x14ac:dyDescent="0.25">
      <c r="A74" s="44" t="s">
        <v>167</v>
      </c>
      <c r="B74" s="44"/>
      <c r="C74" s="44"/>
      <c r="D74" s="49" t="s">
        <v>166</v>
      </c>
      <c r="E74" s="53"/>
      <c r="F74" s="47"/>
      <c r="G74" s="51"/>
      <c r="H74" s="51"/>
      <c r="I74" s="51"/>
      <c r="J74" s="51"/>
    </row>
    <row r="75" spans="1:10" s="15" customFormat="1" ht="45" x14ac:dyDescent="0.25">
      <c r="A75" s="52" t="s">
        <v>168</v>
      </c>
      <c r="B75" s="52" t="s">
        <v>106</v>
      </c>
      <c r="C75" s="52" t="s">
        <v>4</v>
      </c>
      <c r="D75" s="46" t="s">
        <v>107</v>
      </c>
      <c r="E75" s="53" t="s">
        <v>108</v>
      </c>
      <c r="F75" s="47" t="s">
        <v>109</v>
      </c>
      <c r="G75" s="50">
        <f t="shared" ref="G75:G79" si="27">H75+I75</f>
        <v>5000000</v>
      </c>
      <c r="H75" s="50">
        <v>0</v>
      </c>
      <c r="I75" s="50">
        <v>5000000</v>
      </c>
      <c r="J75" s="50">
        <v>5000000</v>
      </c>
    </row>
    <row r="76" spans="1:10" s="15" customFormat="1" ht="60" x14ac:dyDescent="0.25">
      <c r="A76" s="52" t="s">
        <v>169</v>
      </c>
      <c r="B76" s="52" t="s">
        <v>170</v>
      </c>
      <c r="C76" s="52" t="s">
        <v>171</v>
      </c>
      <c r="D76" s="46" t="s">
        <v>172</v>
      </c>
      <c r="E76" s="53" t="s">
        <v>108</v>
      </c>
      <c r="F76" s="47" t="s">
        <v>109</v>
      </c>
      <c r="G76" s="50">
        <f t="shared" si="27"/>
        <v>31200000</v>
      </c>
      <c r="H76" s="50">
        <v>0</v>
      </c>
      <c r="I76" s="50">
        <v>31200000</v>
      </c>
      <c r="J76" s="50">
        <v>31200000</v>
      </c>
    </row>
    <row r="77" spans="1:10" s="15" customFormat="1" ht="64.2" customHeight="1" x14ac:dyDescent="0.25">
      <c r="A77" s="52" t="s">
        <v>173</v>
      </c>
      <c r="B77" s="52" t="s">
        <v>121</v>
      </c>
      <c r="C77" s="52" t="s">
        <v>122</v>
      </c>
      <c r="D77" s="46" t="s">
        <v>123</v>
      </c>
      <c r="E77" s="53" t="s">
        <v>108</v>
      </c>
      <c r="F77" s="47" t="s">
        <v>109</v>
      </c>
      <c r="G77" s="86">
        <f t="shared" si="27"/>
        <v>-518856975.49000001</v>
      </c>
      <c r="H77" s="50">
        <v>0</v>
      </c>
      <c r="I77" s="86">
        <v>-518856975.49000001</v>
      </c>
      <c r="J77" s="86">
        <v>-518856975.49000001</v>
      </c>
    </row>
    <row r="78" spans="1:10" s="15" customFormat="1" ht="45" x14ac:dyDescent="0.25">
      <c r="A78" s="52" t="s">
        <v>205</v>
      </c>
      <c r="B78" s="52" t="s">
        <v>199</v>
      </c>
      <c r="C78" s="52" t="s">
        <v>122</v>
      </c>
      <c r="D78" s="53" t="s">
        <v>200</v>
      </c>
      <c r="E78" s="46" t="s">
        <v>201</v>
      </c>
      <c r="F78" s="47" t="s">
        <v>202</v>
      </c>
      <c r="G78" s="51">
        <f t="shared" si="27"/>
        <v>-122506000</v>
      </c>
      <c r="H78" s="51">
        <v>0</v>
      </c>
      <c r="I78" s="50">
        <v>-122506000</v>
      </c>
      <c r="J78" s="50">
        <v>-122506000</v>
      </c>
    </row>
    <row r="79" spans="1:10" s="15" customFormat="1" ht="45" x14ac:dyDescent="0.25">
      <c r="A79" s="52" t="s">
        <v>205</v>
      </c>
      <c r="B79" s="52" t="s">
        <v>199</v>
      </c>
      <c r="C79" s="52" t="s">
        <v>122</v>
      </c>
      <c r="D79" s="53" t="s">
        <v>200</v>
      </c>
      <c r="E79" s="53" t="s">
        <v>203</v>
      </c>
      <c r="F79" s="47" t="s">
        <v>202</v>
      </c>
      <c r="G79" s="51">
        <f t="shared" si="27"/>
        <v>122506000</v>
      </c>
      <c r="H79" s="51">
        <v>0</v>
      </c>
      <c r="I79" s="50">
        <v>122506000</v>
      </c>
      <c r="J79" s="50">
        <v>122506000</v>
      </c>
    </row>
    <row r="80" spans="1:10" s="15" customFormat="1" ht="31.2" x14ac:dyDescent="0.25">
      <c r="A80" s="44" t="s">
        <v>174</v>
      </c>
      <c r="B80" s="44"/>
      <c r="C80" s="44"/>
      <c r="D80" s="45" t="s">
        <v>175</v>
      </c>
      <c r="E80" s="53"/>
      <c r="F80" s="47"/>
      <c r="G80" s="84">
        <f>H80+I80</f>
        <v>7011954</v>
      </c>
      <c r="H80" s="84">
        <f>H82+H83</f>
        <v>0</v>
      </c>
      <c r="I80" s="84">
        <f t="shared" ref="I80:J80" si="28">I82+I83</f>
        <v>7011954</v>
      </c>
      <c r="J80" s="84">
        <f t="shared" si="28"/>
        <v>7011954</v>
      </c>
    </row>
    <row r="81" spans="1:13" s="15" customFormat="1" ht="31.2" x14ac:dyDescent="0.25">
      <c r="A81" s="44" t="s">
        <v>176</v>
      </c>
      <c r="B81" s="44"/>
      <c r="C81" s="44"/>
      <c r="D81" s="94" t="s">
        <v>175</v>
      </c>
      <c r="E81" s="49"/>
      <c r="F81" s="45"/>
      <c r="G81" s="84"/>
      <c r="H81" s="84"/>
      <c r="I81" s="84"/>
      <c r="J81" s="84"/>
    </row>
    <row r="82" spans="1:13" s="15" customFormat="1" ht="63" customHeight="1" x14ac:dyDescent="0.25">
      <c r="A82" s="52" t="s">
        <v>177</v>
      </c>
      <c r="B82" s="52" t="s">
        <v>142</v>
      </c>
      <c r="C82" s="52" t="s">
        <v>72</v>
      </c>
      <c r="D82" s="46" t="s">
        <v>254</v>
      </c>
      <c r="E82" s="53" t="s">
        <v>108</v>
      </c>
      <c r="F82" s="47" t="s">
        <v>109</v>
      </c>
      <c r="G82" s="50">
        <f t="shared" ref="G82:G83" si="29">H82+I82</f>
        <v>6500000</v>
      </c>
      <c r="H82" s="50">
        <v>0</v>
      </c>
      <c r="I82" s="50">
        <v>6500000</v>
      </c>
      <c r="J82" s="50">
        <v>6500000</v>
      </c>
    </row>
    <row r="83" spans="1:13" s="15" customFormat="1" ht="64.8" customHeight="1" x14ac:dyDescent="0.25">
      <c r="A83" s="52" t="s">
        <v>178</v>
      </c>
      <c r="B83" s="52" t="s">
        <v>121</v>
      </c>
      <c r="C83" s="52" t="s">
        <v>122</v>
      </c>
      <c r="D83" s="46" t="s">
        <v>123</v>
      </c>
      <c r="E83" s="53" t="s">
        <v>108</v>
      </c>
      <c r="F83" s="47" t="s">
        <v>109</v>
      </c>
      <c r="G83" s="50">
        <f t="shared" si="29"/>
        <v>511954</v>
      </c>
      <c r="H83" s="50">
        <v>0</v>
      </c>
      <c r="I83" s="50">
        <v>511954</v>
      </c>
      <c r="J83" s="50">
        <v>511954</v>
      </c>
    </row>
    <row r="84" spans="1:13" s="2" customFormat="1" ht="15.6" x14ac:dyDescent="0.3">
      <c r="A84" s="44" t="s">
        <v>19</v>
      </c>
      <c r="B84" s="52"/>
      <c r="C84" s="44"/>
      <c r="D84" s="45" t="s">
        <v>24</v>
      </c>
      <c r="E84" s="46"/>
      <c r="F84" s="47"/>
      <c r="G84" s="48">
        <f>H84+I84</f>
        <v>13169000</v>
      </c>
      <c r="H84" s="84">
        <f>SUM(H86:H90)</f>
        <v>0</v>
      </c>
      <c r="I84" s="84">
        <f t="shared" ref="I84:J84" si="30">SUM(I86:I90)</f>
        <v>13169000</v>
      </c>
      <c r="J84" s="84">
        <f t="shared" si="30"/>
        <v>13169000</v>
      </c>
      <c r="L84" s="6"/>
      <c r="M84" s="13"/>
    </row>
    <row r="85" spans="1:13" s="2" customFormat="1" ht="32.25" customHeight="1" x14ac:dyDescent="0.3">
      <c r="A85" s="44" t="s">
        <v>20</v>
      </c>
      <c r="B85" s="52"/>
      <c r="C85" s="44"/>
      <c r="D85" s="49" t="s">
        <v>24</v>
      </c>
      <c r="E85" s="46"/>
      <c r="F85" s="47"/>
      <c r="G85" s="48"/>
      <c r="H85" s="48"/>
      <c r="I85" s="48"/>
      <c r="J85" s="48"/>
      <c r="L85" s="6"/>
      <c r="M85" s="13"/>
    </row>
    <row r="86" spans="1:13" ht="47.25" customHeight="1" x14ac:dyDescent="0.25">
      <c r="A86" s="52" t="s">
        <v>22</v>
      </c>
      <c r="B86" s="52" t="s">
        <v>16</v>
      </c>
      <c r="C86" s="52" t="s">
        <v>4</v>
      </c>
      <c r="D86" s="53" t="s">
        <v>6</v>
      </c>
      <c r="E86" s="53" t="s">
        <v>26</v>
      </c>
      <c r="F86" s="47" t="s">
        <v>23</v>
      </c>
      <c r="G86" s="50">
        <f t="shared" ref="G86" si="31">H86+I86</f>
        <v>-7000000</v>
      </c>
      <c r="H86" s="50">
        <v>-7000000</v>
      </c>
      <c r="I86" s="50">
        <v>0</v>
      </c>
      <c r="J86" s="50">
        <v>0</v>
      </c>
    </row>
    <row r="87" spans="1:13" ht="33" customHeight="1" x14ac:dyDescent="0.25">
      <c r="A87" s="52" t="s">
        <v>22</v>
      </c>
      <c r="B87" s="52" t="s">
        <v>16</v>
      </c>
      <c r="C87" s="52" t="s">
        <v>4</v>
      </c>
      <c r="D87" s="53" t="s">
        <v>6</v>
      </c>
      <c r="E87" s="53" t="s">
        <v>63</v>
      </c>
      <c r="F87" s="47" t="s">
        <v>23</v>
      </c>
      <c r="G87" s="50">
        <f t="shared" ref="G87:G88" si="32">H87+I87</f>
        <v>7000000</v>
      </c>
      <c r="H87" s="50">
        <v>7000000</v>
      </c>
      <c r="I87" s="50">
        <v>0</v>
      </c>
      <c r="J87" s="50">
        <v>0</v>
      </c>
    </row>
    <row r="88" spans="1:13" ht="45" x14ac:dyDescent="0.25">
      <c r="A88" s="52" t="s">
        <v>179</v>
      </c>
      <c r="B88" s="52" t="s">
        <v>106</v>
      </c>
      <c r="C88" s="52" t="s">
        <v>4</v>
      </c>
      <c r="D88" s="46" t="s">
        <v>107</v>
      </c>
      <c r="E88" s="53" t="s">
        <v>108</v>
      </c>
      <c r="F88" s="47" t="s">
        <v>109</v>
      </c>
      <c r="G88" s="50">
        <f t="shared" si="32"/>
        <v>13169000</v>
      </c>
      <c r="H88" s="50">
        <v>0</v>
      </c>
      <c r="I88" s="50">
        <v>13169000</v>
      </c>
      <c r="J88" s="50">
        <v>13169000</v>
      </c>
    </row>
    <row r="89" spans="1:13" x14ac:dyDescent="0.25">
      <c r="A89" s="52" t="s">
        <v>235</v>
      </c>
      <c r="B89" s="52" t="s">
        <v>236</v>
      </c>
      <c r="C89" s="52" t="s">
        <v>118</v>
      </c>
      <c r="D89" s="53" t="s">
        <v>237</v>
      </c>
      <c r="E89" s="53" t="s">
        <v>238</v>
      </c>
      <c r="F89" s="47" t="s">
        <v>221</v>
      </c>
      <c r="G89" s="50">
        <f>H89+I89</f>
        <v>-10000000</v>
      </c>
      <c r="H89" s="50">
        <v>-10000000</v>
      </c>
      <c r="I89" s="50">
        <v>0</v>
      </c>
      <c r="J89" s="50">
        <v>0</v>
      </c>
    </row>
    <row r="90" spans="1:13" ht="30" x14ac:dyDescent="0.25">
      <c r="A90" s="52" t="s">
        <v>235</v>
      </c>
      <c r="B90" s="52" t="s">
        <v>236</v>
      </c>
      <c r="C90" s="52" t="s">
        <v>118</v>
      </c>
      <c r="D90" s="53" t="s">
        <v>237</v>
      </c>
      <c r="E90" s="53" t="s">
        <v>238</v>
      </c>
      <c r="F90" s="47" t="s">
        <v>239</v>
      </c>
      <c r="G90" s="50">
        <f>H90+I90</f>
        <v>10000000</v>
      </c>
      <c r="H90" s="50">
        <v>10000000</v>
      </c>
      <c r="I90" s="50">
        <v>0</v>
      </c>
      <c r="J90" s="50">
        <v>0</v>
      </c>
    </row>
    <row r="91" spans="1:13" ht="33" customHeight="1" x14ac:dyDescent="0.25">
      <c r="A91" s="44" t="s">
        <v>180</v>
      </c>
      <c r="B91" s="44"/>
      <c r="C91" s="44"/>
      <c r="D91" s="45" t="s">
        <v>181</v>
      </c>
      <c r="E91" s="46"/>
      <c r="F91" s="47"/>
      <c r="G91" s="48">
        <f>H91+I91</f>
        <v>6043884</v>
      </c>
      <c r="H91" s="48">
        <f>H93</f>
        <v>0</v>
      </c>
      <c r="I91" s="48">
        <f t="shared" ref="I91:J91" si="33">I93</f>
        <v>6043884</v>
      </c>
      <c r="J91" s="48">
        <f t="shared" si="33"/>
        <v>6043884</v>
      </c>
    </row>
    <row r="92" spans="1:13" ht="33" customHeight="1" x14ac:dyDescent="0.25">
      <c r="A92" s="44" t="s">
        <v>182</v>
      </c>
      <c r="B92" s="44"/>
      <c r="C92" s="44"/>
      <c r="D92" s="49" t="s">
        <v>181</v>
      </c>
      <c r="E92" s="46"/>
      <c r="F92" s="47"/>
      <c r="G92" s="50"/>
      <c r="H92" s="50"/>
      <c r="I92" s="51"/>
      <c r="J92" s="51"/>
    </row>
    <row r="93" spans="1:13" ht="45" x14ac:dyDescent="0.25">
      <c r="A93" s="52">
        <v>3413270</v>
      </c>
      <c r="B93" s="52" t="s">
        <v>183</v>
      </c>
      <c r="C93" s="52" t="s">
        <v>184</v>
      </c>
      <c r="D93" s="46" t="s">
        <v>185</v>
      </c>
      <c r="E93" s="53" t="s">
        <v>108</v>
      </c>
      <c r="F93" s="47" t="s">
        <v>109</v>
      </c>
      <c r="G93" s="50">
        <f t="shared" ref="G93" si="34">H93+I93</f>
        <v>6043884</v>
      </c>
      <c r="H93" s="50">
        <v>0</v>
      </c>
      <c r="I93" s="50">
        <v>6043884</v>
      </c>
      <c r="J93" s="50">
        <v>6043884</v>
      </c>
    </row>
    <row r="94" spans="1:13" ht="47.25" customHeight="1" x14ac:dyDescent="0.25">
      <c r="A94" s="44" t="s">
        <v>37</v>
      </c>
      <c r="B94" s="44"/>
      <c r="C94" s="44"/>
      <c r="D94" s="45" t="s">
        <v>38</v>
      </c>
      <c r="E94" s="46"/>
      <c r="F94" s="47"/>
      <c r="G94" s="48">
        <f>H94+I94</f>
        <v>2604621</v>
      </c>
      <c r="H94" s="48">
        <f>H96</f>
        <v>0</v>
      </c>
      <c r="I94" s="48">
        <f t="shared" ref="I94:J94" si="35">I96</f>
        <v>2604621</v>
      </c>
      <c r="J94" s="48">
        <f t="shared" si="35"/>
        <v>0</v>
      </c>
    </row>
    <row r="95" spans="1:13" ht="47.25" customHeight="1" x14ac:dyDescent="0.25">
      <c r="A95" s="44" t="s">
        <v>39</v>
      </c>
      <c r="B95" s="44"/>
      <c r="C95" s="44"/>
      <c r="D95" s="49" t="s">
        <v>38</v>
      </c>
      <c r="E95" s="46"/>
      <c r="F95" s="47"/>
      <c r="G95" s="50"/>
      <c r="H95" s="50"/>
      <c r="I95" s="51"/>
      <c r="J95" s="51"/>
    </row>
    <row r="96" spans="1:13" ht="47.25" customHeight="1" x14ac:dyDescent="0.25">
      <c r="A96" s="52" t="s">
        <v>59</v>
      </c>
      <c r="B96" s="52" t="s">
        <v>60</v>
      </c>
      <c r="C96" s="52" t="s">
        <v>61</v>
      </c>
      <c r="D96" s="53" t="s">
        <v>62</v>
      </c>
      <c r="E96" s="46" t="s">
        <v>40</v>
      </c>
      <c r="F96" s="47" t="s">
        <v>41</v>
      </c>
      <c r="G96" s="50">
        <f>H96+I96</f>
        <v>2604621</v>
      </c>
      <c r="H96" s="50">
        <v>0</v>
      </c>
      <c r="I96" s="50">
        <v>2604621</v>
      </c>
      <c r="J96" s="51">
        <v>0</v>
      </c>
    </row>
    <row r="97" spans="1:10" ht="31.2" x14ac:dyDescent="0.25">
      <c r="A97" s="44" t="s">
        <v>102</v>
      </c>
      <c r="B97" s="44"/>
      <c r="C97" s="44"/>
      <c r="D97" s="45" t="s">
        <v>103</v>
      </c>
      <c r="E97" s="46"/>
      <c r="F97" s="47"/>
      <c r="G97" s="48">
        <f>H97+I97</f>
        <v>800000</v>
      </c>
      <c r="H97" s="48">
        <f>H99</f>
        <v>800000</v>
      </c>
      <c r="I97" s="48">
        <f t="shared" ref="I97:J97" si="36">I99</f>
        <v>0</v>
      </c>
      <c r="J97" s="48">
        <f t="shared" si="36"/>
        <v>0</v>
      </c>
    </row>
    <row r="98" spans="1:10" ht="31.2" x14ac:dyDescent="0.25">
      <c r="A98" s="44" t="s">
        <v>104</v>
      </c>
      <c r="B98" s="44"/>
      <c r="C98" s="44"/>
      <c r="D98" s="49" t="s">
        <v>103</v>
      </c>
      <c r="E98" s="46"/>
      <c r="F98" s="47"/>
      <c r="G98" s="50"/>
      <c r="H98" s="50"/>
      <c r="I98" s="51"/>
      <c r="J98" s="51"/>
    </row>
    <row r="99" spans="1:10" ht="47.25" customHeight="1" x14ac:dyDescent="0.25">
      <c r="A99" s="52" t="s">
        <v>101</v>
      </c>
      <c r="B99" s="52" t="s">
        <v>96</v>
      </c>
      <c r="C99" s="52" t="s">
        <v>97</v>
      </c>
      <c r="D99" s="53" t="s">
        <v>98</v>
      </c>
      <c r="E99" s="66" t="s">
        <v>99</v>
      </c>
      <c r="F99" s="61" t="s">
        <v>100</v>
      </c>
      <c r="G99" s="62">
        <f>H99+I99</f>
        <v>800000</v>
      </c>
      <c r="H99" s="62">
        <v>800000</v>
      </c>
      <c r="I99" s="62">
        <v>0</v>
      </c>
      <c r="J99" s="62">
        <v>0</v>
      </c>
    </row>
    <row r="100" spans="1:10" ht="31.2" x14ac:dyDescent="0.25">
      <c r="A100" s="73" t="s">
        <v>67</v>
      </c>
      <c r="B100" s="73"/>
      <c r="C100" s="73"/>
      <c r="D100" s="45" t="s">
        <v>68</v>
      </c>
      <c r="E100" s="66"/>
      <c r="F100" s="61"/>
      <c r="G100" s="69">
        <f>H100+I100</f>
        <v>10061553</v>
      </c>
      <c r="H100" s="69">
        <f>SUM(H102:H105)</f>
        <v>285750</v>
      </c>
      <c r="I100" s="69">
        <f t="shared" ref="I100:J100" si="37">SUM(I102:I105)</f>
        <v>9775803</v>
      </c>
      <c r="J100" s="69">
        <f t="shared" si="37"/>
        <v>9775803</v>
      </c>
    </row>
    <row r="101" spans="1:10" ht="31.2" x14ac:dyDescent="0.25">
      <c r="A101" s="73" t="s">
        <v>69</v>
      </c>
      <c r="B101" s="73"/>
      <c r="C101" s="73"/>
      <c r="D101" s="49" t="s">
        <v>68</v>
      </c>
      <c r="E101" s="66"/>
      <c r="F101" s="61"/>
      <c r="G101" s="71"/>
      <c r="H101" s="71"/>
      <c r="I101" s="71"/>
      <c r="J101" s="71"/>
    </row>
    <row r="102" spans="1:10" ht="60" x14ac:dyDescent="0.25">
      <c r="A102" s="95" t="s">
        <v>241</v>
      </c>
      <c r="B102" s="95" t="s">
        <v>170</v>
      </c>
      <c r="C102" s="95" t="s">
        <v>171</v>
      </c>
      <c r="D102" s="96" t="s">
        <v>172</v>
      </c>
      <c r="E102" s="53" t="s">
        <v>108</v>
      </c>
      <c r="F102" s="47" t="s">
        <v>109</v>
      </c>
      <c r="G102" s="50">
        <f t="shared" ref="G102" si="38">H102+I102</f>
        <v>500000</v>
      </c>
      <c r="H102" s="50">
        <v>0</v>
      </c>
      <c r="I102" s="50">
        <v>500000</v>
      </c>
      <c r="J102" s="50">
        <v>500000</v>
      </c>
    </row>
    <row r="103" spans="1:10" ht="30" x14ac:dyDescent="0.25">
      <c r="A103" s="72" t="s">
        <v>70</v>
      </c>
      <c r="B103" s="72" t="s">
        <v>71</v>
      </c>
      <c r="C103" s="72" t="s">
        <v>72</v>
      </c>
      <c r="D103" s="53" t="s">
        <v>73</v>
      </c>
      <c r="E103" s="66" t="s">
        <v>95</v>
      </c>
      <c r="F103" s="61" t="s">
        <v>94</v>
      </c>
      <c r="G103" s="71">
        <f>H103+I103</f>
        <v>285750</v>
      </c>
      <c r="H103" s="71">
        <v>285750</v>
      </c>
      <c r="I103" s="71">
        <v>0</v>
      </c>
      <c r="J103" s="71">
        <v>0</v>
      </c>
    </row>
    <row r="104" spans="1:10" ht="60" customHeight="1" x14ac:dyDescent="0.25">
      <c r="A104" s="52" t="s">
        <v>186</v>
      </c>
      <c r="B104" s="52" t="s">
        <v>142</v>
      </c>
      <c r="C104" s="52" t="s">
        <v>72</v>
      </c>
      <c r="D104" s="53" t="s">
        <v>254</v>
      </c>
      <c r="E104" s="53" t="s">
        <v>108</v>
      </c>
      <c r="F104" s="47" t="s">
        <v>109</v>
      </c>
      <c r="G104" s="50">
        <f t="shared" ref="G104" si="39">H104+I104</f>
        <v>8675803</v>
      </c>
      <c r="H104" s="50">
        <v>0</v>
      </c>
      <c r="I104" s="50">
        <v>8675803</v>
      </c>
      <c r="J104" s="50">
        <v>8675803</v>
      </c>
    </row>
    <row r="105" spans="1:10" ht="67.2" customHeight="1" x14ac:dyDescent="0.25">
      <c r="A105" s="95" t="s">
        <v>242</v>
      </c>
      <c r="B105" s="95" t="s">
        <v>121</v>
      </c>
      <c r="C105" s="95" t="s">
        <v>122</v>
      </c>
      <c r="D105" s="96" t="s">
        <v>123</v>
      </c>
      <c r="E105" s="53" t="s">
        <v>108</v>
      </c>
      <c r="F105" s="47" t="s">
        <v>109</v>
      </c>
      <c r="G105" s="50">
        <f t="shared" ref="G105" si="40">H105+I105</f>
        <v>600000</v>
      </c>
      <c r="H105" s="50">
        <v>0</v>
      </c>
      <c r="I105" s="50">
        <v>600000</v>
      </c>
      <c r="J105" s="50">
        <v>600000</v>
      </c>
    </row>
    <row r="106" spans="1:10" ht="31.2" x14ac:dyDescent="0.25">
      <c r="A106" s="73" t="s">
        <v>74</v>
      </c>
      <c r="B106" s="73"/>
      <c r="C106" s="73"/>
      <c r="D106" s="45" t="s">
        <v>75</v>
      </c>
      <c r="E106" s="66"/>
      <c r="F106" s="61"/>
      <c r="G106" s="68">
        <f>H106+I106</f>
        <v>2959740.4</v>
      </c>
      <c r="H106" s="68">
        <f>H108+H109</f>
        <v>259740.4</v>
      </c>
      <c r="I106" s="69">
        <f t="shared" ref="I106:J106" si="41">I108+I109</f>
        <v>2700000</v>
      </c>
      <c r="J106" s="69">
        <f t="shared" si="41"/>
        <v>2700000</v>
      </c>
    </row>
    <row r="107" spans="1:10" ht="31.2" x14ac:dyDescent="0.25">
      <c r="A107" s="73" t="s">
        <v>76</v>
      </c>
      <c r="B107" s="73"/>
      <c r="C107" s="73"/>
      <c r="D107" s="49" t="s">
        <v>75</v>
      </c>
      <c r="E107" s="66"/>
      <c r="F107" s="61"/>
      <c r="G107" s="70"/>
      <c r="H107" s="70"/>
      <c r="I107" s="71"/>
      <c r="J107" s="71"/>
    </row>
    <row r="108" spans="1:10" ht="30" x14ac:dyDescent="0.25">
      <c r="A108" s="72" t="s">
        <v>77</v>
      </c>
      <c r="B108" s="72" t="s">
        <v>71</v>
      </c>
      <c r="C108" s="72" t="s">
        <v>72</v>
      </c>
      <c r="D108" s="53" t="s">
        <v>73</v>
      </c>
      <c r="E108" s="66" t="s">
        <v>95</v>
      </c>
      <c r="F108" s="61" t="s">
        <v>94</v>
      </c>
      <c r="G108" s="70">
        <f>H108+I108</f>
        <v>259740.4</v>
      </c>
      <c r="H108" s="70">
        <v>259740.4</v>
      </c>
      <c r="I108" s="71">
        <v>0</v>
      </c>
      <c r="J108" s="71">
        <v>0</v>
      </c>
    </row>
    <row r="109" spans="1:10" ht="67.8" customHeight="1" x14ac:dyDescent="0.25">
      <c r="A109" s="52" t="s">
        <v>187</v>
      </c>
      <c r="B109" s="52" t="s">
        <v>142</v>
      </c>
      <c r="C109" s="52" t="s">
        <v>72</v>
      </c>
      <c r="D109" s="53" t="s">
        <v>254</v>
      </c>
      <c r="E109" s="53" t="s">
        <v>108</v>
      </c>
      <c r="F109" s="47" t="s">
        <v>109</v>
      </c>
      <c r="G109" s="50">
        <f t="shared" ref="G109" si="42">H109+I109</f>
        <v>2700000</v>
      </c>
      <c r="H109" s="50">
        <v>0</v>
      </c>
      <c r="I109" s="50">
        <v>2700000</v>
      </c>
      <c r="J109" s="50">
        <v>2700000</v>
      </c>
    </row>
    <row r="110" spans="1:10" ht="31.2" x14ac:dyDescent="0.25">
      <c r="A110" s="67" t="s">
        <v>78</v>
      </c>
      <c r="B110" s="67"/>
      <c r="C110" s="67"/>
      <c r="D110" s="55" t="s">
        <v>79</v>
      </c>
      <c r="E110" s="66"/>
      <c r="F110" s="61"/>
      <c r="G110" s="68">
        <f>H110+I110</f>
        <v>12801136.4</v>
      </c>
      <c r="H110" s="68">
        <f>H112+H113+H114</f>
        <v>259740.4</v>
      </c>
      <c r="I110" s="69">
        <f t="shared" ref="I110:J110" si="43">I112+I113+I114</f>
        <v>12541396</v>
      </c>
      <c r="J110" s="69">
        <f t="shared" si="43"/>
        <v>12541396</v>
      </c>
    </row>
    <row r="111" spans="1:10" ht="31.2" x14ac:dyDescent="0.25">
      <c r="A111" s="67" t="s">
        <v>80</v>
      </c>
      <c r="B111" s="67"/>
      <c r="C111" s="67"/>
      <c r="D111" s="59" t="s">
        <v>79</v>
      </c>
      <c r="E111" s="66"/>
      <c r="F111" s="61"/>
      <c r="G111" s="70"/>
      <c r="H111" s="70"/>
      <c r="I111" s="71"/>
      <c r="J111" s="71"/>
    </row>
    <row r="112" spans="1:10" ht="30" x14ac:dyDescent="0.25">
      <c r="A112" s="72" t="s">
        <v>81</v>
      </c>
      <c r="B112" s="72" t="s">
        <v>71</v>
      </c>
      <c r="C112" s="72" t="s">
        <v>72</v>
      </c>
      <c r="D112" s="53" t="s">
        <v>73</v>
      </c>
      <c r="E112" s="66" t="s">
        <v>95</v>
      </c>
      <c r="F112" s="61" t="s">
        <v>94</v>
      </c>
      <c r="G112" s="70">
        <f>H112+I112</f>
        <v>259740.4</v>
      </c>
      <c r="H112" s="70">
        <v>259740.4</v>
      </c>
      <c r="I112" s="71">
        <v>0</v>
      </c>
      <c r="J112" s="71">
        <v>0</v>
      </c>
    </row>
    <row r="113" spans="1:10" ht="64.2" customHeight="1" x14ac:dyDescent="0.25">
      <c r="A113" s="52" t="s">
        <v>188</v>
      </c>
      <c r="B113" s="52" t="s">
        <v>142</v>
      </c>
      <c r="C113" s="52" t="s">
        <v>72</v>
      </c>
      <c r="D113" s="53" t="s">
        <v>254</v>
      </c>
      <c r="E113" s="53" t="s">
        <v>108</v>
      </c>
      <c r="F113" s="47" t="s">
        <v>109</v>
      </c>
      <c r="G113" s="50">
        <f t="shared" ref="G113:G114" si="44">H113+I113</f>
        <v>3000000</v>
      </c>
      <c r="H113" s="50">
        <v>0</v>
      </c>
      <c r="I113" s="50">
        <v>3000000</v>
      </c>
      <c r="J113" s="50">
        <v>3000000</v>
      </c>
    </row>
    <row r="114" spans="1:10" ht="45" x14ac:dyDescent="0.25">
      <c r="A114" s="52">
        <v>4317480</v>
      </c>
      <c r="B114" s="52" t="s">
        <v>145</v>
      </c>
      <c r="C114" s="52" t="s">
        <v>146</v>
      </c>
      <c r="D114" s="53" t="s">
        <v>147</v>
      </c>
      <c r="E114" s="53" t="s">
        <v>108</v>
      </c>
      <c r="F114" s="47" t="s">
        <v>109</v>
      </c>
      <c r="G114" s="50">
        <f t="shared" si="44"/>
        <v>9541396</v>
      </c>
      <c r="H114" s="50">
        <v>0</v>
      </c>
      <c r="I114" s="50">
        <v>9541396</v>
      </c>
      <c r="J114" s="50">
        <v>9541396</v>
      </c>
    </row>
    <row r="115" spans="1:10" ht="31.2" x14ac:dyDescent="0.25">
      <c r="A115" s="73" t="s">
        <v>82</v>
      </c>
      <c r="B115" s="73"/>
      <c r="C115" s="73"/>
      <c r="D115" s="45" t="s">
        <v>83</v>
      </c>
      <c r="E115" s="66"/>
      <c r="F115" s="61"/>
      <c r="G115" s="68">
        <f>H115+I115</f>
        <v>29472727.420000002</v>
      </c>
      <c r="H115" s="68">
        <f>H117+H118+H119</f>
        <v>272727.42</v>
      </c>
      <c r="I115" s="69">
        <f>I117+I118+I119</f>
        <v>29200000</v>
      </c>
      <c r="J115" s="69">
        <f t="shared" ref="J115" si="45">J117+J118+J119</f>
        <v>29200000</v>
      </c>
    </row>
    <row r="116" spans="1:10" ht="31.2" x14ac:dyDescent="0.25">
      <c r="A116" s="73" t="s">
        <v>84</v>
      </c>
      <c r="B116" s="73"/>
      <c r="C116" s="73"/>
      <c r="D116" s="49" t="s">
        <v>83</v>
      </c>
      <c r="E116" s="66"/>
      <c r="F116" s="61"/>
      <c r="G116" s="70"/>
      <c r="H116" s="70"/>
      <c r="I116" s="71"/>
      <c r="J116" s="71"/>
    </row>
    <row r="117" spans="1:10" ht="30" x14ac:dyDescent="0.25">
      <c r="A117" s="72" t="s">
        <v>85</v>
      </c>
      <c r="B117" s="72" t="s">
        <v>71</v>
      </c>
      <c r="C117" s="72" t="s">
        <v>72</v>
      </c>
      <c r="D117" s="53" t="s">
        <v>73</v>
      </c>
      <c r="E117" s="66" t="s">
        <v>95</v>
      </c>
      <c r="F117" s="61" t="s">
        <v>94</v>
      </c>
      <c r="G117" s="70">
        <f>H117+I117</f>
        <v>272727.42</v>
      </c>
      <c r="H117" s="70">
        <v>272727.42</v>
      </c>
      <c r="I117" s="71">
        <v>0</v>
      </c>
      <c r="J117" s="71">
        <v>0</v>
      </c>
    </row>
    <row r="118" spans="1:10" ht="64.8" customHeight="1" x14ac:dyDescent="0.25">
      <c r="A118" s="52" t="s">
        <v>189</v>
      </c>
      <c r="B118" s="52" t="s">
        <v>142</v>
      </c>
      <c r="C118" s="52" t="s">
        <v>72</v>
      </c>
      <c r="D118" s="53" t="s">
        <v>254</v>
      </c>
      <c r="E118" s="53" t="s">
        <v>108</v>
      </c>
      <c r="F118" s="47" t="s">
        <v>109</v>
      </c>
      <c r="G118" s="50">
        <f t="shared" ref="G118:G119" si="46">H118+I118</f>
        <v>2700000</v>
      </c>
      <c r="H118" s="50">
        <v>0</v>
      </c>
      <c r="I118" s="50">
        <v>2700000</v>
      </c>
      <c r="J118" s="50">
        <v>2700000</v>
      </c>
    </row>
    <row r="119" spans="1:10" ht="45" x14ac:dyDescent="0.25">
      <c r="A119" s="52" t="s">
        <v>190</v>
      </c>
      <c r="B119" s="52" t="s">
        <v>117</v>
      </c>
      <c r="C119" s="52" t="s">
        <v>118</v>
      </c>
      <c r="D119" s="53" t="s">
        <v>119</v>
      </c>
      <c r="E119" s="53" t="s">
        <v>108</v>
      </c>
      <c r="F119" s="47" t="s">
        <v>109</v>
      </c>
      <c r="G119" s="50">
        <f t="shared" si="46"/>
        <v>26500000</v>
      </c>
      <c r="H119" s="50">
        <v>0</v>
      </c>
      <c r="I119" s="50">
        <v>26500000</v>
      </c>
      <c r="J119" s="50">
        <v>26500000</v>
      </c>
    </row>
    <row r="120" spans="1:10" ht="31.2" x14ac:dyDescent="0.25">
      <c r="A120" s="73" t="s">
        <v>86</v>
      </c>
      <c r="B120" s="73"/>
      <c r="C120" s="73"/>
      <c r="D120" s="45" t="s">
        <v>87</v>
      </c>
      <c r="E120" s="66"/>
      <c r="F120" s="61"/>
      <c r="G120" s="69">
        <f>H120+I120</f>
        <v>25429221</v>
      </c>
      <c r="H120" s="69">
        <f>H122+H123+H124+H125</f>
        <v>279221</v>
      </c>
      <c r="I120" s="69">
        <f t="shared" ref="I120:J120" si="47">I122+I123+I124+I125</f>
        <v>25150000</v>
      </c>
      <c r="J120" s="69">
        <f t="shared" si="47"/>
        <v>25150000</v>
      </c>
    </row>
    <row r="121" spans="1:10" ht="31.2" x14ac:dyDescent="0.25">
      <c r="A121" s="73" t="s">
        <v>88</v>
      </c>
      <c r="B121" s="73"/>
      <c r="C121" s="73"/>
      <c r="D121" s="49" t="s">
        <v>87</v>
      </c>
      <c r="E121" s="66"/>
      <c r="F121" s="61"/>
      <c r="G121" s="71"/>
      <c r="H121" s="71"/>
      <c r="I121" s="71"/>
      <c r="J121" s="71"/>
    </row>
    <row r="122" spans="1:10" ht="60" x14ac:dyDescent="0.25">
      <c r="A122" s="95" t="s">
        <v>243</v>
      </c>
      <c r="B122" s="95" t="s">
        <v>170</v>
      </c>
      <c r="C122" s="95" t="s">
        <v>171</v>
      </c>
      <c r="D122" s="96" t="s">
        <v>172</v>
      </c>
      <c r="E122" s="53" t="s">
        <v>108</v>
      </c>
      <c r="F122" s="47" t="s">
        <v>109</v>
      </c>
      <c r="G122" s="50">
        <f t="shared" ref="G122" si="48">H122+I122</f>
        <v>500000</v>
      </c>
      <c r="H122" s="50">
        <v>0</v>
      </c>
      <c r="I122" s="50">
        <v>500000</v>
      </c>
      <c r="J122" s="50">
        <v>500000</v>
      </c>
    </row>
    <row r="123" spans="1:10" ht="30" x14ac:dyDescent="0.25">
      <c r="A123" s="72" t="s">
        <v>89</v>
      </c>
      <c r="B123" s="72" t="s">
        <v>71</v>
      </c>
      <c r="C123" s="72" t="s">
        <v>72</v>
      </c>
      <c r="D123" s="53" t="s">
        <v>73</v>
      </c>
      <c r="E123" s="66" t="s">
        <v>95</v>
      </c>
      <c r="F123" s="61" t="s">
        <v>94</v>
      </c>
      <c r="G123" s="71">
        <f>H123+I123</f>
        <v>279221</v>
      </c>
      <c r="H123" s="71">
        <v>279221</v>
      </c>
      <c r="I123" s="71">
        <v>0</v>
      </c>
      <c r="J123" s="71">
        <v>0</v>
      </c>
    </row>
    <row r="124" spans="1:10" ht="63" customHeight="1" x14ac:dyDescent="0.25">
      <c r="A124" s="52" t="s">
        <v>191</v>
      </c>
      <c r="B124" s="52" t="s">
        <v>142</v>
      </c>
      <c r="C124" s="52" t="s">
        <v>72</v>
      </c>
      <c r="D124" s="53" t="s">
        <v>254</v>
      </c>
      <c r="E124" s="53" t="s">
        <v>108</v>
      </c>
      <c r="F124" s="47" t="s">
        <v>109</v>
      </c>
      <c r="G124" s="50">
        <f t="shared" ref="G124:G125" si="49">H124+I124</f>
        <v>2200000</v>
      </c>
      <c r="H124" s="50">
        <v>0</v>
      </c>
      <c r="I124" s="50">
        <v>2200000</v>
      </c>
      <c r="J124" s="50">
        <v>2200000</v>
      </c>
    </row>
    <row r="125" spans="1:10" ht="45" x14ac:dyDescent="0.25">
      <c r="A125" s="52" t="s">
        <v>197</v>
      </c>
      <c r="B125" s="52" t="s">
        <v>145</v>
      </c>
      <c r="C125" s="52" t="s">
        <v>146</v>
      </c>
      <c r="D125" s="53" t="s">
        <v>147</v>
      </c>
      <c r="E125" s="53" t="s">
        <v>108</v>
      </c>
      <c r="F125" s="47" t="s">
        <v>109</v>
      </c>
      <c r="G125" s="50">
        <f t="shared" si="49"/>
        <v>22450000</v>
      </c>
      <c r="H125" s="50">
        <v>0</v>
      </c>
      <c r="I125" s="50">
        <v>22450000</v>
      </c>
      <c r="J125" s="50">
        <v>22450000</v>
      </c>
    </row>
    <row r="126" spans="1:10" ht="31.2" x14ac:dyDescent="0.25">
      <c r="A126" s="67" t="s">
        <v>90</v>
      </c>
      <c r="B126" s="67"/>
      <c r="C126" s="67"/>
      <c r="D126" s="55" t="s">
        <v>91</v>
      </c>
      <c r="E126" s="66"/>
      <c r="F126" s="61"/>
      <c r="G126" s="68">
        <f>H126+I126</f>
        <v>1646753.38</v>
      </c>
      <c r="H126" s="68">
        <f>H128+H129+H130</f>
        <v>246753.38</v>
      </c>
      <c r="I126" s="69">
        <f t="shared" ref="I126:J126" si="50">I128+I129+I130</f>
        <v>1400000</v>
      </c>
      <c r="J126" s="69">
        <f t="shared" si="50"/>
        <v>1400000</v>
      </c>
    </row>
    <row r="127" spans="1:10" ht="31.2" x14ac:dyDescent="0.25">
      <c r="A127" s="67" t="s">
        <v>92</v>
      </c>
      <c r="B127" s="67"/>
      <c r="C127" s="67"/>
      <c r="D127" s="59" t="s">
        <v>91</v>
      </c>
      <c r="E127" s="66"/>
      <c r="F127" s="61"/>
      <c r="G127" s="70"/>
      <c r="H127" s="70"/>
      <c r="I127" s="71"/>
      <c r="J127" s="71"/>
    </row>
    <row r="128" spans="1:10" ht="60" x14ac:dyDescent="0.25">
      <c r="A128" s="95" t="s">
        <v>244</v>
      </c>
      <c r="B128" s="95" t="s">
        <v>170</v>
      </c>
      <c r="C128" s="95" t="s">
        <v>171</v>
      </c>
      <c r="D128" s="96" t="s">
        <v>172</v>
      </c>
      <c r="E128" s="53" t="s">
        <v>108</v>
      </c>
      <c r="F128" s="47" t="s">
        <v>109</v>
      </c>
      <c r="G128" s="50">
        <f t="shared" ref="G128" si="51">H128+I128</f>
        <v>500000</v>
      </c>
      <c r="H128" s="50">
        <v>0</v>
      </c>
      <c r="I128" s="50">
        <v>500000</v>
      </c>
      <c r="J128" s="50">
        <v>500000</v>
      </c>
    </row>
    <row r="129" spans="1:28" ht="30" x14ac:dyDescent="0.25">
      <c r="A129" s="72" t="s">
        <v>93</v>
      </c>
      <c r="B129" s="72" t="s">
        <v>71</v>
      </c>
      <c r="C129" s="72" t="s">
        <v>72</v>
      </c>
      <c r="D129" s="53" t="s">
        <v>73</v>
      </c>
      <c r="E129" s="66" t="s">
        <v>95</v>
      </c>
      <c r="F129" s="61" t="s">
        <v>94</v>
      </c>
      <c r="G129" s="70">
        <f t="shared" ref="G129:G130" si="52">H129+I129</f>
        <v>246753.38</v>
      </c>
      <c r="H129" s="70">
        <v>246753.38</v>
      </c>
      <c r="I129" s="71">
        <v>0</v>
      </c>
      <c r="J129" s="71">
        <v>0</v>
      </c>
    </row>
    <row r="130" spans="1:28" ht="64.8" customHeight="1" x14ac:dyDescent="0.25">
      <c r="A130" s="52" t="s">
        <v>192</v>
      </c>
      <c r="B130" s="52" t="s">
        <v>142</v>
      </c>
      <c r="C130" s="52" t="s">
        <v>72</v>
      </c>
      <c r="D130" s="53" t="s">
        <v>254</v>
      </c>
      <c r="E130" s="53" t="s">
        <v>108</v>
      </c>
      <c r="F130" s="47" t="s">
        <v>109</v>
      </c>
      <c r="G130" s="50">
        <f t="shared" si="52"/>
        <v>900000</v>
      </c>
      <c r="H130" s="50">
        <v>0</v>
      </c>
      <c r="I130" s="50">
        <v>900000</v>
      </c>
      <c r="J130" s="50">
        <v>900000</v>
      </c>
    </row>
    <row r="131" spans="1:28" ht="31.2" x14ac:dyDescent="0.25">
      <c r="A131" s="44" t="s">
        <v>193</v>
      </c>
      <c r="B131" s="52"/>
      <c r="C131" s="52"/>
      <c r="D131" s="45" t="s">
        <v>194</v>
      </c>
      <c r="E131" s="53"/>
      <c r="F131" s="47"/>
      <c r="G131" s="84">
        <f>H131+I131</f>
        <v>1000000</v>
      </c>
      <c r="H131" s="84">
        <f>H133</f>
        <v>0</v>
      </c>
      <c r="I131" s="84">
        <f t="shared" ref="I131:J131" si="53">I133</f>
        <v>1000000</v>
      </c>
      <c r="J131" s="84">
        <f t="shared" si="53"/>
        <v>1000000</v>
      </c>
    </row>
    <row r="132" spans="1:28" ht="31.2" x14ac:dyDescent="0.25">
      <c r="A132" s="44" t="s">
        <v>195</v>
      </c>
      <c r="B132" s="52"/>
      <c r="C132" s="52"/>
      <c r="D132" s="49" t="s">
        <v>194</v>
      </c>
      <c r="E132" s="53"/>
      <c r="F132" s="47"/>
      <c r="G132" s="51"/>
      <c r="H132" s="51"/>
      <c r="I132" s="51"/>
      <c r="J132" s="51"/>
    </row>
    <row r="133" spans="1:28" ht="67.2" customHeight="1" x14ac:dyDescent="0.25">
      <c r="A133" s="52" t="s">
        <v>196</v>
      </c>
      <c r="B133" s="52" t="s">
        <v>121</v>
      </c>
      <c r="C133" s="52" t="s">
        <v>122</v>
      </c>
      <c r="D133" s="46" t="s">
        <v>123</v>
      </c>
      <c r="E133" s="53" t="s">
        <v>108</v>
      </c>
      <c r="F133" s="47" t="s">
        <v>109</v>
      </c>
      <c r="G133" s="50">
        <f t="shared" ref="G133" si="54">H133+I133</f>
        <v>1000000</v>
      </c>
      <c r="H133" s="50">
        <v>0</v>
      </c>
      <c r="I133" s="50">
        <v>1000000</v>
      </c>
      <c r="J133" s="50">
        <v>1000000</v>
      </c>
    </row>
    <row r="134" spans="1:28" ht="19.5" customHeight="1" x14ac:dyDescent="0.25">
      <c r="A134" s="44" t="s">
        <v>28</v>
      </c>
      <c r="B134" s="44" t="s">
        <v>28</v>
      </c>
      <c r="C134" s="44" t="s">
        <v>28</v>
      </c>
      <c r="D134" s="94" t="s">
        <v>29</v>
      </c>
      <c r="E134" s="45" t="s">
        <v>28</v>
      </c>
      <c r="F134" s="45" t="s">
        <v>28</v>
      </c>
      <c r="G134" s="83">
        <f>H134+I134</f>
        <v>5583553.5999999996</v>
      </c>
      <c r="H134" s="83">
        <f>H14+H21+H27+H31+H34+H39+H54+H57+H60+H66+H69+H73+H80+H84+H91+H94+H97+H100+H106+H110+H115+H120+H126+H131</f>
        <v>2978932.5999999996</v>
      </c>
      <c r="I134" s="48">
        <f t="shared" ref="I134:J134" si="55">I14+I21+I27+I31+I34+I39+I54+I57+I60+I66+I69+I73+I80+I84+I91+I94+I97+I100+I106+I110+I115+I120+I126+I131</f>
        <v>2604621</v>
      </c>
      <c r="J134" s="48">
        <f t="shared" si="55"/>
        <v>0</v>
      </c>
    </row>
    <row r="135" spans="1:28" ht="97.8" customHeight="1" x14ac:dyDescent="0.3">
      <c r="H135" s="6"/>
      <c r="I135" s="14"/>
      <c r="L135" s="3"/>
      <c r="M135" s="17"/>
    </row>
    <row r="136" spans="1:28" s="3" customFormat="1" ht="24.6" x14ac:dyDescent="0.4">
      <c r="A136" s="75" t="s">
        <v>248</v>
      </c>
      <c r="B136" s="75"/>
      <c r="C136" s="76"/>
      <c r="D136" s="76"/>
      <c r="E136" s="77"/>
      <c r="F136" s="78"/>
      <c r="G136" s="79" t="s">
        <v>249</v>
      </c>
      <c r="H136" s="39"/>
      <c r="J136" s="40"/>
      <c r="L136" s="4"/>
      <c r="P136" s="8"/>
      <c r="Q136" s="9"/>
      <c r="R136" s="12"/>
      <c r="S136" s="10"/>
      <c r="T136" s="10"/>
      <c r="U136" s="10"/>
      <c r="V136" s="10"/>
      <c r="W136" s="10"/>
      <c r="X136" s="11"/>
      <c r="Y136" s="11"/>
      <c r="Z136" s="11"/>
      <c r="AA136" s="11"/>
      <c r="AB136" s="11"/>
    </row>
    <row r="137" spans="1:28" s="18" customFormat="1" ht="51" customHeight="1" x14ac:dyDescent="0.4">
      <c r="A137" s="80"/>
      <c r="B137" s="76"/>
      <c r="C137" s="76"/>
      <c r="D137" s="76"/>
      <c r="E137" s="76"/>
      <c r="F137" s="81"/>
      <c r="G137" s="82"/>
      <c r="H137" s="41"/>
      <c r="I137" s="41"/>
      <c r="J137" s="42"/>
      <c r="M137" s="19"/>
    </row>
    <row r="138" spans="1:28" s="18" customFormat="1" ht="24.6" x14ac:dyDescent="0.4">
      <c r="A138" s="76" t="s">
        <v>17</v>
      </c>
      <c r="B138" s="76"/>
      <c r="C138" s="76"/>
      <c r="D138" s="76"/>
      <c r="E138" s="76"/>
      <c r="F138" s="76"/>
      <c r="G138" s="79"/>
      <c r="H138" s="43"/>
      <c r="I138" s="43"/>
      <c r="J138" s="42"/>
      <c r="M138" s="19"/>
    </row>
    <row r="139" spans="1:28" s="18" customFormat="1" ht="23.4" customHeight="1" x14ac:dyDescent="0.4">
      <c r="A139" s="76" t="s">
        <v>250</v>
      </c>
      <c r="B139" s="76"/>
      <c r="C139" s="76"/>
      <c r="D139" s="76"/>
      <c r="E139" s="76"/>
      <c r="F139" s="76"/>
      <c r="G139" s="79" t="s">
        <v>21</v>
      </c>
      <c r="H139" s="43"/>
      <c r="I139" s="43"/>
      <c r="J139" s="42"/>
      <c r="M139" s="19"/>
    </row>
    <row r="140" spans="1:28" s="18" customFormat="1" ht="60.75" customHeight="1" x14ac:dyDescent="0.4">
      <c r="A140" s="76"/>
      <c r="B140" s="76"/>
      <c r="C140" s="76"/>
      <c r="D140" s="76"/>
      <c r="E140" s="76"/>
      <c r="F140" s="76"/>
      <c r="G140" s="79"/>
      <c r="H140" s="43"/>
      <c r="I140" s="43"/>
      <c r="J140" s="42"/>
      <c r="M140" s="19"/>
    </row>
    <row r="141" spans="1:28" s="18" customFormat="1" ht="24.6" x14ac:dyDescent="0.4">
      <c r="A141" s="74" t="s">
        <v>251</v>
      </c>
      <c r="B141" s="74"/>
      <c r="C141" s="74"/>
      <c r="D141" s="74"/>
      <c r="E141" s="76"/>
      <c r="F141" s="76"/>
      <c r="G141" s="80"/>
      <c r="J141" s="22"/>
      <c r="M141" s="19"/>
    </row>
    <row r="142" spans="1:28" s="18" customFormat="1" ht="24.6" x14ac:dyDescent="0.4">
      <c r="A142" s="77" t="s">
        <v>252</v>
      </c>
      <c r="B142" s="77"/>
      <c r="C142" s="77"/>
      <c r="D142" s="76"/>
      <c r="E142" s="76"/>
      <c r="F142" s="76"/>
      <c r="G142" s="79" t="s">
        <v>18</v>
      </c>
      <c r="H142" s="22"/>
      <c r="I142" s="22"/>
      <c r="M142" s="19"/>
    </row>
    <row r="143" spans="1:28" s="3" customFormat="1" ht="30" customHeight="1" x14ac:dyDescent="0.3">
      <c r="E143" s="2"/>
      <c r="M143" s="17"/>
    </row>
    <row r="144" spans="1:28" s="3" customFormat="1" ht="18.600000000000001" x14ac:dyDescent="0.3">
      <c r="A144" s="21"/>
      <c r="E144" s="2"/>
      <c r="G144" s="20"/>
      <c r="J144" s="20"/>
      <c r="L144" s="1"/>
      <c r="M144" s="7"/>
    </row>
    <row r="145" spans="1:9" ht="17.399999999999999" x14ac:dyDescent="0.3">
      <c r="A145" s="3"/>
      <c r="G145" s="5"/>
      <c r="H145" s="6"/>
    </row>
    <row r="146" spans="1:9" x14ac:dyDescent="0.25">
      <c r="G146" s="5"/>
    </row>
    <row r="147" spans="1:9" x14ac:dyDescent="0.25">
      <c r="H147" s="14"/>
      <c r="I147" s="14"/>
    </row>
    <row r="149" spans="1:9" x14ac:dyDescent="0.25">
      <c r="H149" s="16"/>
    </row>
    <row r="150" spans="1:9" x14ac:dyDescent="0.25">
      <c r="H150" s="14"/>
    </row>
    <row r="151" spans="1:9" x14ac:dyDescent="0.25">
      <c r="C151" s="1" t="s">
        <v>3</v>
      </c>
      <c r="H151" s="14"/>
    </row>
    <row r="153" spans="1:9" x14ac:dyDescent="0.25">
      <c r="I153" s="14"/>
    </row>
  </sheetData>
  <mergeCells count="16">
    <mergeCell ref="A9:C9"/>
    <mergeCell ref="G3:J3"/>
    <mergeCell ref="G4:J4"/>
    <mergeCell ref="A6:J6"/>
    <mergeCell ref="A8:C8"/>
    <mergeCell ref="G1:J1"/>
    <mergeCell ref="G2:J2"/>
    <mergeCell ref="G11:G12"/>
    <mergeCell ref="H11:H12"/>
    <mergeCell ref="I11:J11"/>
    <mergeCell ref="F11:F12"/>
    <mergeCell ref="A11:A12"/>
    <mergeCell ref="B11:B12"/>
    <mergeCell ref="C11:C12"/>
    <mergeCell ref="D11:D12"/>
    <mergeCell ref="E11:E12"/>
  </mergeCells>
  <phoneticPr fontId="2" type="noConversion"/>
  <printOptions horizontalCentered="1"/>
  <pageMargins left="0.39370078740157483" right="0.39370078740157483" top="1.1811023622047245" bottom="0.39370078740157483" header="0.51181102362204722" footer="0.39370078740157483"/>
  <pageSetup paperSize="9" scale="49" firstPageNumber="8" orientation="landscape" useFirstPageNumber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4</vt:lpstr>
      <vt:lpstr>'Додаток 4'!Заголовки_для_друку</vt:lpstr>
      <vt:lpstr>'Додаток 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Olha.Kozhushko</cp:lastModifiedBy>
  <cp:lastPrinted>2026-01-15T06:19:56Z</cp:lastPrinted>
  <dcterms:created xsi:type="dcterms:W3CDTF">2014-01-17T10:52:16Z</dcterms:created>
  <dcterms:modified xsi:type="dcterms:W3CDTF">2026-01-15T06:20:48Z</dcterms:modified>
</cp:coreProperties>
</file>