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Ухвали - 2026 8-го скл\8231-2026\Після сесії\"/>
    </mc:Choice>
  </mc:AlternateContent>
  <bookViews>
    <workbookView xWindow="0" yWindow="0" windowWidth="28800" windowHeight="12180" tabRatio="744"/>
  </bookViews>
  <sheets>
    <sheet name="Додаток 5" sheetId="22" r:id="rId1"/>
  </sheets>
  <definedNames>
    <definedName name="_xlnm.Print_Titles" localSheetId="0">'Додаток 5'!$13:$13</definedName>
    <definedName name="_xlnm.Print_Area" localSheetId="0">'Додаток 5'!$A$1:$J$138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2" l="1"/>
  <c r="J14" i="22"/>
  <c r="H14" i="22"/>
  <c r="J16" i="22"/>
  <c r="G16" i="22"/>
  <c r="H77" i="22"/>
  <c r="G81" i="22"/>
  <c r="G80" i="22"/>
  <c r="J70" i="22"/>
  <c r="G70" i="22"/>
  <c r="J68" i="22"/>
  <c r="I68" i="22"/>
  <c r="H68" i="22"/>
  <c r="G68" i="22"/>
  <c r="H17" i="22" l="1"/>
  <c r="I77" i="22"/>
  <c r="I128" i="22" s="1"/>
  <c r="J77" i="22"/>
  <c r="J128" i="22" s="1"/>
  <c r="H128" i="22"/>
  <c r="H120" i="22"/>
  <c r="G60" i="22"/>
  <c r="J58" i="22"/>
  <c r="I58" i="22"/>
  <c r="H58" i="22"/>
  <c r="G58" i="22" s="1"/>
  <c r="I49" i="22" l="1"/>
  <c r="H49" i="22"/>
  <c r="J53" i="22"/>
  <c r="J49" i="22" s="1"/>
  <c r="G53" i="22"/>
  <c r="I24" i="22" l="1"/>
  <c r="H42" i="22"/>
  <c r="I42" i="22"/>
  <c r="J42" i="22"/>
  <c r="G44" i="22"/>
  <c r="H40" i="22"/>
  <c r="H38" i="22"/>
  <c r="H36" i="22" s="1"/>
  <c r="H103" i="22"/>
  <c r="G77" i="22"/>
  <c r="G79" i="22"/>
  <c r="H30" i="22" l="1"/>
  <c r="I25" i="22"/>
  <c r="I123" i="22"/>
  <c r="H123" i="22"/>
  <c r="J125" i="22"/>
  <c r="J123" i="22" s="1"/>
  <c r="G125" i="22"/>
  <c r="I117" i="22"/>
  <c r="J117" i="22"/>
  <c r="H117" i="22"/>
  <c r="G121" i="22"/>
  <c r="G119" i="22"/>
  <c r="I104" i="22"/>
  <c r="J104" i="22"/>
  <c r="H104" i="22"/>
  <c r="G107" i="22"/>
  <c r="G106" i="22"/>
  <c r="I93" i="22"/>
  <c r="H93" i="22"/>
  <c r="J95" i="22"/>
  <c r="J93" i="22" s="1"/>
  <c r="G95" i="22"/>
  <c r="I82" i="22"/>
  <c r="J82" i="22"/>
  <c r="H82" i="22"/>
  <c r="G86" i="22"/>
  <c r="G76" i="22"/>
  <c r="J74" i="22"/>
  <c r="I74" i="22"/>
  <c r="H74" i="22"/>
  <c r="G74" i="22" s="1"/>
  <c r="I61" i="22"/>
  <c r="J61" i="22"/>
  <c r="G67" i="22"/>
  <c r="I30" i="22"/>
  <c r="J30" i="22"/>
  <c r="G35" i="22"/>
  <c r="J29" i="22" l="1"/>
  <c r="J25" i="22" s="1"/>
  <c r="G29" i="22"/>
  <c r="I19" i="22"/>
  <c r="H19" i="22"/>
  <c r="J24" i="22"/>
  <c r="G24" i="22"/>
  <c r="G23" i="22"/>
  <c r="J22" i="22"/>
  <c r="G22" i="22"/>
  <c r="J19" i="22" l="1"/>
  <c r="G40" i="22"/>
  <c r="G41" i="22"/>
  <c r="I36" i="22" l="1"/>
  <c r="J36" i="22"/>
  <c r="H63" i="22"/>
  <c r="G18" i="22"/>
  <c r="G127" i="22"/>
  <c r="G126" i="22"/>
  <c r="G122" i="22"/>
  <c r="G120" i="22"/>
  <c r="H116" i="22"/>
  <c r="H114" i="22" s="1"/>
  <c r="J114" i="22"/>
  <c r="I114" i="22"/>
  <c r="G113" i="22"/>
  <c r="G112" i="22"/>
  <c r="G111" i="22"/>
  <c r="J109" i="22"/>
  <c r="I109" i="22"/>
  <c r="H109" i="22"/>
  <c r="G108" i="22"/>
  <c r="G103" i="22"/>
  <c r="J101" i="22"/>
  <c r="I101" i="22"/>
  <c r="H101" i="22"/>
  <c r="G100" i="22"/>
  <c r="G99" i="22"/>
  <c r="J97" i="22"/>
  <c r="I97" i="22"/>
  <c r="H97" i="22"/>
  <c r="G96" i="22"/>
  <c r="G92" i="22"/>
  <c r="J90" i="22"/>
  <c r="I90" i="22"/>
  <c r="H90" i="22"/>
  <c r="G89" i="22"/>
  <c r="J87" i="22"/>
  <c r="I87" i="22"/>
  <c r="H87" i="22"/>
  <c r="G85" i="22"/>
  <c r="G84" i="22"/>
  <c r="G73" i="22"/>
  <c r="J71" i="22"/>
  <c r="I71" i="22"/>
  <c r="H71" i="22"/>
  <c r="G66" i="22"/>
  <c r="G65" i="22"/>
  <c r="H64" i="22"/>
  <c r="G64" i="22" s="1"/>
  <c r="G57" i="22"/>
  <c r="J55" i="22"/>
  <c r="I55" i="22"/>
  <c r="H55" i="22"/>
  <c r="G54" i="22"/>
  <c r="G52" i="22"/>
  <c r="G51" i="22"/>
  <c r="G48" i="22"/>
  <c r="G47" i="22"/>
  <c r="G46" i="22"/>
  <c r="G45" i="22"/>
  <c r="G39" i="22"/>
  <c r="G38" i="22"/>
  <c r="G34" i="22"/>
  <c r="G33" i="22"/>
  <c r="G32" i="22"/>
  <c r="G30" i="22"/>
  <c r="H28" i="22"/>
  <c r="H25" i="22" s="1"/>
  <c r="G27" i="22"/>
  <c r="G21" i="22"/>
  <c r="G17" i="22"/>
  <c r="G90" i="22" l="1"/>
  <c r="G101" i="22"/>
  <c r="G87" i="22"/>
  <c r="G55" i="22"/>
  <c r="G42" i="22"/>
  <c r="G117" i="22"/>
  <c r="G116" i="22"/>
  <c r="G36" i="22"/>
  <c r="G63" i="22"/>
  <c r="H61" i="22"/>
  <c r="G28" i="22"/>
  <c r="G25" i="22"/>
  <c r="G19" i="22"/>
  <c r="G49" i="22"/>
  <c r="G82" i="22"/>
  <c r="G104" i="22"/>
  <c r="G71" i="22"/>
  <c r="G93" i="22"/>
  <c r="G97" i="22"/>
  <c r="G14" i="22"/>
  <c r="G114" i="22"/>
  <c r="G109" i="22"/>
  <c r="G123" i="22"/>
  <c r="G61" i="22" l="1"/>
  <c r="G128" i="22"/>
</calcChain>
</file>

<file path=xl/sharedStrings.xml><?xml version="1.0" encoding="utf-8"?>
<sst xmlns="http://schemas.openxmlformats.org/spreadsheetml/2006/main" count="483" uniqueCount="294">
  <si>
    <t>Загальний фонд</t>
  </si>
  <si>
    <t>Спеціальний фонд</t>
  </si>
  <si>
    <t>Всього</t>
  </si>
  <si>
    <t xml:space="preserve"> </t>
  </si>
  <si>
    <t>у тому числі бюджет розвитку</t>
  </si>
  <si>
    <t>всього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</si>
  <si>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</si>
  <si>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</si>
  <si>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</si>
  <si>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</si>
  <si>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(код бюджету)</t>
  </si>
  <si>
    <t>Найменування місцевої / регіональної програми</t>
  </si>
  <si>
    <t>Дата і номер документа, яким затверджено місцеву регіональну програму</t>
  </si>
  <si>
    <t>(грн)</t>
  </si>
  <si>
    <t xml:space="preserve">        Візи:</t>
  </si>
  <si>
    <t>Ліліана РИМАР</t>
  </si>
  <si>
    <t>Вікторія ДОВЖИК</t>
  </si>
  <si>
    <t>Зміни до розподілу витрат бюджету Львівської міської територіальної громади на реалізацію місцевих/регіональних програм у 2026 році</t>
  </si>
  <si>
    <t>Х</t>
  </si>
  <si>
    <t xml:space="preserve">Всього </t>
  </si>
  <si>
    <t>від ______________ № _______</t>
  </si>
  <si>
    <t xml:space="preserve">          Затверджено</t>
  </si>
  <si>
    <t>ухвалою міської ради</t>
  </si>
  <si>
    <t>Секретар ради</t>
  </si>
  <si>
    <t>Маркіян ЛОПАЧАК</t>
  </si>
  <si>
    <t>Директор департаменту фінансової політики</t>
  </si>
  <si>
    <t xml:space="preserve">Заступник директора департаменту фінансової </t>
  </si>
  <si>
    <t>політики - начальник управління бюджету</t>
  </si>
  <si>
    <t>1900000</t>
  </si>
  <si>
    <t>Департамент міської мобільності та вуличної інфраструктури Львівської міської ради</t>
  </si>
  <si>
    <t>1910000</t>
  </si>
  <si>
    <t>Підтримка спорту вищих досягнень та організацій, які здійснюють фізкультурно-спортивну діяльність в регіоні</t>
  </si>
  <si>
    <t>1100000</t>
  </si>
  <si>
    <t>Офіс спорту Львівської міської ради</t>
  </si>
  <si>
    <t>1110000</t>
  </si>
  <si>
    <t>0810</t>
  </si>
  <si>
    <t>0133</t>
  </si>
  <si>
    <t>2800000</t>
  </si>
  <si>
    <t>Департамент природних ресурсів та будівництва Львівської міської ради</t>
  </si>
  <si>
    <t>2810000</t>
  </si>
  <si>
    <t>Програма мотиваційного спортивно-оздоровчого табору для дітей військовослужбовців, обдарованої та активної учнівської молоді Львівської міської територіальної громади на 2026 рік</t>
  </si>
  <si>
    <t xml:space="preserve">ухвала ЛМР </t>
  </si>
  <si>
    <t>ухвала ЛМР від 18.06.2026 № 8137</t>
  </si>
  <si>
    <t>1913033</t>
  </si>
  <si>
    <t>3033</t>
  </si>
  <si>
    <t>1070</t>
  </si>
  <si>
    <t>Компенсаційні виплати на пільговий проїзд автомобільним транспортом окремим категоріям громадян</t>
  </si>
  <si>
    <t>Програма здійснення компенсаційних виплат за пільговий проїзд окремих категорій громадян, учнів та студентів у пасажирському транспорті загального користування на території Львівської міської територіальної громади</t>
  </si>
  <si>
    <t>ухвала ЛМР від 02.11.2023 № 3984</t>
  </si>
  <si>
    <t>1913036</t>
  </si>
  <si>
    <t>3036</t>
  </si>
  <si>
    <t>Компенсаційні виплати на пільговий проїзд електротранспортом окремим категоріям громадян</t>
  </si>
  <si>
    <t>Програма облаштування та функціонування приміщень для тимчасового проживання внутрішньо переміщених осіб у Львівській міській територіальній громаді</t>
  </si>
  <si>
    <t>ухвала ЛМР від 04.07.2024 № 4988</t>
  </si>
  <si>
    <t>2817700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</si>
  <si>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</si>
  <si>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</si>
  <si>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утримання та розвитку Львівського комунального закладу "Клуб ігрових видів спорту" на 2022-2028 роки</t>
  </si>
  <si>
    <t>ухвала ЛМР від 23.12.2021 № 1832</t>
  </si>
  <si>
    <t>1400000</t>
  </si>
  <si>
    <t>Управління екології та природних ресурсів департаменту природних ресурсів та будівництва Львівської міської ради</t>
  </si>
  <si>
    <t>1410000</t>
  </si>
  <si>
    <t>8340</t>
  </si>
  <si>
    <t>0540</t>
  </si>
  <si>
    <t>Природоохоронні заходи за рахунок цільових фондів</t>
  </si>
  <si>
    <t>Комплексна екологічна програма на 2024-2028 роки для Львівської міської територіальної громади</t>
  </si>
  <si>
    <t>ухвала ЛМР від 28.03.2024 № 4526</t>
  </si>
  <si>
    <t>1417700</t>
  </si>
  <si>
    <t>1200000</t>
  </si>
  <si>
    <t>Департамент житлового господарства та інфраструктури Львівської міської ради</t>
  </si>
  <si>
    <t>1210000</t>
  </si>
  <si>
    <t>1218340</t>
  </si>
  <si>
    <t>4100000</t>
  </si>
  <si>
    <t xml:space="preserve"> Галицька районна адміністрація Львівської міської ради</t>
  </si>
  <si>
    <t>4110000</t>
  </si>
  <si>
    <t>4118340</t>
  </si>
  <si>
    <t>4400000</t>
  </si>
  <si>
    <t>Франківська районна адміністрація Львівської міської ради</t>
  </si>
  <si>
    <t>4410000</t>
  </si>
  <si>
    <t>4418340</t>
  </si>
  <si>
    <t>4600000</t>
  </si>
  <si>
    <t xml:space="preserve"> Сихівська районна адміністрація Львівської міської ради</t>
  </si>
  <si>
    <t>4610000</t>
  </si>
  <si>
    <t>4618340</t>
  </si>
  <si>
    <t>4700000</t>
  </si>
  <si>
    <t>Офіс агломерації та розвитку громад Львівської міської ради</t>
  </si>
  <si>
    <t>4710000</t>
  </si>
  <si>
    <t>4718340</t>
  </si>
  <si>
    <t>2816030  </t>
  </si>
  <si>
    <t>Організація благоустрою населених пунктів</t>
  </si>
  <si>
    <t>Програма комплексного розвитку та утримання парків, лісопарків, скверів і зелених зон Львівської міської територіальної громади на 2024-2028 роки</t>
  </si>
  <si>
    <t>ухвала ЛМР від 02.11.2023 № 3991</t>
  </si>
  <si>
    <t>0620</t>
  </si>
  <si>
    <t>2300000</t>
  </si>
  <si>
    <t>Департамент "Адміністрація міського голови" Львівської міської ради</t>
  </si>
  <si>
    <t>2310000</t>
  </si>
  <si>
    <t>2310180</t>
  </si>
  <si>
    <t>0180</t>
  </si>
  <si>
    <t>Інша діяльність у сфері державного управління</t>
  </si>
  <si>
    <t>Програма відшкодування витрат на поховання осіб, які входять до складу системи органів сектору безпеки і оборони України, що загинули (померли) у зв'язку з військовою агресією російської федерації проти України, та осіб, які загинули внаслідок обстрілів Львівської міської територіальної громади</t>
  </si>
  <si>
    <t>ухвала ЛМР від 06.12.2022 № 2651</t>
  </si>
  <si>
    <t>0200000</t>
  </si>
  <si>
    <t>Виконавчий комітет Львівської міської ради</t>
  </si>
  <si>
    <t>0210000</t>
  </si>
  <si>
    <t>0218240</t>
  </si>
  <si>
    <t>8240</t>
  </si>
  <si>
    <t>0380</t>
  </si>
  <si>
    <t>Заходи та роботи з територіальної оборони</t>
  </si>
  <si>
    <t>Програма заходів щодо підготовки Львівської міської територіальної громади до національного спротиву на 2022-2026 роки</t>
  </si>
  <si>
    <t>ухвала ЛМР від 17.02.2022 № 1981</t>
  </si>
  <si>
    <t>0600000</t>
  </si>
  <si>
    <t>Управління освітньої інфраструктури департаменту освіти та культури Львівської міської ради</t>
  </si>
  <si>
    <t>0610000</t>
  </si>
  <si>
    <t>0611141  </t>
  </si>
  <si>
    <t>0990</t>
  </si>
  <si>
    <t>Забезпечення діяльності інших закладів у сфері освіти</t>
  </si>
  <si>
    <t>Програма діяльності комунальної установи "Старт" Львівської міської ради</t>
  </si>
  <si>
    <t>ухвала ЛМР від 12.06.2025 № 6381</t>
  </si>
  <si>
    <t>0700000</t>
  </si>
  <si>
    <t>Управління охорони здоров'я департаменту гуманітарної політики Львівської міської ради</t>
  </si>
  <si>
    <t>0710000</t>
  </si>
  <si>
    <t>0712010  </t>
  </si>
  <si>
    <t>0731</t>
  </si>
  <si>
    <t>Багатопрофільна стаціонарна медична допомога населенню</t>
  </si>
  <si>
    <t>Міська програма реалізації комплексних заходів із забезпечення безперебійної роботи закладів охорони здоров’я Львівської міської територіальної громади</t>
  </si>
  <si>
    <t>ухвала ЛМР від 04.07.2024 № 4979</t>
  </si>
  <si>
    <t>0712152  </t>
  </si>
  <si>
    <t>0763</t>
  </si>
  <si>
    <t>Інші програми та заходи у сфері охорони здоров’я</t>
  </si>
  <si>
    <t>ухвала ЛМР від 04.07.2024 № 497</t>
  </si>
  <si>
    <t>0800000</t>
  </si>
  <si>
    <t>Управління соціального захисту департаменту гуманітарної політики Львівської міської ради</t>
  </si>
  <si>
    <t>0810000</t>
  </si>
  <si>
    <t>0813242  </t>
  </si>
  <si>
    <t>Інші заходи та заклади у сфері соціального захисту і соціального забезпечення</t>
  </si>
  <si>
    <t>Програма забезпечення доступності житлових приміщень осіб з інвалідністю у кріслах колісних та осіб з інвалідністю з порушенням зору 1 групи</t>
  </si>
  <si>
    <t>ухвала ЛМР від 08.11.2018 № 4155</t>
  </si>
  <si>
    <t>Програма підвищення соціальної захищеності осіб, у яких втрачена, знижена або не набута здатність до самообслуговування, на території Львівської міської територіальної громади на 2026-2028 роки</t>
  </si>
  <si>
    <t>ухвала ЛМР від 23.10.2025 № 6927</t>
  </si>
  <si>
    <t xml:space="preserve"> Програма підтримки пункту збору, сортування, відновлення і повторного використання вживаних речей на 2026‒2027 роки</t>
  </si>
  <si>
    <t>ухвала ЛМР від 18.06.2026 № 8134</t>
  </si>
  <si>
    <t>1000000</t>
  </si>
  <si>
    <t xml:space="preserve">Управління культури департаменту освіти та культури Львівської міської ради </t>
  </si>
  <si>
    <t>1010000</t>
  </si>
  <si>
    <t>Управління культури департаменту освіти та культури Львівської міської ради</t>
  </si>
  <si>
    <t>1014010</t>
  </si>
  <si>
    <t>4010</t>
  </si>
  <si>
    <t>0821</t>
  </si>
  <si>
    <t>Фінансова підтримка театрів</t>
  </si>
  <si>
    <t>Програма розвитку театрального мистецтва та фінансової підтримки театрів у Львівській міській територіальній громаді до 2035 року</t>
  </si>
  <si>
    <t>ухвала ЛМР від 16.09.2025 № 6829</t>
  </si>
  <si>
    <t>1014081</t>
  </si>
  <si>
    <t>4081</t>
  </si>
  <si>
    <t>0829</t>
  </si>
  <si>
    <t>Забезпечення діяльності інших закладів в галузі культури і мистецтва</t>
  </si>
  <si>
    <t>Програма розвитку кінематографії у Львівській міській територіальній громаді на 2021-2030 роки</t>
  </si>
  <si>
    <t>ухвала ЛМР від 23.04.2015 № 4531</t>
  </si>
  <si>
    <t>1119800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</si>
  <si>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</si>
  <si>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</si>
  <si>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Комплексна програма співпраці виконавчих органів Львівської міської ради з органами державної влади</t>
  </si>
  <si>
    <t>ухвала ЛМР від 28.11.2024 № 5590</t>
  </si>
  <si>
    <t>1216014  </t>
  </si>
  <si>
    <t>Забезпечення збору та вивезення сміття і відходів</t>
  </si>
  <si>
    <t>Програма відшкодування додаткових витрат на вивезення твердих побутових відходів</t>
  </si>
  <si>
    <t>ухвала ЛМР від 20.06.2019 № 5163</t>
  </si>
  <si>
    <t>1216030  </t>
  </si>
  <si>
    <t>Програма поточного ремонту вулично-дорожньої мережі (об’єктів благоустрою) на території Львівської міської територіальної громади у 2025-2030 роках</t>
  </si>
  <si>
    <t>ухвала ЛМР від 24.07.2025 № 6624</t>
  </si>
  <si>
    <t>1917421</t>
  </si>
  <si>
    <t>7421</t>
  </si>
  <si>
    <t>0453</t>
  </si>
  <si>
    <t>Утримання та розвиток наземного електротранспорту</t>
  </si>
  <si>
    <t>Програма забезпечення діяльності у сфері міського електричного транспорту на території Львівської міської територіальної громади</t>
  </si>
  <si>
    <t>ухвала ЛМР від 28.03.2024 № 4560</t>
  </si>
  <si>
    <t>2900000</t>
  </si>
  <si>
    <t xml:space="preserve"> Управління з питань цивільного захисту та територіальної оборони Львівської міської ради</t>
  </si>
  <si>
    <t>2910000</t>
  </si>
  <si>
    <t>2919800</t>
  </si>
  <si>
    <t>3500000</t>
  </si>
  <si>
    <t>Управління інвестицій та проєктів департаменту економічного розвитку Львівської міської ради</t>
  </si>
  <si>
    <t>3510000</t>
  </si>
  <si>
    <t>0490</t>
  </si>
  <si>
    <t>Інші заходи, пов'язані з економічною діяльністю</t>
  </si>
  <si>
    <t>Програма сприяння залученню інвестицій до Львівської міської територіальної громади на 2024-2026 роки</t>
  </si>
  <si>
    <t>ухвала ЛМР від 28.11.2024 № 5593</t>
  </si>
  <si>
    <t>3600000</t>
  </si>
  <si>
    <t>Управління земельних ресурсів департаменту природних ресурсів та будівництва Львівської міської ради</t>
  </si>
  <si>
    <t>3610000</t>
  </si>
  <si>
    <t>3618340</t>
  </si>
  <si>
    <t>4116030  </t>
  </si>
  <si>
    <t>Програма комплексних заходів з поточного утримання об'єктів благоустрою Львівської міської територіальної громади</t>
  </si>
  <si>
    <t>ухвала ЛМР від 10.03.2011 № 240</t>
  </si>
  <si>
    <t>4200000</t>
  </si>
  <si>
    <t>Залізнична районна адміністрація Львівської міської ради</t>
  </si>
  <si>
    <t>4210000</t>
  </si>
  <si>
    <t>4216030</t>
  </si>
  <si>
    <t>6030</t>
  </si>
  <si>
    <t>4300000</t>
  </si>
  <si>
    <t xml:space="preserve"> Личаківська районна адміністрація Львівської міської ради</t>
  </si>
  <si>
    <t>4310000</t>
  </si>
  <si>
    <t>4316030</t>
  </si>
  <si>
    <t>4416017  </t>
  </si>
  <si>
    <t>Інша діяльність, пов’язана з експлуатацією об’єктів житлово-комунального господарства</t>
  </si>
  <si>
    <t>Програма часткової компенсації вартості обладнання, вікон та дверей для забезпечення потреб співвласників багатоквартирних будинків Львівської міської територіальної громади під час підготовки об’єктів до опалювального сезону</t>
  </si>
  <si>
    <t>ухвала ЛМР від 04.07.2024 № 4956</t>
  </si>
  <si>
    <t>4416030</t>
  </si>
  <si>
    <t>4500000</t>
  </si>
  <si>
    <t xml:space="preserve"> Шевченківська районна адміністрація Львівської міської ради</t>
  </si>
  <si>
    <t>4510000</t>
  </si>
  <si>
    <t>4516030  </t>
  </si>
  <si>
    <t>4616030  </t>
  </si>
  <si>
    <t>4718230  </t>
  </si>
  <si>
    <t>Інші заходи громадського порядку та безпеки</t>
  </si>
  <si>
    <t>Програма "Поліцейський офіцер громади" на 2024-2027 роки</t>
  </si>
  <si>
    <t>ухвала ЛМР від 17.10.2024 № 5458</t>
  </si>
  <si>
    <t>0219800</t>
  </si>
  <si>
    <t>1019800</t>
  </si>
  <si>
    <t>1014084</t>
  </si>
  <si>
    <t>4084</t>
  </si>
  <si>
    <t>Проектування, реставрація та охорона пам'яток культурної спадщини</t>
  </si>
  <si>
    <t>0611275</t>
  </si>
  <si>
    <t>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</si>
  <si>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</si>
  <si>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Стратегія розвитку Львівської міської територіальної громади на 2026-2028 роки</t>
  </si>
  <si>
    <t>ухвала ЛМР від 08.02.2024 № 4301</t>
  </si>
  <si>
    <t>0611276</t>
  </si>
  <si>
    <t>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</si>
  <si>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</si>
  <si>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</si>
  <si>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</si>
  <si>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</si>
  <si>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0712170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</si>
  <si>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</si>
  <si>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</si>
  <si>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Комплексна програма соціальної підтримки окремих категорій громадян Львівської міської територіальної громади</t>
  </si>
  <si>
    <t>ухвала ЛМР від 19.06.2014 № 3432</t>
  </si>
  <si>
    <t>1918230</t>
  </si>
  <si>
    <t>8230</t>
  </si>
  <si>
    <t>Міська комплексна програма зміцнення законності, безпеки та порядку на території Львівської міської територіальної громади "Безпечне місто Львів" на 2022-2026 роки</t>
  </si>
  <si>
    <t>ухвала ЛМР від 23.12.2021 № 1823</t>
  </si>
  <si>
    <t>2500000</t>
  </si>
  <si>
    <t>Офіс молодіжної столиці Європи Львівської міської ради</t>
  </si>
  <si>
    <t>2510000</t>
  </si>
  <si>
    <t>2514083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</si>
  <si>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</si>
  <si>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</si>
  <si>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Програма реалізації проєкту "Відновлювальні джерела енергії в європейських водяних млинах (RENEWAT)" на 2026-2028 роки</t>
  </si>
  <si>
    <t>ухвала ЛМР від 26.02.2026 № 7547</t>
  </si>
  <si>
    <t>3617330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</si>
  <si>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</si>
  <si>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</si>
  <si>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Програма поточного ремонту вулично-дорожньої мережі (об'єктів благоустрою) на території Львівської міської територіальної громади у 2025-2030 роках</t>
  </si>
  <si>
    <t>Програма утримання та ремонту ґрунтових доріг загального користування місцевого значення у Львівській міській територіальній громаді на 2025-2029 роки</t>
  </si>
  <si>
    <t>ухвала ЛМР від 19.12.2024 № 5767</t>
  </si>
  <si>
    <t>4613250</t>
  </si>
  <si>
    <t>3250</t>
  </si>
  <si>
    <t>1090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</si>
  <si>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</si>
  <si>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4516081</t>
  </si>
  <si>
    <t>6081</t>
  </si>
  <si>
    <t>0610</t>
  </si>
  <si>
    <t>Підготовка та реалізація публічних інвестиційних проектів/програм публічних інвестицій в галузі (секторі) «Житло» за рахунок коштів місцевого бюджету</t>
  </si>
  <si>
    <t>Програма підтримки співвласників багатоквартирних будинків, об'єднань співвласників багатоквартирних будинків, а також співвласників багатоквартирних будинків ЖБК, у проведенні невідкладного ремонту, капітального ремонту, реконструкції, ремонтно-реставраційних робіт спільного майна у багатоквартирних будинках на території Львівської міської територіальної громади на 2019-2030 роки</t>
  </si>
  <si>
    <t>ухвала ЛМР від 04.04.2019 № 4821</t>
  </si>
  <si>
    <t>4717330</t>
  </si>
  <si>
    <t>2716020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</si>
  <si>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</si>
  <si>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</si>
  <si>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організації підтримки та реалізації стратегічних ініціатив і проєктів Львівського комунального підприємства "Зелене місто"</t>
  </si>
  <si>
    <t>ухвала ЛМР від 28.11.2024 № 5592</t>
  </si>
  <si>
    <t>2700000</t>
  </si>
  <si>
    <t xml:space="preserve"> Департамент економічного розвитку Львівської міської ради</t>
  </si>
  <si>
    <t>2710000</t>
  </si>
  <si>
    <t xml:space="preserve"> Програма підтримки ветеранів війни та спортсменів з інвалідністю Львівської міської територіальної громади для придбання протезно-ортопедичних виробів на 2026–2030 роки	</t>
  </si>
  <si>
    <t>ухвала ЛМР від 26.03.2026 № 7749</t>
  </si>
  <si>
    <t>1216091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</si>
  <si>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</si>
  <si>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</si>
  <si>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</si>
  <si>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1800000</t>
  </si>
  <si>
    <t>Офіс охорони культурної спадщини Львівської міської ради</t>
  </si>
  <si>
    <t>1810000</t>
  </si>
  <si>
    <t>1814083</t>
  </si>
  <si>
    <t>2000000</t>
  </si>
  <si>
    <t xml:space="preserve"> Управління цифрової інфраструктури та сервісів департаменту економічного розвитку Львівської міської ради</t>
  </si>
  <si>
    <t>2010000</t>
  </si>
  <si>
    <t>2017670</t>
  </si>
  <si>
    <t>7670</t>
  </si>
  <si>
    <t>Внески до статутного капіталу суб'єктів господарювання</t>
  </si>
  <si>
    <t>2719800</t>
  </si>
  <si>
    <t>0217670</t>
  </si>
  <si>
    <t xml:space="preserve">                 Додаток 5</t>
  </si>
  <si>
    <t>Член редакційної комісії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</si>
</sst>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_р_._-;\-* #,##0.00_р_._-;_-* &quot;-&quot;??_р_._-;_-@_-"/>
    <numFmt numFmtId="165" formatCode="#,##0.0"/>
    <numFmt numFmtId="166" formatCode="_-* #,##0.00_₴_-;\-* #,##0.00_₴_-;_-* &quot;-&quot;??_₴_-;_-@_-"/>
  </numFmts>
  <fonts count="2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15"/>
      <name val="Arial"/>
      <family val="2"/>
      <charset val="204"/>
    </font>
    <font>
      <sz val="10"/>
      <name val="Times New Roman"/>
      <family val="1"/>
      <charset val="204"/>
    </font>
    <font>
      <b/>
      <sz val="18"/>
      <name val="Arial"/>
      <family val="2"/>
      <charset val="204"/>
    </font>
    <font>
      <sz val="20"/>
      <name val="Arial"/>
      <family val="2"/>
      <charset val="204"/>
    </font>
    <font>
      <sz val="20"/>
      <name val="Times New Roman"/>
      <family val="1"/>
      <charset val="204"/>
    </font>
    <font>
      <i/>
      <sz val="12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4" fillId="22" borderId="2" applyNumberFormat="0" applyAlignment="0" applyProtection="0"/>
    <xf numFmtId="0" fontId="9" fillId="22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top"/>
    </xf>
    <xf numFmtId="0" fontId="6" fillId="0" borderId="3" applyNumberFormat="0" applyFill="0" applyAlignment="0" applyProtection="0"/>
    <xf numFmtId="0" fontId="10" fillId="13" borderId="0" applyNumberFormat="0" applyBorder="0" applyAlignment="0" applyProtection="0"/>
    <xf numFmtId="0" fontId="8" fillId="0" borderId="0"/>
    <xf numFmtId="0" fontId="12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02">
    <xf numFmtId="0" fontId="0" fillId="0" borderId="0" xfId="0"/>
    <xf numFmtId="0" fontId="13" fillId="0" borderId="0" xfId="0" applyFont="1"/>
    <xf numFmtId="0" fontId="16" fillId="0" borderId="0" xfId="0" applyFont="1"/>
    <xf numFmtId="0" fontId="18" fillId="0" borderId="0" xfId="0" applyFont="1"/>
    <xf numFmtId="1" fontId="18" fillId="0" borderId="0" xfId="0" applyNumberFormat="1" applyFont="1"/>
    <xf numFmtId="3" fontId="13" fillId="0" borderId="0" xfId="0" applyNumberFormat="1" applyFont="1"/>
    <xf numFmtId="3" fontId="16" fillId="0" borderId="0" xfId="0" applyNumberFormat="1" applyFont="1"/>
    <xf numFmtId="0" fontId="13" fillId="0" borderId="0" xfId="0" applyFont="1" applyAlignment="1">
      <alignment horizontal="center"/>
    </xf>
    <xf numFmtId="1" fontId="18" fillId="0" borderId="0" xfId="0" applyNumberFormat="1" applyFont="1" applyAlignment="1">
      <alignment horizontal="right" vertical="top"/>
    </xf>
    <xf numFmtId="165" fontId="17" fillId="0" borderId="0" xfId="0" applyNumberFormat="1" applyFont="1"/>
    <xf numFmtId="4" fontId="18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  <xf numFmtId="0" fontId="17" fillId="0" borderId="0" xfId="0" applyFont="1"/>
    <xf numFmtId="165" fontId="16" fillId="0" borderId="0" xfId="0" applyNumberFormat="1" applyFont="1"/>
    <xf numFmtId="0" fontId="16" fillId="0" borderId="0" xfId="0" applyFont="1" applyAlignment="1">
      <alignment horizontal="center"/>
    </xf>
    <xf numFmtId="165" fontId="13" fillId="0" borderId="0" xfId="0" applyNumberFormat="1" applyFont="1"/>
    <xf numFmtId="0" fontId="18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3" fontId="18" fillId="0" borderId="0" xfId="0" applyNumberFormat="1" applyFont="1"/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7" fillId="23" borderId="0" xfId="0" applyFont="1" applyFill="1" applyAlignment="1">
      <alignment horizontal="center" vertical="top" wrapText="1"/>
    </xf>
    <xf numFmtId="0" fontId="19" fillId="23" borderId="0" xfId="0" applyFont="1" applyFill="1" applyAlignment="1">
      <alignment horizontal="center" vertical="top" wrapText="1"/>
    </xf>
    <xf numFmtId="0" fontId="17" fillId="23" borderId="6" xfId="0" applyFont="1" applyFill="1" applyBorder="1" applyAlignment="1">
      <alignment horizontal="center"/>
    </xf>
    <xf numFmtId="0" fontId="13" fillId="23" borderId="6" xfId="0" applyFont="1" applyFill="1" applyBorder="1" applyAlignment="1">
      <alignment horizontal="center"/>
    </xf>
    <xf numFmtId="0" fontId="16" fillId="23" borderId="0" xfId="0" applyFont="1" applyFill="1" applyAlignment="1">
      <alignment horizontal="center"/>
    </xf>
    <xf numFmtId="0" fontId="13" fillId="23" borderId="0" xfId="0" applyFont="1" applyFill="1" applyAlignment="1">
      <alignment horizontal="center"/>
    </xf>
    <xf numFmtId="3" fontId="16" fillId="23" borderId="0" xfId="0" applyNumberFormat="1" applyFont="1" applyFill="1" applyAlignment="1">
      <alignment horizontal="center" vertical="top"/>
    </xf>
    <xf numFmtId="3" fontId="16" fillId="23" borderId="5" xfId="0" applyNumberFormat="1" applyFont="1" applyFill="1" applyBorder="1" applyAlignment="1">
      <alignment horizontal="center" vertical="top" wrapText="1"/>
    </xf>
    <xf numFmtId="0" fontId="16" fillId="23" borderId="5" xfId="0" applyFont="1" applyFill="1" applyBorder="1" applyAlignment="1">
      <alignment horizontal="center" vertical="center" wrapText="1"/>
    </xf>
    <xf numFmtId="3" fontId="16" fillId="23" borderId="5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left"/>
    </xf>
    <xf numFmtId="3" fontId="20" fillId="0" borderId="0" xfId="0" applyNumberFormat="1" applyFont="1"/>
    <xf numFmtId="1" fontId="20" fillId="0" borderId="0" xfId="0" applyNumberFormat="1" applyFont="1"/>
    <xf numFmtId="0" fontId="23" fillId="0" borderId="0" xfId="51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left" vertical="center"/>
    </xf>
    <xf numFmtId="164" fontId="23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23" fillId="0" borderId="0" xfId="0" applyNumberFormat="1" applyFont="1"/>
    <xf numFmtId="0" fontId="23" fillId="0" borderId="0" xfId="51" applyFont="1" applyAlignment="1">
      <alignment horizontal="right" vertical="center"/>
    </xf>
    <xf numFmtId="49" fontId="19" fillId="23" borderId="5" xfId="0" applyNumberFormat="1" applyFont="1" applyFill="1" applyBorder="1" applyAlignment="1">
      <alignment horizontal="center" vertical="top"/>
    </xf>
    <xf numFmtId="0" fontId="19" fillId="23" borderId="5" xfId="0" applyFont="1" applyFill="1" applyBorder="1" applyAlignment="1">
      <alignment horizontal="center" vertical="top" wrapText="1"/>
    </xf>
    <xf numFmtId="3" fontId="19" fillId="23" borderId="5" xfId="0" applyNumberFormat="1" applyFont="1" applyFill="1" applyBorder="1" applyAlignment="1">
      <alignment horizontal="center" vertical="top"/>
    </xf>
    <xf numFmtId="0" fontId="19" fillId="23" borderId="5" xfId="0" applyFont="1" applyFill="1" applyBorder="1" applyAlignment="1">
      <alignment vertical="top" wrapText="1"/>
    </xf>
    <xf numFmtId="4" fontId="18" fillId="0" borderId="0" xfId="0" applyNumberFormat="1" applyFont="1"/>
    <xf numFmtId="0" fontId="16" fillId="23" borderId="5" xfId="0" applyFont="1" applyFill="1" applyBorder="1" applyAlignment="1">
      <alignment vertical="top" wrapText="1"/>
    </xf>
    <xf numFmtId="3" fontId="19" fillId="23" borderId="5" xfId="47" applyNumberFormat="1" applyFont="1" applyFill="1" applyBorder="1" applyAlignment="1">
      <alignment horizontal="center" vertical="top"/>
    </xf>
    <xf numFmtId="49" fontId="16" fillId="23" borderId="5" xfId="0" applyNumberFormat="1" applyFont="1" applyFill="1" applyBorder="1" applyAlignment="1">
      <alignment horizontal="center" vertical="top"/>
    </xf>
    <xf numFmtId="3" fontId="16" fillId="23" borderId="5" xfId="0" applyNumberFormat="1" applyFont="1" applyFill="1" applyBorder="1" applyAlignment="1">
      <alignment horizontal="center" vertical="top"/>
    </xf>
    <xf numFmtId="0" fontId="19" fillId="23" borderId="5" xfId="0" applyFont="1" applyFill="1" applyBorder="1" applyAlignment="1">
      <alignment horizontal="left" vertical="top" wrapText="1"/>
    </xf>
    <xf numFmtId="3" fontId="18" fillId="0" borderId="0" xfId="0" applyNumberFormat="1" applyFont="1" applyAlignment="1">
      <alignment horizontal="center"/>
    </xf>
    <xf numFmtId="4" fontId="19" fillId="23" borderId="5" xfId="0" applyNumberFormat="1" applyFont="1" applyFill="1" applyBorder="1" applyAlignment="1">
      <alignment horizontal="center" vertical="top"/>
    </xf>
    <xf numFmtId="0" fontId="16" fillId="23" borderId="5" xfId="0" applyFont="1" applyFill="1" applyBorder="1" applyAlignment="1">
      <alignment horizontal="left" vertical="top" wrapText="1"/>
    </xf>
    <xf numFmtId="4" fontId="16" fillId="23" borderId="5" xfId="0" applyNumberFormat="1" applyFont="1" applyFill="1" applyBorder="1" applyAlignment="1">
      <alignment horizontal="center" vertical="top"/>
    </xf>
    <xf numFmtId="4" fontId="16" fillId="23" borderId="5" xfId="47" applyNumberFormat="1" applyFont="1" applyFill="1" applyBorder="1" applyAlignment="1">
      <alignment horizontal="center" vertical="top"/>
    </xf>
    <xf numFmtId="3" fontId="16" fillId="23" borderId="5" xfId="47" applyNumberFormat="1" applyFont="1" applyFill="1" applyBorder="1" applyAlignment="1">
      <alignment horizontal="center" vertical="top"/>
    </xf>
    <xf numFmtId="49" fontId="25" fillId="23" borderId="5" xfId="0" applyNumberFormat="1" applyFont="1" applyFill="1" applyBorder="1" applyAlignment="1">
      <alignment horizontal="center" vertical="top"/>
    </xf>
    <xf numFmtId="0" fontId="25" fillId="23" borderId="5" xfId="0" applyFont="1" applyFill="1" applyBorder="1" applyAlignment="1">
      <alignment vertical="top" wrapText="1"/>
    </xf>
    <xf numFmtId="0" fontId="25" fillId="23" borderId="5" xfId="0" applyFont="1" applyFill="1" applyBorder="1" applyAlignment="1">
      <alignment horizontal="center" vertical="top" wrapText="1"/>
    </xf>
    <xf numFmtId="4" fontId="19" fillId="23" borderId="5" xfId="47" applyNumberFormat="1" applyFont="1" applyFill="1" applyBorder="1" applyAlignment="1">
      <alignment horizontal="center" vertical="top"/>
    </xf>
    <xf numFmtId="49" fontId="16" fillId="23" borderId="8" xfId="0" applyNumberFormat="1" applyFont="1" applyFill="1" applyBorder="1" applyAlignment="1">
      <alignment horizontal="center" vertical="top"/>
    </xf>
    <xf numFmtId="0" fontId="16" fillId="23" borderId="0" xfId="0" applyFont="1" applyFill="1" applyAlignment="1">
      <alignment horizontal="left" vertical="top" wrapText="1"/>
    </xf>
    <xf numFmtId="2" fontId="16" fillId="23" borderId="5" xfId="0" applyNumberFormat="1" applyFont="1" applyFill="1" applyBorder="1" applyAlignment="1">
      <alignment horizontal="left" vertical="top" wrapText="1"/>
    </xf>
    <xf numFmtId="2" fontId="16" fillId="23" borderId="5" xfId="0" applyNumberFormat="1" applyFont="1" applyFill="1" applyBorder="1" applyAlignment="1">
      <alignment horizontal="center" vertical="top" wrapText="1"/>
    </xf>
    <xf numFmtId="165" fontId="16" fillId="23" borderId="5" xfId="47" applyNumberFormat="1" applyFont="1" applyFill="1" applyBorder="1">
      <alignment vertical="top"/>
    </xf>
    <xf numFmtId="165" fontId="16" fillId="23" borderId="5" xfId="47" applyNumberFormat="1" applyFont="1" applyFill="1" applyBorder="1" applyAlignment="1">
      <alignment horizontal="center" vertical="top"/>
    </xf>
    <xf numFmtId="0" fontId="19" fillId="23" borderId="5" xfId="0" applyFont="1" applyFill="1" applyBorder="1" applyAlignment="1">
      <alignment horizontal="left" vertical="top"/>
    </xf>
    <xf numFmtId="0" fontId="16" fillId="23" borderId="5" xfId="0" applyFont="1" applyFill="1" applyBorder="1" applyAlignment="1">
      <alignment horizontal="left" vertical="center" wrapText="1"/>
    </xf>
    <xf numFmtId="3" fontId="19" fillId="23" borderId="5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top"/>
    </xf>
    <xf numFmtId="49" fontId="25" fillId="0" borderId="5" xfId="0" applyNumberFormat="1" applyFont="1" applyBorder="1" applyAlignment="1">
      <alignment horizontal="center" vertical="top"/>
    </xf>
    <xf numFmtId="49" fontId="16" fillId="0" borderId="5" xfId="0" applyNumberFormat="1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 wrapText="1"/>
    </xf>
    <xf numFmtId="0" fontId="16" fillId="0" borderId="5" xfId="0" applyFont="1" applyBorder="1" applyAlignment="1">
      <alignment vertical="top" wrapText="1"/>
    </xf>
    <xf numFmtId="0" fontId="16" fillId="0" borderId="5" xfId="0" applyFont="1" applyBorder="1" applyAlignment="1">
      <alignment horizontal="center" vertical="top" wrapText="1"/>
    </xf>
    <xf numFmtId="3" fontId="19" fillId="0" borderId="5" xfId="0" applyNumberFormat="1" applyFont="1" applyBorder="1" applyAlignment="1">
      <alignment horizontal="center" vertical="top"/>
    </xf>
    <xf numFmtId="0" fontId="19" fillId="0" borderId="5" xfId="0" applyFont="1" applyBorder="1" applyAlignment="1">
      <alignment horizontal="left" vertical="top" wrapText="1"/>
    </xf>
    <xf numFmtId="3" fontId="16" fillId="0" borderId="5" xfId="0" applyNumberFormat="1" applyFont="1" applyBorder="1" applyAlignment="1">
      <alignment horizontal="center" vertical="top"/>
    </xf>
    <xf numFmtId="3" fontId="16" fillId="23" borderId="9" xfId="0" applyNumberFormat="1" applyFont="1" applyFill="1" applyBorder="1" applyAlignment="1">
      <alignment horizontal="center" vertical="top"/>
    </xf>
    <xf numFmtId="0" fontId="16" fillId="23" borderId="0" xfId="0" applyFont="1" applyFill="1" applyAlignment="1">
      <alignment vertical="top" wrapText="1"/>
    </xf>
    <xf numFmtId="0" fontId="16" fillId="23" borderId="5" xfId="0" applyFont="1" applyFill="1" applyBorder="1" applyAlignment="1">
      <alignment vertical="top"/>
    </xf>
    <xf numFmtId="0" fontId="16" fillId="23" borderId="5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6" fillId="23" borderId="7" xfId="0" applyFont="1" applyFill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6" fillId="23" borderId="6" xfId="0" applyFont="1" applyFill="1" applyBorder="1" applyAlignment="1">
      <alignment horizontal="center" wrapText="1"/>
    </xf>
    <xf numFmtId="2" fontId="23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16" fillId="23" borderId="5" xfId="0" applyFont="1" applyFill="1" applyBorder="1" applyAlignment="1">
      <alignment horizontal="center" vertical="top" wrapText="1"/>
    </xf>
    <xf numFmtId="0" fontId="13" fillId="23" borderId="5" xfId="0" applyFont="1" applyFill="1" applyBorder="1" applyAlignment="1">
      <alignment horizontal="center" vertical="top" wrapText="1"/>
    </xf>
  </cellXfs>
  <cellStyles count="7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7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Звичайний_Додаток _ 3 зм_ни 4575" xfId="47"/>
    <cellStyle name="Итог" xfId="48"/>
    <cellStyle name="Нейтральный" xfId="49"/>
    <cellStyle name="Обычный 11 4" xfId="50"/>
    <cellStyle name="Обычный 2" xfId="51"/>
    <cellStyle name="Обычный 2 2" xfId="59"/>
    <cellStyle name="Обычный 3" xfId="56"/>
    <cellStyle name="Плохой" xfId="52"/>
    <cellStyle name="Пояснение" xfId="53"/>
    <cellStyle name="Примечание" xfId="54"/>
    <cellStyle name="Стиль 1" xfId="55"/>
    <cellStyle name="Финансовый 2" xfId="58"/>
    <cellStyle name="Финансовый 2 2" xfId="65"/>
    <cellStyle name="Финансовый 2 2 2" xfId="62"/>
    <cellStyle name="Финансовый 2 2 2 2" xfId="66"/>
    <cellStyle name="Финансовый 2 3" xfId="61"/>
    <cellStyle name="Финансовый 3" xfId="69"/>
    <cellStyle name="Фінансовий 2" xfId="63"/>
    <cellStyle name="Фінансовий 2 2" xfId="67"/>
    <cellStyle name="Фінансовий 3" xfId="60"/>
    <cellStyle name="Фінансовий 3 2" xfId="64"/>
    <cellStyle name="Фінансовий 4" xfId="6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FF33"/>
      <color rgb="FF0000FF"/>
      <color rgb="FFFFCC99"/>
      <color rgb="FF53E040"/>
      <color rgb="FF008000"/>
      <color rgb="FFCC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2" name="Рисунок 1" descr="https://www8.city-adm.lviv.ua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2640" y="16291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" name="Рисунок 2" descr="https://www8.city-adm.lviv.ua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2640" y="1730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4" name="Рисунок 3" descr="https://www8.city-adm.lviv.ua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9342" y="6333994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" name="Рисунок 4" descr="https://www8.city-adm.lviv.ua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9342" y="64926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6" name="Рисунок 5" descr="https://www8.city-adm.lviv.ua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" y="6553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" name="Рисунок 6" descr="https://www8.city-adm.lviv.ua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" y="66126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" name="Рисунок 7" descr="https://www8.city-adm.lviv.ua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" y="66126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9" name="Рисунок 8" descr="https://www8.city-adm.lviv.ua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" y="64305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0" name="Рисунок 9" descr="https://www8.city-adm.lviv.ua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992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1" name="Рисунок 10" descr="https://www8.city-adm.lviv.ua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440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20" name="Рисунок 19" descr="https://www8.city-adm.lviv.ua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21" name="Рисунок 20" descr="https://www8.city-adm.lviv.ua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22" name="Рисунок 21" descr="https://www8.city-adm.lviv.ua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23" name="Рисунок 22" descr="https://www8.city-adm.lviv.ua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24" name="Рисунок 23" descr="https://www8.city-adm.lviv.ua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25" name="Рисунок 24" descr="https://www8.city-adm.lviv.ua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26" name="Рисунок 25" descr="https://www8.city-adm.lviv.ua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27" name="Рисунок 26" descr="https://www8.city-adm.lviv.ua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2" name="Рисунок 51" descr="https://www8.city-adm.lviv.ua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189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3" name="Рисунок 52" descr="https://www8.city-adm.lviv.ua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49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4" name="Рисунок 53" descr="https://www8.city-adm.lviv.ua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49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5" name="Рисунок 54" descr="https://www8.city-adm.lviv.ua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189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6" name="Рисунок 55" descr="https://www8.city-adm.lviv.ua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49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7" name="Рисунок 56" descr="https://www8.city-adm.lviv.ua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49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" name="Рисунок 11" descr="https://www8.city-adm.lviv.ua/icons/ecblank.gif">
          <a:extLst>
            <a:ext uri="{FF2B5EF4-FFF2-40B4-BE49-F238E27FC236}">
              <a16:creationId xmlns:a16="http://schemas.microsoft.com/office/drawing/2014/main" id="{174B3E6E-568A-4EB5-957B-8FE91615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4719" y="11516915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3" name="Рисунок 12" descr="https://www8.city-adm.lviv.ua/icons/ecblank.gif">
          <a:extLst>
            <a:ext uri="{FF2B5EF4-FFF2-40B4-BE49-F238E27FC236}">
              <a16:creationId xmlns:a16="http://schemas.microsoft.com/office/drawing/2014/main" id="{982C326D-AC12-4E50-9A4F-FB70EC83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4719" y="11516915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4" name="Рисунок 13" descr="https://www8.city-adm.lviv.ua/icons/ecblank.gif">
          <a:extLst>
            <a:ext uri="{FF2B5EF4-FFF2-40B4-BE49-F238E27FC236}">
              <a16:creationId xmlns:a16="http://schemas.microsoft.com/office/drawing/2014/main" id="{BE041FDC-DB89-4999-B416-8C9B0BA0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4938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" name="Рисунок 14" descr="https://www8.city-adm.lviv.ua/icons/ecblank.gif">
          <a:extLst>
            <a:ext uri="{FF2B5EF4-FFF2-40B4-BE49-F238E27FC236}">
              <a16:creationId xmlns:a16="http://schemas.microsoft.com/office/drawing/2014/main" id="{266B0F4E-B02A-43B4-BD9C-9B240C6B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4938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6" name="Рисунок 15" descr="https://www8.city-adm.lviv.ua/icons/ecblank.gif">
          <a:extLst>
            <a:ext uri="{FF2B5EF4-FFF2-40B4-BE49-F238E27FC236}">
              <a16:creationId xmlns:a16="http://schemas.microsoft.com/office/drawing/2014/main" id="{C76E95B7-E707-419F-B06A-BB842190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7" name="Рисунок 16" descr="https://www8.city-adm.lviv.ua/icons/ecblank.gif">
          <a:extLst>
            <a:ext uri="{FF2B5EF4-FFF2-40B4-BE49-F238E27FC236}">
              <a16:creationId xmlns:a16="http://schemas.microsoft.com/office/drawing/2014/main" id="{5C6D5265-CB96-4066-A22B-C7F1A67C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8" name="Рисунок 17" descr="https://www8.city-adm.lviv.ua/icons/ecblank.gif">
          <a:extLst>
            <a:ext uri="{FF2B5EF4-FFF2-40B4-BE49-F238E27FC236}">
              <a16:creationId xmlns:a16="http://schemas.microsoft.com/office/drawing/2014/main" id="{E5B09F67-241F-46AE-9D23-2BC39930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9" name="Рисунок 18" descr="https://www8.city-adm.lviv.ua/icons/ecblank.gif">
          <a:extLst>
            <a:ext uri="{FF2B5EF4-FFF2-40B4-BE49-F238E27FC236}">
              <a16:creationId xmlns:a16="http://schemas.microsoft.com/office/drawing/2014/main" id="{DCDF8F20-885F-4CE1-8860-D45BB35E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28" name="Рисунок 27" descr="https://www8.city-adm.lviv.ua/icons/ecblank.gif">
          <a:extLst>
            <a:ext uri="{FF2B5EF4-FFF2-40B4-BE49-F238E27FC236}">
              <a16:creationId xmlns:a16="http://schemas.microsoft.com/office/drawing/2014/main" id="{42C40A15-BC82-403C-9965-D5771411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29" name="Рисунок 28" descr="https://www8.city-adm.lviv.ua/icons/ecblank.gif">
          <a:extLst>
            <a:ext uri="{FF2B5EF4-FFF2-40B4-BE49-F238E27FC236}">
              <a16:creationId xmlns:a16="http://schemas.microsoft.com/office/drawing/2014/main" id="{EF619A64-1707-4B77-A4DD-1A12F1BB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30" name="Рисунок 29" descr="https://www8.city-adm.lviv.ua/icons/ecblank.gif">
          <a:extLst>
            <a:ext uri="{FF2B5EF4-FFF2-40B4-BE49-F238E27FC236}">
              <a16:creationId xmlns:a16="http://schemas.microsoft.com/office/drawing/2014/main" id="{7B70656E-85D4-4BA5-BBDC-C2D4FE27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1" name="Рисунок 30" descr="https://www8.city-adm.lviv.ua/icons/ecblank.gif">
          <a:extLst>
            <a:ext uri="{FF2B5EF4-FFF2-40B4-BE49-F238E27FC236}">
              <a16:creationId xmlns:a16="http://schemas.microsoft.com/office/drawing/2014/main" id="{42017B66-CAB9-4827-B562-27109457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2" name="Рисунок 31" descr="https://www8.city-adm.lviv.ua/icons/ecblank.gif">
          <a:extLst>
            <a:ext uri="{FF2B5EF4-FFF2-40B4-BE49-F238E27FC236}">
              <a16:creationId xmlns:a16="http://schemas.microsoft.com/office/drawing/2014/main" id="{A8D0C2F7-A5D1-4FE6-8368-D521B503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3" name="Рисунок 32" descr="https://www8.city-adm.lviv.ua/icons/ecblank.gif">
          <a:extLst>
            <a:ext uri="{FF2B5EF4-FFF2-40B4-BE49-F238E27FC236}">
              <a16:creationId xmlns:a16="http://schemas.microsoft.com/office/drawing/2014/main" id="{AEB41FE3-AE75-400E-B529-3690F6B8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4" name="Рисунок 33" descr="https://www8.city-adm.lviv.ua/icons/ecblank.gif">
          <a:extLst>
            <a:ext uri="{FF2B5EF4-FFF2-40B4-BE49-F238E27FC236}">
              <a16:creationId xmlns:a16="http://schemas.microsoft.com/office/drawing/2014/main" id="{4C7E31A9-3175-434A-9F0C-685D60471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5" name="Рисунок 34" descr="https://www8.city-adm.lviv.ua/icons/ecblank.gif">
          <a:extLst>
            <a:ext uri="{FF2B5EF4-FFF2-40B4-BE49-F238E27FC236}">
              <a16:creationId xmlns:a16="http://schemas.microsoft.com/office/drawing/2014/main" id="{578B8E81-3CC0-47CD-94A3-FD2ECBA1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6" name="Рисунок 35" descr="https://www8.city-adm.lviv.ua/icons/ecblank.gif">
          <a:extLst>
            <a:ext uri="{FF2B5EF4-FFF2-40B4-BE49-F238E27FC236}">
              <a16:creationId xmlns:a16="http://schemas.microsoft.com/office/drawing/2014/main" id="{E492F311-FBDC-4747-96FC-658826E8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7" name="Рисунок 36" descr="https://www8.city-adm.lviv.ua/icons/ecblank.gif">
          <a:extLst>
            <a:ext uri="{FF2B5EF4-FFF2-40B4-BE49-F238E27FC236}">
              <a16:creationId xmlns:a16="http://schemas.microsoft.com/office/drawing/2014/main" id="{0A70AA01-7E28-46B2-97BD-7D8CD7C8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630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8" name="Рисунок 37" descr="https://www8.city-adm.lviv.ua/icons/ecblank.gif">
          <a:extLst>
            <a:ext uri="{FF2B5EF4-FFF2-40B4-BE49-F238E27FC236}">
              <a16:creationId xmlns:a16="http://schemas.microsoft.com/office/drawing/2014/main" id="{1F451F0A-8594-4DA9-AABB-50CBF679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8362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39" name="Рисунок 38" descr="https://www8.city-adm.lviv.ua/icons/ecblank.gif">
          <a:extLst>
            <a:ext uri="{FF2B5EF4-FFF2-40B4-BE49-F238E27FC236}">
              <a16:creationId xmlns:a16="http://schemas.microsoft.com/office/drawing/2014/main" id="{12E77E54-209F-48CE-8111-7DD2809D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108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40" name="Рисунок 39" descr="https://www8.city-adm.lviv.ua/icons/ecblank.gif">
          <a:extLst>
            <a:ext uri="{FF2B5EF4-FFF2-40B4-BE49-F238E27FC236}">
              <a16:creationId xmlns:a16="http://schemas.microsoft.com/office/drawing/2014/main" id="{9B7C602E-F9B8-49F1-A08C-D755A3C3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41" name="Рисунок 40" descr="https://www8.city-adm.lviv.ua/icons/ecblank.gif">
          <a:extLst>
            <a:ext uri="{FF2B5EF4-FFF2-40B4-BE49-F238E27FC236}">
              <a16:creationId xmlns:a16="http://schemas.microsoft.com/office/drawing/2014/main" id="{B7473279-6E63-42BF-8BD9-739E635D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42" name="Рисунок 41" descr="https://www8.city-adm.lviv.ua/icons/ecblank.gif">
          <a:extLst>
            <a:ext uri="{FF2B5EF4-FFF2-40B4-BE49-F238E27FC236}">
              <a16:creationId xmlns:a16="http://schemas.microsoft.com/office/drawing/2014/main" id="{41A0FBA1-682E-452A-85F3-754648D0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43" name="Рисунок 42" descr="https://www8.city-adm.lviv.ua/icons/ecblank.gif">
          <a:extLst>
            <a:ext uri="{FF2B5EF4-FFF2-40B4-BE49-F238E27FC236}">
              <a16:creationId xmlns:a16="http://schemas.microsoft.com/office/drawing/2014/main" id="{A9365391-0166-4114-85D0-16AE47FC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44" name="Рисунок 43" descr="https://www8.city-adm.lviv.ua/icons/ecblank.gif">
          <a:extLst>
            <a:ext uri="{FF2B5EF4-FFF2-40B4-BE49-F238E27FC236}">
              <a16:creationId xmlns:a16="http://schemas.microsoft.com/office/drawing/2014/main" id="{34063021-DC48-4561-9412-461A56CF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45" name="Рисунок 44" descr="https://www8.city-adm.lviv.ua/icons/ecblank.gif">
          <a:extLst>
            <a:ext uri="{FF2B5EF4-FFF2-40B4-BE49-F238E27FC236}">
              <a16:creationId xmlns:a16="http://schemas.microsoft.com/office/drawing/2014/main" id="{C479018A-D053-41FD-9C20-15B5A21C3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46" name="Рисунок 45" descr="https://www8.city-adm.lviv.ua/icons/ecblank.gif">
          <a:extLst>
            <a:ext uri="{FF2B5EF4-FFF2-40B4-BE49-F238E27FC236}">
              <a16:creationId xmlns:a16="http://schemas.microsoft.com/office/drawing/2014/main" id="{6DF77380-1C85-4518-929D-72320514C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47" name="Рисунок 46" descr="https://www8.city-adm.lviv.ua/icons/ecblank.gif">
          <a:extLst>
            <a:ext uri="{FF2B5EF4-FFF2-40B4-BE49-F238E27FC236}">
              <a16:creationId xmlns:a16="http://schemas.microsoft.com/office/drawing/2014/main" id="{4298B359-DE4D-4CC0-BB7C-9E824B8B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48" name="Рисунок 47" descr="https://www8.city-adm.lviv.ua/icons/ecblank.gif">
          <a:extLst>
            <a:ext uri="{FF2B5EF4-FFF2-40B4-BE49-F238E27FC236}">
              <a16:creationId xmlns:a16="http://schemas.microsoft.com/office/drawing/2014/main" id="{84EEFDBB-57AC-43A1-9FDD-07E3A877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49" name="Рисунок 48" descr="https://www8.city-adm.lviv.ua/icons/ecblank.gif">
          <a:extLst>
            <a:ext uri="{FF2B5EF4-FFF2-40B4-BE49-F238E27FC236}">
              <a16:creationId xmlns:a16="http://schemas.microsoft.com/office/drawing/2014/main" id="{2E816685-BDF7-4023-ABED-AD919942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0" name="Рисунок 49" descr="https://www8.city-adm.lviv.ua/icons/ecblank.gif">
          <a:extLst>
            <a:ext uri="{FF2B5EF4-FFF2-40B4-BE49-F238E27FC236}">
              <a16:creationId xmlns:a16="http://schemas.microsoft.com/office/drawing/2014/main" id="{24CAFCB2-CE7F-427E-920B-6B52F648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1" name="Рисунок 50" descr="https://www8.city-adm.lviv.ua/icons/ecblank.gif">
          <a:extLst>
            <a:ext uri="{FF2B5EF4-FFF2-40B4-BE49-F238E27FC236}">
              <a16:creationId xmlns:a16="http://schemas.microsoft.com/office/drawing/2014/main" id="{8D613EFE-A402-4FD6-98F8-1B1EE50F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8" name="Рисунок 57" descr="https://www8.city-adm.lviv.ua/icons/ecblank.gif">
          <a:extLst>
            <a:ext uri="{FF2B5EF4-FFF2-40B4-BE49-F238E27FC236}">
              <a16:creationId xmlns:a16="http://schemas.microsoft.com/office/drawing/2014/main" id="{17A27025-98C9-469A-B396-27D14EFA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59" name="Рисунок 58" descr="https://www8.city-adm.lviv.ua/icons/ecblank.gif">
          <a:extLst>
            <a:ext uri="{FF2B5EF4-FFF2-40B4-BE49-F238E27FC236}">
              <a16:creationId xmlns:a16="http://schemas.microsoft.com/office/drawing/2014/main" id="{D0716050-1495-4F6D-95FF-35A85D2F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60" name="Рисунок 59" descr="https://www8.city-adm.lviv.ua/icons/ecblank.gif">
          <a:extLst>
            <a:ext uri="{FF2B5EF4-FFF2-40B4-BE49-F238E27FC236}">
              <a16:creationId xmlns:a16="http://schemas.microsoft.com/office/drawing/2014/main" id="{52878CD1-2ECE-4504-8DD8-2071FA71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8934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61" name="Рисунок 60" descr="https://www8.city-adm.lviv.ua/icons/ecblank.gif">
          <a:extLst>
            <a:ext uri="{FF2B5EF4-FFF2-40B4-BE49-F238E27FC236}">
              <a16:creationId xmlns:a16="http://schemas.microsoft.com/office/drawing/2014/main" id="{E2C73554-FC17-4FD5-8C61-912D5AD22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62" name="Рисунок 61" descr="https://www8.city-adm.lviv.ua/icons/ecblank.gif">
          <a:extLst>
            <a:ext uri="{FF2B5EF4-FFF2-40B4-BE49-F238E27FC236}">
              <a16:creationId xmlns:a16="http://schemas.microsoft.com/office/drawing/2014/main" id="{E646FFC1-B3F2-472D-84FF-8C138AA8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63" name="Рисунок 62" descr="https://www8.city-adm.lviv.ua/icons/ecblank.gif">
          <a:extLst>
            <a:ext uri="{FF2B5EF4-FFF2-40B4-BE49-F238E27FC236}">
              <a16:creationId xmlns:a16="http://schemas.microsoft.com/office/drawing/2014/main" id="{7A1431E6-2C11-48E9-B861-9413B50F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64" name="Рисунок 63" descr="https://www8.city-adm.lviv.ua/icons/ecblank.gif">
          <a:extLst>
            <a:ext uri="{FF2B5EF4-FFF2-40B4-BE49-F238E27FC236}">
              <a16:creationId xmlns:a16="http://schemas.microsoft.com/office/drawing/2014/main" id="{AEDDA81F-AEE1-438F-8294-6EB34C64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65" name="Рисунок 64" descr="https://www8.city-adm.lviv.ua/icons/ecblank.gif">
          <a:extLst>
            <a:ext uri="{FF2B5EF4-FFF2-40B4-BE49-F238E27FC236}">
              <a16:creationId xmlns:a16="http://schemas.microsoft.com/office/drawing/2014/main" id="{3B28D801-8FE5-442A-BC67-887F03D5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66" name="Рисунок 65" descr="https://www8.city-adm.lviv.ua/icons/ecblank.gif">
          <a:extLst>
            <a:ext uri="{FF2B5EF4-FFF2-40B4-BE49-F238E27FC236}">
              <a16:creationId xmlns:a16="http://schemas.microsoft.com/office/drawing/2014/main" id="{FC18BB1A-85AF-4FEF-9DF5-C0027292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67" name="Рисунок 66" descr="https://www8.city-adm.lviv.ua/icons/ecblank.gif">
          <a:extLst>
            <a:ext uri="{FF2B5EF4-FFF2-40B4-BE49-F238E27FC236}">
              <a16:creationId xmlns:a16="http://schemas.microsoft.com/office/drawing/2014/main" id="{67E3292A-A687-4C13-91F3-445CA769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68" name="Рисунок 67" descr="https://www8.city-adm.lviv.ua/icons/ecblank.gif">
          <a:extLst>
            <a:ext uri="{FF2B5EF4-FFF2-40B4-BE49-F238E27FC236}">
              <a16:creationId xmlns:a16="http://schemas.microsoft.com/office/drawing/2014/main" id="{36B6921E-4A7A-43FE-9A55-9A6D3867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69" name="Рисунок 68" descr="https://www8.city-adm.lviv.ua/icons/ecblank.gif">
          <a:extLst>
            <a:ext uri="{FF2B5EF4-FFF2-40B4-BE49-F238E27FC236}">
              <a16:creationId xmlns:a16="http://schemas.microsoft.com/office/drawing/2014/main" id="{D6B67726-1C9A-4CAD-AD69-851445D8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0" name="Рисунок 69" descr="https://www8.city-adm.lviv.ua/icons/ecblank.gif">
          <a:extLst>
            <a:ext uri="{FF2B5EF4-FFF2-40B4-BE49-F238E27FC236}">
              <a16:creationId xmlns:a16="http://schemas.microsoft.com/office/drawing/2014/main" id="{51D2EBD4-8A4C-4DD0-B4E6-D9825B56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1" name="Рисунок 70" descr="https://www8.city-adm.lviv.ua/icons/ecblank.gif">
          <a:extLst>
            <a:ext uri="{FF2B5EF4-FFF2-40B4-BE49-F238E27FC236}">
              <a16:creationId xmlns:a16="http://schemas.microsoft.com/office/drawing/2014/main" id="{313219F6-A9A5-4CB7-8CC6-6A70EF27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2" name="Рисунок 71" descr="https://www8.city-adm.lviv.ua/icons/ecblank.gif">
          <a:extLst>
            <a:ext uri="{FF2B5EF4-FFF2-40B4-BE49-F238E27FC236}">
              <a16:creationId xmlns:a16="http://schemas.microsoft.com/office/drawing/2014/main" id="{FAE578AE-EADB-46A3-BD59-320B1B325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3" name="Рисунок 72" descr="https://www8.city-adm.lviv.ua/icons/ecblank.gif">
          <a:extLst>
            <a:ext uri="{FF2B5EF4-FFF2-40B4-BE49-F238E27FC236}">
              <a16:creationId xmlns:a16="http://schemas.microsoft.com/office/drawing/2014/main" id="{7DDDD529-EE7E-461B-8CF1-094B4F6B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4" name="Рисунок 73" descr="https://www8.city-adm.lviv.ua/icons/ecblank.gif">
          <a:extLst>
            <a:ext uri="{FF2B5EF4-FFF2-40B4-BE49-F238E27FC236}">
              <a16:creationId xmlns:a16="http://schemas.microsoft.com/office/drawing/2014/main" id="{9D364A22-96BE-4D35-BC82-4D17FB8B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5" name="Рисунок 74" descr="https://www8.city-adm.lviv.ua/icons/ecblank.gif">
          <a:extLst>
            <a:ext uri="{FF2B5EF4-FFF2-40B4-BE49-F238E27FC236}">
              <a16:creationId xmlns:a16="http://schemas.microsoft.com/office/drawing/2014/main" id="{0F5B24B8-DA8A-4B76-9908-DAA09784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6" name="Рисунок 75" descr="https://www8.city-adm.lviv.ua/icons/ecblank.gif">
          <a:extLst>
            <a:ext uri="{FF2B5EF4-FFF2-40B4-BE49-F238E27FC236}">
              <a16:creationId xmlns:a16="http://schemas.microsoft.com/office/drawing/2014/main" id="{4286BD2B-CB19-4C82-B651-C6051DF17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77" name="Рисунок 76" descr="https://www8.city-adm.lviv.ua/icons/ecblank.gif">
          <a:extLst>
            <a:ext uri="{FF2B5EF4-FFF2-40B4-BE49-F238E27FC236}">
              <a16:creationId xmlns:a16="http://schemas.microsoft.com/office/drawing/2014/main" id="{4FDE3022-C6F7-4308-B39F-7B86E349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8" name="Рисунок 77" descr="https://www8.city-adm.lviv.ua/icons/ecblank.gif">
          <a:extLst>
            <a:ext uri="{FF2B5EF4-FFF2-40B4-BE49-F238E27FC236}">
              <a16:creationId xmlns:a16="http://schemas.microsoft.com/office/drawing/2014/main" id="{54568F94-63D5-40DF-87C6-26DC6528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79" name="Рисунок 78" descr="https://www8.city-adm.lviv.ua/icons/ecblank.gif">
          <a:extLst>
            <a:ext uri="{FF2B5EF4-FFF2-40B4-BE49-F238E27FC236}">
              <a16:creationId xmlns:a16="http://schemas.microsoft.com/office/drawing/2014/main" id="{DB4FA65B-DFC9-4ADC-8170-307154CA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80" name="Рисунок 79" descr="https://www8.city-adm.lviv.ua/icons/ecblank.gif">
          <a:extLst>
            <a:ext uri="{FF2B5EF4-FFF2-40B4-BE49-F238E27FC236}">
              <a16:creationId xmlns:a16="http://schemas.microsoft.com/office/drawing/2014/main" id="{F72EE07C-2F79-4529-B152-3C2CC790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1" name="Рисунок 80" descr="https://www8.city-adm.lviv.ua/icons/ecblank.gif">
          <a:extLst>
            <a:ext uri="{FF2B5EF4-FFF2-40B4-BE49-F238E27FC236}">
              <a16:creationId xmlns:a16="http://schemas.microsoft.com/office/drawing/2014/main" id="{CB4183D2-98C1-4030-AA33-CDCCE593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2" name="Рисунок 81" descr="https://www8.city-adm.lviv.ua/icons/ecblank.gif">
          <a:extLst>
            <a:ext uri="{FF2B5EF4-FFF2-40B4-BE49-F238E27FC236}">
              <a16:creationId xmlns:a16="http://schemas.microsoft.com/office/drawing/2014/main" id="{82150490-30D7-4C8B-87A3-DD814585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83" name="Рисунок 82" descr="https://www8.city-adm.lviv.ua/icons/ecblank.gif">
          <a:extLst>
            <a:ext uri="{FF2B5EF4-FFF2-40B4-BE49-F238E27FC236}">
              <a16:creationId xmlns:a16="http://schemas.microsoft.com/office/drawing/2014/main" id="{EEBCD589-621B-4315-AA01-7B8F9C1F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4" name="Рисунок 83" descr="https://www8.city-adm.lviv.ua/icons/ecblank.gif">
          <a:extLst>
            <a:ext uri="{FF2B5EF4-FFF2-40B4-BE49-F238E27FC236}">
              <a16:creationId xmlns:a16="http://schemas.microsoft.com/office/drawing/2014/main" id="{B3BE98A3-0AEA-4605-8598-BD522135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5" name="Рисунок 84" descr="https://www8.city-adm.lviv.ua/icons/ecblank.gif">
          <a:extLst>
            <a:ext uri="{FF2B5EF4-FFF2-40B4-BE49-F238E27FC236}">
              <a16:creationId xmlns:a16="http://schemas.microsoft.com/office/drawing/2014/main" id="{22884095-FD02-45F2-A9F6-AD2198BB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6" name="Рисунок 85" descr="https://www8.city-adm.lviv.ua/icons/ecblank.gif">
          <a:extLst>
            <a:ext uri="{FF2B5EF4-FFF2-40B4-BE49-F238E27FC236}">
              <a16:creationId xmlns:a16="http://schemas.microsoft.com/office/drawing/2014/main" id="{88AFC1B0-5CB3-4EA9-8813-A2886D63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7" name="Рисунок 86" descr="https://www8.city-adm.lviv.ua/icons/ecblank.gif">
          <a:extLst>
            <a:ext uri="{FF2B5EF4-FFF2-40B4-BE49-F238E27FC236}">
              <a16:creationId xmlns:a16="http://schemas.microsoft.com/office/drawing/2014/main" id="{F36A49A1-5E84-49F4-820E-BE5050DD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8" name="Рисунок 87" descr="https://www8.city-adm.lviv.ua/icons/ecblank.gif">
          <a:extLst>
            <a:ext uri="{FF2B5EF4-FFF2-40B4-BE49-F238E27FC236}">
              <a16:creationId xmlns:a16="http://schemas.microsoft.com/office/drawing/2014/main" id="{A7EF4B03-BAB8-4F27-B163-19D45773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89" name="Рисунок 88" descr="https://www8.city-adm.lviv.ua/icons/ecblank.gif">
          <a:extLst>
            <a:ext uri="{FF2B5EF4-FFF2-40B4-BE49-F238E27FC236}">
              <a16:creationId xmlns:a16="http://schemas.microsoft.com/office/drawing/2014/main" id="{7F939D39-9CE2-42C3-A646-0F237CBC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90" name="Рисунок 89" descr="https://www8.city-adm.lviv.ua/icons/ecblank.gif">
          <a:extLst>
            <a:ext uri="{FF2B5EF4-FFF2-40B4-BE49-F238E27FC236}">
              <a16:creationId xmlns:a16="http://schemas.microsoft.com/office/drawing/2014/main" id="{E69CBD08-6B9E-4688-ACAC-E1871DEF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91" name="Рисунок 90" descr="https://www8.city-adm.lviv.ua/icons/ecblank.gif">
          <a:extLst>
            <a:ext uri="{FF2B5EF4-FFF2-40B4-BE49-F238E27FC236}">
              <a16:creationId xmlns:a16="http://schemas.microsoft.com/office/drawing/2014/main" id="{68609D29-5385-42FD-B9A5-83BA0DAE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135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92" name="Рисунок 91" descr="https://www8.city-adm.lviv.ua/icons/ecblank.gif">
          <a:extLst>
            <a:ext uri="{FF2B5EF4-FFF2-40B4-BE49-F238E27FC236}">
              <a16:creationId xmlns:a16="http://schemas.microsoft.com/office/drawing/2014/main" id="{888DAA2E-0844-4987-A68A-28CAE8CC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93" name="Рисунок 92" descr="https://www8.city-adm.lviv.ua/icons/ecblank.gif">
          <a:extLst>
            <a:ext uri="{FF2B5EF4-FFF2-40B4-BE49-F238E27FC236}">
              <a16:creationId xmlns:a16="http://schemas.microsoft.com/office/drawing/2014/main" id="{F745EF5B-FA00-458D-A738-F03A00A1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94" name="Рисунок 93" descr="https://www8.city-adm.lviv.ua/icons/ecblank.gif">
          <a:extLst>
            <a:ext uri="{FF2B5EF4-FFF2-40B4-BE49-F238E27FC236}">
              <a16:creationId xmlns:a16="http://schemas.microsoft.com/office/drawing/2014/main" id="{76812403-5EC2-4C06-B69C-12181BB0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95" name="Рисунок 94" descr="https://www8.city-adm.lviv.ua/icons/ecblank.gif">
          <a:extLst>
            <a:ext uri="{FF2B5EF4-FFF2-40B4-BE49-F238E27FC236}">
              <a16:creationId xmlns:a16="http://schemas.microsoft.com/office/drawing/2014/main" id="{A10D7E25-819B-4631-B1C9-D86CA5E3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96" name="Рисунок 95" descr="https://www8.city-adm.lviv.ua/icons/ecblank.gif">
          <a:extLst>
            <a:ext uri="{FF2B5EF4-FFF2-40B4-BE49-F238E27FC236}">
              <a16:creationId xmlns:a16="http://schemas.microsoft.com/office/drawing/2014/main" id="{4EF8BCC9-41B3-47A2-AD6E-6FE24E27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97" name="Рисунок 96" descr="https://www8.city-adm.lviv.ua/icons/ecblank.gif">
          <a:extLst>
            <a:ext uri="{FF2B5EF4-FFF2-40B4-BE49-F238E27FC236}">
              <a16:creationId xmlns:a16="http://schemas.microsoft.com/office/drawing/2014/main" id="{46490131-5B7B-4420-8804-4713265B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98" name="Рисунок 97" descr="https://www8.city-adm.lviv.ua/icons/ecblank.gif">
          <a:extLst>
            <a:ext uri="{FF2B5EF4-FFF2-40B4-BE49-F238E27FC236}">
              <a16:creationId xmlns:a16="http://schemas.microsoft.com/office/drawing/2014/main" id="{A60D4F3D-9D2D-444B-BF25-0E19C662D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99" name="Рисунок 98" descr="https://www8.city-adm.lviv.ua/icons/ecblank.gif">
          <a:extLst>
            <a:ext uri="{FF2B5EF4-FFF2-40B4-BE49-F238E27FC236}">
              <a16:creationId xmlns:a16="http://schemas.microsoft.com/office/drawing/2014/main" id="{052DCB21-E7A4-48F2-9D4A-9276CCD5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0" name="Рисунок 99" descr="https://www8.city-adm.lviv.ua/icons/ecblank.gif">
          <a:extLst>
            <a:ext uri="{FF2B5EF4-FFF2-40B4-BE49-F238E27FC236}">
              <a16:creationId xmlns:a16="http://schemas.microsoft.com/office/drawing/2014/main" id="{B962B90E-E2B9-4F74-AAA8-BA81D7E4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1" name="Рисунок 100" descr="https://www8.city-adm.lviv.ua/icons/ecblank.gif">
          <a:extLst>
            <a:ext uri="{FF2B5EF4-FFF2-40B4-BE49-F238E27FC236}">
              <a16:creationId xmlns:a16="http://schemas.microsoft.com/office/drawing/2014/main" id="{EB2A52E1-0A70-4E62-B04A-0A287AC2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2" name="Рисунок 101" descr="https://www8.city-adm.lviv.ua/icons/ecblank.gif">
          <a:extLst>
            <a:ext uri="{FF2B5EF4-FFF2-40B4-BE49-F238E27FC236}">
              <a16:creationId xmlns:a16="http://schemas.microsoft.com/office/drawing/2014/main" id="{6214070A-B5A4-4A72-B440-D9547A4A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3" name="Рисунок 102" descr="https://www8.city-adm.lviv.ua/icons/ecblank.gif">
          <a:extLst>
            <a:ext uri="{FF2B5EF4-FFF2-40B4-BE49-F238E27FC236}">
              <a16:creationId xmlns:a16="http://schemas.microsoft.com/office/drawing/2014/main" id="{863C3632-3D4C-4FAD-9315-6B5B4730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4" name="Рисунок 103" descr="https://www8.city-adm.lviv.ua/icons/ecblank.gif">
          <a:extLst>
            <a:ext uri="{FF2B5EF4-FFF2-40B4-BE49-F238E27FC236}">
              <a16:creationId xmlns:a16="http://schemas.microsoft.com/office/drawing/2014/main" id="{00A636D1-E17D-4B1A-9A8C-723C250E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5" name="Рисунок 104" descr="https://www8.city-adm.lviv.ua/icons/ecblank.gif">
          <a:extLst>
            <a:ext uri="{FF2B5EF4-FFF2-40B4-BE49-F238E27FC236}">
              <a16:creationId xmlns:a16="http://schemas.microsoft.com/office/drawing/2014/main" id="{0CF5E103-F01E-4DD2-BB54-8760FE43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8460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6" name="Рисунок 105" descr="https://www8.city-adm.lviv.ua/icons/ecblank.gif">
          <a:extLst>
            <a:ext uri="{FF2B5EF4-FFF2-40B4-BE49-F238E27FC236}">
              <a16:creationId xmlns:a16="http://schemas.microsoft.com/office/drawing/2014/main" id="{1A2485AC-29C9-47E2-B8E1-F68A263A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9678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7" name="Рисунок 106" descr="https://www8.city-adm.lviv.ua/icons/ecblank.gif">
          <a:extLst>
            <a:ext uri="{FF2B5EF4-FFF2-40B4-BE49-F238E27FC236}">
              <a16:creationId xmlns:a16="http://schemas.microsoft.com/office/drawing/2014/main" id="{B12E9C9D-64AA-48ED-A600-DB5A8E80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135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8" name="Рисунок 107" descr="https://www8.city-adm.lviv.ua/icons/ecblank.gif">
          <a:extLst>
            <a:ext uri="{FF2B5EF4-FFF2-40B4-BE49-F238E27FC236}">
              <a16:creationId xmlns:a16="http://schemas.microsoft.com/office/drawing/2014/main" id="{7EA8BB5B-7CE7-4631-A138-101DE843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09" name="Рисунок 108" descr="https://www8.city-adm.lviv.ua/icons/ecblank.gif">
          <a:extLst>
            <a:ext uri="{FF2B5EF4-FFF2-40B4-BE49-F238E27FC236}">
              <a16:creationId xmlns:a16="http://schemas.microsoft.com/office/drawing/2014/main" id="{C7AB5924-CCB5-4CC2-B371-5527D07E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10" name="Рисунок 109" descr="https://www8.city-adm.lviv.ua/icons/ecblank.gif">
          <a:extLst>
            <a:ext uri="{FF2B5EF4-FFF2-40B4-BE49-F238E27FC236}">
              <a16:creationId xmlns:a16="http://schemas.microsoft.com/office/drawing/2014/main" id="{3080AA32-49DF-4A66-A284-200F5795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11" name="Рисунок 110" descr="https://www8.city-adm.lviv.ua/icons/ecblank.gif">
          <a:extLst>
            <a:ext uri="{FF2B5EF4-FFF2-40B4-BE49-F238E27FC236}">
              <a16:creationId xmlns:a16="http://schemas.microsoft.com/office/drawing/2014/main" id="{B4B34D4A-F963-4A33-A31D-DE868876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12" name="Рисунок 111" descr="https://www8.city-adm.lviv.ua/icons/ecblank.gif">
          <a:extLst>
            <a:ext uri="{FF2B5EF4-FFF2-40B4-BE49-F238E27FC236}">
              <a16:creationId xmlns:a16="http://schemas.microsoft.com/office/drawing/2014/main" id="{4AD634FC-4782-4479-8588-EA26406F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13" name="Рисунок 112" descr="https://www8.city-adm.lviv.ua/icons/ecblank.gif">
          <a:extLst>
            <a:ext uri="{FF2B5EF4-FFF2-40B4-BE49-F238E27FC236}">
              <a16:creationId xmlns:a16="http://schemas.microsoft.com/office/drawing/2014/main" id="{8B9C98C5-441E-41C0-93F1-27AB45F5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14" name="Рисунок 113" descr="https://www8.city-adm.lviv.ua/icons/ecblank.gif">
          <a:extLst>
            <a:ext uri="{FF2B5EF4-FFF2-40B4-BE49-F238E27FC236}">
              <a16:creationId xmlns:a16="http://schemas.microsoft.com/office/drawing/2014/main" id="{853AF936-D4D4-490B-AB82-16CC81A1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15" name="Рисунок 114" descr="https://www8.city-adm.lviv.ua/icons/ecblank.gif">
          <a:extLst>
            <a:ext uri="{FF2B5EF4-FFF2-40B4-BE49-F238E27FC236}">
              <a16:creationId xmlns:a16="http://schemas.microsoft.com/office/drawing/2014/main" id="{E12EB63C-73A2-46CF-82AC-846536EF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16" name="Рисунок 115" descr="https://www8.city-adm.lviv.ua/icons/ecblank.gif">
          <a:extLst>
            <a:ext uri="{FF2B5EF4-FFF2-40B4-BE49-F238E27FC236}">
              <a16:creationId xmlns:a16="http://schemas.microsoft.com/office/drawing/2014/main" id="{1F59398E-551A-4F24-8943-AF01C3C4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17" name="Рисунок 116" descr="https://www8.city-adm.lviv.ua/icons/ecblank.gif">
          <a:extLst>
            <a:ext uri="{FF2B5EF4-FFF2-40B4-BE49-F238E27FC236}">
              <a16:creationId xmlns:a16="http://schemas.microsoft.com/office/drawing/2014/main" id="{AE9532C8-E6EF-45E1-BF9A-E2B1BFA6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18" name="Рисунок 117" descr="https://www8.city-adm.lviv.ua/icons/ecblank.gif">
          <a:extLst>
            <a:ext uri="{FF2B5EF4-FFF2-40B4-BE49-F238E27FC236}">
              <a16:creationId xmlns:a16="http://schemas.microsoft.com/office/drawing/2014/main" id="{09F2542F-C5C3-48B6-BB91-9CD35E0C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19" name="Рисунок 118" descr="https://www8.city-adm.lviv.ua/icons/ecblank.gif">
          <a:extLst>
            <a:ext uri="{FF2B5EF4-FFF2-40B4-BE49-F238E27FC236}">
              <a16:creationId xmlns:a16="http://schemas.microsoft.com/office/drawing/2014/main" id="{0E6402F4-AC35-4B98-AA10-086B281D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0" name="Рисунок 119" descr="https://www8.city-adm.lviv.ua/icons/ecblank.gif">
          <a:extLst>
            <a:ext uri="{FF2B5EF4-FFF2-40B4-BE49-F238E27FC236}">
              <a16:creationId xmlns:a16="http://schemas.microsoft.com/office/drawing/2014/main" id="{F506B350-9CA7-4CAF-9B60-EBC3DA1B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1" name="Рисунок 120" descr="https://www8.city-adm.lviv.ua/icons/ecblank.gif">
          <a:extLst>
            <a:ext uri="{FF2B5EF4-FFF2-40B4-BE49-F238E27FC236}">
              <a16:creationId xmlns:a16="http://schemas.microsoft.com/office/drawing/2014/main" id="{83AE4CD9-FB7E-4DDD-B214-C046A78A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2" name="Рисунок 121" descr="https://www8.city-adm.lviv.ua/icons/ecblank.gif">
          <a:extLst>
            <a:ext uri="{FF2B5EF4-FFF2-40B4-BE49-F238E27FC236}">
              <a16:creationId xmlns:a16="http://schemas.microsoft.com/office/drawing/2014/main" id="{D8256189-61CF-4FD6-B7AE-7F3E8F6A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3" name="Рисунок 122" descr="https://www8.city-adm.lviv.ua/icons/ecblank.gif">
          <a:extLst>
            <a:ext uri="{FF2B5EF4-FFF2-40B4-BE49-F238E27FC236}">
              <a16:creationId xmlns:a16="http://schemas.microsoft.com/office/drawing/2014/main" id="{84DB7E0C-72B6-4187-803F-FC00F528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4" name="Рисунок 123" descr="https://www8.city-adm.lviv.ua/icons/ecblank.gif">
          <a:extLst>
            <a:ext uri="{FF2B5EF4-FFF2-40B4-BE49-F238E27FC236}">
              <a16:creationId xmlns:a16="http://schemas.microsoft.com/office/drawing/2014/main" id="{A9EEAA96-CA4B-45BA-91D3-A9FB7B29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70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25" name="Рисунок 124" descr="https://www8.city-adm.lviv.ua/icons/ecblank.gif">
          <a:extLst>
            <a:ext uri="{FF2B5EF4-FFF2-40B4-BE49-F238E27FC236}">
              <a16:creationId xmlns:a16="http://schemas.microsoft.com/office/drawing/2014/main" id="{0A6A2D3F-8534-40E0-AA48-288FC591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5596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6" name="Рисунок 125" descr="https://www8.city-adm.lviv.ua/icons/ecblank.gif">
          <a:extLst>
            <a:ext uri="{FF2B5EF4-FFF2-40B4-BE49-F238E27FC236}">
              <a16:creationId xmlns:a16="http://schemas.microsoft.com/office/drawing/2014/main" id="{C08C2134-E4B5-45EB-9F49-1F3B74DB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5596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7" name="Рисунок 126" descr="https://www8.city-adm.lviv.ua/icons/ecblank.gif">
          <a:extLst>
            <a:ext uri="{FF2B5EF4-FFF2-40B4-BE49-F238E27FC236}">
              <a16:creationId xmlns:a16="http://schemas.microsoft.com/office/drawing/2014/main" id="{10D0FB1D-D41F-46C6-8F73-5F2950FE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5596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28" name="Рисунок 127" descr="https://www8.city-adm.lviv.ua/icons/ecblank.gif">
          <a:extLst>
            <a:ext uri="{FF2B5EF4-FFF2-40B4-BE49-F238E27FC236}">
              <a16:creationId xmlns:a16="http://schemas.microsoft.com/office/drawing/2014/main" id="{75A7AC1C-E646-4719-ABDA-AD88F059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5596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29" name="Рисунок 128" descr="https://www8.city-adm.lviv.ua/icons/ecblank.gif">
          <a:extLst>
            <a:ext uri="{FF2B5EF4-FFF2-40B4-BE49-F238E27FC236}">
              <a16:creationId xmlns:a16="http://schemas.microsoft.com/office/drawing/2014/main" id="{E116FB0E-24D5-4F81-BA6C-4CDCA55C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5596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30" name="Рисунок 129" descr="https://www8.city-adm.lviv.ua/icons/ecblank.gif">
          <a:extLst>
            <a:ext uri="{FF2B5EF4-FFF2-40B4-BE49-F238E27FC236}">
              <a16:creationId xmlns:a16="http://schemas.microsoft.com/office/drawing/2014/main" id="{48C0D2B5-5C95-4A32-B1A4-29D4E575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5596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31" name="Рисунок 130" descr="https://www8.city-adm.lviv.ua/icons/ecblank.gif">
          <a:extLst>
            <a:ext uri="{FF2B5EF4-FFF2-40B4-BE49-F238E27FC236}">
              <a16:creationId xmlns:a16="http://schemas.microsoft.com/office/drawing/2014/main" id="{17076575-6477-4CAA-BFFC-941BA283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5596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32" name="Рисунок 131" descr="https://www8.city-adm.lviv.ua/icons/ecblank.gif">
          <a:extLst>
            <a:ext uri="{FF2B5EF4-FFF2-40B4-BE49-F238E27FC236}">
              <a16:creationId xmlns:a16="http://schemas.microsoft.com/office/drawing/2014/main" id="{D8AB4A77-3A92-4EE8-936C-60036F45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5596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7620" cy="7620"/>
    <xdr:pic>
      <xdr:nvPicPr>
        <xdr:cNvPr id="133" name="Рисунок 132" descr="https://www8.city-adm.lviv.ua/icons/ecblank.gif">
          <a:extLst>
            <a:ext uri="{FF2B5EF4-FFF2-40B4-BE49-F238E27FC236}">
              <a16:creationId xmlns:a16="http://schemas.microsoft.com/office/drawing/2014/main" id="{A950DB5B-97D6-4E53-B69A-958A8DD9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047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7620" cy="7620"/>
    <xdr:pic>
      <xdr:nvPicPr>
        <xdr:cNvPr id="134" name="Рисунок 133" descr="https://www8.city-adm.lviv.ua/icons/ecblank.gif">
          <a:extLst>
            <a:ext uri="{FF2B5EF4-FFF2-40B4-BE49-F238E27FC236}">
              <a16:creationId xmlns:a16="http://schemas.microsoft.com/office/drawing/2014/main" id="{1AA85EEC-C569-4690-A8FA-E463E330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047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7620" cy="7620"/>
    <xdr:pic>
      <xdr:nvPicPr>
        <xdr:cNvPr id="135" name="Рисунок 134" descr="https://www8.city-adm.lviv.ua/icons/ecblank.gif">
          <a:extLst>
            <a:ext uri="{FF2B5EF4-FFF2-40B4-BE49-F238E27FC236}">
              <a16:creationId xmlns:a16="http://schemas.microsoft.com/office/drawing/2014/main" id="{418963F5-04E0-4D09-A6C9-A22922CF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3401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7620" cy="7620"/>
    <xdr:pic>
      <xdr:nvPicPr>
        <xdr:cNvPr id="136" name="Рисунок 135" descr="https://www8.city-adm.lviv.ua/icons/ecblank.gif">
          <a:extLst>
            <a:ext uri="{FF2B5EF4-FFF2-40B4-BE49-F238E27FC236}">
              <a16:creationId xmlns:a16="http://schemas.microsoft.com/office/drawing/2014/main" id="{8245A119-1727-4B31-9C37-F75BBB8B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3401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37" name="Рисунок 136" descr="https://www8.city-adm.lviv.ua/icons/ecblank.gif">
          <a:extLst>
            <a:ext uri="{FF2B5EF4-FFF2-40B4-BE49-F238E27FC236}">
              <a16:creationId xmlns:a16="http://schemas.microsoft.com/office/drawing/2014/main" id="{354C73DF-F985-4676-8A18-9AF4E80E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25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38" name="Рисунок 137" descr="https://www8.city-adm.lviv.ua/icons/ecblank.gif">
          <a:extLst>
            <a:ext uri="{FF2B5EF4-FFF2-40B4-BE49-F238E27FC236}">
              <a16:creationId xmlns:a16="http://schemas.microsoft.com/office/drawing/2014/main" id="{DA628B08-6D30-41FB-8771-691AB4B2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25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39" name="Рисунок 138" descr="https://www8.city-adm.lviv.ua/icons/ecblank.gif">
          <a:extLst>
            <a:ext uri="{FF2B5EF4-FFF2-40B4-BE49-F238E27FC236}">
              <a16:creationId xmlns:a16="http://schemas.microsoft.com/office/drawing/2014/main" id="{BC68EC78-CBB8-4EF4-9240-78080271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25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40" name="Рисунок 139" descr="https://www8.city-adm.lviv.ua/icons/ecblank.gif">
          <a:extLst>
            <a:ext uri="{FF2B5EF4-FFF2-40B4-BE49-F238E27FC236}">
              <a16:creationId xmlns:a16="http://schemas.microsoft.com/office/drawing/2014/main" id="{4985A8A6-9942-416C-B56E-41253154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25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41" name="Рисунок 140" descr="https://www8.city-adm.lviv.ua/icons/ecblank.gif">
          <a:extLst>
            <a:ext uri="{FF2B5EF4-FFF2-40B4-BE49-F238E27FC236}">
              <a16:creationId xmlns:a16="http://schemas.microsoft.com/office/drawing/2014/main" id="{BFF5FF2F-12D0-4BE9-B204-39E0EBF8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25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42" name="Рисунок 141" descr="https://www8.city-adm.lviv.ua/icons/ecblank.gif">
          <a:extLst>
            <a:ext uri="{FF2B5EF4-FFF2-40B4-BE49-F238E27FC236}">
              <a16:creationId xmlns:a16="http://schemas.microsoft.com/office/drawing/2014/main" id="{6B790C5E-DC0C-4C84-A000-074F6BBE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25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43" name="Рисунок 142" descr="https://www8.city-adm.lviv.ua/icons/ecblank.gif">
          <a:extLst>
            <a:ext uri="{FF2B5EF4-FFF2-40B4-BE49-F238E27FC236}">
              <a16:creationId xmlns:a16="http://schemas.microsoft.com/office/drawing/2014/main" id="{8D68E6D9-3298-407B-800F-F8E34289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25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44" name="Рисунок 143" descr="https://www8.city-adm.lviv.ua/icons/ecblank.gif">
          <a:extLst>
            <a:ext uri="{FF2B5EF4-FFF2-40B4-BE49-F238E27FC236}">
              <a16:creationId xmlns:a16="http://schemas.microsoft.com/office/drawing/2014/main" id="{DADE84B4-1FD6-487D-82D0-20E91E385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25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7620" cy="7620"/>
    <xdr:pic>
      <xdr:nvPicPr>
        <xdr:cNvPr id="145" name="Рисунок 144" descr="https://www8.city-adm.lviv.ua/icons/ecblank.gif">
          <a:extLst>
            <a:ext uri="{FF2B5EF4-FFF2-40B4-BE49-F238E27FC236}">
              <a16:creationId xmlns:a16="http://schemas.microsoft.com/office/drawing/2014/main" id="{E01514F4-82AF-43FB-BA02-09413D9C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97072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7620" cy="7620"/>
    <xdr:pic>
      <xdr:nvPicPr>
        <xdr:cNvPr id="146" name="Рисунок 145" descr="https://www8.city-adm.lviv.ua/icons/ecblank.gif">
          <a:extLst>
            <a:ext uri="{FF2B5EF4-FFF2-40B4-BE49-F238E27FC236}">
              <a16:creationId xmlns:a16="http://schemas.microsoft.com/office/drawing/2014/main" id="{EA983451-A573-4600-8C75-B09518CB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97072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47" name="Рисунок 146" descr="https://www8.city-adm.lviv.ua/icons/ecblank.gif">
          <a:extLst>
            <a:ext uri="{FF2B5EF4-FFF2-40B4-BE49-F238E27FC236}">
              <a16:creationId xmlns:a16="http://schemas.microsoft.com/office/drawing/2014/main" id="{5B7A360F-458B-4E6A-AC62-86923145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6543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48" name="Рисунок 147" descr="https://www8.city-adm.lviv.ua/icons/ecblank.gif">
          <a:extLst>
            <a:ext uri="{FF2B5EF4-FFF2-40B4-BE49-F238E27FC236}">
              <a16:creationId xmlns:a16="http://schemas.microsoft.com/office/drawing/2014/main" id="{0E09681E-6B9F-497F-8911-14A15293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6543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49" name="Рисунок 148" descr="https://www8.city-adm.lviv.ua/icons/ecblank.gif">
          <a:extLst>
            <a:ext uri="{FF2B5EF4-FFF2-40B4-BE49-F238E27FC236}">
              <a16:creationId xmlns:a16="http://schemas.microsoft.com/office/drawing/2014/main" id="{B0D518D1-7108-4B42-8CC3-B0FAD1D0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6543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0" name="Рисунок 149" descr="https://www8.city-adm.lviv.ua/icons/ecblank.gif">
          <a:extLst>
            <a:ext uri="{FF2B5EF4-FFF2-40B4-BE49-F238E27FC236}">
              <a16:creationId xmlns:a16="http://schemas.microsoft.com/office/drawing/2014/main" id="{8A7B1AF8-EE57-4406-9D52-6BED5191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6543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1" name="Рисунок 150" descr="https://www8.city-adm.lviv.ua/icons/ecblank.gif">
          <a:extLst>
            <a:ext uri="{FF2B5EF4-FFF2-40B4-BE49-F238E27FC236}">
              <a16:creationId xmlns:a16="http://schemas.microsoft.com/office/drawing/2014/main" id="{D7725E2E-38A6-4290-A580-B135C0F9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02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2" name="Рисунок 151" descr="https://www8.city-adm.lviv.ua/icons/ecblank.gif">
          <a:extLst>
            <a:ext uri="{FF2B5EF4-FFF2-40B4-BE49-F238E27FC236}">
              <a16:creationId xmlns:a16="http://schemas.microsoft.com/office/drawing/2014/main" id="{1339DBD7-81F5-4A98-8852-B503302F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3" name="Рисунок 152" descr="https://www8.city-adm.lviv.ua/icons/ecblank.gif">
          <a:extLst>
            <a:ext uri="{FF2B5EF4-FFF2-40B4-BE49-F238E27FC236}">
              <a16:creationId xmlns:a16="http://schemas.microsoft.com/office/drawing/2014/main" id="{F8F8740B-D0D1-4026-BA5A-C473E5F2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54" name="Рисунок 153" descr="https://www8.city-adm.lviv.ua/icons/ecblank.gif">
          <a:extLst>
            <a:ext uri="{FF2B5EF4-FFF2-40B4-BE49-F238E27FC236}">
              <a16:creationId xmlns:a16="http://schemas.microsoft.com/office/drawing/2014/main" id="{541E34FC-42C0-44E0-B7D7-7073B377E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5" name="Рисунок 154" descr="https://www8.city-adm.lviv.ua/icons/ecblank.gif">
          <a:extLst>
            <a:ext uri="{FF2B5EF4-FFF2-40B4-BE49-F238E27FC236}">
              <a16:creationId xmlns:a16="http://schemas.microsoft.com/office/drawing/2014/main" id="{F0912AF5-9815-4AE9-BF53-A4F34117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6" name="Рисунок 155" descr="https://www8.city-adm.lviv.ua/icons/ecblank.gif">
          <a:extLst>
            <a:ext uri="{FF2B5EF4-FFF2-40B4-BE49-F238E27FC236}">
              <a16:creationId xmlns:a16="http://schemas.microsoft.com/office/drawing/2014/main" id="{D616EDD1-ED1E-49A5-B9DD-DACCADE0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57" name="Рисунок 156" descr="https://www8.city-adm.lviv.ua/icons/ecblank.gif">
          <a:extLst>
            <a:ext uri="{FF2B5EF4-FFF2-40B4-BE49-F238E27FC236}">
              <a16:creationId xmlns:a16="http://schemas.microsoft.com/office/drawing/2014/main" id="{E1A628DE-B70E-49CE-AC0B-E2BF7482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8" name="Рисунок 157" descr="https://www8.city-adm.lviv.ua/icons/ecblank.gif">
          <a:extLst>
            <a:ext uri="{FF2B5EF4-FFF2-40B4-BE49-F238E27FC236}">
              <a16:creationId xmlns:a16="http://schemas.microsoft.com/office/drawing/2014/main" id="{78D29197-7671-4231-9007-0E952C49E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59" name="Рисунок 158" descr="https://www8.city-adm.lviv.ua/icons/ecblank.gif">
          <a:extLst>
            <a:ext uri="{FF2B5EF4-FFF2-40B4-BE49-F238E27FC236}">
              <a16:creationId xmlns:a16="http://schemas.microsoft.com/office/drawing/2014/main" id="{A7ECC065-F082-48F0-B3D0-96FFF08A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128</xdr:row>
      <xdr:rowOff>0</xdr:rowOff>
    </xdr:from>
    <xdr:to>
      <xdr:col>5</xdr:col>
      <xdr:colOff>7620</xdr:colOff>
      <xdr:row>128</xdr:row>
      <xdr:rowOff>7620</xdr:rowOff>
    </xdr:to>
    <xdr:pic>
      <xdr:nvPicPr>
        <xdr:cNvPr id="160" name="Рисунок 159" descr="https://www8.city-adm.lviv.ua/icons/ecblank.gif">
          <a:extLst>
            <a:ext uri="{FF2B5EF4-FFF2-40B4-BE49-F238E27FC236}">
              <a16:creationId xmlns:a16="http://schemas.microsoft.com/office/drawing/2014/main" id="{1210C0F4-A16A-4495-AB6A-7B5753E5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61" name="Рисунок 160" descr="https://www8.city-adm.lviv.ua/icons/ecblank.gif">
          <a:extLst>
            <a:ext uri="{FF2B5EF4-FFF2-40B4-BE49-F238E27FC236}">
              <a16:creationId xmlns:a16="http://schemas.microsoft.com/office/drawing/2014/main" id="{C5FF8583-20E2-4D27-ACE8-4A6711AF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62" name="Рисунок 161" descr="https://www8.city-adm.lviv.ua/icons/ecblank.gif">
          <a:extLst>
            <a:ext uri="{FF2B5EF4-FFF2-40B4-BE49-F238E27FC236}">
              <a16:creationId xmlns:a16="http://schemas.microsoft.com/office/drawing/2014/main" id="{645CDCD2-61D9-499C-8FDF-0492DE0D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63" name="Рисунок 162" descr="https://www8.city-adm.lviv.ua/icons/ecblank.gif">
          <a:extLst>
            <a:ext uri="{FF2B5EF4-FFF2-40B4-BE49-F238E27FC236}">
              <a16:creationId xmlns:a16="http://schemas.microsoft.com/office/drawing/2014/main" id="{600ABEAD-8954-413B-A9F7-8EE16BF2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64" name="Рисунок 163" descr="https://www8.city-adm.lviv.ua/icons/ecblank.gif">
          <a:extLst>
            <a:ext uri="{FF2B5EF4-FFF2-40B4-BE49-F238E27FC236}">
              <a16:creationId xmlns:a16="http://schemas.microsoft.com/office/drawing/2014/main" id="{C04999C4-DB12-4A21-969E-86806037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65" name="Рисунок 164" descr="https://www8.city-adm.lviv.ua/icons/ecblank.gif">
          <a:extLst>
            <a:ext uri="{FF2B5EF4-FFF2-40B4-BE49-F238E27FC236}">
              <a16:creationId xmlns:a16="http://schemas.microsoft.com/office/drawing/2014/main" id="{69ED7BD3-7037-47D2-8566-95D1040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66" name="Рисунок 165" descr="https://www8.city-adm.lviv.ua/icons/ecblank.gif">
          <a:extLst>
            <a:ext uri="{FF2B5EF4-FFF2-40B4-BE49-F238E27FC236}">
              <a16:creationId xmlns:a16="http://schemas.microsoft.com/office/drawing/2014/main" id="{BA392BD8-1B9B-4940-85D0-4154E2C9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67" name="Рисунок 166" descr="https://www8.city-adm.lviv.ua/icons/ecblank.gif">
          <a:extLst>
            <a:ext uri="{FF2B5EF4-FFF2-40B4-BE49-F238E27FC236}">
              <a16:creationId xmlns:a16="http://schemas.microsoft.com/office/drawing/2014/main" id="{30400041-D0FF-485C-B971-F6E165EE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7620" cy="7620"/>
    <xdr:pic>
      <xdr:nvPicPr>
        <xdr:cNvPr id="168" name="Рисунок 167" descr="https://www8.city-adm.lviv.ua/icons/ecblank.gif">
          <a:extLst>
            <a:ext uri="{FF2B5EF4-FFF2-40B4-BE49-F238E27FC236}">
              <a16:creationId xmlns:a16="http://schemas.microsoft.com/office/drawing/2014/main" id="{6F1A055C-DBAA-40AC-B088-FC8A09FD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55568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169" name="Рисунок 168" descr="https://www8.city-adm.lviv.ua/icons/ecblank.gif">
          <a:extLst>
            <a:ext uri="{FF2B5EF4-FFF2-40B4-BE49-F238E27FC236}">
              <a16:creationId xmlns:a16="http://schemas.microsoft.com/office/drawing/2014/main" id="{2BA9B632-0D46-46F1-BA14-7A8A3B3C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70" name="Рисунок 169" descr="https://www8.city-adm.lviv.ua/icons/ecblank.gif">
          <a:extLst>
            <a:ext uri="{FF2B5EF4-FFF2-40B4-BE49-F238E27FC236}">
              <a16:creationId xmlns:a16="http://schemas.microsoft.com/office/drawing/2014/main" id="{C63B9B6F-0BF3-4171-A8D8-982C7C7B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71" name="Рисунок 170" descr="https://www8.city-adm.lviv.ua/icons/ecblank.gif">
          <a:extLst>
            <a:ext uri="{FF2B5EF4-FFF2-40B4-BE49-F238E27FC236}">
              <a16:creationId xmlns:a16="http://schemas.microsoft.com/office/drawing/2014/main" id="{A14ADC81-1FA9-4473-B947-7732A6C1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172" name="Рисунок 171" descr="https://www8.city-adm.lviv.ua/icons/ecblank.gif">
          <a:extLst>
            <a:ext uri="{FF2B5EF4-FFF2-40B4-BE49-F238E27FC236}">
              <a16:creationId xmlns:a16="http://schemas.microsoft.com/office/drawing/2014/main" id="{EC25B7A4-BB60-4E53-BBFE-06CC81B5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73" name="Рисунок 172" descr="https://www8.city-adm.lviv.ua/icons/ecblank.gif">
          <a:extLst>
            <a:ext uri="{FF2B5EF4-FFF2-40B4-BE49-F238E27FC236}">
              <a16:creationId xmlns:a16="http://schemas.microsoft.com/office/drawing/2014/main" id="{19C8E8F6-B973-48CC-824A-9AB59626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74" name="Рисунок 173" descr="https://www8.city-adm.lviv.ua/icons/ecblank.gif">
          <a:extLst>
            <a:ext uri="{FF2B5EF4-FFF2-40B4-BE49-F238E27FC236}">
              <a16:creationId xmlns:a16="http://schemas.microsoft.com/office/drawing/2014/main" id="{0493AA42-67A9-4A55-8B48-8CD1FCDF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175" name="Рисунок 174" descr="https://www8.city-adm.lviv.ua/icons/ecblank.gif">
          <a:extLst>
            <a:ext uri="{FF2B5EF4-FFF2-40B4-BE49-F238E27FC236}">
              <a16:creationId xmlns:a16="http://schemas.microsoft.com/office/drawing/2014/main" id="{BB3A731D-9FE2-46B6-9732-CAE35E0E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76" name="Рисунок 175" descr="https://www8.city-adm.lviv.ua/icons/ecblank.gif">
          <a:extLst>
            <a:ext uri="{FF2B5EF4-FFF2-40B4-BE49-F238E27FC236}">
              <a16:creationId xmlns:a16="http://schemas.microsoft.com/office/drawing/2014/main" id="{1EB114F5-71F5-4A85-AA37-725BC390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77" name="Рисунок 176" descr="https://www8.city-adm.lviv.ua/icons/ecblank.gif">
          <a:extLst>
            <a:ext uri="{FF2B5EF4-FFF2-40B4-BE49-F238E27FC236}">
              <a16:creationId xmlns:a16="http://schemas.microsoft.com/office/drawing/2014/main" id="{A320D821-E471-4F8F-BF26-D3CDE5B0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78" name="Рисунок 177" descr="https://www8.city-adm.lviv.ua/icons/ecblank.gif">
          <a:extLst>
            <a:ext uri="{FF2B5EF4-FFF2-40B4-BE49-F238E27FC236}">
              <a16:creationId xmlns:a16="http://schemas.microsoft.com/office/drawing/2014/main" id="{8BBFBB19-7FDD-4C50-8D11-9F92E7CE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79" name="Рисунок 178" descr="https://www8.city-adm.lviv.ua/icons/ecblank.gif">
          <a:extLst>
            <a:ext uri="{FF2B5EF4-FFF2-40B4-BE49-F238E27FC236}">
              <a16:creationId xmlns:a16="http://schemas.microsoft.com/office/drawing/2014/main" id="{0AC7DD74-6804-46CB-8007-A0EA875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80" name="Рисунок 179" descr="https://www8.city-adm.lviv.ua/icons/ecblank.gif">
          <a:extLst>
            <a:ext uri="{FF2B5EF4-FFF2-40B4-BE49-F238E27FC236}">
              <a16:creationId xmlns:a16="http://schemas.microsoft.com/office/drawing/2014/main" id="{DCF30EA6-9904-4D3D-8D4E-0FE5B341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81" name="Рисунок 180" descr="https://www8.city-adm.lviv.ua/icons/ecblank.gif">
          <a:extLst>
            <a:ext uri="{FF2B5EF4-FFF2-40B4-BE49-F238E27FC236}">
              <a16:creationId xmlns:a16="http://schemas.microsoft.com/office/drawing/2014/main" id="{E99DE728-19B1-49CB-A698-37685461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82" name="Рисунок 181" descr="https://www8.city-adm.lviv.ua/icons/ecblank.gif">
          <a:extLst>
            <a:ext uri="{FF2B5EF4-FFF2-40B4-BE49-F238E27FC236}">
              <a16:creationId xmlns:a16="http://schemas.microsoft.com/office/drawing/2014/main" id="{D1B1189A-3EC5-49D9-803D-B94E4FB2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83" name="Рисунок 182" descr="https://www8.city-adm.lviv.ua/icons/ecblank.gif">
          <a:extLst>
            <a:ext uri="{FF2B5EF4-FFF2-40B4-BE49-F238E27FC236}">
              <a16:creationId xmlns:a16="http://schemas.microsoft.com/office/drawing/2014/main" id="{4C3E45CF-C8D5-449A-B53F-DC31759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84" name="Рисунок 183" descr="https://www8.city-adm.lviv.ua/icons/ecblank.gif">
          <a:extLst>
            <a:ext uri="{FF2B5EF4-FFF2-40B4-BE49-F238E27FC236}">
              <a16:creationId xmlns:a16="http://schemas.microsoft.com/office/drawing/2014/main" id="{C5FF3FEA-A4BB-42C0-BBA7-C0C0417A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185" name="Рисунок 184" descr="https://www8.city-adm.lviv.ua/icons/ecblank.gif">
          <a:extLst>
            <a:ext uri="{FF2B5EF4-FFF2-40B4-BE49-F238E27FC236}">
              <a16:creationId xmlns:a16="http://schemas.microsoft.com/office/drawing/2014/main" id="{A4299582-BED9-435A-BFEE-9B76E13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86" name="Рисунок 185" descr="https://www8.city-adm.lviv.ua/icons/ecblank.gif">
          <a:extLst>
            <a:ext uri="{FF2B5EF4-FFF2-40B4-BE49-F238E27FC236}">
              <a16:creationId xmlns:a16="http://schemas.microsoft.com/office/drawing/2014/main" id="{4F1680A2-402C-46E0-938D-99219EF6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87" name="Рисунок 186" descr="https://www8.city-adm.lviv.ua/icons/ecblank.gif">
          <a:extLst>
            <a:ext uri="{FF2B5EF4-FFF2-40B4-BE49-F238E27FC236}">
              <a16:creationId xmlns:a16="http://schemas.microsoft.com/office/drawing/2014/main" id="{3B86E367-566A-481D-B234-59C6C2B0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188" name="Рисунок 187" descr="https://www8.city-adm.lviv.ua/icons/ecblank.gif">
          <a:extLst>
            <a:ext uri="{FF2B5EF4-FFF2-40B4-BE49-F238E27FC236}">
              <a16:creationId xmlns:a16="http://schemas.microsoft.com/office/drawing/2014/main" id="{FE8BE8DE-A916-4561-B672-5539CA1C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89" name="Рисунок 188" descr="https://www8.city-adm.lviv.ua/icons/ecblank.gif">
          <a:extLst>
            <a:ext uri="{FF2B5EF4-FFF2-40B4-BE49-F238E27FC236}">
              <a16:creationId xmlns:a16="http://schemas.microsoft.com/office/drawing/2014/main" id="{1EBEFE85-78D6-4254-B1C6-F37994CF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0" name="Рисунок 189" descr="https://www8.city-adm.lviv.ua/icons/ecblank.gif">
          <a:extLst>
            <a:ext uri="{FF2B5EF4-FFF2-40B4-BE49-F238E27FC236}">
              <a16:creationId xmlns:a16="http://schemas.microsoft.com/office/drawing/2014/main" id="{38CD6F7C-F1BB-4B3E-BA87-6825C665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191" name="Рисунок 190" descr="https://www8.city-adm.lviv.ua/icons/ecblank.gif">
          <a:extLst>
            <a:ext uri="{FF2B5EF4-FFF2-40B4-BE49-F238E27FC236}">
              <a16:creationId xmlns:a16="http://schemas.microsoft.com/office/drawing/2014/main" id="{E1C63305-119D-464F-ABD4-D0405EA2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2" name="Рисунок 191" descr="https://www8.city-adm.lviv.ua/icons/ecblank.gif">
          <a:extLst>
            <a:ext uri="{FF2B5EF4-FFF2-40B4-BE49-F238E27FC236}">
              <a16:creationId xmlns:a16="http://schemas.microsoft.com/office/drawing/2014/main" id="{E9E8DCC0-CEA8-4AFA-91BB-3743B0E3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3" name="Рисунок 192" descr="https://www8.city-adm.lviv.ua/icons/ecblank.gif">
          <a:extLst>
            <a:ext uri="{FF2B5EF4-FFF2-40B4-BE49-F238E27FC236}">
              <a16:creationId xmlns:a16="http://schemas.microsoft.com/office/drawing/2014/main" id="{AFBF6054-BDCA-47EA-A096-45B50896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4" name="Рисунок 193" descr="https://www8.city-adm.lviv.ua/icons/ecblank.gif">
          <a:extLst>
            <a:ext uri="{FF2B5EF4-FFF2-40B4-BE49-F238E27FC236}">
              <a16:creationId xmlns:a16="http://schemas.microsoft.com/office/drawing/2014/main" id="{E6EC9A0F-1171-410C-A870-A023D5C8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5" name="Рисунок 194" descr="https://www8.city-adm.lviv.ua/icons/ecblank.gif">
          <a:extLst>
            <a:ext uri="{FF2B5EF4-FFF2-40B4-BE49-F238E27FC236}">
              <a16:creationId xmlns:a16="http://schemas.microsoft.com/office/drawing/2014/main" id="{34A3EE3B-F8A7-4E10-8C1A-CFE1A225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6" name="Рисунок 195" descr="https://www8.city-adm.lviv.ua/icons/ecblank.gif">
          <a:extLst>
            <a:ext uri="{FF2B5EF4-FFF2-40B4-BE49-F238E27FC236}">
              <a16:creationId xmlns:a16="http://schemas.microsoft.com/office/drawing/2014/main" id="{68483EA9-CF0B-4412-A94B-25FF26DE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7" name="Рисунок 196" descr="https://www8.city-adm.lviv.ua/icons/ecblank.gif">
          <a:extLst>
            <a:ext uri="{FF2B5EF4-FFF2-40B4-BE49-F238E27FC236}">
              <a16:creationId xmlns:a16="http://schemas.microsoft.com/office/drawing/2014/main" id="{F6381D4B-7580-4C0E-92C0-836AF091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8" name="Рисунок 197" descr="https://www8.city-adm.lviv.ua/icons/ecblank.gif">
          <a:extLst>
            <a:ext uri="{FF2B5EF4-FFF2-40B4-BE49-F238E27FC236}">
              <a16:creationId xmlns:a16="http://schemas.microsoft.com/office/drawing/2014/main" id="{C7161A99-2E6C-43E4-BCA5-534460ED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199" name="Рисунок 198" descr="https://www8.city-adm.lviv.ua/icons/ecblank.gif">
          <a:extLst>
            <a:ext uri="{FF2B5EF4-FFF2-40B4-BE49-F238E27FC236}">
              <a16:creationId xmlns:a16="http://schemas.microsoft.com/office/drawing/2014/main" id="{3E8A8062-99E0-4E32-9559-5320F2CD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200" name="Рисунок 199" descr="https://www8.city-adm.lviv.ua/icons/ecblank.gif">
          <a:extLst>
            <a:ext uri="{FF2B5EF4-FFF2-40B4-BE49-F238E27FC236}">
              <a16:creationId xmlns:a16="http://schemas.microsoft.com/office/drawing/2014/main" id="{600FE534-ECA7-41BE-B525-E9E81F05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01" name="Рисунок 200" descr="https://www8.city-adm.lviv.ua/icons/ecblank.gif">
          <a:extLst>
            <a:ext uri="{FF2B5EF4-FFF2-40B4-BE49-F238E27FC236}">
              <a16:creationId xmlns:a16="http://schemas.microsoft.com/office/drawing/2014/main" id="{976AF41E-660D-4563-BBFF-7BAABD57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02" name="Рисунок 201" descr="https://www8.city-adm.lviv.ua/icons/ecblank.gif">
          <a:extLst>
            <a:ext uri="{FF2B5EF4-FFF2-40B4-BE49-F238E27FC236}">
              <a16:creationId xmlns:a16="http://schemas.microsoft.com/office/drawing/2014/main" id="{25459216-36A3-4C5F-A4A0-71F73D92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203" name="Рисунок 202" descr="https://www8.city-adm.lviv.ua/icons/ecblank.gif">
          <a:extLst>
            <a:ext uri="{FF2B5EF4-FFF2-40B4-BE49-F238E27FC236}">
              <a16:creationId xmlns:a16="http://schemas.microsoft.com/office/drawing/2014/main" id="{F67FD9D6-F8AC-4D4F-8616-636B9284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04" name="Рисунок 203" descr="https://www8.city-adm.lviv.ua/icons/ecblank.gif">
          <a:extLst>
            <a:ext uri="{FF2B5EF4-FFF2-40B4-BE49-F238E27FC236}">
              <a16:creationId xmlns:a16="http://schemas.microsoft.com/office/drawing/2014/main" id="{54545884-B913-4C47-984D-7D179E14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05" name="Рисунок 204" descr="https://www8.city-adm.lviv.ua/icons/ecblank.gif">
          <a:extLst>
            <a:ext uri="{FF2B5EF4-FFF2-40B4-BE49-F238E27FC236}">
              <a16:creationId xmlns:a16="http://schemas.microsoft.com/office/drawing/2014/main" id="{87309AD4-7F47-4A3F-A734-DE71A5EE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206" name="Рисунок 205" descr="https://www8.city-adm.lviv.ua/icons/ecblank.gif">
          <a:extLst>
            <a:ext uri="{FF2B5EF4-FFF2-40B4-BE49-F238E27FC236}">
              <a16:creationId xmlns:a16="http://schemas.microsoft.com/office/drawing/2014/main" id="{95BE2463-2C26-4B67-A99F-D87D16BB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07" name="Рисунок 206" descr="https://www8.city-adm.lviv.ua/icons/ecblank.gif">
          <a:extLst>
            <a:ext uri="{FF2B5EF4-FFF2-40B4-BE49-F238E27FC236}">
              <a16:creationId xmlns:a16="http://schemas.microsoft.com/office/drawing/2014/main" id="{4AF1160F-B32D-4855-8268-C7AA2C79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08" name="Рисунок 207" descr="https://www8.city-adm.lviv.ua/icons/ecblank.gif">
          <a:extLst>
            <a:ext uri="{FF2B5EF4-FFF2-40B4-BE49-F238E27FC236}">
              <a16:creationId xmlns:a16="http://schemas.microsoft.com/office/drawing/2014/main" id="{686716FE-A7A0-4782-8E87-E8D8D039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09" name="Рисунок 208" descr="https://www8.city-adm.lviv.ua/icons/ecblank.gif">
          <a:extLst>
            <a:ext uri="{FF2B5EF4-FFF2-40B4-BE49-F238E27FC236}">
              <a16:creationId xmlns:a16="http://schemas.microsoft.com/office/drawing/2014/main" id="{63CF8079-A385-4C59-B223-8DB58431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0" name="Рисунок 209" descr="https://www8.city-adm.lviv.ua/icons/ecblank.gif">
          <a:extLst>
            <a:ext uri="{FF2B5EF4-FFF2-40B4-BE49-F238E27FC236}">
              <a16:creationId xmlns:a16="http://schemas.microsoft.com/office/drawing/2014/main" id="{58711AA5-366A-41AF-85BB-1A99A245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1" name="Рисунок 210" descr="https://www8.city-adm.lviv.ua/icons/ecblank.gif">
          <a:extLst>
            <a:ext uri="{FF2B5EF4-FFF2-40B4-BE49-F238E27FC236}">
              <a16:creationId xmlns:a16="http://schemas.microsoft.com/office/drawing/2014/main" id="{1CB1F6D0-7E5E-41DC-A283-B585F7B7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2" name="Рисунок 211" descr="https://www8.city-adm.lviv.ua/icons/ecblank.gif">
          <a:extLst>
            <a:ext uri="{FF2B5EF4-FFF2-40B4-BE49-F238E27FC236}">
              <a16:creationId xmlns:a16="http://schemas.microsoft.com/office/drawing/2014/main" id="{BF18459B-DBA7-4515-9654-89506BBE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3" name="Рисунок 212" descr="https://www8.city-adm.lviv.ua/icons/ecblank.gif">
          <a:extLst>
            <a:ext uri="{FF2B5EF4-FFF2-40B4-BE49-F238E27FC236}">
              <a16:creationId xmlns:a16="http://schemas.microsoft.com/office/drawing/2014/main" id="{B84D22B0-6522-4D2A-90BB-AFE1AEAF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4" name="Рисунок 213" descr="https://www8.city-adm.lviv.ua/icons/ecblank.gif">
          <a:extLst>
            <a:ext uri="{FF2B5EF4-FFF2-40B4-BE49-F238E27FC236}">
              <a16:creationId xmlns:a16="http://schemas.microsoft.com/office/drawing/2014/main" id="{5697BFB9-FBDB-4153-93C4-92954AE1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5" name="Рисунок 214" descr="https://www8.city-adm.lviv.ua/icons/ecblank.gif">
          <a:extLst>
            <a:ext uri="{FF2B5EF4-FFF2-40B4-BE49-F238E27FC236}">
              <a16:creationId xmlns:a16="http://schemas.microsoft.com/office/drawing/2014/main" id="{AEE2387B-EDA7-489C-BA40-2C54FD1A7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6" name="Рисунок 215" descr="https://www8.city-adm.lviv.ua/icons/ecblank.gif">
          <a:extLst>
            <a:ext uri="{FF2B5EF4-FFF2-40B4-BE49-F238E27FC236}">
              <a16:creationId xmlns:a16="http://schemas.microsoft.com/office/drawing/2014/main" id="{8C9F0212-D338-467B-925E-A1C3D3D5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7" name="Рисунок 216" descr="https://www8.city-adm.lviv.ua/icons/ecblank.gif">
          <a:extLst>
            <a:ext uri="{FF2B5EF4-FFF2-40B4-BE49-F238E27FC236}">
              <a16:creationId xmlns:a16="http://schemas.microsoft.com/office/drawing/2014/main" id="{4BFF7A8F-DBE9-4CF1-AFDA-EF305A3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218" name="Рисунок 217" descr="https://www8.city-adm.lviv.ua/icons/ecblank.gif">
          <a:extLst>
            <a:ext uri="{FF2B5EF4-FFF2-40B4-BE49-F238E27FC236}">
              <a16:creationId xmlns:a16="http://schemas.microsoft.com/office/drawing/2014/main" id="{6BA9817E-91FD-418B-8CE0-523E43F5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19" name="Рисунок 218" descr="https://www8.city-adm.lviv.ua/icons/ecblank.gif">
          <a:extLst>
            <a:ext uri="{FF2B5EF4-FFF2-40B4-BE49-F238E27FC236}">
              <a16:creationId xmlns:a16="http://schemas.microsoft.com/office/drawing/2014/main" id="{00C1AEE2-86AC-4B8C-8F6B-94CDF396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20" name="Рисунок 219" descr="https://www8.city-adm.lviv.ua/icons/ecblank.gif">
          <a:extLst>
            <a:ext uri="{FF2B5EF4-FFF2-40B4-BE49-F238E27FC236}">
              <a16:creationId xmlns:a16="http://schemas.microsoft.com/office/drawing/2014/main" id="{A1EAE883-8985-45A5-9E21-78BDFB00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221" name="Рисунок 220" descr="https://www8.city-adm.lviv.ua/icons/ecblank.gif">
          <a:extLst>
            <a:ext uri="{FF2B5EF4-FFF2-40B4-BE49-F238E27FC236}">
              <a16:creationId xmlns:a16="http://schemas.microsoft.com/office/drawing/2014/main" id="{CDE611BC-1B39-4C6E-892F-DF65AD78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22" name="Рисунок 221" descr="https://www8.city-adm.lviv.ua/icons/ecblank.gif">
          <a:extLst>
            <a:ext uri="{FF2B5EF4-FFF2-40B4-BE49-F238E27FC236}">
              <a16:creationId xmlns:a16="http://schemas.microsoft.com/office/drawing/2014/main" id="{BECBEAAA-B5AE-4E5A-92FC-A4B83290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23" name="Рисунок 222" descr="https://www8.city-adm.lviv.ua/icons/ecblank.gif">
          <a:extLst>
            <a:ext uri="{FF2B5EF4-FFF2-40B4-BE49-F238E27FC236}">
              <a16:creationId xmlns:a16="http://schemas.microsoft.com/office/drawing/2014/main" id="{D460611F-9FD9-4CD4-88C5-5834A21E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224" name="Рисунок 223" descr="https://www8.city-adm.lviv.ua/icons/ecblank.gif">
          <a:extLst>
            <a:ext uri="{FF2B5EF4-FFF2-40B4-BE49-F238E27FC236}">
              <a16:creationId xmlns:a16="http://schemas.microsoft.com/office/drawing/2014/main" id="{78B3FF54-AF83-4BE0-8973-213CE1A1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25" name="Рисунок 224" descr="https://www8.city-adm.lviv.ua/icons/ecblank.gif">
          <a:extLst>
            <a:ext uri="{FF2B5EF4-FFF2-40B4-BE49-F238E27FC236}">
              <a16:creationId xmlns:a16="http://schemas.microsoft.com/office/drawing/2014/main" id="{5C6529BF-9571-444D-9C99-22337DF4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26" name="Рисунок 225" descr="https://www8.city-adm.lviv.ua/icons/ecblank.gif">
          <a:extLst>
            <a:ext uri="{FF2B5EF4-FFF2-40B4-BE49-F238E27FC236}">
              <a16:creationId xmlns:a16="http://schemas.microsoft.com/office/drawing/2014/main" id="{E47ED01B-0156-4E63-A99D-8D1E11BC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27" name="Рисунок 226" descr="https://www8.city-adm.lviv.ua/icons/ecblank.gif">
          <a:extLst>
            <a:ext uri="{FF2B5EF4-FFF2-40B4-BE49-F238E27FC236}">
              <a16:creationId xmlns:a16="http://schemas.microsoft.com/office/drawing/2014/main" id="{3A93ED96-EEDC-4E62-9A7D-AEDB4751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28" name="Рисунок 227" descr="https://www8.city-adm.lviv.ua/icons/ecblank.gif">
          <a:extLst>
            <a:ext uri="{FF2B5EF4-FFF2-40B4-BE49-F238E27FC236}">
              <a16:creationId xmlns:a16="http://schemas.microsoft.com/office/drawing/2014/main" id="{F16AC36E-1528-435F-B5E7-07DADDCF5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29" name="Рисунок 228" descr="https://www8.city-adm.lviv.ua/icons/ecblank.gif">
          <a:extLst>
            <a:ext uri="{FF2B5EF4-FFF2-40B4-BE49-F238E27FC236}">
              <a16:creationId xmlns:a16="http://schemas.microsoft.com/office/drawing/2014/main" id="{DAE007A6-7F45-4459-A009-E68E9D11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30" name="Рисунок 229" descr="https://www8.city-adm.lviv.ua/icons/ecblank.gif">
          <a:extLst>
            <a:ext uri="{FF2B5EF4-FFF2-40B4-BE49-F238E27FC236}">
              <a16:creationId xmlns:a16="http://schemas.microsoft.com/office/drawing/2014/main" id="{3EA07E87-5A2B-4CC3-A04D-FA60AE1C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31" name="Рисунок 230" descr="https://www8.city-adm.lviv.ua/icons/ecblank.gif">
          <a:extLst>
            <a:ext uri="{FF2B5EF4-FFF2-40B4-BE49-F238E27FC236}">
              <a16:creationId xmlns:a16="http://schemas.microsoft.com/office/drawing/2014/main" id="{FEEA6091-3CC0-48A1-8A6B-D7913C4A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32" name="Рисунок 231" descr="https://www8.city-adm.lviv.ua/icons/ecblank.gif">
          <a:extLst>
            <a:ext uri="{FF2B5EF4-FFF2-40B4-BE49-F238E27FC236}">
              <a16:creationId xmlns:a16="http://schemas.microsoft.com/office/drawing/2014/main" id="{16FCC635-C21E-422F-AB08-FBD251E4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33" name="Рисунок 232" descr="https://www8.city-adm.lviv.ua/icons/ecblank.gif">
          <a:extLst>
            <a:ext uri="{FF2B5EF4-FFF2-40B4-BE49-F238E27FC236}">
              <a16:creationId xmlns:a16="http://schemas.microsoft.com/office/drawing/2014/main" id="{86E819B6-7BEE-4024-8F7C-00330974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34" name="Рисунок 233" descr="https://www8.city-adm.lviv.ua/icons/ecblank.gif">
          <a:extLst>
            <a:ext uri="{FF2B5EF4-FFF2-40B4-BE49-F238E27FC236}">
              <a16:creationId xmlns:a16="http://schemas.microsoft.com/office/drawing/2014/main" id="{D612F275-DA81-4031-B6A1-EACED2DF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235" name="Рисунок 234" descr="https://www8.city-adm.lviv.ua/icons/ecblank.gif">
          <a:extLst>
            <a:ext uri="{FF2B5EF4-FFF2-40B4-BE49-F238E27FC236}">
              <a16:creationId xmlns:a16="http://schemas.microsoft.com/office/drawing/2014/main" id="{EF3513DF-7C90-49A3-B052-3F1AB713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36" name="Рисунок 235" descr="https://www8.city-adm.lviv.ua/icons/ecblank.gif">
          <a:extLst>
            <a:ext uri="{FF2B5EF4-FFF2-40B4-BE49-F238E27FC236}">
              <a16:creationId xmlns:a16="http://schemas.microsoft.com/office/drawing/2014/main" id="{CB89A951-2C4B-4340-8A89-DFF8D4BE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37" name="Рисунок 236" descr="https://www8.city-adm.lviv.ua/icons/ecblank.gif">
          <a:extLst>
            <a:ext uri="{FF2B5EF4-FFF2-40B4-BE49-F238E27FC236}">
              <a16:creationId xmlns:a16="http://schemas.microsoft.com/office/drawing/2014/main" id="{40D0C726-6021-46A2-BC6A-CE788972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38" name="Рисунок 237" descr="https://www8.city-adm.lviv.ua/icons/ecblank.gif">
          <a:extLst>
            <a:ext uri="{FF2B5EF4-FFF2-40B4-BE49-F238E27FC236}">
              <a16:creationId xmlns:a16="http://schemas.microsoft.com/office/drawing/2014/main" id="{596D3AD7-DDF3-47F6-8448-FF22C32E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127</xdr:row>
      <xdr:rowOff>0</xdr:rowOff>
    </xdr:from>
    <xdr:to>
      <xdr:col>5</xdr:col>
      <xdr:colOff>7620</xdr:colOff>
      <xdr:row>127</xdr:row>
      <xdr:rowOff>7620</xdr:rowOff>
    </xdr:to>
    <xdr:pic>
      <xdr:nvPicPr>
        <xdr:cNvPr id="239" name="Рисунок 238" descr="https://www8.city-adm.lviv.ua/icons/ecblank.gif">
          <a:extLst>
            <a:ext uri="{FF2B5EF4-FFF2-40B4-BE49-F238E27FC236}">
              <a16:creationId xmlns:a16="http://schemas.microsoft.com/office/drawing/2014/main" id="{72B6F261-DA42-4F13-A006-95F8BF5E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40" name="Рисунок 239" descr="https://www8.city-adm.lviv.ua/icons/ecblank.gif">
          <a:extLst>
            <a:ext uri="{FF2B5EF4-FFF2-40B4-BE49-F238E27FC236}">
              <a16:creationId xmlns:a16="http://schemas.microsoft.com/office/drawing/2014/main" id="{ABAF2801-3973-4E84-A7B0-F25296F7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41" name="Рисунок 240" descr="https://www8.city-adm.lviv.ua/icons/ecblank.gif">
          <a:extLst>
            <a:ext uri="{FF2B5EF4-FFF2-40B4-BE49-F238E27FC236}">
              <a16:creationId xmlns:a16="http://schemas.microsoft.com/office/drawing/2014/main" id="{978421E0-69B8-473D-9BDC-625B585C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42" name="Рисунок 241" descr="https://www8.city-adm.lviv.ua/icons/ecblank.gif">
          <a:extLst>
            <a:ext uri="{FF2B5EF4-FFF2-40B4-BE49-F238E27FC236}">
              <a16:creationId xmlns:a16="http://schemas.microsoft.com/office/drawing/2014/main" id="{29669501-E0F9-453D-B8C7-44E67492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43" name="Рисунок 242" descr="https://www8.city-adm.lviv.ua/icons/ecblank.gif">
          <a:extLst>
            <a:ext uri="{FF2B5EF4-FFF2-40B4-BE49-F238E27FC236}">
              <a16:creationId xmlns:a16="http://schemas.microsoft.com/office/drawing/2014/main" id="{5DEC2021-0372-4A5B-9BB6-31160197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44" name="Рисунок 243" descr="https://www8.city-adm.lviv.ua/icons/ecblank.gif">
          <a:extLst>
            <a:ext uri="{FF2B5EF4-FFF2-40B4-BE49-F238E27FC236}">
              <a16:creationId xmlns:a16="http://schemas.microsoft.com/office/drawing/2014/main" id="{EF3269E2-FE97-4242-9846-31CB57D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45" name="Рисунок 244" descr="https://www8.city-adm.lviv.ua/icons/ecblank.gif">
          <a:extLst>
            <a:ext uri="{FF2B5EF4-FFF2-40B4-BE49-F238E27FC236}">
              <a16:creationId xmlns:a16="http://schemas.microsoft.com/office/drawing/2014/main" id="{B5DB77B4-7614-4FF1-B794-465FB019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7620" cy="7620"/>
    <xdr:pic>
      <xdr:nvPicPr>
        <xdr:cNvPr id="246" name="Рисунок 245" descr="https://www8.city-adm.lviv.ua/icons/ecblank.gif">
          <a:extLst>
            <a:ext uri="{FF2B5EF4-FFF2-40B4-BE49-F238E27FC236}">
              <a16:creationId xmlns:a16="http://schemas.microsoft.com/office/drawing/2014/main" id="{11C788C6-A4F0-43D6-8B09-E424041F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491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7620" cy="7620"/>
    <xdr:pic>
      <xdr:nvPicPr>
        <xdr:cNvPr id="247" name="Рисунок 246" descr="https://www8.city-adm.lviv.ua/icons/ecblank.gif">
          <a:extLst>
            <a:ext uri="{FF2B5EF4-FFF2-40B4-BE49-F238E27FC236}">
              <a16:creationId xmlns:a16="http://schemas.microsoft.com/office/drawing/2014/main" id="{F0A5EFED-D533-4112-A975-4EFFEA1BD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97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7620" cy="7620"/>
    <xdr:pic>
      <xdr:nvPicPr>
        <xdr:cNvPr id="248" name="Рисунок 247" descr="https://www8.city-adm.lviv.ua/icons/ecblank.gif">
          <a:extLst>
            <a:ext uri="{FF2B5EF4-FFF2-40B4-BE49-F238E27FC236}">
              <a16:creationId xmlns:a16="http://schemas.microsoft.com/office/drawing/2014/main" id="{EAA3BB86-12DD-4966-BFB3-FBE3E951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97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7620" cy="7620"/>
    <xdr:pic>
      <xdr:nvPicPr>
        <xdr:cNvPr id="249" name="Рисунок 248" descr="https://www8.city-adm.lviv.ua/icons/ecblank.gif">
          <a:extLst>
            <a:ext uri="{FF2B5EF4-FFF2-40B4-BE49-F238E27FC236}">
              <a16:creationId xmlns:a16="http://schemas.microsoft.com/office/drawing/2014/main" id="{5A27BA2C-9E63-4162-83C9-934A2EF9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97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7620" cy="7620"/>
    <xdr:pic>
      <xdr:nvPicPr>
        <xdr:cNvPr id="250" name="Рисунок 249" descr="https://www8.city-adm.lviv.ua/icons/ecblank.gif">
          <a:extLst>
            <a:ext uri="{FF2B5EF4-FFF2-40B4-BE49-F238E27FC236}">
              <a16:creationId xmlns:a16="http://schemas.microsoft.com/office/drawing/2014/main" id="{D11B0ACD-89D8-4097-80DE-AB658426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973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42</xdr:row>
      <xdr:rowOff>0</xdr:rowOff>
    </xdr:from>
    <xdr:ext cx="7620" cy="7620"/>
    <xdr:pic>
      <xdr:nvPicPr>
        <xdr:cNvPr id="251" name="Рисунок 250" descr="https://www8.city-adm.lviv.ua/icons/ecblank.gif">
          <a:extLst>
            <a:ext uri="{FF2B5EF4-FFF2-40B4-BE49-F238E27FC236}">
              <a16:creationId xmlns:a16="http://schemas.microsoft.com/office/drawing/2014/main" id="{AF3453C6-1E34-4463-823C-3A291CBE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3173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42</xdr:row>
      <xdr:rowOff>0</xdr:rowOff>
    </xdr:from>
    <xdr:ext cx="7620" cy="7620"/>
    <xdr:pic>
      <xdr:nvPicPr>
        <xdr:cNvPr id="252" name="Рисунок 251" descr="https://www8.city-adm.lviv.ua/icons/ecblank.gif">
          <a:extLst>
            <a:ext uri="{FF2B5EF4-FFF2-40B4-BE49-F238E27FC236}">
              <a16:creationId xmlns:a16="http://schemas.microsoft.com/office/drawing/2014/main" id="{88BAEA9C-8291-4936-A70E-1233E050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3173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7620" cy="7620"/>
    <xdr:pic>
      <xdr:nvPicPr>
        <xdr:cNvPr id="253" name="Рисунок 252" descr="https://www8.city-adm.lviv.ua/icons/ecblank.gif">
          <a:extLst>
            <a:ext uri="{FF2B5EF4-FFF2-40B4-BE49-F238E27FC236}">
              <a16:creationId xmlns:a16="http://schemas.microsoft.com/office/drawing/2014/main" id="{DDC041F4-777C-4C62-BB03-A0163CE4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15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7620" cy="7620"/>
    <xdr:pic>
      <xdr:nvPicPr>
        <xdr:cNvPr id="254" name="Рисунок 253" descr="https://www8.city-adm.lviv.ua/icons/ecblank.gif">
          <a:extLst>
            <a:ext uri="{FF2B5EF4-FFF2-40B4-BE49-F238E27FC236}">
              <a16:creationId xmlns:a16="http://schemas.microsoft.com/office/drawing/2014/main" id="{6E59C2D7-2A41-4F75-BB14-31F0CB30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15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7620" cy="7620"/>
    <xdr:pic>
      <xdr:nvPicPr>
        <xdr:cNvPr id="255" name="Рисунок 254" descr="https://www8.city-adm.lviv.ua/icons/ecblank.gif">
          <a:extLst>
            <a:ext uri="{FF2B5EF4-FFF2-40B4-BE49-F238E27FC236}">
              <a16:creationId xmlns:a16="http://schemas.microsoft.com/office/drawing/2014/main" id="{6D0AA738-EA7B-49FB-AAE2-CE0A3B05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15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7620" cy="7620"/>
    <xdr:pic>
      <xdr:nvPicPr>
        <xdr:cNvPr id="256" name="Рисунок 255" descr="https://www8.city-adm.lviv.ua/icons/ecblank.gif">
          <a:extLst>
            <a:ext uri="{FF2B5EF4-FFF2-40B4-BE49-F238E27FC236}">
              <a16:creationId xmlns:a16="http://schemas.microsoft.com/office/drawing/2014/main" id="{FF0C35D9-A157-4D83-82E0-AC5B040F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615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7"/>
  <sheetViews>
    <sheetView tabSelected="1" topLeftCell="A126" zoomScale="70" zoomScaleNormal="70" zoomScaleSheetLayoutView="70" zoomScalePageLayoutView="70" workbookViewId="0">
      <selection activeCell="A139" sqref="A1:XFD1048576"/>
    </sheetView>
  </sheetViews>
  <sheetFormatPr defaultColWidth="9.1640625" defaultRowHeight="15" x14ac:dyDescent="0.2"/>
  <cols>
    <col min="1" max="1" width="16.5" style="1" customWidth="1"/>
    <col min="2" max="2" width="14.33203125" style="1" customWidth="1"/>
    <col min="3" max="3" width="15.6640625" style="1" customWidth="1"/>
    <col min="4" max="4" width="65.33203125" style="1" customWidth="1"/>
    <col min="5" max="5" width="82" style="2" customWidth="1"/>
    <col min="6" max="6" width="30.1640625" style="1" customWidth="1"/>
    <col min="7" max="7" width="22.83203125" style="1" customWidth="1"/>
    <col min="8" max="8" width="22.33203125" style="2" customWidth="1"/>
    <col min="9" max="9" width="23.6640625" style="2" customWidth="1"/>
    <col min="10" max="10" width="22.5" style="6" customWidth="1"/>
    <col min="11" max="11" width="4.33203125" style="1" customWidth="1"/>
    <col min="12" max="12" width="19.5" style="1" customWidth="1"/>
    <col min="13" max="13" width="28" style="7" customWidth="1"/>
    <col min="14" max="14" width="25.6640625" style="1" customWidth="1"/>
    <col min="15" max="16384" width="9.1640625" style="1"/>
  </cols>
  <sheetData>
    <row r="1" spans="1:13" ht="25.15" customHeight="1" x14ac:dyDescent="0.35">
      <c r="G1" s="94" t="s">
        <v>292</v>
      </c>
      <c r="H1" s="94"/>
      <c r="I1" s="94"/>
      <c r="J1" s="94"/>
    </row>
    <row r="2" spans="1:13" ht="25.15" customHeight="1" x14ac:dyDescent="0.4">
      <c r="G2" s="98" t="s">
        <v>21</v>
      </c>
      <c r="H2" s="99"/>
      <c r="I2" s="99"/>
      <c r="J2" s="99"/>
    </row>
    <row r="3" spans="1:13" ht="25.15" customHeight="1" x14ac:dyDescent="0.2">
      <c r="G3" s="92" t="s">
        <v>22</v>
      </c>
      <c r="H3" s="92"/>
      <c r="I3" s="92"/>
      <c r="J3" s="92"/>
    </row>
    <row r="4" spans="1:13" ht="33.6" customHeight="1" x14ac:dyDescent="0.35">
      <c r="G4" s="93" t="s">
        <v>20</v>
      </c>
      <c r="H4" s="94"/>
      <c r="I4" s="94"/>
      <c r="J4" s="94"/>
    </row>
    <row r="5" spans="1:13" ht="17.25" customHeight="1" x14ac:dyDescent="0.2">
      <c r="G5" s="21"/>
      <c r="H5" s="22"/>
      <c r="I5" s="22"/>
      <c r="J5" s="21"/>
    </row>
    <row r="6" spans="1:13" ht="23.25" customHeight="1" x14ac:dyDescent="0.2">
      <c r="A6" s="95" t="s">
        <v>17</v>
      </c>
      <c r="B6" s="96"/>
      <c r="C6" s="96"/>
      <c r="D6" s="96"/>
      <c r="E6" s="96"/>
      <c r="F6" s="96"/>
      <c r="G6" s="96"/>
      <c r="H6" s="96"/>
      <c r="I6" s="96"/>
      <c r="J6" s="96"/>
    </row>
    <row r="7" spans="1:13" ht="10.5" customHeight="1" x14ac:dyDescent="0.2">
      <c r="A7" s="89"/>
      <c r="B7" s="90"/>
      <c r="C7" s="90"/>
      <c r="D7" s="90"/>
      <c r="E7" s="23"/>
      <c r="F7" s="90"/>
      <c r="G7" s="90"/>
      <c r="H7" s="90"/>
      <c r="I7" s="90"/>
      <c r="J7" s="90"/>
    </row>
    <row r="8" spans="1:13" ht="14.25" customHeight="1" x14ac:dyDescent="0.2">
      <c r="A8" s="97">
        <v>1356300000</v>
      </c>
      <c r="B8" s="97"/>
      <c r="C8" s="97"/>
      <c r="D8" s="24"/>
      <c r="E8" s="25"/>
      <c r="F8" s="24"/>
      <c r="G8" s="24"/>
      <c r="H8" s="24"/>
      <c r="I8" s="24"/>
      <c r="J8" s="24"/>
    </row>
    <row r="9" spans="1:13" ht="14.25" customHeight="1" x14ac:dyDescent="0.2">
      <c r="A9" s="91" t="s">
        <v>10</v>
      </c>
      <c r="B9" s="91"/>
      <c r="C9" s="91"/>
      <c r="D9" s="24"/>
      <c r="E9" s="25"/>
      <c r="F9" s="24"/>
      <c r="G9" s="24"/>
      <c r="H9" s="24"/>
      <c r="I9" s="24"/>
      <c r="J9" s="24"/>
    </row>
    <row r="10" spans="1:13" ht="16.5" customHeight="1" x14ac:dyDescent="0.25">
      <c r="A10" s="26"/>
      <c r="B10" s="27"/>
      <c r="C10" s="27"/>
      <c r="D10" s="27"/>
      <c r="E10" s="28"/>
      <c r="F10" s="29"/>
      <c r="G10" s="29"/>
      <c r="H10" s="28"/>
      <c r="I10" s="28"/>
      <c r="J10" s="30" t="s">
        <v>13</v>
      </c>
    </row>
    <row r="11" spans="1:13" s="2" customFormat="1" ht="15" customHeight="1" x14ac:dyDescent="0.2">
      <c r="A11" s="101" t="s">
        <v>8</v>
      </c>
      <c r="B11" s="101" t="s">
        <v>9</v>
      </c>
      <c r="C11" s="101" t="s">
        <v>6</v>
      </c>
      <c r="D11" s="101" t="s">
        <v>7</v>
      </c>
      <c r="E11" s="100" t="s">
        <v>11</v>
      </c>
      <c r="F11" s="100" t="s">
        <v>12</v>
      </c>
      <c r="G11" s="100" t="s">
        <v>2</v>
      </c>
      <c r="H11" s="100" t="s">
        <v>0</v>
      </c>
      <c r="I11" s="100" t="s">
        <v>1</v>
      </c>
      <c r="J11" s="101"/>
      <c r="M11" s="14"/>
    </row>
    <row r="12" spans="1:13" s="2" customFormat="1" ht="79.900000000000006" customHeight="1" x14ac:dyDescent="0.2">
      <c r="A12" s="101"/>
      <c r="B12" s="101"/>
      <c r="C12" s="101"/>
      <c r="D12" s="101"/>
      <c r="E12" s="100"/>
      <c r="F12" s="100"/>
      <c r="G12" s="101"/>
      <c r="H12" s="100"/>
      <c r="I12" s="87" t="s">
        <v>5</v>
      </c>
      <c r="J12" s="31" t="s">
        <v>4</v>
      </c>
      <c r="M12" s="14"/>
    </row>
    <row r="13" spans="1:13" s="14" customFormat="1" ht="14.25" customHeight="1" x14ac:dyDescent="0.2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  <c r="G13" s="32">
        <v>7</v>
      </c>
      <c r="H13" s="32">
        <v>8</v>
      </c>
      <c r="I13" s="32">
        <v>9</v>
      </c>
      <c r="J13" s="33">
        <v>10</v>
      </c>
    </row>
    <row r="14" spans="1:13" ht="15.75" x14ac:dyDescent="0.2">
      <c r="A14" s="46" t="s">
        <v>101</v>
      </c>
      <c r="B14" s="46"/>
      <c r="C14" s="46"/>
      <c r="D14" s="47" t="s">
        <v>102</v>
      </c>
      <c r="E14" s="51"/>
      <c r="F14" s="87"/>
      <c r="G14" s="48">
        <f t="shared" ref="G14" si="0">H14+I14</f>
        <v>59551800</v>
      </c>
      <c r="H14" s="52">
        <f>H17+H18+H16</f>
        <v>29551800</v>
      </c>
      <c r="I14" s="52">
        <f t="shared" ref="I14:J14" si="1">I17+I18+I16</f>
        <v>30000000</v>
      </c>
      <c r="J14" s="52">
        <f t="shared" si="1"/>
        <v>30000000</v>
      </c>
    </row>
    <row r="15" spans="1:13" ht="15.75" x14ac:dyDescent="0.2">
      <c r="A15" s="46" t="s">
        <v>103</v>
      </c>
      <c r="B15" s="46"/>
      <c r="C15" s="46"/>
      <c r="D15" s="72" t="s">
        <v>102</v>
      </c>
      <c r="E15" s="73"/>
      <c r="F15" s="32"/>
      <c r="G15" s="74"/>
      <c r="H15" s="74"/>
      <c r="I15" s="74"/>
      <c r="J15" s="74"/>
    </row>
    <row r="16" spans="1:13" ht="45" x14ac:dyDescent="0.2">
      <c r="A16" s="53" t="s">
        <v>291</v>
      </c>
      <c r="B16" s="53" t="s">
        <v>288</v>
      </c>
      <c r="C16" s="53" t="s">
        <v>182</v>
      </c>
      <c r="D16" s="51" t="s">
        <v>289</v>
      </c>
      <c r="E16" s="58" t="s">
        <v>108</v>
      </c>
      <c r="F16" s="87" t="s">
        <v>109</v>
      </c>
      <c r="G16" s="54">
        <f>H16+I16</f>
        <v>30000000</v>
      </c>
      <c r="H16" s="54">
        <v>0</v>
      </c>
      <c r="I16" s="54">
        <v>30000000</v>
      </c>
      <c r="J16" s="54">
        <f>I16</f>
        <v>30000000</v>
      </c>
    </row>
    <row r="17" spans="1:10" ht="45" x14ac:dyDescent="0.2">
      <c r="A17" s="53" t="s">
        <v>104</v>
      </c>
      <c r="B17" s="53" t="s">
        <v>105</v>
      </c>
      <c r="C17" s="53" t="s">
        <v>106</v>
      </c>
      <c r="D17" s="51" t="s">
        <v>107</v>
      </c>
      <c r="E17" s="58" t="s">
        <v>108</v>
      </c>
      <c r="F17" s="87" t="s">
        <v>109</v>
      </c>
      <c r="G17" s="61">
        <f>H17+I17</f>
        <v>28575000</v>
      </c>
      <c r="H17" s="61">
        <f>100000000-71425000</f>
        <v>28575000</v>
      </c>
      <c r="I17" s="61">
        <v>0</v>
      </c>
      <c r="J17" s="61">
        <v>0</v>
      </c>
    </row>
    <row r="18" spans="1:10" ht="45" x14ac:dyDescent="0.2">
      <c r="A18" s="53" t="s">
        <v>216</v>
      </c>
      <c r="B18" s="53" t="s">
        <v>158</v>
      </c>
      <c r="C18" s="53" t="s">
        <v>97</v>
      </c>
      <c r="D18" s="51" t="s">
        <v>159</v>
      </c>
      <c r="E18" s="58" t="s">
        <v>160</v>
      </c>
      <c r="F18" s="87" t="s">
        <v>161</v>
      </c>
      <c r="G18" s="61">
        <f t="shared" ref="G18" si="2">H18+I18</f>
        <v>976800</v>
      </c>
      <c r="H18" s="61">
        <v>976800</v>
      </c>
      <c r="I18" s="54">
        <v>0</v>
      </c>
      <c r="J18" s="54">
        <v>0</v>
      </c>
    </row>
    <row r="19" spans="1:10" ht="47.25" x14ac:dyDescent="0.2">
      <c r="A19" s="46" t="s">
        <v>110</v>
      </c>
      <c r="B19" s="46"/>
      <c r="C19" s="46"/>
      <c r="D19" s="47" t="s">
        <v>111</v>
      </c>
      <c r="E19" s="58"/>
      <c r="F19" s="87"/>
      <c r="G19" s="48">
        <f t="shared" ref="G19" si="3">H19+I19</f>
        <v>20672820</v>
      </c>
      <c r="H19" s="48">
        <f>H21+H22+H23+H24</f>
        <v>481950</v>
      </c>
      <c r="I19" s="48">
        <f t="shared" ref="I19:J19" si="4">I21+I22+I23+I24</f>
        <v>20190870</v>
      </c>
      <c r="J19" s="48">
        <f t="shared" si="4"/>
        <v>17548105</v>
      </c>
    </row>
    <row r="20" spans="1:10" ht="47.25" x14ac:dyDescent="0.2">
      <c r="A20" s="46" t="s">
        <v>112</v>
      </c>
      <c r="B20" s="46"/>
      <c r="C20" s="46"/>
      <c r="D20" s="55" t="s">
        <v>111</v>
      </c>
      <c r="E20" s="58"/>
      <c r="F20" s="87"/>
      <c r="G20" s="59"/>
      <c r="H20" s="54"/>
      <c r="I20" s="60"/>
      <c r="J20" s="61"/>
    </row>
    <row r="21" spans="1:10" ht="30" x14ac:dyDescent="0.2">
      <c r="A21" s="53" t="s">
        <v>113</v>
      </c>
      <c r="B21" s="53">
        <v>1141</v>
      </c>
      <c r="C21" s="53" t="s">
        <v>114</v>
      </c>
      <c r="D21" s="51" t="s">
        <v>115</v>
      </c>
      <c r="E21" s="58" t="s">
        <v>116</v>
      </c>
      <c r="F21" s="87" t="s">
        <v>117</v>
      </c>
      <c r="G21" s="61">
        <f>H21+I21</f>
        <v>481950</v>
      </c>
      <c r="H21" s="61">
        <v>481950</v>
      </c>
      <c r="I21" s="61">
        <v>0</v>
      </c>
      <c r="J21" s="61">
        <v>0</v>
      </c>
    </row>
    <row r="22" spans="1:10" ht="75" x14ac:dyDescent="0.2">
      <c r="A22" s="53" t="s">
        <v>221</v>
      </c>
      <c r="B22" s="53" t="s">
        <v>222</v>
      </c>
      <c r="C22" s="53" t="s">
        <v>114</v>
      </c>
      <c r="D22" s="58" t="s">
        <v>223</v>
      </c>
      <c r="E22" s="58" t="s">
        <v>224</v>
      </c>
      <c r="F22" s="87" t="s">
        <v>225</v>
      </c>
      <c r="G22" s="54">
        <f>H22+I22</f>
        <v>1132613</v>
      </c>
      <c r="H22" s="54">
        <v>0</v>
      </c>
      <c r="I22" s="54">
        <v>1132613</v>
      </c>
      <c r="J22" s="54">
        <f>I22</f>
        <v>1132613</v>
      </c>
    </row>
    <row r="23" spans="1:10" ht="75" x14ac:dyDescent="0.2">
      <c r="A23" s="53" t="s">
        <v>226</v>
      </c>
      <c r="B23" s="53" t="s">
        <v>227</v>
      </c>
      <c r="C23" s="53" t="s">
        <v>114</v>
      </c>
      <c r="D23" s="58" t="s">
        <v>228</v>
      </c>
      <c r="E23" s="58" t="s">
        <v>224</v>
      </c>
      <c r="F23" s="87" t="s">
        <v>225</v>
      </c>
      <c r="G23" s="54">
        <f>H23+I23</f>
        <v>2642765</v>
      </c>
      <c r="H23" s="54">
        <v>0</v>
      </c>
      <c r="I23" s="54">
        <v>2642765</v>
      </c>
      <c r="J23" s="54">
        <v>0</v>
      </c>
    </row>
    <row r="24" spans="1:10" ht="45" x14ac:dyDescent="0.2">
      <c r="A24" s="53" t="s">
        <v>229</v>
      </c>
      <c r="B24" s="53" t="s">
        <v>230</v>
      </c>
      <c r="C24" s="53" t="s">
        <v>114</v>
      </c>
      <c r="D24" s="58" t="s">
        <v>231</v>
      </c>
      <c r="E24" s="58" t="s">
        <v>224</v>
      </c>
      <c r="F24" s="87" t="s">
        <v>225</v>
      </c>
      <c r="G24" s="54">
        <f>H24+I24</f>
        <v>16415492</v>
      </c>
      <c r="H24" s="54">
        <v>0</v>
      </c>
      <c r="I24" s="54">
        <f>16115492+300000</f>
        <v>16415492</v>
      </c>
      <c r="J24" s="54">
        <f>I24</f>
        <v>16415492</v>
      </c>
    </row>
    <row r="25" spans="1:10" ht="47.25" x14ac:dyDescent="0.2">
      <c r="A25" s="46" t="s">
        <v>118</v>
      </c>
      <c r="B25" s="46"/>
      <c r="C25" s="46"/>
      <c r="D25" s="47" t="s">
        <v>119</v>
      </c>
      <c r="E25" s="58"/>
      <c r="F25" s="58"/>
      <c r="G25" s="48">
        <f t="shared" ref="G25" si="5">H25+I25</f>
        <v>71620533</v>
      </c>
      <c r="H25" s="52">
        <f>H27+H28+H29</f>
        <v>36295930</v>
      </c>
      <c r="I25" s="52">
        <f t="shared" ref="I25:J25" si="6">I27+I28+I29</f>
        <v>35324603</v>
      </c>
      <c r="J25" s="52">
        <f t="shared" si="6"/>
        <v>35324603</v>
      </c>
    </row>
    <row r="26" spans="1:10" ht="47.25" x14ac:dyDescent="0.2">
      <c r="A26" s="46" t="s">
        <v>120</v>
      </c>
      <c r="B26" s="46"/>
      <c r="C26" s="46"/>
      <c r="D26" s="55" t="s">
        <v>119</v>
      </c>
      <c r="E26" s="58"/>
      <c r="F26" s="58"/>
      <c r="G26" s="54"/>
      <c r="H26" s="54"/>
      <c r="I26" s="54"/>
      <c r="J26" s="54"/>
    </row>
    <row r="27" spans="1:10" ht="45" x14ac:dyDescent="0.2">
      <c r="A27" s="53" t="s">
        <v>121</v>
      </c>
      <c r="B27" s="53">
        <v>2010</v>
      </c>
      <c r="C27" s="53" t="s">
        <v>122</v>
      </c>
      <c r="D27" s="51" t="s">
        <v>123</v>
      </c>
      <c r="E27" s="58" t="s">
        <v>124</v>
      </c>
      <c r="F27" s="87" t="s">
        <v>125</v>
      </c>
      <c r="G27" s="54">
        <f>H27+I27</f>
        <v>691200</v>
      </c>
      <c r="H27" s="54">
        <v>691200</v>
      </c>
      <c r="I27" s="54">
        <v>0</v>
      </c>
      <c r="J27" s="54">
        <v>0</v>
      </c>
    </row>
    <row r="28" spans="1:10" ht="45" x14ac:dyDescent="0.2">
      <c r="A28" s="53" t="s">
        <v>126</v>
      </c>
      <c r="B28" s="53">
        <v>2152</v>
      </c>
      <c r="C28" s="53" t="s">
        <v>127</v>
      </c>
      <c r="D28" s="51" t="s">
        <v>128</v>
      </c>
      <c r="E28" s="58" t="s">
        <v>124</v>
      </c>
      <c r="F28" s="87" t="s">
        <v>129</v>
      </c>
      <c r="G28" s="54">
        <f>H28+I28</f>
        <v>35604730</v>
      </c>
      <c r="H28" s="54">
        <f>2604730+33000000</f>
        <v>35604730</v>
      </c>
      <c r="I28" s="54">
        <v>0</v>
      </c>
      <c r="J28" s="54">
        <v>0</v>
      </c>
    </row>
    <row r="29" spans="1:10" ht="60" x14ac:dyDescent="0.2">
      <c r="A29" s="53" t="s">
        <v>232</v>
      </c>
      <c r="B29" s="53" t="s">
        <v>233</v>
      </c>
      <c r="C29" s="53" t="s">
        <v>127</v>
      </c>
      <c r="D29" s="58" t="s">
        <v>234</v>
      </c>
      <c r="E29" s="58" t="s">
        <v>224</v>
      </c>
      <c r="F29" s="87" t="s">
        <v>225</v>
      </c>
      <c r="G29" s="54">
        <f>H29+I29</f>
        <v>35324603</v>
      </c>
      <c r="H29" s="54">
        <v>0</v>
      </c>
      <c r="I29" s="84">
        <v>35324603</v>
      </c>
      <c r="J29" s="84">
        <f>I29</f>
        <v>35324603</v>
      </c>
    </row>
    <row r="30" spans="1:10" ht="47.25" x14ac:dyDescent="0.2">
      <c r="A30" s="46" t="s">
        <v>130</v>
      </c>
      <c r="B30" s="53"/>
      <c r="C30" s="53"/>
      <c r="D30" s="47" t="s">
        <v>131</v>
      </c>
      <c r="E30" s="51"/>
      <c r="F30" s="51"/>
      <c r="G30" s="48">
        <f t="shared" ref="G30" si="7">H30+I30</f>
        <v>2245000</v>
      </c>
      <c r="H30" s="52">
        <f>H32+H33+H34+H35</f>
        <v>2245000</v>
      </c>
      <c r="I30" s="52">
        <f t="shared" ref="I30:J30" si="8">I32+I33+I34+I35</f>
        <v>0</v>
      </c>
      <c r="J30" s="52">
        <f t="shared" si="8"/>
        <v>0</v>
      </c>
    </row>
    <row r="31" spans="1:10" ht="47.25" x14ac:dyDescent="0.2">
      <c r="A31" s="46" t="s">
        <v>132</v>
      </c>
      <c r="B31" s="53"/>
      <c r="C31" s="53"/>
      <c r="D31" s="55" t="s">
        <v>131</v>
      </c>
      <c r="E31" s="51"/>
      <c r="F31" s="51"/>
      <c r="G31" s="54"/>
      <c r="H31" s="54"/>
      <c r="I31" s="54"/>
      <c r="J31" s="54"/>
    </row>
    <row r="32" spans="1:10" ht="45" x14ac:dyDescent="0.2">
      <c r="A32" s="53" t="s">
        <v>133</v>
      </c>
      <c r="B32" s="53">
        <v>3242</v>
      </c>
      <c r="C32" s="53">
        <v>1090</v>
      </c>
      <c r="D32" s="51" t="s">
        <v>134</v>
      </c>
      <c r="E32" s="58" t="s">
        <v>135</v>
      </c>
      <c r="F32" s="87" t="s">
        <v>136</v>
      </c>
      <c r="G32" s="54">
        <f>H32+I32</f>
        <v>645000</v>
      </c>
      <c r="H32" s="54">
        <v>645000</v>
      </c>
      <c r="I32" s="54">
        <v>0</v>
      </c>
      <c r="J32" s="54">
        <v>0</v>
      </c>
    </row>
    <row r="33" spans="1:10" ht="60" x14ac:dyDescent="0.2">
      <c r="A33" s="53" t="s">
        <v>133</v>
      </c>
      <c r="B33" s="53">
        <v>3242</v>
      </c>
      <c r="C33" s="53">
        <v>1090</v>
      </c>
      <c r="D33" s="51" t="s">
        <v>134</v>
      </c>
      <c r="E33" s="58" t="s">
        <v>137</v>
      </c>
      <c r="F33" s="87" t="s">
        <v>138</v>
      </c>
      <c r="G33" s="54">
        <f t="shared" ref="G33:G34" si="9">H33+I33</f>
        <v>-154000</v>
      </c>
      <c r="H33" s="54">
        <v>-154000</v>
      </c>
      <c r="I33" s="54">
        <v>0</v>
      </c>
      <c r="J33" s="54">
        <v>0</v>
      </c>
    </row>
    <row r="34" spans="1:10" ht="30" x14ac:dyDescent="0.2">
      <c r="A34" s="53" t="s">
        <v>133</v>
      </c>
      <c r="B34" s="53">
        <v>3242</v>
      </c>
      <c r="C34" s="53">
        <v>1090</v>
      </c>
      <c r="D34" s="51" t="s">
        <v>134</v>
      </c>
      <c r="E34" s="58" t="s">
        <v>139</v>
      </c>
      <c r="F34" s="87" t="s">
        <v>140</v>
      </c>
      <c r="G34" s="54">
        <f t="shared" si="9"/>
        <v>154000</v>
      </c>
      <c r="H34" s="54">
        <v>154000</v>
      </c>
      <c r="I34" s="54">
        <v>0</v>
      </c>
      <c r="J34" s="54">
        <v>0</v>
      </c>
    </row>
    <row r="35" spans="1:10" ht="30" x14ac:dyDescent="0.2">
      <c r="A35" s="53" t="s">
        <v>133</v>
      </c>
      <c r="B35" s="53">
        <v>3242</v>
      </c>
      <c r="C35" s="53">
        <v>1090</v>
      </c>
      <c r="D35" s="51" t="s">
        <v>134</v>
      </c>
      <c r="E35" s="51" t="s">
        <v>235</v>
      </c>
      <c r="F35" s="87" t="s">
        <v>236</v>
      </c>
      <c r="G35" s="54">
        <f>H35+I35</f>
        <v>1600000</v>
      </c>
      <c r="H35" s="54">
        <v>1600000</v>
      </c>
      <c r="I35" s="54">
        <v>0</v>
      </c>
      <c r="J35" s="54">
        <v>0</v>
      </c>
    </row>
    <row r="36" spans="1:10" ht="31.5" x14ac:dyDescent="0.2">
      <c r="A36" s="46" t="s">
        <v>141</v>
      </c>
      <c r="B36" s="46"/>
      <c r="C36" s="46"/>
      <c r="D36" s="47" t="s">
        <v>142</v>
      </c>
      <c r="E36" s="51"/>
      <c r="F36" s="51"/>
      <c r="G36" s="48">
        <f>H36+I36</f>
        <v>3406980</v>
      </c>
      <c r="H36" s="52">
        <f>H38+H39+H40+H41</f>
        <v>3406980</v>
      </c>
      <c r="I36" s="52">
        <f t="shared" ref="I36:J36" si="10">I38+I39+I40+I41</f>
        <v>0</v>
      </c>
      <c r="J36" s="52">
        <f t="shared" si="10"/>
        <v>0</v>
      </c>
    </row>
    <row r="37" spans="1:10" ht="31.5" x14ac:dyDescent="0.2">
      <c r="A37" s="46" t="s">
        <v>143</v>
      </c>
      <c r="B37" s="46"/>
      <c r="C37" s="46"/>
      <c r="D37" s="55" t="s">
        <v>144</v>
      </c>
      <c r="E37" s="51"/>
      <c r="F37" s="51"/>
      <c r="G37" s="48"/>
      <c r="H37" s="48"/>
      <c r="I37" s="48"/>
      <c r="J37" s="48"/>
    </row>
    <row r="38" spans="1:10" ht="45" x14ac:dyDescent="0.2">
      <c r="A38" s="53" t="s">
        <v>145</v>
      </c>
      <c r="B38" s="53" t="s">
        <v>146</v>
      </c>
      <c r="C38" s="66" t="s">
        <v>147</v>
      </c>
      <c r="D38" s="85" t="s">
        <v>148</v>
      </c>
      <c r="E38" s="51" t="s">
        <v>149</v>
      </c>
      <c r="F38" s="87" t="s">
        <v>150</v>
      </c>
      <c r="G38" s="54">
        <f>H38+I38</f>
        <v>2913601</v>
      </c>
      <c r="H38" s="54">
        <f>5313601-2400000</f>
        <v>2913601</v>
      </c>
      <c r="I38" s="54">
        <v>0</v>
      </c>
      <c r="J38" s="54">
        <v>0</v>
      </c>
    </row>
    <row r="39" spans="1:10" ht="30" x14ac:dyDescent="0.2">
      <c r="A39" s="53" t="s">
        <v>151</v>
      </c>
      <c r="B39" s="53" t="s">
        <v>152</v>
      </c>
      <c r="C39" s="53" t="s">
        <v>153</v>
      </c>
      <c r="D39" s="51" t="s">
        <v>154</v>
      </c>
      <c r="E39" s="51" t="s">
        <v>155</v>
      </c>
      <c r="F39" s="87" t="s">
        <v>156</v>
      </c>
      <c r="G39" s="54">
        <f>H39+I39</f>
        <v>10014</v>
      </c>
      <c r="H39" s="54">
        <v>10014</v>
      </c>
      <c r="I39" s="54">
        <v>0</v>
      </c>
      <c r="J39" s="54">
        <v>0</v>
      </c>
    </row>
    <row r="40" spans="1:10" ht="45" x14ac:dyDescent="0.2">
      <c r="A40" s="53" t="s">
        <v>218</v>
      </c>
      <c r="B40" s="53" t="s">
        <v>219</v>
      </c>
      <c r="C40" s="53" t="s">
        <v>153</v>
      </c>
      <c r="D40" s="51" t="s">
        <v>220</v>
      </c>
      <c r="E40" s="51" t="s">
        <v>149</v>
      </c>
      <c r="F40" s="87" t="s">
        <v>150</v>
      </c>
      <c r="G40" s="59">
        <f>H40+I40</f>
        <v>2362211.6799999997</v>
      </c>
      <c r="H40" s="59">
        <f>1878846.68+483365</f>
        <v>2362211.6799999997</v>
      </c>
      <c r="I40" s="54">
        <v>0</v>
      </c>
      <c r="J40" s="54">
        <v>0</v>
      </c>
    </row>
    <row r="41" spans="1:10" ht="45" x14ac:dyDescent="0.2">
      <c r="A41" s="66" t="s">
        <v>217</v>
      </c>
      <c r="B41" s="66" t="s">
        <v>158</v>
      </c>
      <c r="C41" s="66" t="s">
        <v>97</v>
      </c>
      <c r="D41" s="67" t="s">
        <v>159</v>
      </c>
      <c r="E41" s="51" t="s">
        <v>149</v>
      </c>
      <c r="F41" s="87" t="s">
        <v>150</v>
      </c>
      <c r="G41" s="59">
        <f>H41+I41</f>
        <v>-1878846.68</v>
      </c>
      <c r="H41" s="59">
        <v>-1878846.68</v>
      </c>
      <c r="I41" s="54">
        <v>0</v>
      </c>
      <c r="J41" s="54">
        <v>0</v>
      </c>
    </row>
    <row r="42" spans="1:10" ht="15.75" x14ac:dyDescent="0.2">
      <c r="A42" s="46" t="s">
        <v>32</v>
      </c>
      <c r="B42" s="62"/>
      <c r="C42" s="62"/>
      <c r="D42" s="47" t="s">
        <v>33</v>
      </c>
      <c r="E42" s="63"/>
      <c r="F42" s="64"/>
      <c r="G42" s="48">
        <f>H42+I42</f>
        <v>9788500</v>
      </c>
      <c r="H42" s="52">
        <f>H46+H47+H45+H48+H44</f>
        <v>9788500</v>
      </c>
      <c r="I42" s="52">
        <f t="shared" ref="I42:J42" si="11">I46+I47+I45+I48+I44</f>
        <v>0</v>
      </c>
      <c r="J42" s="52">
        <f t="shared" si="11"/>
        <v>0</v>
      </c>
    </row>
    <row r="43" spans="1:10" ht="15.75" x14ac:dyDescent="0.2">
      <c r="A43" s="46" t="s">
        <v>34</v>
      </c>
      <c r="B43" s="53"/>
      <c r="C43" s="53"/>
      <c r="D43" s="55" t="s">
        <v>33</v>
      </c>
      <c r="E43" s="51"/>
      <c r="F43" s="87"/>
      <c r="G43" s="48"/>
      <c r="H43" s="48"/>
      <c r="I43" s="48"/>
      <c r="J43" s="48"/>
    </row>
    <row r="44" spans="1:10" ht="45" x14ac:dyDescent="0.2">
      <c r="A44" s="53">
        <v>1115062</v>
      </c>
      <c r="B44" s="53">
        <v>5062</v>
      </c>
      <c r="C44" s="53" t="s">
        <v>35</v>
      </c>
      <c r="D44" s="51" t="s">
        <v>31</v>
      </c>
      <c r="E44" s="58" t="s">
        <v>274</v>
      </c>
      <c r="F44" s="87" t="s">
        <v>275</v>
      </c>
      <c r="G44" s="54">
        <f t="shared" ref="G44" si="12">H44+I44</f>
        <v>5000000</v>
      </c>
      <c r="H44" s="54">
        <v>5000000</v>
      </c>
      <c r="I44" s="54">
        <v>0</v>
      </c>
      <c r="J44" s="54">
        <v>0</v>
      </c>
    </row>
    <row r="45" spans="1:10" ht="45" x14ac:dyDescent="0.2">
      <c r="A45" s="53">
        <v>1115062</v>
      </c>
      <c r="B45" s="53">
        <v>5062</v>
      </c>
      <c r="C45" s="53" t="s">
        <v>35</v>
      </c>
      <c r="D45" s="51" t="s">
        <v>31</v>
      </c>
      <c r="E45" s="58" t="s">
        <v>57</v>
      </c>
      <c r="F45" s="87" t="s">
        <v>58</v>
      </c>
      <c r="G45" s="54">
        <f t="shared" ref="G45:G49" si="13">H45+I45</f>
        <v>2288500</v>
      </c>
      <c r="H45" s="54">
        <v>2288500</v>
      </c>
      <c r="I45" s="54">
        <v>0</v>
      </c>
      <c r="J45" s="54">
        <v>0</v>
      </c>
    </row>
    <row r="46" spans="1:10" ht="45" x14ac:dyDescent="0.2">
      <c r="A46" s="53">
        <v>1115062</v>
      </c>
      <c r="B46" s="53">
        <v>5062</v>
      </c>
      <c r="C46" s="53" t="s">
        <v>35</v>
      </c>
      <c r="D46" s="51" t="s">
        <v>31</v>
      </c>
      <c r="E46" s="58" t="s">
        <v>40</v>
      </c>
      <c r="F46" s="87" t="s">
        <v>41</v>
      </c>
      <c r="G46" s="54">
        <f t="shared" si="13"/>
        <v>-6200000</v>
      </c>
      <c r="H46" s="54">
        <v>-6200000</v>
      </c>
      <c r="I46" s="54">
        <v>0</v>
      </c>
      <c r="J46" s="54">
        <v>0</v>
      </c>
    </row>
    <row r="47" spans="1:10" ht="45" x14ac:dyDescent="0.2">
      <c r="A47" s="53">
        <v>1115062</v>
      </c>
      <c r="B47" s="53">
        <v>5062</v>
      </c>
      <c r="C47" s="53" t="s">
        <v>35</v>
      </c>
      <c r="D47" s="51" t="s">
        <v>31</v>
      </c>
      <c r="E47" s="58" t="s">
        <v>40</v>
      </c>
      <c r="F47" s="87" t="s">
        <v>42</v>
      </c>
      <c r="G47" s="54">
        <f t="shared" si="13"/>
        <v>6200000</v>
      </c>
      <c r="H47" s="54">
        <v>6200000</v>
      </c>
      <c r="I47" s="54">
        <v>0</v>
      </c>
      <c r="J47" s="54">
        <v>0</v>
      </c>
    </row>
    <row r="48" spans="1:10" ht="45" x14ac:dyDescent="0.2">
      <c r="A48" s="66" t="s">
        <v>157</v>
      </c>
      <c r="B48" s="66" t="s">
        <v>158</v>
      </c>
      <c r="C48" s="66" t="s">
        <v>97</v>
      </c>
      <c r="D48" s="67" t="s">
        <v>159</v>
      </c>
      <c r="E48" s="58" t="s">
        <v>160</v>
      </c>
      <c r="F48" s="87" t="s">
        <v>161</v>
      </c>
      <c r="G48" s="54">
        <f t="shared" si="13"/>
        <v>2500000</v>
      </c>
      <c r="H48" s="54">
        <v>2500000</v>
      </c>
      <c r="I48" s="54">
        <v>0</v>
      </c>
      <c r="J48" s="54">
        <v>0</v>
      </c>
    </row>
    <row r="49" spans="1:10" ht="31.5" x14ac:dyDescent="0.2">
      <c r="A49" s="46" t="s">
        <v>68</v>
      </c>
      <c r="B49" s="46"/>
      <c r="C49" s="46"/>
      <c r="D49" s="47" t="s">
        <v>69</v>
      </c>
      <c r="E49" s="70"/>
      <c r="F49" s="71"/>
      <c r="G49" s="48">
        <f t="shared" si="13"/>
        <v>37800000</v>
      </c>
      <c r="H49" s="52">
        <f>H51+H54+H52+H53</f>
        <v>36000000</v>
      </c>
      <c r="I49" s="52">
        <f t="shared" ref="I49:J49" si="14">I51+I54+I52+I53</f>
        <v>1800000</v>
      </c>
      <c r="J49" s="52">
        <f t="shared" si="14"/>
        <v>2500000</v>
      </c>
    </row>
    <row r="50" spans="1:10" ht="31.5" x14ac:dyDescent="0.2">
      <c r="A50" s="46" t="s">
        <v>70</v>
      </c>
      <c r="B50" s="46"/>
      <c r="C50" s="46"/>
      <c r="D50" s="55" t="s">
        <v>69</v>
      </c>
      <c r="E50" s="70"/>
      <c r="F50" s="71"/>
      <c r="G50" s="48"/>
      <c r="H50" s="48"/>
      <c r="I50" s="48"/>
      <c r="J50" s="48"/>
    </row>
    <row r="51" spans="1:10" ht="30" x14ac:dyDescent="0.2">
      <c r="A51" s="53" t="s">
        <v>162</v>
      </c>
      <c r="B51" s="53">
        <v>6014</v>
      </c>
      <c r="C51" s="53" t="s">
        <v>92</v>
      </c>
      <c r="D51" s="51" t="s">
        <v>163</v>
      </c>
      <c r="E51" s="58" t="s">
        <v>164</v>
      </c>
      <c r="F51" s="87" t="s">
        <v>165</v>
      </c>
      <c r="G51" s="54">
        <f>H51+I51</f>
        <v>26000000</v>
      </c>
      <c r="H51" s="54">
        <v>26000000</v>
      </c>
      <c r="I51" s="54">
        <v>0</v>
      </c>
      <c r="J51" s="61">
        <v>0</v>
      </c>
    </row>
    <row r="52" spans="1:10" ht="45" x14ac:dyDescent="0.2">
      <c r="A52" s="53" t="s">
        <v>166</v>
      </c>
      <c r="B52" s="53">
        <v>6030</v>
      </c>
      <c r="C52" s="53" t="s">
        <v>92</v>
      </c>
      <c r="D52" s="51" t="s">
        <v>89</v>
      </c>
      <c r="E52" s="58" t="s">
        <v>167</v>
      </c>
      <c r="F52" s="87" t="s">
        <v>168</v>
      </c>
      <c r="G52" s="54">
        <f>H52+I52</f>
        <v>10000000</v>
      </c>
      <c r="H52" s="54">
        <v>10000000</v>
      </c>
      <c r="I52" s="54">
        <v>0</v>
      </c>
      <c r="J52" s="61">
        <v>0</v>
      </c>
    </row>
    <row r="53" spans="1:10" ht="60" x14ac:dyDescent="0.2">
      <c r="A53" s="53" t="s">
        <v>276</v>
      </c>
      <c r="B53" s="53" t="s">
        <v>277</v>
      </c>
      <c r="C53" s="53" t="s">
        <v>278</v>
      </c>
      <c r="D53" s="51" t="s">
        <v>279</v>
      </c>
      <c r="E53" s="58" t="s">
        <v>224</v>
      </c>
      <c r="F53" s="87" t="s">
        <v>225</v>
      </c>
      <c r="G53" s="54">
        <f t="shared" ref="G53" si="15">H53+I53</f>
        <v>2500000</v>
      </c>
      <c r="H53" s="54">
        <v>0</v>
      </c>
      <c r="I53" s="54">
        <v>2500000</v>
      </c>
      <c r="J53" s="54">
        <f>I53</f>
        <v>2500000</v>
      </c>
    </row>
    <row r="54" spans="1:10" ht="30" x14ac:dyDescent="0.2">
      <c r="A54" s="53" t="s">
        <v>71</v>
      </c>
      <c r="B54" s="53" t="s">
        <v>62</v>
      </c>
      <c r="C54" s="53" t="s">
        <v>63</v>
      </c>
      <c r="D54" s="51" t="s">
        <v>64</v>
      </c>
      <c r="E54" s="58" t="s">
        <v>65</v>
      </c>
      <c r="F54" s="87" t="s">
        <v>66</v>
      </c>
      <c r="G54" s="54">
        <f>H54+I54</f>
        <v>-700000</v>
      </c>
      <c r="H54" s="54">
        <v>0</v>
      </c>
      <c r="I54" s="54">
        <v>-700000</v>
      </c>
      <c r="J54" s="61">
        <v>0</v>
      </c>
    </row>
    <row r="55" spans="1:10" ht="47.25" x14ac:dyDescent="0.2">
      <c r="A55" s="46" t="s">
        <v>59</v>
      </c>
      <c r="B55" s="46"/>
      <c r="C55" s="46"/>
      <c r="D55" s="47" t="s">
        <v>60</v>
      </c>
      <c r="E55" s="68"/>
      <c r="F55" s="69"/>
      <c r="G55" s="57">
        <f>H55+I55</f>
        <v>2579769.0499999998</v>
      </c>
      <c r="H55" s="52">
        <f>H57</f>
        <v>0</v>
      </c>
      <c r="I55" s="65">
        <f t="shared" ref="I55:J55" si="16">I57</f>
        <v>2579769.0499999998</v>
      </c>
      <c r="J55" s="52">
        <f t="shared" si="16"/>
        <v>0</v>
      </c>
    </row>
    <row r="56" spans="1:10" ht="47.25" x14ac:dyDescent="0.2">
      <c r="A56" s="46" t="s">
        <v>61</v>
      </c>
      <c r="B56" s="46"/>
      <c r="C56" s="46"/>
      <c r="D56" s="55" t="s">
        <v>60</v>
      </c>
      <c r="E56" s="68"/>
      <c r="F56" s="69"/>
      <c r="G56" s="59"/>
      <c r="H56" s="54"/>
      <c r="I56" s="59"/>
      <c r="J56" s="54"/>
    </row>
    <row r="57" spans="1:10" ht="45" x14ac:dyDescent="0.2">
      <c r="A57" s="66" t="s">
        <v>67</v>
      </c>
      <c r="B57" s="66" t="s">
        <v>55</v>
      </c>
      <c r="C57" s="66" t="s">
        <v>36</v>
      </c>
      <c r="D57" s="67" t="s">
        <v>56</v>
      </c>
      <c r="E57" s="58" t="s">
        <v>65</v>
      </c>
      <c r="F57" s="87" t="s">
        <v>66</v>
      </c>
      <c r="G57" s="59">
        <f>H57+I57</f>
        <v>2579769.0499999998</v>
      </c>
      <c r="H57" s="54">
        <v>0</v>
      </c>
      <c r="I57" s="59">
        <v>2579769.0499999998</v>
      </c>
      <c r="J57" s="61">
        <v>0</v>
      </c>
    </row>
    <row r="58" spans="1:10" ht="31.5" x14ac:dyDescent="0.2">
      <c r="A58" s="46" t="s">
        <v>280</v>
      </c>
      <c r="B58" s="46"/>
      <c r="C58" s="46"/>
      <c r="D58" s="47" t="s">
        <v>281</v>
      </c>
      <c r="E58" s="58"/>
      <c r="F58" s="58"/>
      <c r="G58" s="48">
        <f>H58+I58</f>
        <v>-2800000</v>
      </c>
      <c r="H58" s="52">
        <f>H60</f>
        <v>0</v>
      </c>
      <c r="I58" s="52">
        <f t="shared" ref="I58:J58" si="17">I60</f>
        <v>-2800000</v>
      </c>
      <c r="J58" s="52">
        <f t="shared" si="17"/>
        <v>-2800000</v>
      </c>
    </row>
    <row r="59" spans="1:10" ht="31.5" x14ac:dyDescent="0.2">
      <c r="A59" s="46" t="s">
        <v>282</v>
      </c>
      <c r="B59" s="46"/>
      <c r="C59" s="46"/>
      <c r="D59" s="55" t="s">
        <v>281</v>
      </c>
      <c r="E59" s="58"/>
      <c r="F59" s="58"/>
      <c r="G59" s="54"/>
      <c r="H59" s="54"/>
      <c r="I59" s="54"/>
      <c r="J59" s="54"/>
    </row>
    <row r="60" spans="1:10" ht="60" x14ac:dyDescent="0.2">
      <c r="A60" s="53" t="s">
        <v>283</v>
      </c>
      <c r="B60" s="53" t="s">
        <v>245</v>
      </c>
      <c r="C60" s="53" t="s">
        <v>153</v>
      </c>
      <c r="D60" s="51" t="s">
        <v>246</v>
      </c>
      <c r="E60" s="51" t="s">
        <v>224</v>
      </c>
      <c r="F60" s="87" t="s">
        <v>225</v>
      </c>
      <c r="G60" s="54">
        <f t="shared" ref="G60" si="18">H60+I60</f>
        <v>-2800000</v>
      </c>
      <c r="H60" s="54">
        <v>0</v>
      </c>
      <c r="I60" s="54">
        <v>-2800000</v>
      </c>
      <c r="J60" s="54">
        <v>-2800000</v>
      </c>
    </row>
    <row r="61" spans="1:10" ht="31.5" x14ac:dyDescent="0.2">
      <c r="A61" s="46" t="s">
        <v>28</v>
      </c>
      <c r="B61" s="46"/>
      <c r="C61" s="46"/>
      <c r="D61" s="47" t="s">
        <v>29</v>
      </c>
      <c r="E61" s="32"/>
      <c r="F61" s="32"/>
      <c r="G61" s="48">
        <f>H61+I61</f>
        <v>34266905</v>
      </c>
      <c r="H61" s="52">
        <f>H63+H64+H66+H65+H67</f>
        <v>34266905</v>
      </c>
      <c r="I61" s="52">
        <f t="shared" ref="I61:J61" si="19">I63+I64+I66+I65+I67</f>
        <v>0</v>
      </c>
      <c r="J61" s="52">
        <f t="shared" si="19"/>
        <v>0</v>
      </c>
    </row>
    <row r="62" spans="1:10" ht="31.5" x14ac:dyDescent="0.2">
      <c r="A62" s="46" t="s">
        <v>30</v>
      </c>
      <c r="B62" s="46"/>
      <c r="C62" s="46"/>
      <c r="D62" s="55" t="s">
        <v>29</v>
      </c>
      <c r="E62" s="32"/>
      <c r="F62" s="32"/>
      <c r="G62" s="32"/>
      <c r="H62" s="32"/>
      <c r="I62" s="32"/>
      <c r="J62" s="33"/>
    </row>
    <row r="63" spans="1:10" ht="60" x14ac:dyDescent="0.2">
      <c r="A63" s="53" t="s">
        <v>43</v>
      </c>
      <c r="B63" s="53" t="s">
        <v>44</v>
      </c>
      <c r="C63" s="53" t="s">
        <v>45</v>
      </c>
      <c r="D63" s="51" t="s">
        <v>46</v>
      </c>
      <c r="E63" s="58" t="s">
        <v>47</v>
      </c>
      <c r="F63" s="87" t="s">
        <v>48</v>
      </c>
      <c r="G63" s="54">
        <f t="shared" ref="G63:G71" si="20">H63+I63</f>
        <v>16622400</v>
      </c>
      <c r="H63" s="54">
        <f>1976000+254000+14115500+276900</f>
        <v>16622400</v>
      </c>
      <c r="I63" s="61">
        <v>0</v>
      </c>
      <c r="J63" s="61">
        <v>0</v>
      </c>
    </row>
    <row r="64" spans="1:10" ht="60" x14ac:dyDescent="0.2">
      <c r="A64" s="53" t="s">
        <v>49</v>
      </c>
      <c r="B64" s="53" t="s">
        <v>50</v>
      </c>
      <c r="C64" s="53" t="s">
        <v>45</v>
      </c>
      <c r="D64" s="51" t="s">
        <v>51</v>
      </c>
      <c r="E64" s="58" t="s">
        <v>47</v>
      </c>
      <c r="F64" s="87" t="s">
        <v>48</v>
      </c>
      <c r="G64" s="54">
        <f t="shared" si="20"/>
        <v>10624000</v>
      </c>
      <c r="H64" s="54">
        <f>624000+10000000</f>
        <v>10624000</v>
      </c>
      <c r="I64" s="61">
        <v>0</v>
      </c>
      <c r="J64" s="61">
        <v>0</v>
      </c>
    </row>
    <row r="65" spans="1:10" ht="45" x14ac:dyDescent="0.2">
      <c r="A65" s="53" t="s">
        <v>169</v>
      </c>
      <c r="B65" s="53" t="s">
        <v>170</v>
      </c>
      <c r="C65" s="53" t="s">
        <v>171</v>
      </c>
      <c r="D65" s="51" t="s">
        <v>172</v>
      </c>
      <c r="E65" s="58" t="s">
        <v>173</v>
      </c>
      <c r="F65" s="87" t="s">
        <v>174</v>
      </c>
      <c r="G65" s="54">
        <f t="shared" si="20"/>
        <v>-3154105</v>
      </c>
      <c r="H65" s="54">
        <v>-3154105</v>
      </c>
      <c r="I65" s="61">
        <v>0</v>
      </c>
      <c r="J65" s="61">
        <v>0</v>
      </c>
    </row>
    <row r="66" spans="1:10" ht="45" x14ac:dyDescent="0.2">
      <c r="A66" s="53" t="s">
        <v>169</v>
      </c>
      <c r="B66" s="53" t="s">
        <v>170</v>
      </c>
      <c r="C66" s="53" t="s">
        <v>171</v>
      </c>
      <c r="D66" s="51" t="s">
        <v>172</v>
      </c>
      <c r="E66" s="58" t="s">
        <v>173</v>
      </c>
      <c r="F66" s="87" t="s">
        <v>174</v>
      </c>
      <c r="G66" s="54">
        <f t="shared" si="20"/>
        <v>10000000</v>
      </c>
      <c r="H66" s="54">
        <v>10000000</v>
      </c>
      <c r="I66" s="61">
        <v>0</v>
      </c>
      <c r="J66" s="61">
        <v>0</v>
      </c>
    </row>
    <row r="67" spans="1:10" ht="45" x14ac:dyDescent="0.2">
      <c r="A67" s="53" t="s">
        <v>237</v>
      </c>
      <c r="B67" s="53" t="s">
        <v>238</v>
      </c>
      <c r="C67" s="53" t="s">
        <v>106</v>
      </c>
      <c r="D67" s="86" t="s">
        <v>213</v>
      </c>
      <c r="E67" s="51" t="s">
        <v>239</v>
      </c>
      <c r="F67" s="87" t="s">
        <v>240</v>
      </c>
      <c r="G67" s="61">
        <f t="shared" si="20"/>
        <v>174610</v>
      </c>
      <c r="H67" s="61">
        <v>174610</v>
      </c>
      <c r="I67" s="61">
        <v>0</v>
      </c>
      <c r="J67" s="61">
        <v>0</v>
      </c>
    </row>
    <row r="68" spans="1:10" ht="47.25" x14ac:dyDescent="0.2">
      <c r="A68" s="46" t="s">
        <v>284</v>
      </c>
      <c r="B68" s="46"/>
      <c r="C68" s="46"/>
      <c r="D68" s="47" t="s">
        <v>285</v>
      </c>
      <c r="E68" s="58"/>
      <c r="F68" s="87"/>
      <c r="G68" s="48">
        <f>H68+I68</f>
        <v>20000000</v>
      </c>
      <c r="H68" s="48">
        <f>H70</f>
        <v>0</v>
      </c>
      <c r="I68" s="48">
        <f t="shared" ref="I68:J68" si="21">I70</f>
        <v>20000000</v>
      </c>
      <c r="J68" s="48">
        <f t="shared" si="21"/>
        <v>20000000</v>
      </c>
    </row>
    <row r="69" spans="1:10" ht="47.25" x14ac:dyDescent="0.2">
      <c r="A69" s="46" t="s">
        <v>286</v>
      </c>
      <c r="B69" s="46"/>
      <c r="C69" s="46"/>
      <c r="D69" s="55" t="s">
        <v>285</v>
      </c>
      <c r="E69" s="58"/>
      <c r="F69" s="87"/>
      <c r="G69" s="54"/>
      <c r="H69" s="54"/>
      <c r="I69" s="54"/>
      <c r="J69" s="54"/>
    </row>
    <row r="70" spans="1:10" ht="45" x14ac:dyDescent="0.2">
      <c r="A70" s="53" t="s">
        <v>287</v>
      </c>
      <c r="B70" s="53" t="s">
        <v>288</v>
      </c>
      <c r="C70" s="53" t="s">
        <v>182</v>
      </c>
      <c r="D70" s="51" t="s">
        <v>289</v>
      </c>
      <c r="E70" s="58" t="s">
        <v>108</v>
      </c>
      <c r="F70" s="87" t="s">
        <v>109</v>
      </c>
      <c r="G70" s="54">
        <f>H70+I70</f>
        <v>20000000</v>
      </c>
      <c r="H70" s="54">
        <v>0</v>
      </c>
      <c r="I70" s="54">
        <v>20000000</v>
      </c>
      <c r="J70" s="54">
        <f>I70</f>
        <v>20000000</v>
      </c>
    </row>
    <row r="71" spans="1:10" ht="31.5" x14ac:dyDescent="0.2">
      <c r="A71" s="46" t="s">
        <v>93</v>
      </c>
      <c r="B71" s="46"/>
      <c r="C71" s="46"/>
      <c r="D71" s="47" t="s">
        <v>94</v>
      </c>
      <c r="E71" s="49"/>
      <c r="F71" s="47"/>
      <c r="G71" s="52">
        <f t="shared" si="20"/>
        <v>667100</v>
      </c>
      <c r="H71" s="52">
        <f>H73</f>
        <v>667100</v>
      </c>
      <c r="I71" s="52">
        <f t="shared" ref="I71:J71" si="22">I73</f>
        <v>0</v>
      </c>
      <c r="J71" s="52">
        <f t="shared" si="22"/>
        <v>0</v>
      </c>
    </row>
    <row r="72" spans="1:10" ht="31.5" x14ac:dyDescent="0.2">
      <c r="A72" s="46" t="s">
        <v>95</v>
      </c>
      <c r="B72" s="46"/>
      <c r="C72" s="46"/>
      <c r="D72" s="55" t="s">
        <v>94</v>
      </c>
      <c r="E72" s="51"/>
      <c r="F72" s="87"/>
      <c r="G72" s="61"/>
      <c r="H72" s="61"/>
      <c r="I72" s="61"/>
      <c r="J72" s="61"/>
    </row>
    <row r="73" spans="1:10" ht="75" x14ac:dyDescent="0.2">
      <c r="A73" s="53" t="s">
        <v>96</v>
      </c>
      <c r="B73" s="53" t="s">
        <v>97</v>
      </c>
      <c r="C73" s="53" t="s">
        <v>36</v>
      </c>
      <c r="D73" s="51" t="s">
        <v>98</v>
      </c>
      <c r="E73" s="58" t="s">
        <v>99</v>
      </c>
      <c r="F73" s="87" t="s">
        <v>100</v>
      </c>
      <c r="G73" s="61">
        <f>H73+I73</f>
        <v>667100</v>
      </c>
      <c r="H73" s="61">
        <v>667100</v>
      </c>
      <c r="I73" s="61">
        <v>0</v>
      </c>
      <c r="J73" s="61">
        <v>0</v>
      </c>
    </row>
    <row r="74" spans="1:10" ht="31.5" x14ac:dyDescent="0.2">
      <c r="A74" s="46" t="s">
        <v>241</v>
      </c>
      <c r="B74" s="46"/>
      <c r="C74" s="46"/>
      <c r="D74" s="47" t="s">
        <v>242</v>
      </c>
      <c r="E74" s="51"/>
      <c r="F74" s="87"/>
      <c r="G74" s="52">
        <f>H74+I74</f>
        <v>2000000</v>
      </c>
      <c r="H74" s="52">
        <f>H76</f>
        <v>0</v>
      </c>
      <c r="I74" s="52">
        <f t="shared" ref="I74:J74" si="23">I76</f>
        <v>2000000</v>
      </c>
      <c r="J74" s="52">
        <f t="shared" si="23"/>
        <v>2000000</v>
      </c>
    </row>
    <row r="75" spans="1:10" ht="31.5" x14ac:dyDescent="0.2">
      <c r="A75" s="46" t="s">
        <v>243</v>
      </c>
      <c r="B75" s="46"/>
      <c r="C75" s="46"/>
      <c r="D75" s="55" t="s">
        <v>242</v>
      </c>
      <c r="E75" s="51"/>
      <c r="F75" s="87"/>
      <c r="G75" s="61"/>
      <c r="H75" s="61"/>
      <c r="I75" s="61"/>
      <c r="J75" s="61"/>
    </row>
    <row r="76" spans="1:10" ht="60" x14ac:dyDescent="0.2">
      <c r="A76" s="53" t="s">
        <v>244</v>
      </c>
      <c r="B76" s="53" t="s">
        <v>245</v>
      </c>
      <c r="C76" s="53" t="s">
        <v>153</v>
      </c>
      <c r="D76" s="51" t="s">
        <v>246</v>
      </c>
      <c r="E76" s="51" t="s">
        <v>224</v>
      </c>
      <c r="F76" s="87" t="s">
        <v>225</v>
      </c>
      <c r="G76" s="54">
        <f t="shared" ref="G76" si="24">H76+I76</f>
        <v>2000000</v>
      </c>
      <c r="H76" s="54">
        <v>0</v>
      </c>
      <c r="I76" s="54">
        <v>2000000</v>
      </c>
      <c r="J76" s="54">
        <v>2000000</v>
      </c>
    </row>
    <row r="77" spans="1:10" ht="31.5" x14ac:dyDescent="0.2">
      <c r="A77" s="46" t="s">
        <v>271</v>
      </c>
      <c r="B77" s="46"/>
      <c r="C77" s="46"/>
      <c r="D77" s="47" t="s">
        <v>272</v>
      </c>
      <c r="E77" s="58"/>
      <c r="F77" s="87"/>
      <c r="G77" s="52">
        <f>H77+I77</f>
        <v>17387900</v>
      </c>
      <c r="H77" s="52">
        <f>H79+H80+H81</f>
        <v>17387900</v>
      </c>
      <c r="I77" s="52">
        <f t="shared" ref="I77:J77" si="25">I79+I80+I81</f>
        <v>0</v>
      </c>
      <c r="J77" s="52">
        <f t="shared" si="25"/>
        <v>0</v>
      </c>
    </row>
    <row r="78" spans="1:10" ht="31.5" x14ac:dyDescent="0.2">
      <c r="A78" s="46" t="s">
        <v>273</v>
      </c>
      <c r="B78" s="46"/>
      <c r="C78" s="46"/>
      <c r="D78" s="55" t="s">
        <v>272</v>
      </c>
      <c r="E78" s="51"/>
      <c r="F78" s="87"/>
      <c r="G78" s="61"/>
      <c r="H78" s="61"/>
      <c r="I78" s="61"/>
      <c r="J78" s="61"/>
    </row>
    <row r="79" spans="1:10" ht="60" x14ac:dyDescent="0.2">
      <c r="A79" s="53" t="s">
        <v>266</v>
      </c>
      <c r="B79" s="53" t="s">
        <v>267</v>
      </c>
      <c r="C79" s="53" t="s">
        <v>92</v>
      </c>
      <c r="D79" s="58" t="s">
        <v>268</v>
      </c>
      <c r="E79" s="51" t="s">
        <v>269</v>
      </c>
      <c r="F79" s="87" t="s">
        <v>270</v>
      </c>
      <c r="G79" s="61">
        <f t="shared" ref="G79:G81" si="26">H79+I79</f>
        <v>-5000000</v>
      </c>
      <c r="H79" s="61">
        <v>-5000000</v>
      </c>
      <c r="I79" s="61">
        <v>0</v>
      </c>
      <c r="J79" s="61">
        <v>0</v>
      </c>
    </row>
    <row r="80" spans="1:10" ht="45" x14ac:dyDescent="0.2">
      <c r="A80" s="53">
        <v>2719800</v>
      </c>
      <c r="B80" s="53">
        <v>9800</v>
      </c>
      <c r="C80" s="53" t="s">
        <v>97</v>
      </c>
      <c r="D80" s="58" t="s">
        <v>159</v>
      </c>
      <c r="E80" s="58" t="s">
        <v>160</v>
      </c>
      <c r="F80" s="87" t="s">
        <v>161</v>
      </c>
      <c r="G80" s="54">
        <f t="shared" si="26"/>
        <v>962900</v>
      </c>
      <c r="H80" s="54">
        <v>962900</v>
      </c>
      <c r="I80" s="54">
        <v>0</v>
      </c>
      <c r="J80" s="54">
        <v>0</v>
      </c>
    </row>
    <row r="81" spans="1:10" ht="45" x14ac:dyDescent="0.2">
      <c r="A81" s="53" t="s">
        <v>290</v>
      </c>
      <c r="B81" s="53" t="s">
        <v>158</v>
      </c>
      <c r="C81" s="53" t="s">
        <v>97</v>
      </c>
      <c r="D81" s="51" t="s">
        <v>159</v>
      </c>
      <c r="E81" s="58" t="s">
        <v>108</v>
      </c>
      <c r="F81" s="87" t="s">
        <v>109</v>
      </c>
      <c r="G81" s="61">
        <f t="shared" si="26"/>
        <v>21425000</v>
      </c>
      <c r="H81" s="61">
        <v>21425000</v>
      </c>
      <c r="I81" s="54">
        <v>0</v>
      </c>
      <c r="J81" s="54">
        <v>0</v>
      </c>
    </row>
    <row r="82" spans="1:10" ht="31.5" x14ac:dyDescent="0.2">
      <c r="A82" s="46" t="s">
        <v>37</v>
      </c>
      <c r="B82" s="46"/>
      <c r="C82" s="46"/>
      <c r="D82" s="47" t="s">
        <v>38</v>
      </c>
      <c r="E82" s="51"/>
      <c r="F82" s="51"/>
      <c r="G82" s="57">
        <f t="shared" ref="G82" si="27">H82+I82</f>
        <v>2298674.23</v>
      </c>
      <c r="H82" s="52">
        <f>H85+H84+H86</f>
        <v>465000</v>
      </c>
      <c r="I82" s="65">
        <f t="shared" ref="I82:J82" si="28">I85+I84+I86</f>
        <v>1833674.23</v>
      </c>
      <c r="J82" s="52">
        <f t="shared" si="28"/>
        <v>0</v>
      </c>
    </row>
    <row r="83" spans="1:10" ht="31.5" x14ac:dyDescent="0.2">
      <c r="A83" s="46" t="s">
        <v>39</v>
      </c>
      <c r="B83" s="46"/>
      <c r="C83" s="46"/>
      <c r="D83" s="49" t="s">
        <v>38</v>
      </c>
      <c r="E83" s="51"/>
      <c r="F83" s="51"/>
      <c r="G83" s="48"/>
      <c r="H83" s="48"/>
      <c r="I83" s="48"/>
      <c r="J83" s="48"/>
    </row>
    <row r="84" spans="1:10" ht="45" x14ac:dyDescent="0.2">
      <c r="A84" s="53" t="s">
        <v>88</v>
      </c>
      <c r="B84" s="53">
        <v>6030</v>
      </c>
      <c r="C84" s="53" t="s">
        <v>92</v>
      </c>
      <c r="D84" s="51" t="s">
        <v>89</v>
      </c>
      <c r="E84" s="51" t="s">
        <v>90</v>
      </c>
      <c r="F84" s="87" t="s">
        <v>91</v>
      </c>
      <c r="G84" s="61">
        <f>H84+I84</f>
        <v>465000</v>
      </c>
      <c r="H84" s="61">
        <v>465000</v>
      </c>
      <c r="I84" s="54">
        <v>0</v>
      </c>
      <c r="J84" s="54">
        <v>0</v>
      </c>
    </row>
    <row r="85" spans="1:10" ht="45" x14ac:dyDescent="0.2">
      <c r="A85" s="53" t="s">
        <v>54</v>
      </c>
      <c r="B85" s="53" t="s">
        <v>55</v>
      </c>
      <c r="C85" s="53" t="s">
        <v>36</v>
      </c>
      <c r="D85" s="51" t="s">
        <v>56</v>
      </c>
      <c r="E85" s="51" t="s">
        <v>52</v>
      </c>
      <c r="F85" s="87" t="s">
        <v>53</v>
      </c>
      <c r="G85" s="60">
        <f t="shared" ref="G85:G86" si="29">H85+I85</f>
        <v>1350670.95</v>
      </c>
      <c r="H85" s="61">
        <v>0</v>
      </c>
      <c r="I85" s="59">
        <v>1350670.95</v>
      </c>
      <c r="J85" s="54">
        <v>0</v>
      </c>
    </row>
    <row r="86" spans="1:10" ht="45" x14ac:dyDescent="0.2">
      <c r="A86" s="53" t="s">
        <v>54</v>
      </c>
      <c r="B86" s="53" t="s">
        <v>55</v>
      </c>
      <c r="C86" s="53" t="s">
        <v>36</v>
      </c>
      <c r="D86" s="51" t="s">
        <v>56</v>
      </c>
      <c r="E86" s="51" t="s">
        <v>247</v>
      </c>
      <c r="F86" s="87" t="s">
        <v>248</v>
      </c>
      <c r="G86" s="60">
        <f t="shared" si="29"/>
        <v>483003.28</v>
      </c>
      <c r="H86" s="61">
        <v>0</v>
      </c>
      <c r="I86" s="59">
        <v>483003.28</v>
      </c>
      <c r="J86" s="54">
        <v>0</v>
      </c>
    </row>
    <row r="87" spans="1:10" ht="47.25" x14ac:dyDescent="0.2">
      <c r="A87" s="75" t="s">
        <v>175</v>
      </c>
      <c r="B87" s="76"/>
      <c r="C87" s="77"/>
      <c r="D87" s="78" t="s">
        <v>176</v>
      </c>
      <c r="E87" s="79"/>
      <c r="F87" s="80"/>
      <c r="G87" s="81">
        <f>H87+I87</f>
        <v>2000000</v>
      </c>
      <c r="H87" s="81">
        <f>H89</f>
        <v>2000000</v>
      </c>
      <c r="I87" s="81">
        <f t="shared" ref="I87:J87" si="30">I89</f>
        <v>0</v>
      </c>
      <c r="J87" s="81">
        <f t="shared" si="30"/>
        <v>0</v>
      </c>
    </row>
    <row r="88" spans="1:10" ht="47.25" x14ac:dyDescent="0.2">
      <c r="A88" s="75" t="s">
        <v>177</v>
      </c>
      <c r="B88" s="76"/>
      <c r="C88" s="77"/>
      <c r="D88" s="82" t="s">
        <v>176</v>
      </c>
      <c r="E88" s="79"/>
      <c r="F88" s="80"/>
      <c r="G88" s="83"/>
      <c r="H88" s="83"/>
      <c r="I88" s="83"/>
      <c r="J88" s="83"/>
    </row>
    <row r="89" spans="1:10" ht="45" x14ac:dyDescent="0.2">
      <c r="A89" s="53" t="s">
        <v>178</v>
      </c>
      <c r="B89" s="53" t="s">
        <v>158</v>
      </c>
      <c r="C89" s="53" t="s">
        <v>97</v>
      </c>
      <c r="D89" s="51" t="s">
        <v>159</v>
      </c>
      <c r="E89" s="58" t="s">
        <v>160</v>
      </c>
      <c r="F89" s="87" t="s">
        <v>161</v>
      </c>
      <c r="G89" s="61">
        <f>H89+I89</f>
        <v>2000000</v>
      </c>
      <c r="H89" s="61">
        <v>2000000</v>
      </c>
      <c r="I89" s="54">
        <v>0</v>
      </c>
      <c r="J89" s="54">
        <v>0</v>
      </c>
    </row>
    <row r="90" spans="1:10" ht="47.25" x14ac:dyDescent="0.2">
      <c r="A90" s="46" t="s">
        <v>179</v>
      </c>
      <c r="B90" s="46"/>
      <c r="C90" s="46"/>
      <c r="D90" s="47" t="s">
        <v>180</v>
      </c>
      <c r="E90" s="58"/>
      <c r="F90" s="87"/>
      <c r="G90" s="48">
        <f>H90+I90</f>
        <v>700000</v>
      </c>
      <c r="H90" s="48">
        <f>H92</f>
        <v>700000</v>
      </c>
      <c r="I90" s="48">
        <f t="shared" ref="I90:J90" si="31">I92</f>
        <v>0</v>
      </c>
      <c r="J90" s="48">
        <f t="shared" si="31"/>
        <v>0</v>
      </c>
    </row>
    <row r="91" spans="1:10" ht="47.25" x14ac:dyDescent="0.2">
      <c r="A91" s="46" t="s">
        <v>181</v>
      </c>
      <c r="B91" s="46"/>
      <c r="C91" s="46"/>
      <c r="D91" s="55" t="s">
        <v>180</v>
      </c>
      <c r="E91" s="58"/>
      <c r="F91" s="87"/>
      <c r="G91" s="54"/>
      <c r="H91" s="54"/>
      <c r="I91" s="61"/>
      <c r="J91" s="61"/>
    </row>
    <row r="92" spans="1:10" ht="30" x14ac:dyDescent="0.2">
      <c r="A92" s="53">
        <v>3517693</v>
      </c>
      <c r="B92" s="53">
        <v>7693</v>
      </c>
      <c r="C92" s="53" t="s">
        <v>182</v>
      </c>
      <c r="D92" s="51" t="s">
        <v>183</v>
      </c>
      <c r="E92" s="58" t="s">
        <v>184</v>
      </c>
      <c r="F92" s="87" t="s">
        <v>185</v>
      </c>
      <c r="G92" s="54">
        <f>H92+I92</f>
        <v>700000</v>
      </c>
      <c r="H92" s="54">
        <v>700000</v>
      </c>
      <c r="I92" s="61">
        <v>0</v>
      </c>
      <c r="J92" s="61">
        <v>0</v>
      </c>
    </row>
    <row r="93" spans="1:10" ht="47.25" x14ac:dyDescent="0.2">
      <c r="A93" s="46" t="s">
        <v>186</v>
      </c>
      <c r="B93" s="46"/>
      <c r="C93" s="46"/>
      <c r="D93" s="47" t="s">
        <v>187</v>
      </c>
      <c r="E93" s="55"/>
      <c r="F93" s="47"/>
      <c r="G93" s="52">
        <f>H93+I93</f>
        <v>1303841</v>
      </c>
      <c r="H93" s="52">
        <f>H96+H95</f>
        <v>0</v>
      </c>
      <c r="I93" s="52">
        <f t="shared" ref="I93:J93" si="32">I96+I95</f>
        <v>1303841</v>
      </c>
      <c r="J93" s="52">
        <f t="shared" si="32"/>
        <v>1203941</v>
      </c>
    </row>
    <row r="94" spans="1:10" ht="47.25" x14ac:dyDescent="0.2">
      <c r="A94" s="46" t="s">
        <v>188</v>
      </c>
      <c r="B94" s="46"/>
      <c r="C94" s="46"/>
      <c r="D94" s="55" t="s">
        <v>187</v>
      </c>
      <c r="E94" s="55"/>
      <c r="F94" s="47"/>
      <c r="G94" s="52"/>
      <c r="H94" s="52"/>
      <c r="I94" s="52"/>
      <c r="J94" s="52"/>
    </row>
    <row r="95" spans="1:10" ht="60" x14ac:dyDescent="0.2">
      <c r="A95" s="66" t="s">
        <v>249</v>
      </c>
      <c r="B95" s="66" t="s">
        <v>250</v>
      </c>
      <c r="C95" s="66" t="s">
        <v>182</v>
      </c>
      <c r="D95" s="67" t="s">
        <v>251</v>
      </c>
      <c r="E95" s="58" t="s">
        <v>224</v>
      </c>
      <c r="F95" s="87" t="s">
        <v>225</v>
      </c>
      <c r="G95" s="61">
        <f>H95+I95</f>
        <v>1203941</v>
      </c>
      <c r="H95" s="61">
        <v>0</v>
      </c>
      <c r="I95" s="61">
        <v>1203941</v>
      </c>
      <c r="J95" s="61">
        <f>I95</f>
        <v>1203941</v>
      </c>
    </row>
    <row r="96" spans="1:10" ht="30" x14ac:dyDescent="0.2">
      <c r="A96" s="53" t="s">
        <v>189</v>
      </c>
      <c r="B96" s="53" t="s">
        <v>62</v>
      </c>
      <c r="C96" s="53" t="s">
        <v>63</v>
      </c>
      <c r="D96" s="51" t="s">
        <v>64</v>
      </c>
      <c r="E96" s="58" t="s">
        <v>65</v>
      </c>
      <c r="F96" s="87" t="s">
        <v>66</v>
      </c>
      <c r="G96" s="54">
        <f>H96+I96</f>
        <v>99900</v>
      </c>
      <c r="H96" s="54">
        <v>0</v>
      </c>
      <c r="I96" s="54">
        <v>99900</v>
      </c>
      <c r="J96" s="61">
        <v>0</v>
      </c>
    </row>
    <row r="97" spans="1:10" ht="31.5" x14ac:dyDescent="0.2">
      <c r="A97" s="46" t="s">
        <v>72</v>
      </c>
      <c r="B97" s="46"/>
      <c r="C97" s="46"/>
      <c r="D97" s="47" t="s">
        <v>73</v>
      </c>
      <c r="E97" s="32"/>
      <c r="F97" s="32"/>
      <c r="G97" s="48">
        <f>H97+I97</f>
        <v>5060000</v>
      </c>
      <c r="H97" s="52">
        <f>H100+H99</f>
        <v>5000000</v>
      </c>
      <c r="I97" s="52">
        <f t="shared" ref="I97:J97" si="33">I100</f>
        <v>60000</v>
      </c>
      <c r="J97" s="52">
        <f t="shared" si="33"/>
        <v>0</v>
      </c>
    </row>
    <row r="98" spans="1:10" ht="31.5" x14ac:dyDescent="0.2">
      <c r="A98" s="46" t="s">
        <v>74</v>
      </c>
      <c r="B98" s="46"/>
      <c r="C98" s="46"/>
      <c r="D98" s="55" t="s">
        <v>73</v>
      </c>
      <c r="E98" s="32"/>
      <c r="F98" s="32"/>
      <c r="G98" s="32"/>
      <c r="H98" s="32"/>
      <c r="I98" s="32"/>
      <c r="J98" s="33"/>
    </row>
    <row r="99" spans="1:10" ht="30" x14ac:dyDescent="0.2">
      <c r="A99" s="53" t="s">
        <v>190</v>
      </c>
      <c r="B99" s="53">
        <v>6030</v>
      </c>
      <c r="C99" s="53" t="s">
        <v>92</v>
      </c>
      <c r="D99" s="51" t="s">
        <v>89</v>
      </c>
      <c r="E99" s="58" t="s">
        <v>191</v>
      </c>
      <c r="F99" s="87" t="s">
        <v>192</v>
      </c>
      <c r="G99" s="54">
        <f>H99+I99</f>
        <v>5000000</v>
      </c>
      <c r="H99" s="54">
        <v>5000000</v>
      </c>
      <c r="I99" s="54">
        <v>0</v>
      </c>
      <c r="J99" s="61">
        <v>0</v>
      </c>
    </row>
    <row r="100" spans="1:10" ht="30" x14ac:dyDescent="0.2">
      <c r="A100" s="53" t="s">
        <v>75</v>
      </c>
      <c r="B100" s="53" t="s">
        <v>62</v>
      </c>
      <c r="C100" s="53" t="s">
        <v>63</v>
      </c>
      <c r="D100" s="51" t="s">
        <v>64</v>
      </c>
      <c r="E100" s="58" t="s">
        <v>65</v>
      </c>
      <c r="F100" s="87" t="s">
        <v>66</v>
      </c>
      <c r="G100" s="54">
        <f>H100+I100</f>
        <v>60000</v>
      </c>
      <c r="H100" s="54">
        <v>0</v>
      </c>
      <c r="I100" s="54">
        <v>60000</v>
      </c>
      <c r="J100" s="61">
        <v>0</v>
      </c>
    </row>
    <row r="101" spans="1:10" ht="31.5" x14ac:dyDescent="0.2">
      <c r="A101" s="46" t="s">
        <v>193</v>
      </c>
      <c r="B101" s="46"/>
      <c r="C101" s="46"/>
      <c r="D101" s="47" t="s">
        <v>194</v>
      </c>
      <c r="E101" s="32"/>
      <c r="F101" s="32"/>
      <c r="G101" s="48">
        <f>H101+I101</f>
        <v>15000000</v>
      </c>
      <c r="H101" s="52">
        <f>H103</f>
        <v>15000000</v>
      </c>
      <c r="I101" s="52">
        <f t="shared" ref="I101:J101" si="34">I103</f>
        <v>0</v>
      </c>
      <c r="J101" s="52">
        <f t="shared" si="34"/>
        <v>0</v>
      </c>
    </row>
    <row r="102" spans="1:10" ht="31.5" x14ac:dyDescent="0.2">
      <c r="A102" s="46" t="s">
        <v>195</v>
      </c>
      <c r="B102" s="46"/>
      <c r="C102" s="46"/>
      <c r="D102" s="55" t="s">
        <v>194</v>
      </c>
      <c r="E102" s="32"/>
      <c r="F102" s="32"/>
      <c r="G102" s="32"/>
      <c r="H102" s="32"/>
      <c r="I102" s="32"/>
      <c r="J102" s="33"/>
    </row>
    <row r="103" spans="1:10" ht="30" x14ac:dyDescent="0.2">
      <c r="A103" s="53" t="s">
        <v>196</v>
      </c>
      <c r="B103" s="53" t="s">
        <v>197</v>
      </c>
      <c r="C103" s="53" t="s">
        <v>92</v>
      </c>
      <c r="D103" s="51" t="s">
        <v>89</v>
      </c>
      <c r="E103" s="58" t="s">
        <v>191</v>
      </c>
      <c r="F103" s="87" t="s">
        <v>192</v>
      </c>
      <c r="G103" s="54">
        <f t="shared" ref="G103" si="35">H103+I103</f>
        <v>15000000</v>
      </c>
      <c r="H103" s="54">
        <f>10000000+5000000</f>
        <v>15000000</v>
      </c>
      <c r="I103" s="54">
        <v>0</v>
      </c>
      <c r="J103" s="54">
        <v>0</v>
      </c>
    </row>
    <row r="104" spans="1:10" ht="31.5" x14ac:dyDescent="0.2">
      <c r="A104" s="46" t="s">
        <v>198</v>
      </c>
      <c r="B104" s="46"/>
      <c r="C104" s="46"/>
      <c r="D104" s="47" t="s">
        <v>199</v>
      </c>
      <c r="E104" s="32"/>
      <c r="F104" s="32"/>
      <c r="G104" s="48">
        <f>H104+I104</f>
        <v>10000000</v>
      </c>
      <c r="H104" s="52">
        <f>H108+H106+H107</f>
        <v>10000000</v>
      </c>
      <c r="I104" s="52">
        <f t="shared" ref="I104:J104" si="36">I108+I106+I107</f>
        <v>0</v>
      </c>
      <c r="J104" s="52">
        <f t="shared" si="36"/>
        <v>0</v>
      </c>
    </row>
    <row r="105" spans="1:10" ht="31.5" x14ac:dyDescent="0.2">
      <c r="A105" s="46" t="s">
        <v>200</v>
      </c>
      <c r="B105" s="46"/>
      <c r="C105" s="46"/>
      <c r="D105" s="55" t="s">
        <v>199</v>
      </c>
      <c r="E105" s="32"/>
      <c r="F105" s="32"/>
      <c r="G105" s="32"/>
      <c r="H105" s="32"/>
      <c r="I105" s="32"/>
      <c r="J105" s="33"/>
    </row>
    <row r="106" spans="1:10" ht="45" x14ac:dyDescent="0.2">
      <c r="A106" s="53">
        <v>4316030</v>
      </c>
      <c r="B106" s="53">
        <v>6030</v>
      </c>
      <c r="C106" s="53" t="s">
        <v>92</v>
      </c>
      <c r="D106" s="51" t="s">
        <v>89</v>
      </c>
      <c r="E106" s="51" t="s">
        <v>252</v>
      </c>
      <c r="F106" s="87" t="s">
        <v>168</v>
      </c>
      <c r="G106" s="54">
        <f t="shared" ref="G106:G107" si="37">H106+I106</f>
        <v>3968000</v>
      </c>
      <c r="H106" s="54">
        <v>3968000</v>
      </c>
      <c r="I106" s="54">
        <v>0</v>
      </c>
      <c r="J106" s="54">
        <v>0</v>
      </c>
    </row>
    <row r="107" spans="1:10" ht="45" x14ac:dyDescent="0.2">
      <c r="A107" s="53">
        <v>4316030</v>
      </c>
      <c r="B107" s="53">
        <v>6030</v>
      </c>
      <c r="C107" s="53" t="s">
        <v>92</v>
      </c>
      <c r="D107" s="51" t="s">
        <v>89</v>
      </c>
      <c r="E107" s="51" t="s">
        <v>253</v>
      </c>
      <c r="F107" s="87" t="s">
        <v>254</v>
      </c>
      <c r="G107" s="54">
        <f t="shared" si="37"/>
        <v>-3968000</v>
      </c>
      <c r="H107" s="54">
        <v>-3968000</v>
      </c>
      <c r="I107" s="54">
        <v>0</v>
      </c>
      <c r="J107" s="54">
        <v>0</v>
      </c>
    </row>
    <row r="108" spans="1:10" ht="30" x14ac:dyDescent="0.2">
      <c r="A108" s="53" t="s">
        <v>201</v>
      </c>
      <c r="B108" s="53" t="s">
        <v>197</v>
      </c>
      <c r="C108" s="53" t="s">
        <v>92</v>
      </c>
      <c r="D108" s="51" t="s">
        <v>89</v>
      </c>
      <c r="E108" s="58" t="s">
        <v>191</v>
      </c>
      <c r="F108" s="87" t="s">
        <v>192</v>
      </c>
      <c r="G108" s="54">
        <f t="shared" ref="G108" si="38">H108+I108</f>
        <v>10000000</v>
      </c>
      <c r="H108" s="54">
        <v>10000000</v>
      </c>
      <c r="I108" s="54">
        <v>0</v>
      </c>
      <c r="J108" s="54">
        <v>0</v>
      </c>
    </row>
    <row r="109" spans="1:10" ht="31.5" x14ac:dyDescent="0.2">
      <c r="A109" s="46" t="s">
        <v>76</v>
      </c>
      <c r="B109" s="46"/>
      <c r="C109" s="46"/>
      <c r="D109" s="47" t="s">
        <v>77</v>
      </c>
      <c r="E109" s="32"/>
      <c r="F109" s="32"/>
      <c r="G109" s="48">
        <f>H109+I109</f>
        <v>11659000</v>
      </c>
      <c r="H109" s="52">
        <f>H113+H111+H112</f>
        <v>11560000</v>
      </c>
      <c r="I109" s="52">
        <f t="shared" ref="I109:J109" si="39">I113+I111+I112</f>
        <v>99000</v>
      </c>
      <c r="J109" s="52">
        <f t="shared" si="39"/>
        <v>0</v>
      </c>
    </row>
    <row r="110" spans="1:10" ht="31.5" x14ac:dyDescent="0.2">
      <c r="A110" s="46" t="s">
        <v>78</v>
      </c>
      <c r="B110" s="46"/>
      <c r="C110" s="46"/>
      <c r="D110" s="55" t="s">
        <v>77</v>
      </c>
      <c r="E110" s="32"/>
      <c r="F110" s="32"/>
      <c r="G110" s="32"/>
      <c r="H110" s="32"/>
      <c r="I110" s="32"/>
      <c r="J110" s="33"/>
    </row>
    <row r="111" spans="1:10" ht="60" x14ac:dyDescent="0.2">
      <c r="A111" s="53" t="s">
        <v>202</v>
      </c>
      <c r="B111" s="53">
        <v>6017</v>
      </c>
      <c r="C111" s="53" t="s">
        <v>92</v>
      </c>
      <c r="D111" s="51" t="s">
        <v>203</v>
      </c>
      <c r="E111" s="58" t="s">
        <v>204</v>
      </c>
      <c r="F111" s="87" t="s">
        <v>205</v>
      </c>
      <c r="G111" s="54">
        <f>H111+I111</f>
        <v>1560000</v>
      </c>
      <c r="H111" s="54">
        <v>1560000</v>
      </c>
      <c r="I111" s="54">
        <v>0</v>
      </c>
      <c r="J111" s="61">
        <v>0</v>
      </c>
    </row>
    <row r="112" spans="1:10" ht="30" x14ac:dyDescent="0.2">
      <c r="A112" s="53" t="s">
        <v>206</v>
      </c>
      <c r="B112" s="53" t="s">
        <v>197</v>
      </c>
      <c r="C112" s="53" t="s">
        <v>92</v>
      </c>
      <c r="D112" s="51" t="s">
        <v>89</v>
      </c>
      <c r="E112" s="58" t="s">
        <v>191</v>
      </c>
      <c r="F112" s="87" t="s">
        <v>192</v>
      </c>
      <c r="G112" s="54">
        <f t="shared" ref="G112" si="40">H112+I112</f>
        <v>10000000</v>
      </c>
      <c r="H112" s="54">
        <v>10000000</v>
      </c>
      <c r="I112" s="54">
        <v>0</v>
      </c>
      <c r="J112" s="54">
        <v>0</v>
      </c>
    </row>
    <row r="113" spans="1:10" ht="30" x14ac:dyDescent="0.2">
      <c r="A113" s="53" t="s">
        <v>79</v>
      </c>
      <c r="B113" s="53" t="s">
        <v>62</v>
      </c>
      <c r="C113" s="53" t="s">
        <v>63</v>
      </c>
      <c r="D113" s="51" t="s">
        <v>64</v>
      </c>
      <c r="E113" s="58" t="s">
        <v>65</v>
      </c>
      <c r="F113" s="87" t="s">
        <v>66</v>
      </c>
      <c r="G113" s="54">
        <f>H113+I113</f>
        <v>99000</v>
      </c>
      <c r="H113" s="54">
        <v>0</v>
      </c>
      <c r="I113" s="54">
        <v>99000</v>
      </c>
      <c r="J113" s="61">
        <v>0</v>
      </c>
    </row>
    <row r="114" spans="1:10" ht="31.5" x14ac:dyDescent="0.2">
      <c r="A114" s="46" t="s">
        <v>207</v>
      </c>
      <c r="B114" s="46"/>
      <c r="C114" s="46"/>
      <c r="D114" s="47" t="s">
        <v>208</v>
      </c>
      <c r="E114" s="32"/>
      <c r="F114" s="32"/>
      <c r="G114" s="48">
        <f>H114+I114</f>
        <v>10700000</v>
      </c>
      <c r="H114" s="52">
        <f>H116</f>
        <v>10700000</v>
      </c>
      <c r="I114" s="52">
        <f t="shared" ref="I114:J114" si="41">I116</f>
        <v>0</v>
      </c>
      <c r="J114" s="52">
        <f t="shared" si="41"/>
        <v>0</v>
      </c>
    </row>
    <row r="115" spans="1:10" ht="31.5" x14ac:dyDescent="0.2">
      <c r="A115" s="46" t="s">
        <v>209</v>
      </c>
      <c r="B115" s="46"/>
      <c r="C115" s="46"/>
      <c r="D115" s="55" t="s">
        <v>208</v>
      </c>
      <c r="E115" s="32"/>
      <c r="F115" s="32"/>
      <c r="G115" s="32"/>
      <c r="H115" s="32"/>
      <c r="I115" s="32"/>
      <c r="J115" s="33"/>
    </row>
    <row r="116" spans="1:10" ht="30" x14ac:dyDescent="0.2">
      <c r="A116" s="53" t="s">
        <v>210</v>
      </c>
      <c r="B116" s="53">
        <v>6030</v>
      </c>
      <c r="C116" s="53" t="s">
        <v>92</v>
      </c>
      <c r="D116" s="51" t="s">
        <v>89</v>
      </c>
      <c r="E116" s="58" t="s">
        <v>191</v>
      </c>
      <c r="F116" s="87" t="s">
        <v>192</v>
      </c>
      <c r="G116" s="54">
        <f>H116+I116</f>
        <v>10700000</v>
      </c>
      <c r="H116" s="54">
        <f>700000+10000000</f>
        <v>10700000</v>
      </c>
      <c r="I116" s="54">
        <v>0</v>
      </c>
      <c r="J116" s="61">
        <v>0</v>
      </c>
    </row>
    <row r="117" spans="1:10" ht="31.5" x14ac:dyDescent="0.2">
      <c r="A117" s="46" t="s">
        <v>80</v>
      </c>
      <c r="B117" s="46"/>
      <c r="C117" s="46"/>
      <c r="D117" s="47" t="s">
        <v>81</v>
      </c>
      <c r="E117" s="32"/>
      <c r="F117" s="32"/>
      <c r="G117" s="48">
        <f>H117+I117</f>
        <v>12030000</v>
      </c>
      <c r="H117" s="52">
        <f>H122+H120+H119+H121</f>
        <v>12000000</v>
      </c>
      <c r="I117" s="52">
        <f t="shared" ref="I117:J117" si="42">I122+I120+I119+I121</f>
        <v>30000</v>
      </c>
      <c r="J117" s="52">
        <f t="shared" si="42"/>
        <v>0</v>
      </c>
    </row>
    <row r="118" spans="1:10" ht="31.5" x14ac:dyDescent="0.2">
      <c r="A118" s="46" t="s">
        <v>82</v>
      </c>
      <c r="B118" s="46"/>
      <c r="C118" s="46"/>
      <c r="D118" s="55" t="s">
        <v>81</v>
      </c>
      <c r="E118" s="32"/>
      <c r="F118" s="32"/>
      <c r="G118" s="32"/>
      <c r="H118" s="32"/>
      <c r="I118" s="32"/>
      <c r="J118" s="33"/>
    </row>
    <row r="119" spans="1:10" ht="60" x14ac:dyDescent="0.2">
      <c r="A119" s="66" t="s">
        <v>255</v>
      </c>
      <c r="B119" s="66" t="s">
        <v>256</v>
      </c>
      <c r="C119" s="66" t="s">
        <v>257</v>
      </c>
      <c r="D119" s="67" t="s">
        <v>258</v>
      </c>
      <c r="E119" s="51" t="s">
        <v>224</v>
      </c>
      <c r="F119" s="87" t="s">
        <v>225</v>
      </c>
      <c r="G119" s="54">
        <f t="shared" ref="G119" si="43">H119+I119</f>
        <v>-500000</v>
      </c>
      <c r="H119" s="54">
        <v>0</v>
      </c>
      <c r="I119" s="54">
        <v>-500000</v>
      </c>
      <c r="J119" s="54">
        <v>-500000</v>
      </c>
    </row>
    <row r="120" spans="1:10" ht="30" x14ac:dyDescent="0.2">
      <c r="A120" s="53" t="s">
        <v>211</v>
      </c>
      <c r="B120" s="53">
        <v>6030</v>
      </c>
      <c r="C120" s="53" t="s">
        <v>92</v>
      </c>
      <c r="D120" s="51" t="s">
        <v>89</v>
      </c>
      <c r="E120" s="58" t="s">
        <v>191</v>
      </c>
      <c r="F120" s="87" t="s">
        <v>192</v>
      </c>
      <c r="G120" s="54">
        <f>H120+I120</f>
        <v>12000000</v>
      </c>
      <c r="H120" s="54">
        <f>10000000+2000000</f>
        <v>12000000</v>
      </c>
      <c r="I120" s="54">
        <v>0</v>
      </c>
      <c r="J120" s="61">
        <v>0</v>
      </c>
    </row>
    <row r="121" spans="1:10" ht="105" x14ac:dyDescent="0.2">
      <c r="A121" s="53" t="s">
        <v>259</v>
      </c>
      <c r="B121" s="53" t="s">
        <v>260</v>
      </c>
      <c r="C121" s="53" t="s">
        <v>261</v>
      </c>
      <c r="D121" s="51" t="s">
        <v>262</v>
      </c>
      <c r="E121" s="58" t="s">
        <v>263</v>
      </c>
      <c r="F121" s="87" t="s">
        <v>264</v>
      </c>
      <c r="G121" s="54">
        <f>H121+I121</f>
        <v>500000</v>
      </c>
      <c r="H121" s="54">
        <v>0</v>
      </c>
      <c r="I121" s="54">
        <v>500000</v>
      </c>
      <c r="J121" s="61">
        <v>500000</v>
      </c>
    </row>
    <row r="122" spans="1:10" ht="30" x14ac:dyDescent="0.2">
      <c r="A122" s="53" t="s">
        <v>83</v>
      </c>
      <c r="B122" s="53" t="s">
        <v>62</v>
      </c>
      <c r="C122" s="53" t="s">
        <v>63</v>
      </c>
      <c r="D122" s="51" t="s">
        <v>64</v>
      </c>
      <c r="E122" s="58" t="s">
        <v>65</v>
      </c>
      <c r="F122" s="87" t="s">
        <v>66</v>
      </c>
      <c r="G122" s="54">
        <f>H122+I122</f>
        <v>30000</v>
      </c>
      <c r="H122" s="54">
        <v>0</v>
      </c>
      <c r="I122" s="54">
        <v>30000</v>
      </c>
      <c r="J122" s="61">
        <v>0</v>
      </c>
    </row>
    <row r="123" spans="1:10" ht="31.5" x14ac:dyDescent="0.2">
      <c r="A123" s="46" t="s">
        <v>84</v>
      </c>
      <c r="B123" s="53"/>
      <c r="C123" s="53"/>
      <c r="D123" s="47" t="s">
        <v>85</v>
      </c>
      <c r="E123" s="51"/>
      <c r="F123" s="87"/>
      <c r="G123" s="52">
        <f>H123+I123</f>
        <v>1405964</v>
      </c>
      <c r="H123" s="52">
        <f>H127+H126+H125</f>
        <v>350000</v>
      </c>
      <c r="I123" s="52">
        <f t="shared" ref="I123:J123" si="44">I127+I126+I125</f>
        <v>1055964</v>
      </c>
      <c r="J123" s="52">
        <f t="shared" si="44"/>
        <v>355964</v>
      </c>
    </row>
    <row r="124" spans="1:10" ht="31.5" x14ac:dyDescent="0.2">
      <c r="A124" s="46" t="s">
        <v>86</v>
      </c>
      <c r="B124" s="53"/>
      <c r="C124" s="53"/>
      <c r="D124" s="55" t="s">
        <v>85</v>
      </c>
      <c r="E124" s="51"/>
      <c r="F124" s="87"/>
      <c r="G124" s="61"/>
      <c r="H124" s="61"/>
      <c r="I124" s="61"/>
      <c r="J124" s="61"/>
    </row>
    <row r="125" spans="1:10" ht="60" x14ac:dyDescent="0.2">
      <c r="A125" s="53" t="s">
        <v>265</v>
      </c>
      <c r="B125" s="53" t="s">
        <v>250</v>
      </c>
      <c r="C125" s="53" t="s">
        <v>182</v>
      </c>
      <c r="D125" s="58" t="s">
        <v>251</v>
      </c>
      <c r="E125" s="51" t="s">
        <v>224</v>
      </c>
      <c r="F125" s="87" t="s">
        <v>225</v>
      </c>
      <c r="G125" s="54">
        <f t="shared" ref="G125" si="45">H125+I125</f>
        <v>355964</v>
      </c>
      <c r="H125" s="54">
        <v>0</v>
      </c>
      <c r="I125" s="54">
        <v>355964</v>
      </c>
      <c r="J125" s="54">
        <f>I125</f>
        <v>355964</v>
      </c>
    </row>
    <row r="126" spans="1:10" ht="30" x14ac:dyDescent="0.2">
      <c r="A126" s="53" t="s">
        <v>212</v>
      </c>
      <c r="B126" s="53">
        <v>8230</v>
      </c>
      <c r="C126" s="53" t="s">
        <v>106</v>
      </c>
      <c r="D126" s="51" t="s">
        <v>213</v>
      </c>
      <c r="E126" s="58" t="s">
        <v>214</v>
      </c>
      <c r="F126" s="87" t="s">
        <v>215</v>
      </c>
      <c r="G126" s="54">
        <f>H126+I126</f>
        <v>350000</v>
      </c>
      <c r="H126" s="54">
        <v>350000</v>
      </c>
      <c r="I126" s="54">
        <v>0</v>
      </c>
      <c r="J126" s="61">
        <v>0</v>
      </c>
    </row>
    <row r="127" spans="1:10" ht="30" x14ac:dyDescent="0.2">
      <c r="A127" s="53" t="s">
        <v>87</v>
      </c>
      <c r="B127" s="53" t="s">
        <v>62</v>
      </c>
      <c r="C127" s="53" t="s">
        <v>63</v>
      </c>
      <c r="D127" s="51" t="s">
        <v>64</v>
      </c>
      <c r="E127" s="58" t="s">
        <v>65</v>
      </c>
      <c r="F127" s="87" t="s">
        <v>66</v>
      </c>
      <c r="G127" s="54">
        <f>H127+I127</f>
        <v>700000</v>
      </c>
      <c r="H127" s="54">
        <v>0</v>
      </c>
      <c r="I127" s="54">
        <v>700000</v>
      </c>
      <c r="J127" s="61">
        <v>0</v>
      </c>
    </row>
    <row r="128" spans="1:10" ht="15.75" x14ac:dyDescent="0.2">
      <c r="A128" s="46" t="s">
        <v>18</v>
      </c>
      <c r="B128" s="46" t="s">
        <v>18</v>
      </c>
      <c r="C128" s="46" t="s">
        <v>18</v>
      </c>
      <c r="D128" s="49" t="s">
        <v>19</v>
      </c>
      <c r="E128" s="47" t="s">
        <v>18</v>
      </c>
      <c r="F128" s="47" t="s">
        <v>18</v>
      </c>
      <c r="G128" s="57">
        <f>H128+I128</f>
        <v>351344786.27999997</v>
      </c>
      <c r="H128" s="48">
        <f>H123+H117+H109+H97+H82+H71+H61+H55+H49+H42+H114+H104+H93+H30+H25++H101+H90+H36+H19+H14+H87+H74+H77+H58+H68</f>
        <v>237867065</v>
      </c>
      <c r="I128" s="57">
        <f t="shared" ref="I128:J128" si="46">I123+I117+I109+I97+I82+I71+I61+I55+I49+I42+I114+I104+I93+I30+I25++I101+I90+I36+I19+I14+I87+I74+I77+I58+I68</f>
        <v>113477721.28</v>
      </c>
      <c r="J128" s="48">
        <f t="shared" si="46"/>
        <v>106132613</v>
      </c>
    </row>
    <row r="129" spans="1:28" ht="46.5" customHeight="1" x14ac:dyDescent="0.25">
      <c r="H129" s="6"/>
      <c r="I129" s="13"/>
      <c r="L129" s="3"/>
      <c r="M129" s="56"/>
    </row>
    <row r="130" spans="1:28" s="3" customFormat="1" ht="25.5" x14ac:dyDescent="0.35">
      <c r="A130" s="38" t="s">
        <v>23</v>
      </c>
      <c r="B130" s="38"/>
      <c r="C130" s="39"/>
      <c r="D130" s="39"/>
      <c r="E130" s="40"/>
      <c r="F130" s="41"/>
      <c r="G130" s="42" t="s">
        <v>24</v>
      </c>
      <c r="H130" s="34"/>
      <c r="I130" s="50"/>
      <c r="J130" s="50"/>
      <c r="L130" s="4"/>
      <c r="P130" s="8"/>
      <c r="Q130" s="9"/>
      <c r="R130" s="12"/>
      <c r="S130" s="10"/>
      <c r="T130" s="10"/>
      <c r="U130" s="10"/>
      <c r="V130" s="10"/>
      <c r="W130" s="10"/>
      <c r="X130" s="11"/>
      <c r="Y130" s="11"/>
      <c r="Z130" s="11"/>
      <c r="AA130" s="11"/>
      <c r="AB130" s="11"/>
    </row>
    <row r="131" spans="1:28" s="17" customFormat="1" ht="33.75" customHeight="1" x14ac:dyDescent="0.35">
      <c r="A131" s="43"/>
      <c r="B131" s="39"/>
      <c r="C131" s="39"/>
      <c r="D131" s="39"/>
      <c r="E131" s="39"/>
      <c r="F131" s="44"/>
      <c r="G131" s="45"/>
      <c r="H131" s="35"/>
      <c r="I131" s="35"/>
      <c r="J131" s="36"/>
      <c r="M131" s="18"/>
    </row>
    <row r="132" spans="1:28" s="17" customFormat="1" ht="25.5" x14ac:dyDescent="0.35">
      <c r="A132" s="39" t="s">
        <v>14</v>
      </c>
      <c r="B132" s="39"/>
      <c r="C132" s="39"/>
      <c r="D132" s="39"/>
      <c r="E132" s="39"/>
      <c r="F132" s="39"/>
      <c r="G132" s="42"/>
      <c r="H132" s="37"/>
      <c r="I132" s="37"/>
      <c r="J132" s="36"/>
      <c r="M132" s="18"/>
    </row>
    <row r="133" spans="1:28" s="17" customFormat="1" ht="23.45" customHeight="1" x14ac:dyDescent="0.35">
      <c r="A133" s="39" t="s">
        <v>25</v>
      </c>
      <c r="B133" s="39"/>
      <c r="C133" s="39"/>
      <c r="D133" s="39"/>
      <c r="E133" s="39"/>
      <c r="F133" s="39"/>
      <c r="G133" s="42" t="s">
        <v>16</v>
      </c>
      <c r="H133" s="37"/>
      <c r="I133" s="37"/>
      <c r="J133" s="36"/>
      <c r="M133" s="18"/>
    </row>
    <row r="134" spans="1:28" s="17" customFormat="1" ht="30" customHeight="1" x14ac:dyDescent="0.35">
      <c r="A134" s="39"/>
      <c r="B134" s="39"/>
      <c r="C134" s="39"/>
      <c r="D134" s="39"/>
      <c r="E134" s="39"/>
      <c r="F134" s="39"/>
      <c r="G134" s="42"/>
      <c r="H134" s="37"/>
      <c r="I134" s="37"/>
      <c r="J134" s="36"/>
      <c r="M134" s="18"/>
    </row>
    <row r="135" spans="1:28" s="17" customFormat="1" ht="25.5" x14ac:dyDescent="0.35">
      <c r="A135" s="88" t="s">
        <v>26</v>
      </c>
      <c r="B135" s="88"/>
      <c r="C135" s="88"/>
      <c r="D135" s="88"/>
      <c r="E135" s="39"/>
      <c r="F135" s="39"/>
      <c r="G135" s="43"/>
      <c r="J135" s="20"/>
      <c r="M135" s="18"/>
    </row>
    <row r="136" spans="1:28" s="17" customFormat="1" ht="25.5" x14ac:dyDescent="0.35">
      <c r="A136" s="40" t="s">
        <v>27</v>
      </c>
      <c r="B136" s="40"/>
      <c r="C136" s="40"/>
      <c r="D136" s="39"/>
      <c r="E136" s="39"/>
      <c r="F136" s="39"/>
      <c r="G136" s="42" t="s">
        <v>15</v>
      </c>
      <c r="H136" s="20"/>
      <c r="I136" s="20"/>
      <c r="M136" s="18"/>
    </row>
    <row r="137" spans="1:28" s="3" customFormat="1" ht="28.5" customHeight="1" x14ac:dyDescent="0.25">
      <c r="E137" s="2"/>
      <c r="M137" s="16"/>
    </row>
    <row r="138" spans="1:28" s="3" customFormat="1" ht="25.5" x14ac:dyDescent="0.25">
      <c r="A138" s="38" t="s">
        <v>293</v>
      </c>
      <c r="E138" s="2"/>
      <c r="G138" s="19"/>
      <c r="J138" s="19"/>
      <c r="L138" s="1"/>
      <c r="M138" s="7"/>
    </row>
    <row r="139" spans="1:28" ht="18" x14ac:dyDescent="0.25">
      <c r="A139" s="3"/>
      <c r="G139" s="5"/>
      <c r="H139" s="6"/>
    </row>
    <row r="140" spans="1:28" x14ac:dyDescent="0.2">
      <c r="G140" s="5"/>
    </row>
    <row r="141" spans="1:28" x14ac:dyDescent="0.2">
      <c r="H141" s="13"/>
      <c r="I141" s="13"/>
    </row>
    <row r="143" spans="1:28" x14ac:dyDescent="0.2">
      <c r="H143" s="15"/>
    </row>
    <row r="144" spans="1:28" x14ac:dyDescent="0.2">
      <c r="H144" s="13"/>
    </row>
    <row r="145" spans="3:9" x14ac:dyDescent="0.2">
      <c r="C145" s="1" t="s">
        <v>3</v>
      </c>
      <c r="H145" s="13"/>
    </row>
    <row r="147" spans="3:9" x14ac:dyDescent="0.2">
      <c r="I147" s="13"/>
    </row>
  </sheetData>
  <mergeCells count="16">
    <mergeCell ref="F11:F12"/>
    <mergeCell ref="A11:A12"/>
    <mergeCell ref="B11:B12"/>
    <mergeCell ref="C11:C12"/>
    <mergeCell ref="D11:D12"/>
    <mergeCell ref="E11:E12"/>
    <mergeCell ref="G1:J1"/>
    <mergeCell ref="G2:J2"/>
    <mergeCell ref="G11:G12"/>
    <mergeCell ref="H11:H12"/>
    <mergeCell ref="I11:J11"/>
    <mergeCell ref="A9:C9"/>
    <mergeCell ref="G3:J3"/>
    <mergeCell ref="G4:J4"/>
    <mergeCell ref="A6:J6"/>
    <mergeCell ref="A8:C8"/>
  </mergeCells>
  <phoneticPr fontId="2" type="noConversion"/>
  <printOptions horizontalCentered="1"/>
  <pageMargins left="0.39370078740157483" right="0.39370078740157483" top="0.78740157480314965" bottom="0.59055118110236227" header="0.51181102362204722" footer="0.39370078740157483"/>
  <pageSetup paperSize="9" scale="49" firstPageNumber="11" orientation="landscape" useFirstPageNumber="1" r:id="rId1"/>
  <headerFooter>
    <oddHeader>&amp;C&amp;P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EC7708-DB02-406E-9528-289F73A0D2C0}">
  <ds:schemaRefs>
    <ds:schemaRef ds:uri="http://purl.org/dc/dcmitype/"/>
    <ds:schemaRef ds:uri="http://schemas.microsoft.com/office/infopath/2007/PartnerControls"/>
    <ds:schemaRef ds:uri="acedc1b3-a6a6-4744-bb8f-c9b717f8a9c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5</vt:lpstr>
      <vt:lpstr>'Додаток 5'!Заголовки_для_друку</vt:lpstr>
      <vt:lpstr>'Додаток 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2026-08-04T06:45:44Z</cp:lastPrinted>
  <dcterms:created xsi:type="dcterms:W3CDTF">2014-01-17T10:52:16Z</dcterms:created>
  <dcterms:modified xsi:type="dcterms:W3CDTF">2026-08-05T12:21:03Z</dcterms:modified>
</cp:coreProperties>
</file>