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Бюджет на 18.07 - 6358\Після сесії\"/>
    </mc:Choice>
  </mc:AlternateContent>
  <bookViews>
    <workbookView xWindow="0" yWindow="0" windowWidth="28800" windowHeight="12180" tabRatio="744"/>
  </bookViews>
  <sheets>
    <sheet name="Додаток 7" sheetId="22" r:id="rId1"/>
  </sheets>
  <definedNames>
    <definedName name="_xlnm.Print_Area" localSheetId="0">'Додаток 7'!$A$1:$J$80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2" l="1"/>
  <c r="G35" i="22"/>
  <c r="G33" i="22"/>
  <c r="G32" i="22"/>
  <c r="G31" i="22"/>
  <c r="G30" i="22"/>
  <c r="G28" i="22"/>
  <c r="H69" i="22"/>
  <c r="G27" i="22"/>
  <c r="G26" i="22"/>
  <c r="J24" i="22"/>
  <c r="I24" i="22"/>
  <c r="H24" i="22"/>
  <c r="G24" i="22" s="1"/>
  <c r="I28" i="22"/>
  <c r="I69" i="22" s="1"/>
  <c r="J28" i="22"/>
  <c r="H28" i="22"/>
  <c r="I33" i="22"/>
  <c r="J33" i="22"/>
  <c r="H33" i="22"/>
  <c r="J69" i="22" l="1"/>
  <c r="H39" i="22"/>
  <c r="G39" i="22" l="1"/>
  <c r="I15" i="22"/>
  <c r="J15" i="22"/>
  <c r="H15" i="22"/>
  <c r="I21" i="22"/>
  <c r="J21" i="22"/>
  <c r="H21" i="22"/>
  <c r="I36" i="22"/>
  <c r="J36" i="22"/>
  <c r="H36" i="22"/>
  <c r="I45" i="22"/>
  <c r="J45" i="22"/>
  <c r="H45" i="22"/>
  <c r="I49" i="22"/>
  <c r="J49" i="22"/>
  <c r="H49" i="22"/>
  <c r="I53" i="22"/>
  <c r="J53" i="22"/>
  <c r="H53" i="22"/>
  <c r="I57" i="22"/>
  <c r="J57" i="22"/>
  <c r="I61" i="22"/>
  <c r="J61" i="22"/>
  <c r="I65" i="22"/>
  <c r="J65" i="22"/>
  <c r="H65" i="22"/>
  <c r="G68" i="22"/>
  <c r="G67" i="22"/>
  <c r="G64" i="22"/>
  <c r="G63" i="22"/>
  <c r="G60" i="22"/>
  <c r="G59" i="22"/>
  <c r="G56" i="22"/>
  <c r="G55" i="22"/>
  <c r="G52" i="22"/>
  <c r="G51" i="22"/>
  <c r="G48" i="22"/>
  <c r="G47" i="22"/>
  <c r="G44" i="22"/>
  <c r="G43" i="22"/>
  <c r="G42" i="22"/>
  <c r="G41" i="22"/>
  <c r="G40" i="22"/>
  <c r="G38" i="22"/>
  <c r="G23" i="22"/>
  <c r="G20" i="22"/>
  <c r="G19" i="22"/>
  <c r="G18" i="22"/>
  <c r="G17" i="22"/>
  <c r="G21" i="22" l="1"/>
  <c r="G15" i="22"/>
  <c r="G45" i="22"/>
  <c r="G49" i="22"/>
  <c r="G53" i="22"/>
  <c r="G65" i="22"/>
  <c r="H61" i="22"/>
  <c r="G61" i="22" s="1"/>
  <c r="H57" i="22"/>
  <c r="G57" i="22" s="1"/>
  <c r="G69" i="22" l="1"/>
</calcChain>
</file>

<file path=xl/sharedStrings.xml><?xml version="1.0" encoding="utf-8"?>
<sst xmlns="http://schemas.openxmlformats.org/spreadsheetml/2006/main" count="258" uniqueCount="139">
  <si>
    <t>(код бюджету)</t>
  </si>
  <si>
    <t>Всього</t>
  </si>
  <si>
    <t>Загальний фонд</t>
  </si>
  <si>
    <t>Спеціальний фонд</t>
  </si>
  <si>
    <t>Директор департаменту фінансової політики</t>
  </si>
  <si>
    <t>Вікторія ДОВЖИК</t>
  </si>
  <si>
    <t>Заступник директора департаменту фінансової</t>
  </si>
  <si>
    <t>Ліліана РИМАР</t>
  </si>
  <si>
    <t>у тому числі бюджет розвитку</t>
  </si>
  <si>
    <t>Х</t>
  </si>
  <si>
    <t>Найменування місцевої / регіональної програми</t>
  </si>
  <si>
    <t>Дата і номер документа, яким затверджено місцеву регіональну програму</t>
  </si>
  <si>
    <t>всього</t>
  </si>
  <si>
    <t xml:space="preserve">Всього </t>
  </si>
  <si>
    <t xml:space="preserve"> </t>
  </si>
  <si>
    <t xml:space="preserve">              </t>
  </si>
  <si>
    <t xml:space="preserve">         Візи:</t>
  </si>
  <si>
    <t xml:space="preserve">           </t>
  </si>
  <si>
    <t>політики - начальник управління бюджету</t>
  </si>
  <si>
    <t xml:space="preserve">          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</si>
  <si>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</si>
  <si>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</si>
  <si>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</si>
  <si>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</si>
  <si>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Зміни до розподілу витрат бюджету Львівської міської територіальної громади на реалізацію місцевих/регіональних програм у 2024 році</t>
  </si>
  <si>
    <t>2800000</t>
  </si>
  <si>
    <t>Департамент природних ресурсів, будівництва та розвитку громад</t>
  </si>
  <si>
    <t>2810000</t>
  </si>
  <si>
    <t>(грн)</t>
  </si>
  <si>
    <t xml:space="preserve">        Затверджено </t>
  </si>
  <si>
    <t>ухвалою міської ради</t>
  </si>
  <si>
    <t>від ______________ № _______</t>
  </si>
  <si>
    <t>Секретар ради</t>
  </si>
  <si>
    <t>Маркіян ЛОПАЧАК</t>
  </si>
  <si>
    <t>0700000</t>
  </si>
  <si>
    <t>Управління охорони здоров'я</t>
  </si>
  <si>
    <t>0710000</t>
  </si>
  <si>
    <t>0712152</t>
  </si>
  <si>
    <t>2152</t>
  </si>
  <si>
    <t>0763</t>
  </si>
  <si>
    <t>Інші програми та заходи у сфері охорони здоров'я</t>
  </si>
  <si>
    <t>Програма забезпечення лікарськими засобами у разі амбулаторного лікування окремих категорій населення м. Львова на 2020 рік та Львівської міської територіальної громади на 2021-2024 роки</t>
  </si>
  <si>
    <t>ухвала ЛМР від 21.11.2019 № 5891</t>
  </si>
  <si>
    <t>2816090</t>
  </si>
  <si>
    <t>6090</t>
  </si>
  <si>
    <t>0640</t>
  </si>
  <si>
    <t>Інша діяльність у сфері житлово-комунального господарства</t>
  </si>
  <si>
    <t>Програма забезпечення контролю та нагляду за станом благоустрою, зовнішньої реклами, малих архітектурних форм (вивісок) та навколишнього природного середовища на території Львівської міської територіальної громади</t>
  </si>
  <si>
    <t>рішення виконкому  від 12.08.2022 № 654</t>
  </si>
  <si>
    <t>4100000</t>
  </si>
  <si>
    <t>Галицька районна адміністрація</t>
  </si>
  <si>
    <t>4110000</t>
  </si>
  <si>
    <t>4116017</t>
  </si>
  <si>
    <t>6017</t>
  </si>
  <si>
    <t>0620</t>
  </si>
  <si>
    <t>Інша діяльність, пов'язана з експлуатацією об'єктів житлово-комунального господарства</t>
  </si>
  <si>
    <t>Програма часткової компенсації вартості закупівлі електрогенераторів для забезпечення потреб співвласників багатоквартирних будинків Львівської міської територіальної громади під час підготовки об’єктів до опалювального сезону</t>
  </si>
  <si>
    <t>рішення виконкому від 04.11.2022 № 1035</t>
  </si>
  <si>
    <t>Програма часткової компенсації вартості закупівлі електрогенераторів та обладнання для сонячних електростанцій для забезпечення потреб співвласників багатоквартирних будинків Львівської міської територіальної громади під час підготовки об’єктів до опалювального сезону</t>
  </si>
  <si>
    <t>ухвала ЛМР від 04.07.2024 № 4956</t>
  </si>
  <si>
    <t>4200000</t>
  </si>
  <si>
    <t>Залізнична районна адміністрація</t>
  </si>
  <si>
    <t>4210000</t>
  </si>
  <si>
    <t>4216017</t>
  </si>
  <si>
    <t>4300000</t>
  </si>
  <si>
    <t>Личаківська районна адміністрація</t>
  </si>
  <si>
    <t>4310000</t>
  </si>
  <si>
    <t>4316017</t>
  </si>
  <si>
    <t xml:space="preserve"> Інша діяльність, пов'язана з експлуатацією об'єктів житлово-комунального господарства</t>
  </si>
  <si>
    <t>4400000</t>
  </si>
  <si>
    <t>Франківська районна адміністрація</t>
  </si>
  <si>
    <t>4410000</t>
  </si>
  <si>
    <t>4416017</t>
  </si>
  <si>
    <t>0600000</t>
  </si>
  <si>
    <t>Управління освіти</t>
  </si>
  <si>
    <t>0610000</t>
  </si>
  <si>
    <t>0611142</t>
  </si>
  <si>
    <t>1142</t>
  </si>
  <si>
    <t>0990</t>
  </si>
  <si>
    <t>Інші програми та заходи у сфері освіти</t>
  </si>
  <si>
    <t>Програма забезпечення пожежної та техногенної безпеки установ комунальної власності гуманітарного профілю</t>
  </si>
  <si>
    <t>ухвала ЛМР від 08.11.2018 № 4154</t>
  </si>
  <si>
    <t>Програма забезпечення пожежної та техногенної безпеки закладів та установ освіти на 2024-2028 роки</t>
  </si>
  <si>
    <t>ухвала ЛМР від 16.05.2024 № 4748</t>
  </si>
  <si>
    <t>Програма підтримки обдарованої молоді Львівської міської територіальної громади</t>
  </si>
  <si>
    <t>ухвала ЛМР від 25.03.2021 № 352</t>
  </si>
  <si>
    <t>ухвала ЛМР від 16.05.2024 № 4747</t>
  </si>
  <si>
    <t>4500000</t>
  </si>
  <si>
    <t>Шевченківська районна адміністрація</t>
  </si>
  <si>
    <t>4510000</t>
  </si>
  <si>
    <t>4516017</t>
  </si>
  <si>
    <t>4600000</t>
  </si>
  <si>
    <t>Сихівська районна адміністрація</t>
  </si>
  <si>
    <t>4610000</t>
  </si>
  <si>
    <t>4616017</t>
  </si>
  <si>
    <t>3230</t>
  </si>
  <si>
    <t>1070</t>
  </si>
  <si>
    <t>рішення виконкому  від 24.10.2022 № 974</t>
  </si>
  <si>
    <t>2813230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</si>
  <si>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</si>
  <si>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Програма облаштування та функціонування приміщень для тимчасового проживання внутрішньо переміщених осіб у Львівській міській територіальній громаді</t>
  </si>
  <si>
    <t>ухвала ЛМР від 04.07.2024 № 4988</t>
  </si>
  <si>
    <t>Програма розвитку інноваційних проєктів міської інфраструктури Львівської міської територіальної громади</t>
  </si>
  <si>
    <t>рішення виконкому від 19.08.2022 № 698</t>
  </si>
  <si>
    <t>Програма топографо-геодезичних досліджень для реалізації проєктів міської інфраструктури Львівської міської територіальної громади</t>
  </si>
  <si>
    <t>рішення виконкому від 27.09.2022 № 853</t>
  </si>
  <si>
    <t>ухвала ЛМР від 04.07.2024 № 4987</t>
  </si>
  <si>
    <t>Програма розвитку інфраструктурних проєктів Львівської міської територіальної громади</t>
  </si>
  <si>
    <t>ухвала ЛМР від 04.07.2024 № 4986</t>
  </si>
  <si>
    <t>2700000</t>
  </si>
  <si>
    <t>Департамент економічного розвитку</t>
  </si>
  <si>
    <t>2710000</t>
  </si>
  <si>
    <t>1900000</t>
  </si>
  <si>
    <t>Департамент міської мобільності та вуличної інфраструктури</t>
  </si>
  <si>
    <t>1910000</t>
  </si>
  <si>
    <t>0456</t>
  </si>
  <si>
    <t>Утримання та розвиток інших об'єктів транспортної інфраструктури</t>
  </si>
  <si>
    <t>Програма поточного ремонту та технічного обслуговування світлофорних об'єктів на території Львівської міської територіальної громади</t>
  </si>
  <si>
    <t>ухвала ЛМР від 28.04.2020 № 6468</t>
  </si>
  <si>
    <t>Інша діяльність у сфері дорожнього господарства</t>
  </si>
  <si>
    <t>Програма забезпечення діяльності у сфері дорожнього господарства Львівської міської територіальної громади</t>
  </si>
  <si>
    <t>рішення виконкому від 13.09.2022 № 798</t>
  </si>
  <si>
    <t>1217670</t>
  </si>
  <si>
    <t>0490</t>
  </si>
  <si>
    <t>Внески до статутного капіталу суб'єктів господарювання</t>
  </si>
  <si>
    <t>Програма здійснення Львівською міською радою внесків до статутних капіталів комунальних підприємств, установ та організацій у 2017 – 2025 роках</t>
  </si>
  <si>
    <t>ухвала ЛМР від 26.12.2016 № 1356</t>
  </si>
  <si>
    <t>2717670</t>
  </si>
  <si>
    <t>1917670</t>
  </si>
  <si>
    <t>1200000</t>
  </si>
  <si>
    <t>Департамент житлового господарства та інфраструктури</t>
  </si>
  <si>
    <t>1210000</t>
  </si>
  <si>
    <t>1216030</t>
  </si>
  <si>
    <t>6030</t>
  </si>
  <si>
    <t>Організація благоустрою населених пунктів</t>
  </si>
  <si>
    <t>Програма комплексних заходів з поточного утримання об’єктів благоустрою Львівської міської територіальної громади</t>
  </si>
  <si>
    <t>ухвала ЛМР від 10.03.2011 № 240</t>
  </si>
  <si>
    <t>Член редакційної комісії</t>
  </si>
  <si>
    <t xml:space="preserve">                 Додаток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</si>
</sst>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_р_._-;\-* #,##0.00_р_._-;_-* &quot;-&quot;??_р_._-;_-@_-"/>
    <numFmt numFmtId="165" formatCode="#,##0.0"/>
  </numFmts>
  <fonts count="26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5"/>
      <name val="Arial"/>
      <family val="2"/>
      <charset val="204"/>
    </font>
    <font>
      <b/>
      <sz val="18"/>
      <name val="Arial"/>
      <family val="2"/>
      <charset val="204"/>
    </font>
    <font>
      <sz val="20"/>
      <name val="Arial"/>
      <family val="2"/>
      <charset val="204"/>
    </font>
    <font>
      <sz val="18"/>
      <name val="Arial"/>
      <family val="2"/>
      <charset val="204"/>
    </font>
    <font>
      <sz val="18"/>
      <name val="Times New Roman"/>
      <family val="1"/>
      <charset val="204"/>
    </font>
    <font>
      <i/>
      <sz val="18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sz val="12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24" fillId="0" borderId="0">
      <alignment vertical="top"/>
    </xf>
  </cellStyleXfs>
  <cellXfs count="81">
    <xf numFmtId="0" fontId="0" fillId="0" borderId="0" xfId="0"/>
    <xf numFmtId="0" fontId="12" fillId="0" borderId="0" xfId="0" applyFont="1"/>
    <xf numFmtId="0" fontId="14" fillId="0" borderId="0" xfId="0" applyFont="1"/>
    <xf numFmtId="0" fontId="16" fillId="0" borderId="0" xfId="0" applyFont="1"/>
    <xf numFmtId="3" fontId="12" fillId="0" borderId="0" xfId="0" applyNumberFormat="1" applyFont="1"/>
    <xf numFmtId="3" fontId="14" fillId="0" borderId="0" xfId="0" applyNumberFormat="1" applyFont="1"/>
    <xf numFmtId="0" fontId="12" fillId="0" borderId="0" xfId="0" applyFont="1" applyAlignment="1">
      <alignment horizontal="center"/>
    </xf>
    <xf numFmtId="3" fontId="14" fillId="0" borderId="5" xfId="0" applyNumberFormat="1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/>
    </xf>
    <xf numFmtId="3" fontId="14" fillId="0" borderId="0" xfId="0" applyNumberFormat="1" applyFont="1" applyAlignment="1">
      <alignment horizontal="center" vertical="top"/>
    </xf>
    <xf numFmtId="3" fontId="14" fillId="0" borderId="5" xfId="0" applyNumberFormat="1" applyFont="1" applyBorder="1" applyAlignment="1">
      <alignment horizontal="center" vertical="center" wrapText="1"/>
    </xf>
    <xf numFmtId="165" fontId="12" fillId="0" borderId="0" xfId="0" applyNumberFormat="1" applyFont="1"/>
    <xf numFmtId="165" fontId="14" fillId="0" borderId="0" xfId="0" applyNumberFormat="1" applyFont="1"/>
    <xf numFmtId="3" fontId="16" fillId="0" borderId="0" xfId="0" applyNumberFormat="1" applyFont="1"/>
    <xf numFmtId="0" fontId="20" fillId="0" borderId="0" xfId="0" applyFont="1"/>
    <xf numFmtId="1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left" vertical="center"/>
    </xf>
    <xf numFmtId="1" fontId="20" fillId="0" borderId="0" xfId="0" applyNumberFormat="1" applyFont="1"/>
    <xf numFmtId="0" fontId="21" fillId="0" borderId="0" xfId="50" applyFont="1" applyAlignment="1">
      <alignment vertical="top"/>
    </xf>
    <xf numFmtId="0" fontId="21" fillId="0" borderId="0" xfId="0" applyFont="1" applyAlignment="1">
      <alignment horizontal="left" vertical="top"/>
    </xf>
    <xf numFmtId="164" fontId="23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center" vertical="center"/>
    </xf>
    <xf numFmtId="1" fontId="2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/>
    <xf numFmtId="1" fontId="23" fillId="0" borderId="0" xfId="0" applyNumberFormat="1" applyFont="1"/>
    <xf numFmtId="0" fontId="21" fillId="0" borderId="0" xfId="0" applyFont="1" applyAlignment="1">
      <alignment horizontal="left" vertical="center"/>
    </xf>
    <xf numFmtId="49" fontId="14" fillId="23" borderId="5" xfId="0" applyNumberFormat="1" applyFont="1" applyFill="1" applyBorder="1" applyAlignment="1">
      <alignment horizontal="center" vertical="top"/>
    </xf>
    <xf numFmtId="49" fontId="14" fillId="0" borderId="5" xfId="0" applyNumberFormat="1" applyFont="1" applyBorder="1" applyAlignment="1">
      <alignment horizontal="center" vertical="top"/>
    </xf>
    <xf numFmtId="0" fontId="14" fillId="0" borderId="5" xfId="0" applyFont="1" applyBorder="1" applyAlignment="1">
      <alignment vertical="top" wrapText="1"/>
    </xf>
    <xf numFmtId="0" fontId="14" fillId="0" borderId="5" xfId="0" applyFont="1" applyBorder="1" applyAlignment="1">
      <alignment horizontal="left" vertical="top" wrapText="1"/>
    </xf>
    <xf numFmtId="49" fontId="17" fillId="23" borderId="5" xfId="0" applyNumberFormat="1" applyFont="1" applyFill="1" applyBorder="1" applyAlignment="1">
      <alignment horizontal="center" vertical="top"/>
    </xf>
    <xf numFmtId="49" fontId="17" fillId="0" borderId="5" xfId="0" applyNumberFormat="1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 wrapText="1"/>
    </xf>
    <xf numFmtId="3" fontId="17" fillId="0" borderId="5" xfId="0" applyNumberFormat="1" applyFont="1" applyBorder="1" applyAlignment="1">
      <alignment horizontal="center" vertical="top"/>
    </xf>
    <xf numFmtId="0" fontId="17" fillId="0" borderId="5" xfId="0" applyFont="1" applyBorder="1" applyAlignment="1">
      <alignment horizontal="left" vertical="top" wrapText="1"/>
    </xf>
    <xf numFmtId="3" fontId="14" fillId="0" borderId="5" xfId="0" applyNumberFormat="1" applyFont="1" applyBorder="1" applyAlignment="1">
      <alignment horizontal="center" vertical="top"/>
    </xf>
    <xf numFmtId="4" fontId="14" fillId="0" borderId="5" xfId="0" applyNumberFormat="1" applyFont="1" applyBorder="1" applyAlignment="1">
      <alignment horizontal="center" vertical="top"/>
    </xf>
    <xf numFmtId="0" fontId="21" fillId="0" borderId="0" xfId="50" applyFont="1" applyAlignment="1">
      <alignment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vertical="top"/>
    </xf>
    <xf numFmtId="0" fontId="19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8" fillId="0" borderId="0" xfId="0" applyFont="1"/>
    <xf numFmtId="0" fontId="19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4" fillId="0" borderId="6" xfId="0" applyFont="1" applyBorder="1" applyAlignment="1">
      <alignment horizontal="center" wrapText="1"/>
    </xf>
    <xf numFmtId="0" fontId="21" fillId="0" borderId="0" xfId="0" applyFont="1" applyAlignment="1">
      <alignment vertical="top"/>
    </xf>
    <xf numFmtId="0" fontId="14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2" fontId="21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12" fillId="0" borderId="8" xfId="0" applyFont="1" applyBorder="1" applyAlignment="1">
      <alignment horizontal="center" vertical="top" wrapText="1"/>
    </xf>
    <xf numFmtId="165" fontId="14" fillId="0" borderId="5" xfId="60" applyNumberFormat="1" applyFont="1" applyBorder="1">
      <alignment vertical="top"/>
    </xf>
    <xf numFmtId="165" fontId="14" fillId="0" borderId="5" xfId="60" applyNumberFormat="1" applyFont="1" applyBorder="1" applyAlignment="1">
      <alignment horizontal="center" vertical="top"/>
    </xf>
    <xf numFmtId="2" fontId="14" fillId="0" borderId="5" xfId="0" applyNumberFormat="1" applyFont="1" applyBorder="1" applyAlignment="1">
      <alignment horizontal="left" vertical="top" wrapText="1"/>
    </xf>
    <xf numFmtId="2" fontId="14" fillId="0" borderId="5" xfId="0" applyNumberFormat="1" applyFont="1" applyBorder="1" applyAlignment="1">
      <alignment horizontal="center" vertical="top" wrapText="1"/>
    </xf>
    <xf numFmtId="3" fontId="14" fillId="0" borderId="5" xfId="60" applyNumberFormat="1" applyFont="1" applyBorder="1" applyAlignment="1">
      <alignment horizontal="center" vertical="top"/>
    </xf>
    <xf numFmtId="3" fontId="17" fillId="0" borderId="5" xfId="60" applyNumberFormat="1" applyFont="1" applyBorder="1" applyAlignment="1">
      <alignment horizontal="center" vertical="top"/>
    </xf>
    <xf numFmtId="0" fontId="14" fillId="23" borderId="5" xfId="0" applyFont="1" applyFill="1" applyBorder="1" applyAlignment="1">
      <alignment horizontal="center" vertical="top" wrapText="1"/>
    </xf>
    <xf numFmtId="49" fontId="14" fillId="0" borderId="5" xfId="0" applyNumberFormat="1" applyFont="1" applyBorder="1" applyAlignment="1">
      <alignment horizontal="center" vertical="top" wrapText="1"/>
    </xf>
    <xf numFmtId="49" fontId="14" fillId="0" borderId="5" xfId="0" applyNumberFormat="1" applyFont="1" applyBorder="1" applyAlignment="1">
      <alignment horizontal="left" vertical="top" wrapText="1"/>
    </xf>
    <xf numFmtId="3" fontId="25" fillId="0" borderId="5" xfId="0" applyNumberFormat="1" applyFont="1" applyBorder="1" applyAlignment="1">
      <alignment horizontal="center" vertical="top"/>
    </xf>
    <xf numFmtId="165" fontId="14" fillId="0" borderId="5" xfId="0" applyNumberFormat="1" applyFont="1" applyBorder="1" applyAlignment="1">
      <alignment horizontal="center" vertical="top"/>
    </xf>
  </cellXfs>
  <cellStyles count="6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Звичайний_Додаток _ 3 зм_ни 4575" xfId="60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  <cellStyle name="Финансовый 2 2" xfId="5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CC00FF"/>
      <color rgb="FF008000"/>
      <color rgb="FF53E04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68</xdr:row>
      <xdr:rowOff>0</xdr:rowOff>
    </xdr:from>
    <xdr:to>
      <xdr:col>5</xdr:col>
      <xdr:colOff>7620</xdr:colOff>
      <xdr:row>68</xdr:row>
      <xdr:rowOff>7620</xdr:rowOff>
    </xdr:to>
    <xdr:pic>
      <xdr:nvPicPr>
        <xdr:cNvPr id="2" name="Рисунок 1" descr="https://www8.city-adm.lviv.ua/icons/ecblank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16291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68</xdr:row>
      <xdr:rowOff>0</xdr:rowOff>
    </xdr:from>
    <xdr:ext cx="7620" cy="7620"/>
    <xdr:pic>
      <xdr:nvPicPr>
        <xdr:cNvPr id="3" name="Рисунок 2" descr="https://www8.city-adm.lviv.ua/icons/ecblank.gif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173050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68</xdr:row>
      <xdr:rowOff>0</xdr:rowOff>
    </xdr:from>
    <xdr:ext cx="7620" cy="7620"/>
    <xdr:pic>
      <xdr:nvPicPr>
        <xdr:cNvPr id="4" name="Рисунок 3" descr="https://www8.city-adm.lviv.ua/icons/ecblank.gif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9342" y="6333994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68</xdr:row>
      <xdr:rowOff>0</xdr:rowOff>
    </xdr:from>
    <xdr:ext cx="7620" cy="7620"/>
    <xdr:pic>
      <xdr:nvPicPr>
        <xdr:cNvPr id="5" name="Рисунок 4" descr="https://www8.city-adm.lviv.ua/icons/ecblank.gif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9342" y="649265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68</xdr:row>
      <xdr:rowOff>0</xdr:rowOff>
    </xdr:from>
    <xdr:to>
      <xdr:col>5</xdr:col>
      <xdr:colOff>7620</xdr:colOff>
      <xdr:row>68</xdr:row>
      <xdr:rowOff>7620</xdr:rowOff>
    </xdr:to>
    <xdr:pic>
      <xdr:nvPicPr>
        <xdr:cNvPr id="6" name="Рисунок 5" descr="https://www8.city-adm.lviv.ua/icons/ecblank.gif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5532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68</xdr:row>
      <xdr:rowOff>0</xdr:rowOff>
    </xdr:from>
    <xdr:ext cx="7620" cy="7620"/>
    <xdr:pic>
      <xdr:nvPicPr>
        <xdr:cNvPr id="7" name="Рисунок 6" descr="https://www8.city-adm.lviv.ua/icons/ecblank.gif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61263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68</xdr:row>
      <xdr:rowOff>0</xdr:rowOff>
    </xdr:from>
    <xdr:ext cx="7620" cy="7620"/>
    <xdr:pic>
      <xdr:nvPicPr>
        <xdr:cNvPr id="8" name="Рисунок 7" descr="https://www8.city-adm.lviv.ua/icons/ecblank.gif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61263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68</xdr:row>
      <xdr:rowOff>0</xdr:rowOff>
    </xdr:from>
    <xdr:ext cx="7620" cy="7620"/>
    <xdr:pic>
      <xdr:nvPicPr>
        <xdr:cNvPr id="9" name="Рисунок 8" descr="https://www8.city-adm.lviv.ua/icons/ecblank.gif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43051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topLeftCell="A10" zoomScale="60" zoomScaleNormal="60" workbookViewId="0">
      <selection sqref="A1:XFD1048576"/>
    </sheetView>
  </sheetViews>
  <sheetFormatPr defaultColWidth="9.1640625" defaultRowHeight="15" x14ac:dyDescent="0.2"/>
  <cols>
    <col min="1" max="1" width="16.5" style="1" customWidth="1"/>
    <col min="2" max="2" width="14.33203125" style="1" customWidth="1"/>
    <col min="3" max="3" width="15.6640625" style="1" customWidth="1"/>
    <col min="4" max="4" width="65.33203125" style="1" customWidth="1"/>
    <col min="5" max="5" width="82" style="2" customWidth="1"/>
    <col min="6" max="6" width="26.6640625" style="1" customWidth="1"/>
    <col min="7" max="7" width="22.33203125" style="1" customWidth="1"/>
    <col min="8" max="8" width="23" style="2" customWidth="1"/>
    <col min="9" max="9" width="18.5" style="2" customWidth="1"/>
    <col min="10" max="10" width="18.6640625" style="5" customWidth="1"/>
    <col min="11" max="11" width="19.5" style="1" customWidth="1"/>
    <col min="12" max="12" width="28" style="6" customWidth="1"/>
    <col min="13" max="13" width="25.6640625" style="1" customWidth="1"/>
    <col min="14" max="16384" width="9.1640625" style="1"/>
  </cols>
  <sheetData>
    <row r="1" spans="1:12" ht="25.9" customHeight="1" x14ac:dyDescent="0.35">
      <c r="G1" s="55" t="s">
        <v>138</v>
      </c>
      <c r="H1" s="55"/>
      <c r="I1" s="55"/>
      <c r="J1" s="55"/>
    </row>
    <row r="2" spans="1:12" ht="25.9" customHeight="1" x14ac:dyDescent="0.35">
      <c r="G2" s="67" t="s">
        <v>29</v>
      </c>
      <c r="H2" s="68"/>
      <c r="I2" s="68"/>
      <c r="J2" s="68"/>
    </row>
    <row r="3" spans="1:12" ht="23.25" x14ac:dyDescent="0.2">
      <c r="G3" s="61" t="s">
        <v>30</v>
      </c>
      <c r="H3" s="61"/>
      <c r="I3" s="61"/>
      <c r="J3" s="61"/>
    </row>
    <row r="4" spans="1:12" ht="34.9" customHeight="1" x14ac:dyDescent="0.35">
      <c r="G4" s="54" t="s">
        <v>31</v>
      </c>
      <c r="H4" s="55"/>
      <c r="I4" s="55"/>
      <c r="J4" s="55"/>
    </row>
    <row r="5" spans="1:12" ht="20.25" customHeight="1" x14ac:dyDescent="0.25">
      <c r="G5" s="56"/>
      <c r="H5" s="57"/>
      <c r="I5" s="57"/>
      <c r="J5" s="57"/>
    </row>
    <row r="6" spans="1:12" ht="18" x14ac:dyDescent="0.2">
      <c r="G6" s="12"/>
      <c r="H6" s="13"/>
      <c r="I6" s="13"/>
      <c r="J6" s="12"/>
    </row>
    <row r="7" spans="1:12" ht="23.25" customHeight="1" x14ac:dyDescent="0.2">
      <c r="A7" s="58" t="s">
        <v>24</v>
      </c>
      <c r="B7" s="59"/>
      <c r="C7" s="59"/>
      <c r="D7" s="59"/>
      <c r="E7" s="59"/>
      <c r="F7" s="59"/>
      <c r="G7" s="59"/>
      <c r="H7" s="59"/>
      <c r="I7" s="59"/>
      <c r="J7" s="59"/>
    </row>
    <row r="8" spans="1:12" ht="25.15" customHeight="1" x14ac:dyDescent="0.2">
      <c r="A8" s="51"/>
      <c r="B8" s="52"/>
      <c r="C8" s="52"/>
      <c r="D8" s="52"/>
      <c r="E8" s="14"/>
      <c r="F8" s="52"/>
      <c r="G8" s="52"/>
      <c r="H8" s="52"/>
      <c r="I8" s="52"/>
      <c r="J8" s="52"/>
    </row>
    <row r="9" spans="1:12" ht="18" x14ac:dyDescent="0.2">
      <c r="A9" s="60">
        <v>1356300000</v>
      </c>
      <c r="B9" s="60"/>
      <c r="C9" s="60"/>
      <c r="D9" s="52"/>
      <c r="E9" s="14"/>
      <c r="F9" s="52"/>
      <c r="G9" s="52"/>
      <c r="H9" s="52"/>
      <c r="I9" s="52"/>
      <c r="J9" s="52"/>
    </row>
    <row r="10" spans="1:12" ht="18" x14ac:dyDescent="0.2">
      <c r="A10" s="53" t="s">
        <v>0</v>
      </c>
      <c r="B10" s="53"/>
      <c r="C10" s="53"/>
      <c r="D10" s="52"/>
      <c r="E10" s="14"/>
      <c r="F10" s="52"/>
      <c r="G10" s="52"/>
      <c r="H10" s="52"/>
      <c r="I10" s="52"/>
      <c r="J10" s="52"/>
    </row>
    <row r="11" spans="1:12" ht="18" x14ac:dyDescent="0.25">
      <c r="A11" s="15"/>
      <c r="B11" s="9"/>
      <c r="C11" s="9"/>
      <c r="D11" s="9"/>
      <c r="E11" s="10"/>
      <c r="F11" s="6"/>
      <c r="G11" s="6"/>
      <c r="H11" s="10"/>
      <c r="I11" s="10"/>
      <c r="J11" s="16" t="s">
        <v>28</v>
      </c>
    </row>
    <row r="12" spans="1:12" s="2" customFormat="1" ht="15" customHeight="1" x14ac:dyDescent="0.2">
      <c r="A12" s="69" t="s">
        <v>20</v>
      </c>
      <c r="B12" s="69" t="s">
        <v>21</v>
      </c>
      <c r="C12" s="69" t="s">
        <v>22</v>
      </c>
      <c r="D12" s="69" t="s">
        <v>23</v>
      </c>
      <c r="E12" s="62" t="s">
        <v>10</v>
      </c>
      <c r="F12" s="62" t="s">
        <v>11</v>
      </c>
      <c r="G12" s="62" t="s">
        <v>1</v>
      </c>
      <c r="H12" s="62" t="s">
        <v>2</v>
      </c>
      <c r="I12" s="65" t="s">
        <v>3</v>
      </c>
      <c r="J12" s="66"/>
      <c r="L12" s="10"/>
    </row>
    <row r="13" spans="1:12" s="2" customFormat="1" ht="80.45" customHeight="1" x14ac:dyDescent="0.2">
      <c r="A13" s="63"/>
      <c r="B13" s="63"/>
      <c r="C13" s="63"/>
      <c r="D13" s="63"/>
      <c r="E13" s="64"/>
      <c r="F13" s="64"/>
      <c r="G13" s="63"/>
      <c r="H13" s="64"/>
      <c r="I13" s="8" t="s">
        <v>12</v>
      </c>
      <c r="J13" s="7" t="s">
        <v>8</v>
      </c>
      <c r="L13" s="10"/>
    </row>
    <row r="14" spans="1:12" s="10" customFormat="1" x14ac:dyDescent="0.2">
      <c r="A14" s="11">
        <v>1</v>
      </c>
      <c r="B14" s="11">
        <v>2</v>
      </c>
      <c r="C14" s="11">
        <v>3</v>
      </c>
      <c r="D14" s="11">
        <v>4</v>
      </c>
      <c r="E14" s="11">
        <v>5</v>
      </c>
      <c r="F14" s="11">
        <v>6</v>
      </c>
      <c r="G14" s="11">
        <v>7</v>
      </c>
      <c r="H14" s="11">
        <v>8</v>
      </c>
      <c r="I14" s="11">
        <v>9</v>
      </c>
      <c r="J14" s="17">
        <v>10</v>
      </c>
    </row>
    <row r="15" spans="1:12" s="10" customFormat="1" ht="15.75" x14ac:dyDescent="0.2">
      <c r="A15" s="41" t="s">
        <v>73</v>
      </c>
      <c r="B15" s="42"/>
      <c r="C15" s="42"/>
      <c r="D15" s="43" t="s">
        <v>74</v>
      </c>
      <c r="E15" s="39"/>
      <c r="F15" s="8"/>
      <c r="G15" s="44">
        <f>H15+I15</f>
        <v>0</v>
      </c>
      <c r="H15" s="44">
        <f>SUM(H17:H20)</f>
        <v>0</v>
      </c>
      <c r="I15" s="44">
        <f t="shared" ref="I15:J15" si="0">SUM(I17:I20)</f>
        <v>0</v>
      </c>
      <c r="J15" s="44">
        <f t="shared" si="0"/>
        <v>0</v>
      </c>
    </row>
    <row r="16" spans="1:12" s="10" customFormat="1" ht="15.75" x14ac:dyDescent="0.2">
      <c r="A16" s="41" t="s">
        <v>75</v>
      </c>
      <c r="B16" s="42"/>
      <c r="C16" s="42"/>
      <c r="D16" s="45" t="s">
        <v>74</v>
      </c>
      <c r="E16" s="39"/>
      <c r="F16" s="8"/>
      <c r="G16" s="44"/>
      <c r="H16" s="44"/>
      <c r="I16" s="44"/>
      <c r="J16" s="44"/>
    </row>
    <row r="17" spans="1:10" s="10" customFormat="1" ht="30" x14ac:dyDescent="0.2">
      <c r="A17" s="37" t="s">
        <v>76</v>
      </c>
      <c r="B17" s="38" t="s">
        <v>77</v>
      </c>
      <c r="C17" s="38" t="s">
        <v>78</v>
      </c>
      <c r="D17" s="39" t="s">
        <v>79</v>
      </c>
      <c r="E17" s="39" t="s">
        <v>80</v>
      </c>
      <c r="F17" s="8" t="s">
        <v>81</v>
      </c>
      <c r="G17" s="46">
        <f>H17+I17</f>
        <v>-3096900</v>
      </c>
      <c r="H17" s="46">
        <v>-3096900</v>
      </c>
      <c r="I17" s="46">
        <v>0</v>
      </c>
      <c r="J17" s="46">
        <v>0</v>
      </c>
    </row>
    <row r="18" spans="1:10" s="10" customFormat="1" ht="30" x14ac:dyDescent="0.2">
      <c r="A18" s="37" t="s">
        <v>76</v>
      </c>
      <c r="B18" s="38" t="s">
        <v>77</v>
      </c>
      <c r="C18" s="38" t="s">
        <v>78</v>
      </c>
      <c r="D18" s="39" t="s">
        <v>79</v>
      </c>
      <c r="E18" s="39" t="s">
        <v>82</v>
      </c>
      <c r="F18" s="8" t="s">
        <v>83</v>
      </c>
      <c r="G18" s="46">
        <f>H18+I18</f>
        <v>3096900</v>
      </c>
      <c r="H18" s="46">
        <v>3096900</v>
      </c>
      <c r="I18" s="46">
        <v>0</v>
      </c>
      <c r="J18" s="46">
        <v>0</v>
      </c>
    </row>
    <row r="19" spans="1:10" s="10" customFormat="1" ht="30" x14ac:dyDescent="0.2">
      <c r="A19" s="37" t="s">
        <v>76</v>
      </c>
      <c r="B19" s="38" t="s">
        <v>77</v>
      </c>
      <c r="C19" s="38" t="s">
        <v>78</v>
      </c>
      <c r="D19" s="39" t="s">
        <v>79</v>
      </c>
      <c r="E19" s="39" t="s">
        <v>84</v>
      </c>
      <c r="F19" s="8" t="s">
        <v>85</v>
      </c>
      <c r="G19" s="46">
        <f>H19+I19</f>
        <v>-1664200</v>
      </c>
      <c r="H19" s="46">
        <v>-1664200</v>
      </c>
      <c r="I19" s="46">
        <v>0</v>
      </c>
      <c r="J19" s="46">
        <v>0</v>
      </c>
    </row>
    <row r="20" spans="1:10" s="10" customFormat="1" ht="30" x14ac:dyDescent="0.2">
      <c r="A20" s="37" t="s">
        <v>76</v>
      </c>
      <c r="B20" s="38" t="s">
        <v>77</v>
      </c>
      <c r="C20" s="38" t="s">
        <v>78</v>
      </c>
      <c r="D20" s="39" t="s">
        <v>79</v>
      </c>
      <c r="E20" s="39" t="s">
        <v>84</v>
      </c>
      <c r="F20" s="8" t="s">
        <v>86</v>
      </c>
      <c r="G20" s="46">
        <f>H20+I20</f>
        <v>1664200</v>
      </c>
      <c r="H20" s="46">
        <v>1664200</v>
      </c>
      <c r="I20" s="46">
        <v>0</v>
      </c>
      <c r="J20" s="46">
        <v>0</v>
      </c>
    </row>
    <row r="21" spans="1:10" s="10" customFormat="1" ht="15.75" x14ac:dyDescent="0.2">
      <c r="A21" s="42" t="s">
        <v>34</v>
      </c>
      <c r="B21" s="42"/>
      <c r="C21" s="42"/>
      <c r="D21" s="43" t="s">
        <v>35</v>
      </c>
      <c r="E21" s="40"/>
      <c r="F21" s="40"/>
      <c r="G21" s="44">
        <f>H21+I21</f>
        <v>5000000</v>
      </c>
      <c r="H21" s="44">
        <f>H23</f>
        <v>5000000</v>
      </c>
      <c r="I21" s="44">
        <f t="shared" ref="I21:J21" si="1">I23</f>
        <v>0</v>
      </c>
      <c r="J21" s="44">
        <f t="shared" si="1"/>
        <v>0</v>
      </c>
    </row>
    <row r="22" spans="1:10" s="10" customFormat="1" ht="15.75" x14ac:dyDescent="0.2">
      <c r="A22" s="42" t="s">
        <v>36</v>
      </c>
      <c r="B22" s="42"/>
      <c r="C22" s="42"/>
      <c r="D22" s="45" t="s">
        <v>35</v>
      </c>
      <c r="E22" s="40"/>
      <c r="F22" s="40"/>
      <c r="G22" s="46"/>
      <c r="H22" s="46"/>
      <c r="I22" s="46"/>
      <c r="J22" s="46"/>
    </row>
    <row r="23" spans="1:10" s="10" customFormat="1" ht="60" x14ac:dyDescent="0.2">
      <c r="A23" s="37" t="s">
        <v>37</v>
      </c>
      <c r="B23" s="38" t="s">
        <v>38</v>
      </c>
      <c r="C23" s="38" t="s">
        <v>39</v>
      </c>
      <c r="D23" s="40" t="s">
        <v>40</v>
      </c>
      <c r="E23" s="40" t="s">
        <v>41</v>
      </c>
      <c r="F23" s="8" t="s">
        <v>42</v>
      </c>
      <c r="G23" s="46">
        <f>H23+I23</f>
        <v>5000000</v>
      </c>
      <c r="H23" s="46">
        <v>5000000</v>
      </c>
      <c r="I23" s="46">
        <v>0</v>
      </c>
      <c r="J23" s="46">
        <v>0</v>
      </c>
    </row>
    <row r="24" spans="1:10" s="10" customFormat="1" ht="31.5" x14ac:dyDescent="0.2">
      <c r="A24" s="41" t="s">
        <v>129</v>
      </c>
      <c r="B24" s="42"/>
      <c r="C24" s="42"/>
      <c r="D24" s="43" t="s">
        <v>130</v>
      </c>
      <c r="E24" s="70"/>
      <c r="F24" s="71"/>
      <c r="G24" s="44">
        <f>H24+I24</f>
        <v>0</v>
      </c>
      <c r="H24" s="44">
        <f>H26+H27</f>
        <v>-15000000</v>
      </c>
      <c r="I24" s="44">
        <f t="shared" ref="I24:J24" si="2">I26+I27</f>
        <v>15000000</v>
      </c>
      <c r="J24" s="44">
        <f t="shared" si="2"/>
        <v>15000000</v>
      </c>
    </row>
    <row r="25" spans="1:10" s="10" customFormat="1" ht="31.5" x14ac:dyDescent="0.2">
      <c r="A25" s="41" t="s">
        <v>131</v>
      </c>
      <c r="B25" s="42"/>
      <c r="C25" s="42"/>
      <c r="D25" s="45" t="s">
        <v>130</v>
      </c>
      <c r="E25" s="70"/>
      <c r="F25" s="71"/>
      <c r="G25" s="44"/>
      <c r="H25" s="44"/>
      <c r="I25" s="44"/>
      <c r="J25" s="44"/>
    </row>
    <row r="26" spans="1:10" s="10" customFormat="1" ht="30" x14ac:dyDescent="0.2">
      <c r="A26" s="37" t="s">
        <v>132</v>
      </c>
      <c r="B26" s="38" t="s">
        <v>133</v>
      </c>
      <c r="C26" s="38" t="s">
        <v>54</v>
      </c>
      <c r="D26" s="39" t="s">
        <v>134</v>
      </c>
      <c r="E26" s="72" t="s">
        <v>135</v>
      </c>
      <c r="F26" s="73" t="s">
        <v>136</v>
      </c>
      <c r="G26" s="46">
        <f>H26+I26</f>
        <v>-15000000</v>
      </c>
      <c r="H26" s="46">
        <v>-15000000</v>
      </c>
      <c r="I26" s="74">
        <v>0</v>
      </c>
      <c r="J26" s="74">
        <v>0</v>
      </c>
    </row>
    <row r="27" spans="1:10" s="10" customFormat="1" ht="45" x14ac:dyDescent="0.2">
      <c r="A27" s="38" t="s">
        <v>122</v>
      </c>
      <c r="B27" s="38">
        <v>7670</v>
      </c>
      <c r="C27" s="38" t="s">
        <v>123</v>
      </c>
      <c r="D27" s="39" t="s">
        <v>124</v>
      </c>
      <c r="E27" s="39" t="s">
        <v>125</v>
      </c>
      <c r="F27" s="8" t="s">
        <v>126</v>
      </c>
      <c r="G27" s="74">
        <f>H27+I27</f>
        <v>15000000</v>
      </c>
      <c r="H27" s="74">
        <v>0</v>
      </c>
      <c r="I27" s="74">
        <v>15000000</v>
      </c>
      <c r="J27" s="74">
        <v>15000000</v>
      </c>
    </row>
    <row r="28" spans="1:10" s="10" customFormat="1" ht="31.5" x14ac:dyDescent="0.2">
      <c r="A28" s="41" t="s">
        <v>112</v>
      </c>
      <c r="B28" s="42"/>
      <c r="C28" s="42"/>
      <c r="D28" s="43" t="s">
        <v>113</v>
      </c>
      <c r="E28" s="39"/>
      <c r="F28" s="8"/>
      <c r="G28" s="75">
        <f>H28+I28</f>
        <v>80000000</v>
      </c>
      <c r="H28" s="75">
        <f>H30+H31+H32</f>
        <v>0</v>
      </c>
      <c r="I28" s="75">
        <f t="shared" ref="I28:J28" si="3">I30+I31+I32</f>
        <v>80000000</v>
      </c>
      <c r="J28" s="75">
        <f t="shared" si="3"/>
        <v>80000000</v>
      </c>
    </row>
    <row r="29" spans="1:10" s="10" customFormat="1" ht="31.5" x14ac:dyDescent="0.2">
      <c r="A29" s="41" t="s">
        <v>114</v>
      </c>
      <c r="B29" s="42"/>
      <c r="C29" s="42"/>
      <c r="D29" s="45" t="s">
        <v>113</v>
      </c>
      <c r="E29" s="39"/>
      <c r="F29" s="8"/>
      <c r="G29" s="74"/>
      <c r="H29" s="74"/>
      <c r="I29" s="74"/>
      <c r="J29" s="74"/>
    </row>
    <row r="30" spans="1:10" s="10" customFormat="1" ht="45" x14ac:dyDescent="0.2">
      <c r="A30" s="76">
        <v>1917442</v>
      </c>
      <c r="B30" s="8">
        <v>7442</v>
      </c>
      <c r="C30" s="77" t="s">
        <v>115</v>
      </c>
      <c r="D30" s="39" t="s">
        <v>116</v>
      </c>
      <c r="E30" s="72" t="s">
        <v>117</v>
      </c>
      <c r="F30" s="73" t="s">
        <v>118</v>
      </c>
      <c r="G30" s="46">
        <f>H30+I30</f>
        <v>4000000</v>
      </c>
      <c r="H30" s="46">
        <v>4000000</v>
      </c>
      <c r="I30" s="74">
        <v>0</v>
      </c>
      <c r="J30" s="74">
        <v>0</v>
      </c>
    </row>
    <row r="31" spans="1:10" s="10" customFormat="1" ht="45" x14ac:dyDescent="0.2">
      <c r="A31" s="76">
        <v>1917470</v>
      </c>
      <c r="B31" s="8">
        <v>7470</v>
      </c>
      <c r="C31" s="8" t="s">
        <v>115</v>
      </c>
      <c r="D31" s="78" t="s">
        <v>119</v>
      </c>
      <c r="E31" s="78" t="s">
        <v>120</v>
      </c>
      <c r="F31" s="73" t="s">
        <v>121</v>
      </c>
      <c r="G31" s="46">
        <f>H31+I31</f>
        <v>-4000000</v>
      </c>
      <c r="H31" s="46">
        <v>-4000000</v>
      </c>
      <c r="I31" s="74">
        <v>0</v>
      </c>
      <c r="J31" s="74">
        <v>0</v>
      </c>
    </row>
    <row r="32" spans="1:10" s="10" customFormat="1" ht="45" x14ac:dyDescent="0.2">
      <c r="A32" s="38" t="s">
        <v>128</v>
      </c>
      <c r="B32" s="38">
        <v>7670</v>
      </c>
      <c r="C32" s="38" t="s">
        <v>123</v>
      </c>
      <c r="D32" s="39" t="s">
        <v>124</v>
      </c>
      <c r="E32" s="39" t="s">
        <v>125</v>
      </c>
      <c r="F32" s="8" t="s">
        <v>126</v>
      </c>
      <c r="G32" s="74">
        <f>H32+I32</f>
        <v>80000000</v>
      </c>
      <c r="H32" s="74">
        <v>0</v>
      </c>
      <c r="I32" s="74">
        <v>80000000</v>
      </c>
      <c r="J32" s="74">
        <v>80000000</v>
      </c>
    </row>
    <row r="33" spans="1:10" s="10" customFormat="1" ht="15.75" x14ac:dyDescent="0.2">
      <c r="A33" s="41" t="s">
        <v>109</v>
      </c>
      <c r="B33" s="42"/>
      <c r="C33" s="42"/>
      <c r="D33" s="43" t="s">
        <v>110</v>
      </c>
      <c r="E33" s="40"/>
      <c r="F33" s="8"/>
      <c r="G33" s="75">
        <f>H33+I33</f>
        <v>78512000</v>
      </c>
      <c r="H33" s="75">
        <f>H35</f>
        <v>0</v>
      </c>
      <c r="I33" s="75">
        <f t="shared" ref="I33:J33" si="4">I35</f>
        <v>78512000</v>
      </c>
      <c r="J33" s="75">
        <f t="shared" si="4"/>
        <v>78512000</v>
      </c>
    </row>
    <row r="34" spans="1:10" s="10" customFormat="1" ht="15.75" x14ac:dyDescent="0.2">
      <c r="A34" s="41" t="s">
        <v>111</v>
      </c>
      <c r="B34" s="42"/>
      <c r="C34" s="42"/>
      <c r="D34" s="45" t="s">
        <v>110</v>
      </c>
      <c r="E34" s="39"/>
      <c r="F34" s="8"/>
      <c r="G34" s="74"/>
      <c r="H34" s="74"/>
      <c r="I34" s="74"/>
      <c r="J34" s="74"/>
    </row>
    <row r="35" spans="1:10" s="10" customFormat="1" ht="45" x14ac:dyDescent="0.2">
      <c r="A35" s="38" t="s">
        <v>127</v>
      </c>
      <c r="B35" s="38">
        <v>7670</v>
      </c>
      <c r="C35" s="38" t="s">
        <v>123</v>
      </c>
      <c r="D35" s="39" t="s">
        <v>124</v>
      </c>
      <c r="E35" s="39" t="s">
        <v>125</v>
      </c>
      <c r="F35" s="8" t="s">
        <v>126</v>
      </c>
      <c r="G35" s="74">
        <f>H35+I35</f>
        <v>78512000</v>
      </c>
      <c r="H35" s="74">
        <v>0</v>
      </c>
      <c r="I35" s="74">
        <v>78512000</v>
      </c>
      <c r="J35" s="74">
        <v>78512000</v>
      </c>
    </row>
    <row r="36" spans="1:10" ht="31.5" x14ac:dyDescent="0.2">
      <c r="A36" s="41" t="s">
        <v>25</v>
      </c>
      <c r="B36" s="42"/>
      <c r="C36" s="42"/>
      <c r="D36" s="43" t="s">
        <v>26</v>
      </c>
      <c r="E36" s="39"/>
      <c r="F36" s="8"/>
      <c r="G36" s="44">
        <f>H36+I36</f>
        <v>-209207</v>
      </c>
      <c r="H36" s="44">
        <f>SUM(H38:H44)</f>
        <v>-209207</v>
      </c>
      <c r="I36" s="44">
        <f t="shared" ref="I36:J36" si="5">SUM(I38:I44)</f>
        <v>0</v>
      </c>
      <c r="J36" s="44">
        <f t="shared" si="5"/>
        <v>0</v>
      </c>
    </row>
    <row r="37" spans="1:10" ht="31.5" x14ac:dyDescent="0.2">
      <c r="A37" s="41" t="s">
        <v>27</v>
      </c>
      <c r="B37" s="42"/>
      <c r="C37" s="42"/>
      <c r="D37" s="45" t="s">
        <v>26</v>
      </c>
      <c r="E37" s="39"/>
      <c r="F37" s="8"/>
      <c r="G37" s="44"/>
      <c r="H37" s="79"/>
      <c r="I37" s="79"/>
      <c r="J37" s="79"/>
    </row>
    <row r="38" spans="1:10" ht="45" x14ac:dyDescent="0.2">
      <c r="A38" s="37" t="s">
        <v>98</v>
      </c>
      <c r="B38" s="38" t="s">
        <v>95</v>
      </c>
      <c r="C38" s="38" t="s">
        <v>96</v>
      </c>
      <c r="D38" s="40" t="s">
        <v>99</v>
      </c>
      <c r="E38" s="39" t="s">
        <v>100</v>
      </c>
      <c r="F38" s="8" t="s">
        <v>97</v>
      </c>
      <c r="G38" s="47">
        <f>I38+H38</f>
        <v>-32571412.75</v>
      </c>
      <c r="H38" s="47">
        <v>-32571412.75</v>
      </c>
      <c r="I38" s="46">
        <v>0</v>
      </c>
      <c r="J38" s="46">
        <v>0</v>
      </c>
    </row>
    <row r="39" spans="1:10" ht="45" x14ac:dyDescent="0.2">
      <c r="A39" s="37" t="s">
        <v>98</v>
      </c>
      <c r="B39" s="38" t="s">
        <v>95</v>
      </c>
      <c r="C39" s="38" t="s">
        <v>96</v>
      </c>
      <c r="D39" s="40" t="s">
        <v>99</v>
      </c>
      <c r="E39" s="39" t="s">
        <v>100</v>
      </c>
      <c r="F39" s="8" t="s">
        <v>101</v>
      </c>
      <c r="G39" s="47">
        <f>I39+H39</f>
        <v>33862205.75</v>
      </c>
      <c r="H39" s="47">
        <f>32571412.75+1290793</f>
        <v>33862205.75</v>
      </c>
      <c r="I39" s="46">
        <v>0</v>
      </c>
      <c r="J39" s="46">
        <v>0</v>
      </c>
    </row>
    <row r="40" spans="1:10" ht="45" x14ac:dyDescent="0.2">
      <c r="A40" s="37" t="s">
        <v>43</v>
      </c>
      <c r="B40" s="38" t="s">
        <v>44</v>
      </c>
      <c r="C40" s="38" t="s">
        <v>45</v>
      </c>
      <c r="D40" s="39" t="s">
        <v>46</v>
      </c>
      <c r="E40" s="40" t="s">
        <v>102</v>
      </c>
      <c r="F40" s="8" t="s">
        <v>103</v>
      </c>
      <c r="G40" s="46">
        <f t="shared" ref="G40:G45" si="6">H40+I40</f>
        <v>-21997000</v>
      </c>
      <c r="H40" s="46">
        <v>-21997000</v>
      </c>
      <c r="I40" s="46">
        <v>0</v>
      </c>
      <c r="J40" s="46">
        <v>0</v>
      </c>
    </row>
    <row r="41" spans="1:10" ht="30" x14ac:dyDescent="0.2">
      <c r="A41" s="37" t="s">
        <v>43</v>
      </c>
      <c r="B41" s="38" t="s">
        <v>44</v>
      </c>
      <c r="C41" s="38" t="s">
        <v>45</v>
      </c>
      <c r="D41" s="39" t="s">
        <v>46</v>
      </c>
      <c r="E41" s="40" t="s">
        <v>107</v>
      </c>
      <c r="F41" s="8" t="s">
        <v>108</v>
      </c>
      <c r="G41" s="46">
        <f t="shared" si="6"/>
        <v>21997000</v>
      </c>
      <c r="H41" s="46">
        <v>21997000</v>
      </c>
      <c r="I41" s="46">
        <v>0</v>
      </c>
      <c r="J41" s="46">
        <v>0</v>
      </c>
    </row>
    <row r="42" spans="1:10" ht="45" x14ac:dyDescent="0.2">
      <c r="A42" s="37" t="s">
        <v>43</v>
      </c>
      <c r="B42" s="38" t="s">
        <v>44</v>
      </c>
      <c r="C42" s="38" t="s">
        <v>45</v>
      </c>
      <c r="D42" s="39" t="s">
        <v>46</v>
      </c>
      <c r="E42" s="40" t="s">
        <v>104</v>
      </c>
      <c r="F42" s="8" t="s">
        <v>105</v>
      </c>
      <c r="G42" s="46">
        <f t="shared" si="6"/>
        <v>-3359000</v>
      </c>
      <c r="H42" s="46">
        <v>-3359000</v>
      </c>
      <c r="I42" s="46">
        <v>0</v>
      </c>
      <c r="J42" s="46">
        <v>0</v>
      </c>
    </row>
    <row r="43" spans="1:10" ht="45" x14ac:dyDescent="0.2">
      <c r="A43" s="37" t="s">
        <v>43</v>
      </c>
      <c r="B43" s="38" t="s">
        <v>44</v>
      </c>
      <c r="C43" s="38" t="s">
        <v>45</v>
      </c>
      <c r="D43" s="39" t="s">
        <v>46</v>
      </c>
      <c r="E43" s="40" t="s">
        <v>104</v>
      </c>
      <c r="F43" s="8" t="s">
        <v>106</v>
      </c>
      <c r="G43" s="46">
        <f t="shared" si="6"/>
        <v>3359000</v>
      </c>
      <c r="H43" s="46">
        <v>3359000</v>
      </c>
      <c r="I43" s="46">
        <v>0</v>
      </c>
      <c r="J43" s="46">
        <v>0</v>
      </c>
    </row>
    <row r="44" spans="1:10" ht="60" x14ac:dyDescent="0.2">
      <c r="A44" s="37" t="s">
        <v>43</v>
      </c>
      <c r="B44" s="38" t="s">
        <v>44</v>
      </c>
      <c r="C44" s="38" t="s">
        <v>45</v>
      </c>
      <c r="D44" s="39" t="s">
        <v>46</v>
      </c>
      <c r="E44" s="40" t="s">
        <v>47</v>
      </c>
      <c r="F44" s="8" t="s">
        <v>48</v>
      </c>
      <c r="G44" s="46">
        <f t="shared" si="6"/>
        <v>-1500000</v>
      </c>
      <c r="H44" s="46">
        <v>-1500000</v>
      </c>
      <c r="I44" s="46">
        <v>0</v>
      </c>
      <c r="J44" s="46">
        <v>0</v>
      </c>
    </row>
    <row r="45" spans="1:10" ht="15.75" x14ac:dyDescent="0.2">
      <c r="A45" s="41" t="s">
        <v>49</v>
      </c>
      <c r="B45" s="42"/>
      <c r="C45" s="42"/>
      <c r="D45" s="43" t="s">
        <v>50</v>
      </c>
      <c r="E45" s="39"/>
      <c r="F45" s="8"/>
      <c r="G45" s="44">
        <f t="shared" si="6"/>
        <v>0</v>
      </c>
      <c r="H45" s="44">
        <f>SUM(H47:H48)</f>
        <v>0</v>
      </c>
      <c r="I45" s="44">
        <f t="shared" ref="I45:J45" si="7">SUM(I47:I48)</f>
        <v>0</v>
      </c>
      <c r="J45" s="44">
        <f t="shared" si="7"/>
        <v>0</v>
      </c>
    </row>
    <row r="46" spans="1:10" ht="15.75" x14ac:dyDescent="0.2">
      <c r="A46" s="41" t="s">
        <v>51</v>
      </c>
      <c r="B46" s="42"/>
      <c r="C46" s="42"/>
      <c r="D46" s="45" t="s">
        <v>50</v>
      </c>
      <c r="E46" s="39"/>
      <c r="F46" s="8"/>
      <c r="G46" s="44"/>
      <c r="H46" s="44"/>
      <c r="I46" s="44"/>
      <c r="J46" s="44"/>
    </row>
    <row r="47" spans="1:10" ht="60" x14ac:dyDescent="0.2">
      <c r="A47" s="37" t="s">
        <v>52</v>
      </c>
      <c r="B47" s="38" t="s">
        <v>53</v>
      </c>
      <c r="C47" s="38" t="s">
        <v>54</v>
      </c>
      <c r="D47" s="39" t="s">
        <v>55</v>
      </c>
      <c r="E47" s="39" t="s">
        <v>56</v>
      </c>
      <c r="F47" s="8" t="s">
        <v>57</v>
      </c>
      <c r="G47" s="46">
        <f>H47+I47</f>
        <v>-229700</v>
      </c>
      <c r="H47" s="46">
        <v>-229700</v>
      </c>
      <c r="I47" s="46">
        <v>0</v>
      </c>
      <c r="J47" s="46">
        <v>0</v>
      </c>
    </row>
    <row r="48" spans="1:10" ht="75" x14ac:dyDescent="0.2">
      <c r="A48" s="37" t="s">
        <v>52</v>
      </c>
      <c r="B48" s="38" t="s">
        <v>53</v>
      </c>
      <c r="C48" s="38" t="s">
        <v>54</v>
      </c>
      <c r="D48" s="39" t="s">
        <v>55</v>
      </c>
      <c r="E48" s="39" t="s">
        <v>58</v>
      </c>
      <c r="F48" s="8" t="s">
        <v>59</v>
      </c>
      <c r="G48" s="46">
        <f>H48+I48</f>
        <v>229700</v>
      </c>
      <c r="H48" s="46">
        <v>229700</v>
      </c>
      <c r="I48" s="46">
        <v>0</v>
      </c>
      <c r="J48" s="46">
        <v>0</v>
      </c>
    </row>
    <row r="49" spans="1:10" ht="15.75" x14ac:dyDescent="0.2">
      <c r="A49" s="41" t="s">
        <v>60</v>
      </c>
      <c r="B49" s="42"/>
      <c r="C49" s="42"/>
      <c r="D49" s="43" t="s">
        <v>61</v>
      </c>
      <c r="E49" s="39"/>
      <c r="F49" s="8"/>
      <c r="G49" s="44">
        <f>H49+I49</f>
        <v>0</v>
      </c>
      <c r="H49" s="44">
        <f>SUM(H51:H52)</f>
        <v>0</v>
      </c>
      <c r="I49" s="44">
        <f t="shared" ref="I49:J49" si="8">SUM(I51:I52)</f>
        <v>0</v>
      </c>
      <c r="J49" s="44">
        <f t="shared" si="8"/>
        <v>0</v>
      </c>
    </row>
    <row r="50" spans="1:10" ht="15.75" x14ac:dyDescent="0.2">
      <c r="A50" s="41" t="s">
        <v>62</v>
      </c>
      <c r="B50" s="42"/>
      <c r="C50" s="42"/>
      <c r="D50" s="45" t="s">
        <v>61</v>
      </c>
      <c r="E50" s="39"/>
      <c r="F50" s="8"/>
      <c r="G50" s="44"/>
      <c r="H50" s="44"/>
      <c r="I50" s="44"/>
      <c r="J50" s="44"/>
    </row>
    <row r="51" spans="1:10" ht="60" x14ac:dyDescent="0.2">
      <c r="A51" s="37" t="s">
        <v>63</v>
      </c>
      <c r="B51" s="38" t="s">
        <v>53</v>
      </c>
      <c r="C51" s="38" t="s">
        <v>54</v>
      </c>
      <c r="D51" s="39" t="s">
        <v>55</v>
      </c>
      <c r="E51" s="39" t="s">
        <v>56</v>
      </c>
      <c r="F51" s="8" t="s">
        <v>57</v>
      </c>
      <c r="G51" s="46">
        <f>H51+I51</f>
        <v>-212000</v>
      </c>
      <c r="H51" s="46">
        <v>-212000</v>
      </c>
      <c r="I51" s="46">
        <v>0</v>
      </c>
      <c r="J51" s="46">
        <v>0</v>
      </c>
    </row>
    <row r="52" spans="1:10" ht="75" x14ac:dyDescent="0.2">
      <c r="A52" s="37" t="s">
        <v>63</v>
      </c>
      <c r="B52" s="38" t="s">
        <v>53</v>
      </c>
      <c r="C52" s="38" t="s">
        <v>54</v>
      </c>
      <c r="D52" s="39" t="s">
        <v>55</v>
      </c>
      <c r="E52" s="39" t="s">
        <v>58</v>
      </c>
      <c r="F52" s="8" t="s">
        <v>59</v>
      </c>
      <c r="G52" s="46">
        <f>H52+I52</f>
        <v>212000</v>
      </c>
      <c r="H52" s="46">
        <v>212000</v>
      </c>
      <c r="I52" s="46">
        <v>0</v>
      </c>
      <c r="J52" s="46">
        <v>0</v>
      </c>
    </row>
    <row r="53" spans="1:10" ht="15.75" x14ac:dyDescent="0.2">
      <c r="A53" s="41" t="s">
        <v>64</v>
      </c>
      <c r="B53" s="42"/>
      <c r="C53" s="42"/>
      <c r="D53" s="43" t="s">
        <v>65</v>
      </c>
      <c r="E53" s="39"/>
      <c r="F53" s="8"/>
      <c r="G53" s="44">
        <f>H53+I53</f>
        <v>0</v>
      </c>
      <c r="H53" s="44">
        <f>SUM(H55:H56)</f>
        <v>0</v>
      </c>
      <c r="I53" s="44">
        <f t="shared" ref="I53:J53" si="9">SUM(I55:I56)</f>
        <v>0</v>
      </c>
      <c r="J53" s="44">
        <f t="shared" si="9"/>
        <v>0</v>
      </c>
    </row>
    <row r="54" spans="1:10" ht="15.75" x14ac:dyDescent="0.2">
      <c r="A54" s="41" t="s">
        <v>66</v>
      </c>
      <c r="B54" s="42"/>
      <c r="C54" s="42"/>
      <c r="D54" s="45" t="s">
        <v>65</v>
      </c>
      <c r="E54" s="39"/>
      <c r="F54" s="8"/>
      <c r="G54" s="44"/>
      <c r="H54" s="44"/>
      <c r="I54" s="44"/>
      <c r="J54" s="44"/>
    </row>
    <row r="55" spans="1:10" ht="60" x14ac:dyDescent="0.2">
      <c r="A55" s="37" t="s">
        <v>67</v>
      </c>
      <c r="B55" s="38" t="s">
        <v>53</v>
      </c>
      <c r="C55" s="38" t="s">
        <v>54</v>
      </c>
      <c r="D55" s="39" t="s">
        <v>68</v>
      </c>
      <c r="E55" s="39" t="s">
        <v>56</v>
      </c>
      <c r="F55" s="8" t="s">
        <v>57</v>
      </c>
      <c r="G55" s="46">
        <f>H55+I55</f>
        <v>-229700</v>
      </c>
      <c r="H55" s="46">
        <v>-229700</v>
      </c>
      <c r="I55" s="46">
        <v>0</v>
      </c>
      <c r="J55" s="46">
        <v>0</v>
      </c>
    </row>
    <row r="56" spans="1:10" ht="75" x14ac:dyDescent="0.2">
      <c r="A56" s="37" t="s">
        <v>67</v>
      </c>
      <c r="B56" s="38" t="s">
        <v>53</v>
      </c>
      <c r="C56" s="38" t="s">
        <v>54</v>
      </c>
      <c r="D56" s="39" t="s">
        <v>68</v>
      </c>
      <c r="E56" s="39" t="s">
        <v>58</v>
      </c>
      <c r="F56" s="8" t="s">
        <v>59</v>
      </c>
      <c r="G56" s="46">
        <f>H56+I56</f>
        <v>229700</v>
      </c>
      <c r="H56" s="46">
        <v>229700</v>
      </c>
      <c r="I56" s="46">
        <v>0</v>
      </c>
      <c r="J56" s="46">
        <v>0</v>
      </c>
    </row>
    <row r="57" spans="1:10" ht="15.75" x14ac:dyDescent="0.2">
      <c r="A57" s="41" t="s">
        <v>69</v>
      </c>
      <c r="B57" s="42"/>
      <c r="C57" s="42"/>
      <c r="D57" s="43" t="s">
        <v>70</v>
      </c>
      <c r="E57" s="39"/>
      <c r="F57" s="8"/>
      <c r="G57" s="44">
        <f>H57+I57</f>
        <v>0</v>
      </c>
      <c r="H57" s="44">
        <f>SUM(H59:H60)</f>
        <v>0</v>
      </c>
      <c r="I57" s="44">
        <f t="shared" ref="I57:J57" si="10">SUM(I59:I60)</f>
        <v>0</v>
      </c>
      <c r="J57" s="44">
        <f t="shared" si="10"/>
        <v>0</v>
      </c>
    </row>
    <row r="58" spans="1:10" ht="15.75" x14ac:dyDescent="0.2">
      <c r="A58" s="41" t="s">
        <v>71</v>
      </c>
      <c r="B58" s="42"/>
      <c r="C58" s="42"/>
      <c r="D58" s="45" t="s">
        <v>70</v>
      </c>
      <c r="E58" s="39"/>
      <c r="F58" s="8"/>
      <c r="G58" s="44"/>
      <c r="H58" s="44"/>
      <c r="I58" s="44"/>
      <c r="J58" s="44"/>
    </row>
    <row r="59" spans="1:10" ht="60" x14ac:dyDescent="0.2">
      <c r="A59" s="37" t="s">
        <v>72</v>
      </c>
      <c r="B59" s="38" t="s">
        <v>53</v>
      </c>
      <c r="C59" s="38" t="s">
        <v>54</v>
      </c>
      <c r="D59" s="39" t="s">
        <v>55</v>
      </c>
      <c r="E59" s="39" t="s">
        <v>56</v>
      </c>
      <c r="F59" s="8" t="s">
        <v>57</v>
      </c>
      <c r="G59" s="46">
        <f>H59+I59</f>
        <v>-390400</v>
      </c>
      <c r="H59" s="46">
        <v>-390400</v>
      </c>
      <c r="I59" s="46">
        <v>0</v>
      </c>
      <c r="J59" s="46">
        <v>0</v>
      </c>
    </row>
    <row r="60" spans="1:10" ht="75" x14ac:dyDescent="0.2">
      <c r="A60" s="37" t="s">
        <v>72</v>
      </c>
      <c r="B60" s="38" t="s">
        <v>53</v>
      </c>
      <c r="C60" s="38" t="s">
        <v>54</v>
      </c>
      <c r="D60" s="39" t="s">
        <v>55</v>
      </c>
      <c r="E60" s="39" t="s">
        <v>58</v>
      </c>
      <c r="F60" s="8" t="s">
        <v>59</v>
      </c>
      <c r="G60" s="46">
        <f>H60+I60</f>
        <v>390400</v>
      </c>
      <c r="H60" s="46">
        <v>390400</v>
      </c>
      <c r="I60" s="46">
        <v>0</v>
      </c>
      <c r="J60" s="46">
        <v>0</v>
      </c>
    </row>
    <row r="61" spans="1:10" ht="15.75" x14ac:dyDescent="0.2">
      <c r="A61" s="41" t="s">
        <v>87</v>
      </c>
      <c r="B61" s="42"/>
      <c r="C61" s="42"/>
      <c r="D61" s="43" t="s">
        <v>88</v>
      </c>
      <c r="E61" s="39"/>
      <c r="F61" s="8"/>
      <c r="G61" s="44">
        <f>H61+I61</f>
        <v>0</v>
      </c>
      <c r="H61" s="44">
        <f>SUM(H63:H64)</f>
        <v>0</v>
      </c>
      <c r="I61" s="44">
        <f t="shared" ref="I61:J61" si="11">SUM(I63:I64)</f>
        <v>0</v>
      </c>
      <c r="J61" s="44">
        <f t="shared" si="11"/>
        <v>0</v>
      </c>
    </row>
    <row r="62" spans="1:10" ht="15.75" x14ac:dyDescent="0.2">
      <c r="A62" s="41" t="s">
        <v>89</v>
      </c>
      <c r="B62" s="42"/>
      <c r="C62" s="42"/>
      <c r="D62" s="45" t="s">
        <v>88</v>
      </c>
      <c r="E62" s="39"/>
      <c r="F62" s="8"/>
      <c r="G62" s="44"/>
      <c r="H62" s="44"/>
      <c r="I62" s="44"/>
      <c r="J62" s="44"/>
    </row>
    <row r="63" spans="1:10" ht="60" x14ac:dyDescent="0.2">
      <c r="A63" s="37" t="s">
        <v>90</v>
      </c>
      <c r="B63" s="38" t="s">
        <v>53</v>
      </c>
      <c r="C63" s="38" t="s">
        <v>54</v>
      </c>
      <c r="D63" s="39" t="s">
        <v>55</v>
      </c>
      <c r="E63" s="39" t="s">
        <v>56</v>
      </c>
      <c r="F63" s="8" t="s">
        <v>57</v>
      </c>
      <c r="G63" s="46">
        <f>H63+I63</f>
        <v>-344500</v>
      </c>
      <c r="H63" s="46">
        <v>-344500</v>
      </c>
      <c r="I63" s="46">
        <v>0</v>
      </c>
      <c r="J63" s="46">
        <v>0</v>
      </c>
    </row>
    <row r="64" spans="1:10" ht="75" x14ac:dyDescent="0.2">
      <c r="A64" s="37" t="s">
        <v>90</v>
      </c>
      <c r="B64" s="38" t="s">
        <v>53</v>
      </c>
      <c r="C64" s="38" t="s">
        <v>54</v>
      </c>
      <c r="D64" s="39" t="s">
        <v>55</v>
      </c>
      <c r="E64" s="39" t="s">
        <v>58</v>
      </c>
      <c r="F64" s="8" t="s">
        <v>59</v>
      </c>
      <c r="G64" s="46">
        <f>H64+I64</f>
        <v>344500</v>
      </c>
      <c r="H64" s="46">
        <v>344500</v>
      </c>
      <c r="I64" s="46">
        <v>0</v>
      </c>
      <c r="J64" s="46">
        <v>0</v>
      </c>
    </row>
    <row r="65" spans="1:10" ht="15.75" x14ac:dyDescent="0.2">
      <c r="A65" s="41" t="s">
        <v>91</v>
      </c>
      <c r="B65" s="42"/>
      <c r="C65" s="42"/>
      <c r="D65" s="43" t="s">
        <v>92</v>
      </c>
      <c r="E65" s="39"/>
      <c r="F65" s="8"/>
      <c r="G65" s="44">
        <f>H65+I65</f>
        <v>0</v>
      </c>
      <c r="H65" s="44">
        <f>SUM(H67:H68)</f>
        <v>0</v>
      </c>
      <c r="I65" s="44">
        <f t="shared" ref="I65:J65" si="12">SUM(I67:I68)</f>
        <v>0</v>
      </c>
      <c r="J65" s="44">
        <f t="shared" si="12"/>
        <v>0</v>
      </c>
    </row>
    <row r="66" spans="1:10" ht="15.75" x14ac:dyDescent="0.2">
      <c r="A66" s="41" t="s">
        <v>93</v>
      </c>
      <c r="B66" s="42"/>
      <c r="C66" s="42"/>
      <c r="D66" s="45" t="s">
        <v>92</v>
      </c>
      <c r="E66" s="39"/>
      <c r="F66" s="8"/>
      <c r="G66" s="44"/>
      <c r="H66" s="44"/>
      <c r="I66" s="44"/>
      <c r="J66" s="44"/>
    </row>
    <row r="67" spans="1:10" ht="60" x14ac:dyDescent="0.2">
      <c r="A67" s="37" t="s">
        <v>94</v>
      </c>
      <c r="B67" s="38" t="s">
        <v>53</v>
      </c>
      <c r="C67" s="38" t="s">
        <v>54</v>
      </c>
      <c r="D67" s="40" t="s">
        <v>55</v>
      </c>
      <c r="E67" s="39" t="s">
        <v>56</v>
      </c>
      <c r="F67" s="8" t="s">
        <v>57</v>
      </c>
      <c r="G67" s="46">
        <f>H67+I67</f>
        <v>-593700</v>
      </c>
      <c r="H67" s="46">
        <v>-593700</v>
      </c>
      <c r="I67" s="46">
        <v>0</v>
      </c>
      <c r="J67" s="46">
        <v>0</v>
      </c>
    </row>
    <row r="68" spans="1:10" ht="75" x14ac:dyDescent="0.2">
      <c r="A68" s="37" t="s">
        <v>94</v>
      </c>
      <c r="B68" s="38" t="s">
        <v>53</v>
      </c>
      <c r="C68" s="38" t="s">
        <v>54</v>
      </c>
      <c r="D68" s="40" t="s">
        <v>55</v>
      </c>
      <c r="E68" s="39" t="s">
        <v>58</v>
      </c>
      <c r="F68" s="8" t="s">
        <v>59</v>
      </c>
      <c r="G68" s="46">
        <f>H68+I68</f>
        <v>593700</v>
      </c>
      <c r="H68" s="46">
        <v>593700</v>
      </c>
      <c r="I68" s="46">
        <v>0</v>
      </c>
      <c r="J68" s="46">
        <v>0</v>
      </c>
    </row>
    <row r="69" spans="1:10" ht="15.75" x14ac:dyDescent="0.2">
      <c r="A69" s="8" t="s">
        <v>9</v>
      </c>
      <c r="B69" s="8" t="s">
        <v>9</v>
      </c>
      <c r="C69" s="77" t="s">
        <v>9</v>
      </c>
      <c r="D69" s="45" t="s">
        <v>13</v>
      </c>
      <c r="E69" s="80" t="s">
        <v>9</v>
      </c>
      <c r="F69" s="80" t="s">
        <v>9</v>
      </c>
      <c r="G69" s="44">
        <f>H69+I69</f>
        <v>163302793</v>
      </c>
      <c r="H69" s="44">
        <f>H15+H21+H36+H45+H49+H53+H57+H61+H65+H24+H28+H33</f>
        <v>-10209207</v>
      </c>
      <c r="I69" s="44">
        <f t="shared" ref="I69:J69" si="13">I15+I21+I36+I45+I49+I53+I57+I61+I65+I24+I28+I33</f>
        <v>173512000</v>
      </c>
      <c r="J69" s="44">
        <f t="shared" si="13"/>
        <v>173512000</v>
      </c>
    </row>
    <row r="70" spans="1:10" x14ac:dyDescent="0.2">
      <c r="G70" s="4"/>
      <c r="H70" s="18"/>
      <c r="I70" s="19"/>
    </row>
    <row r="71" spans="1:10" x14ac:dyDescent="0.2">
      <c r="H71" s="5"/>
      <c r="I71" s="19"/>
    </row>
    <row r="72" spans="1:10" ht="25.5" x14ac:dyDescent="0.35">
      <c r="A72" s="25" t="s">
        <v>32</v>
      </c>
      <c r="B72" s="25"/>
      <c r="C72" s="50"/>
      <c r="D72" s="50"/>
      <c r="E72" s="26"/>
      <c r="F72" s="27" t="s">
        <v>15</v>
      </c>
      <c r="G72" s="28" t="s">
        <v>33</v>
      </c>
      <c r="I72" s="21"/>
      <c r="J72" s="22"/>
    </row>
    <row r="73" spans="1:10" ht="18" customHeight="1" x14ac:dyDescent="0.35">
      <c r="A73" s="29"/>
      <c r="B73" s="29"/>
      <c r="C73" s="29"/>
      <c r="D73" s="30"/>
      <c r="E73" s="31"/>
      <c r="F73" s="31"/>
      <c r="G73" s="32"/>
      <c r="I73" s="23"/>
      <c r="J73" s="22"/>
    </row>
    <row r="74" spans="1:10" ht="25.5" x14ac:dyDescent="0.35">
      <c r="A74" s="33" t="s">
        <v>16</v>
      </c>
      <c r="B74" s="34"/>
      <c r="C74" s="34"/>
      <c r="D74" s="34"/>
      <c r="E74" s="32"/>
      <c r="F74" s="32"/>
      <c r="G74" s="32"/>
      <c r="I74" s="24"/>
      <c r="J74" s="24"/>
    </row>
    <row r="75" spans="1:10" ht="25.5" x14ac:dyDescent="0.35">
      <c r="A75" s="34" t="s">
        <v>4</v>
      </c>
      <c r="B75" s="34"/>
      <c r="C75" s="34"/>
      <c r="D75" s="34"/>
      <c r="E75" s="32"/>
      <c r="F75" s="35" t="s">
        <v>17</v>
      </c>
      <c r="G75" s="28" t="s">
        <v>5</v>
      </c>
      <c r="I75" s="24"/>
      <c r="J75" s="24"/>
    </row>
    <row r="76" spans="1:10" ht="16.5" customHeight="1" x14ac:dyDescent="0.35">
      <c r="A76" s="34"/>
      <c r="B76" s="34"/>
      <c r="C76" s="34"/>
      <c r="D76" s="34"/>
      <c r="E76" s="32"/>
      <c r="F76" s="32"/>
      <c r="G76" s="32"/>
      <c r="I76" s="24"/>
      <c r="J76" s="24"/>
    </row>
    <row r="77" spans="1:10" ht="25.5" x14ac:dyDescent="0.35">
      <c r="A77" s="49" t="s">
        <v>6</v>
      </c>
      <c r="B77" s="49"/>
      <c r="C77" s="49"/>
      <c r="D77" s="49"/>
      <c r="E77" s="32"/>
      <c r="F77" s="32"/>
      <c r="G77" s="32"/>
      <c r="I77" s="24"/>
      <c r="J77" s="24"/>
    </row>
    <row r="78" spans="1:10" ht="25.5" x14ac:dyDescent="0.35">
      <c r="A78" s="36" t="s">
        <v>18</v>
      </c>
      <c r="B78" s="36"/>
      <c r="C78" s="36"/>
      <c r="D78" s="36"/>
      <c r="E78" s="32"/>
      <c r="F78" s="35" t="s">
        <v>19</v>
      </c>
      <c r="G78" s="28" t="s">
        <v>7</v>
      </c>
      <c r="I78" s="24"/>
      <c r="J78" s="24"/>
    </row>
    <row r="79" spans="1:10" ht="18" x14ac:dyDescent="0.25">
      <c r="A79" s="3"/>
      <c r="B79" s="3"/>
      <c r="C79" s="3"/>
      <c r="D79" s="3"/>
      <c r="F79" s="3"/>
      <c r="G79" s="3"/>
      <c r="H79" s="3"/>
      <c r="I79" s="3"/>
      <c r="J79" s="3"/>
    </row>
    <row r="80" spans="1:10" ht="23.25" x14ac:dyDescent="0.25">
      <c r="A80" s="48" t="s">
        <v>137</v>
      </c>
      <c r="B80" s="3"/>
      <c r="C80" s="3"/>
      <c r="D80" s="3"/>
      <c r="F80" s="3"/>
      <c r="G80" s="20"/>
      <c r="H80" s="3"/>
      <c r="I80" s="3"/>
      <c r="J80" s="20"/>
    </row>
    <row r="81" spans="1:9" ht="18" x14ac:dyDescent="0.25">
      <c r="A81" s="3"/>
      <c r="G81" s="4"/>
      <c r="H81" s="5"/>
    </row>
    <row r="82" spans="1:9" x14ac:dyDescent="0.2">
      <c r="G82" s="4"/>
    </row>
    <row r="83" spans="1:9" x14ac:dyDescent="0.2">
      <c r="H83" s="19"/>
      <c r="I83" s="19"/>
    </row>
    <row r="85" spans="1:9" x14ac:dyDescent="0.2">
      <c r="H85" s="18"/>
    </row>
    <row r="86" spans="1:9" x14ac:dyDescent="0.2">
      <c r="H86" s="19"/>
    </row>
    <row r="87" spans="1:9" x14ac:dyDescent="0.2">
      <c r="C87" s="1" t="s">
        <v>14</v>
      </c>
      <c r="H87" s="19"/>
    </row>
    <row r="89" spans="1:9" x14ac:dyDescent="0.2">
      <c r="I89" s="19"/>
    </row>
  </sheetData>
  <mergeCells count="17">
    <mergeCell ref="F12:F13"/>
    <mergeCell ref="A12:A13"/>
    <mergeCell ref="B12:B13"/>
    <mergeCell ref="C12:C13"/>
    <mergeCell ref="D12:D13"/>
    <mergeCell ref="E12:E13"/>
    <mergeCell ref="G1:J1"/>
    <mergeCell ref="G3:J3"/>
    <mergeCell ref="G12:G13"/>
    <mergeCell ref="H12:H13"/>
    <mergeCell ref="I12:J12"/>
    <mergeCell ref="G2:J2"/>
    <mergeCell ref="A10:C10"/>
    <mergeCell ref="G4:J4"/>
    <mergeCell ref="G5:J5"/>
    <mergeCell ref="A7:J7"/>
    <mergeCell ref="A9:C9"/>
  </mergeCells>
  <printOptions horizontalCentered="1"/>
  <pageMargins left="0.19685039370078741" right="0.19685039370078741" top="1.3779527559055118" bottom="0.39370078740157483" header="0.39370078740157483" footer="0.39370078740157483"/>
  <pageSetup paperSize="9" scale="52" firstPageNumber="11" orientation="landscape" useFirstPageNumber="1" r:id="rId1"/>
  <headerFooter>
    <oddHeader>&amp;C&amp;P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55BFFA3BE492449F26975E0B8E063C" ma:contentTypeVersion="11" ma:contentTypeDescription="Створення нового документа." ma:contentTypeScope="" ma:versionID="77d0f271566409cc26217036b5407d4b">
  <xsd:schema xmlns:xsd="http://www.w3.org/2001/XMLSchema" xmlns:xs="http://www.w3.org/2001/XMLSchema" xmlns:p="http://schemas.microsoft.com/office/2006/metadata/properties" xmlns:ns2="a4917ab7-37e8-4443-aef6-e3f4ea2db8b6" xmlns:ns3="56b8d2b0-cf23-4afa-88f3-419d7659e6b1" targetNamespace="http://schemas.microsoft.com/office/2006/metadata/properties" ma:root="true" ma:fieldsID="a42d3120d9c45283f881c63d4fcf8acb" ns2:_="" ns3:_="">
    <xsd:import namespace="a4917ab7-37e8-4443-aef6-e3f4ea2db8b6"/>
    <xsd:import namespace="56b8d2b0-cf23-4afa-88f3-419d7659e6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17ab7-37e8-4443-aef6-e3f4ea2db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22b355bb-cffc-47a1-83db-275e32157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8d2b0-cf23-4afa-88f3-419d7659e6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68e5b0-f8ff-4546-a188-96a506c73f52}" ma:internalName="TaxCatchAll" ma:showField="CatchAllData" ma:web="56b8d2b0-cf23-4afa-88f3-419d7659e6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a4917ab7-37e8-4443-aef6-e3f4ea2db8b6">
      <Terms xmlns="http://schemas.microsoft.com/office/infopath/2007/PartnerControls"/>
    </lcf76f155ced4ddcb4097134ff3c332f>
    <TaxCatchAll xmlns="56b8d2b0-cf23-4afa-88f3-419d7659e6b1" xsi:nil="true"/>
  </documentManagement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38C940-12D1-4259-B2FA-7AA615750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917ab7-37e8-4443-aef6-e3f4ea2db8b6"/>
    <ds:schemaRef ds:uri="56b8d2b0-cf23-4afa-88f3-419d7659e6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EC7708-DB02-406E-9528-289F73A0D2C0}">
  <ds:schemaRefs>
    <ds:schemaRef ds:uri="http://purl.org/dc/dcmitype/"/>
    <ds:schemaRef ds:uri="http://www.w3.org/XML/1998/namespace"/>
    <ds:schemaRef ds:uri="a4917ab7-37e8-4443-aef6-e3f4ea2db8b6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56b8d2b0-cf23-4afa-88f3-419d7659e6b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7</vt:lpstr>
      <vt:lpstr>'Додаток 7'!Область_друку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Качаєнко Олена Андріївна</dc:creator>
  <cp:keywords/>
  <dc:description/>
  <cp:lastModifiedBy>user</cp:lastModifiedBy>
  <cp:revision/>
  <cp:lastPrinted>2024-07-25T07:32:44Z</cp:lastPrinted>
  <dcterms:created xsi:type="dcterms:W3CDTF">2014-01-17T10:52:16Z</dcterms:created>
  <dcterms:modified xsi:type="dcterms:W3CDTF">2024-07-25T07:32:47Z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0x0101009855BFFA3BE492449F26975E0B8E063C</vt:lpwstr>
  </property>
</Properties>
</file>