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Бюджет на 18.07 - 6358\Після сесії\"/>
    </mc:Choice>
  </mc:AlternateContent>
  <bookViews>
    <workbookView xWindow="0" yWindow="0" windowWidth="28800" windowHeight="12180" tabRatio="738"/>
  </bookViews>
  <sheets>
    <sheet name="Додаток 3" sheetId="26" r:id="rId1"/>
  </sheets>
  <definedNames>
    <definedName name="_xlnm.Print_Titles" localSheetId="0">'Додаток 3'!$14:$14</definedName>
    <definedName name="_xlnm.Print_Area" localSheetId="0">'Додаток 3'!$A$1:$P$67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26" l="1"/>
  <c r="F56" i="26" s="1"/>
  <c r="G38" i="26"/>
  <c r="G56" i="26" s="1"/>
  <c r="H38" i="26"/>
  <c r="H56" i="26" s="1"/>
  <c r="I38" i="26"/>
  <c r="J38" i="26"/>
  <c r="J56" i="26" s="1"/>
  <c r="M38" i="26"/>
  <c r="M56" i="26" s="1"/>
  <c r="N38" i="26"/>
  <c r="E38" i="26"/>
  <c r="E56" i="26" s="1"/>
  <c r="I56" i="26"/>
  <c r="N56" i="26"/>
  <c r="F43" i="26"/>
  <c r="G44" i="26"/>
  <c r="H44" i="26"/>
  <c r="I44" i="26"/>
  <c r="J44" i="26"/>
  <c r="M44" i="26"/>
  <c r="N44" i="26"/>
  <c r="E44" i="26"/>
  <c r="K46" i="26"/>
  <c r="K44" i="26" s="1"/>
  <c r="F46" i="26"/>
  <c r="F44" i="26" s="1"/>
  <c r="K43" i="26" l="1"/>
  <c r="K38" i="26" s="1"/>
  <c r="K56" i="26" s="1"/>
  <c r="O43" i="26"/>
  <c r="P43" i="26"/>
  <c r="P38" i="26" s="1"/>
  <c r="P56" i="26" s="1"/>
  <c r="O46" i="26"/>
  <c r="O44" i="26" s="1"/>
  <c r="P46" i="26"/>
  <c r="P44" i="26" s="1"/>
  <c r="L43" i="26" l="1"/>
  <c r="L38" i="26" s="1"/>
  <c r="O38" i="26"/>
  <c r="O56" i="26" s="1"/>
  <c r="L46" i="26"/>
  <c r="L44" i="26" s="1"/>
  <c r="L56" i="26" l="1"/>
  <c r="P37" i="26"/>
  <c r="K37" i="26"/>
  <c r="O37" i="26" s="1"/>
  <c r="F37" i="26"/>
  <c r="P36" i="26"/>
  <c r="N36" i="26"/>
  <c r="M36" i="26"/>
  <c r="J36" i="26"/>
  <c r="I36" i="26"/>
  <c r="H36" i="26"/>
  <c r="G36" i="26"/>
  <c r="F36" i="26"/>
  <c r="E36" i="26"/>
  <c r="P33" i="26"/>
  <c r="L33" i="26"/>
  <c r="F33" i="26"/>
  <c r="O28" i="26"/>
  <c r="J28" i="26" s="1"/>
  <c r="N27" i="26"/>
  <c r="M27" i="26"/>
  <c r="L27" i="26"/>
  <c r="K27" i="26"/>
  <c r="I27" i="26"/>
  <c r="H27" i="26"/>
  <c r="G27" i="26"/>
  <c r="F27" i="26"/>
  <c r="E27" i="26"/>
  <c r="O26" i="26"/>
  <c r="O25" i="26" s="1"/>
  <c r="N25" i="26"/>
  <c r="M25" i="26"/>
  <c r="L25" i="26"/>
  <c r="K25" i="26"/>
  <c r="I25" i="26"/>
  <c r="H25" i="26"/>
  <c r="G25" i="26"/>
  <c r="F25" i="26"/>
  <c r="E25" i="26"/>
  <c r="O24" i="26"/>
  <c r="J24" i="26" s="1"/>
  <c r="N23" i="26"/>
  <c r="M23" i="26"/>
  <c r="L23" i="26"/>
  <c r="K23" i="26"/>
  <c r="I23" i="26"/>
  <c r="H23" i="26"/>
  <c r="G23" i="26"/>
  <c r="F23" i="26"/>
  <c r="E23" i="26"/>
  <c r="P42" i="26"/>
  <c r="L42" i="26"/>
  <c r="F42" i="26"/>
  <c r="P41" i="26"/>
  <c r="L41" i="26"/>
  <c r="F41" i="26"/>
  <c r="O40" i="26"/>
  <c r="N40" i="26"/>
  <c r="M40" i="26"/>
  <c r="K40" i="26"/>
  <c r="J40" i="26"/>
  <c r="I40" i="26"/>
  <c r="H40" i="26"/>
  <c r="G40" i="26"/>
  <c r="E40" i="26"/>
  <c r="J35" i="26"/>
  <c r="L37" i="26" l="1"/>
  <c r="L36" i="26" s="1"/>
  <c r="O36" i="26"/>
  <c r="K36" i="26"/>
  <c r="I22" i="26"/>
  <c r="G22" i="26"/>
  <c r="M22" i="26"/>
  <c r="H22" i="26"/>
  <c r="E22" i="26"/>
  <c r="N22" i="26"/>
  <c r="F22" i="26"/>
  <c r="J26" i="26"/>
  <c r="L22" i="26"/>
  <c r="P40" i="26"/>
  <c r="L40" i="26"/>
  <c r="K22" i="26"/>
  <c r="J23" i="26"/>
  <c r="P24" i="26"/>
  <c r="P23" i="26" s="1"/>
  <c r="P28" i="26"/>
  <c r="P27" i="26" s="1"/>
  <c r="J27" i="26"/>
  <c r="O27" i="26"/>
  <c r="O23" i="26"/>
  <c r="F40" i="26"/>
  <c r="J25" i="26" l="1"/>
  <c r="J22" i="26" s="1"/>
  <c r="P26" i="26"/>
  <c r="P25" i="26" s="1"/>
  <c r="P22" i="26" s="1"/>
  <c r="O22" i="26"/>
  <c r="L55" i="26" l="1"/>
  <c r="L54" i="26" s="1"/>
  <c r="L52" i="26" s="1"/>
  <c r="P55" i="26"/>
  <c r="P54" i="26" s="1"/>
  <c r="P52" i="26" s="1"/>
  <c r="O54" i="26"/>
  <c r="O52" i="26" s="1"/>
  <c r="N54" i="26"/>
  <c r="N52" i="26" s="1"/>
  <c r="M54" i="26"/>
  <c r="M52" i="26" s="1"/>
  <c r="K54" i="26"/>
  <c r="K52" i="26" s="1"/>
  <c r="J54" i="26"/>
  <c r="J52" i="26" s="1"/>
  <c r="I54" i="26"/>
  <c r="I52" i="26" s="1"/>
  <c r="G54" i="26"/>
  <c r="G52" i="26" s="1"/>
  <c r="E54" i="26"/>
  <c r="E52" i="26" s="1"/>
  <c r="G47" i="26"/>
  <c r="H47" i="26"/>
  <c r="I47" i="26"/>
  <c r="J47" i="26"/>
  <c r="K47" i="26"/>
  <c r="M47" i="26"/>
  <c r="N47" i="26"/>
  <c r="O47" i="26"/>
  <c r="E47" i="26"/>
  <c r="L49" i="26"/>
  <c r="F49" i="26"/>
  <c r="P49" i="26"/>
  <c r="O29" i="26"/>
  <c r="O20" i="26" s="1"/>
  <c r="N29" i="26"/>
  <c r="N20" i="26" s="1"/>
  <c r="M29" i="26"/>
  <c r="M20" i="26" s="1"/>
  <c r="K29" i="26"/>
  <c r="K20" i="26" s="1"/>
  <c r="J29" i="26"/>
  <c r="J20" i="26" s="1"/>
  <c r="I29" i="26"/>
  <c r="I20" i="26" s="1"/>
  <c r="G29" i="26"/>
  <c r="G20" i="26" s="1"/>
  <c r="E29" i="26"/>
  <c r="E20" i="26" s="1"/>
  <c r="L30" i="26"/>
  <c r="L29" i="26" s="1"/>
  <c r="L20" i="26" s="1"/>
  <c r="P30" i="26"/>
  <c r="F55" i="26" l="1"/>
  <c r="F54" i="26" s="1"/>
  <c r="F52" i="26" s="1"/>
  <c r="H55" i="26"/>
  <c r="H54" i="26" s="1"/>
  <c r="H52" i="26" s="1"/>
  <c r="P29" i="26"/>
  <c r="P20" i="26" s="1"/>
  <c r="H30" i="26"/>
  <c r="F30" i="26"/>
  <c r="F29" i="26" l="1"/>
  <c r="F20" i="26" s="1"/>
  <c r="H29" i="26"/>
  <c r="H20" i="26" s="1"/>
  <c r="P35" i="26" l="1"/>
  <c r="F35" i="26"/>
  <c r="N34" i="26"/>
  <c r="N31" i="26" s="1"/>
  <c r="M34" i="26"/>
  <c r="M31" i="26" s="1"/>
  <c r="J34" i="26"/>
  <c r="J31" i="26" s="1"/>
  <c r="I34" i="26"/>
  <c r="I31" i="26" s="1"/>
  <c r="H34" i="26"/>
  <c r="H31" i="26" s="1"/>
  <c r="G34" i="26"/>
  <c r="G31" i="26" s="1"/>
  <c r="E34" i="26"/>
  <c r="E31" i="26" s="1"/>
  <c r="F34" i="26" l="1"/>
  <c r="F31" i="26" s="1"/>
  <c r="P34" i="26"/>
  <c r="P31" i="26" s="1"/>
  <c r="K35" i="26"/>
  <c r="O35" i="26" l="1"/>
  <c r="K34" i="26"/>
  <c r="K31" i="26" s="1"/>
  <c r="O34" i="26" l="1"/>
  <c r="O31" i="26" s="1"/>
  <c r="L35" i="26"/>
  <c r="L34" i="26" l="1"/>
  <c r="L31" i="26" s="1"/>
  <c r="P50" i="26" l="1"/>
  <c r="L50" i="26"/>
  <c r="F50" i="26"/>
  <c r="P51" i="26"/>
  <c r="L51" i="26"/>
  <c r="F51" i="26"/>
  <c r="F47" i="26" l="1"/>
  <c r="L47" i="26"/>
  <c r="P47" i="26"/>
  <c r="E18" i="26"/>
  <c r="F18" i="26" l="1"/>
  <c r="L18" i="26"/>
  <c r="P18" i="26" l="1"/>
  <c r="P19" i="26" l="1"/>
  <c r="P17" i="26" s="1"/>
  <c r="P15" i="26" s="1"/>
  <c r="L19" i="26"/>
  <c r="L17" i="26" s="1"/>
  <c r="L15" i="26" s="1"/>
  <c r="F19" i="26"/>
  <c r="F17" i="26" s="1"/>
  <c r="F15" i="26" s="1"/>
  <c r="O17" i="26"/>
  <c r="O15" i="26" s="1"/>
  <c r="M17" i="26"/>
  <c r="M15" i="26" s="1"/>
  <c r="K17" i="26"/>
  <c r="K15" i="26" s="1"/>
  <c r="J17" i="26"/>
  <c r="J15" i="26" s="1"/>
  <c r="I17" i="26"/>
  <c r="I15" i="26" s="1"/>
  <c r="H17" i="26"/>
  <c r="H15" i="26" s="1"/>
  <c r="G17" i="26"/>
  <c r="G15" i="26" s="1"/>
  <c r="E17" i="26"/>
  <c r="E15" i="26" s="1"/>
  <c r="N17" i="26"/>
  <c r="N15" i="26" s="1"/>
</calcChain>
</file>

<file path=xl/sharedStrings.xml><?xml version="1.0" encoding="utf-8"?>
<sst xmlns="http://schemas.openxmlformats.org/spreadsheetml/2006/main" count="153" uniqueCount="129">
  <si>
    <t>Загальний фонд</t>
  </si>
  <si>
    <t>Спеціальний фонд</t>
  </si>
  <si>
    <t>Разом</t>
  </si>
  <si>
    <t>Всього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</si>
  <si>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</si>
  <si>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</si>
  <si>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</si>
  <si>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</si>
  <si>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</si>
  <si>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у тому числі бюджет розвитку</t>
  </si>
  <si>
    <t>видатки 
розвитку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</si>
  <si>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</si>
  <si>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</si>
  <si>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</si>
  <si>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</si>
  <si>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</si>
  <si>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Заступник директора департаменту фінансової</t>
  </si>
  <si>
    <t>Ліліана РИМАР</t>
  </si>
  <si>
    <t>Вікторія ДОВЖИК</t>
  </si>
  <si>
    <t xml:space="preserve">         Візи:</t>
  </si>
  <si>
    <t>Директор департаменту фінансової політики</t>
  </si>
  <si>
    <t>політики - начальник управління бюджету</t>
  </si>
  <si>
    <t>Зміни до розподілу видатків бюджету Львівської міської територіальної громади на 2024 рік</t>
  </si>
  <si>
    <t>(грн)</t>
  </si>
  <si>
    <t>2800000</t>
  </si>
  <si>
    <t>Департамент природних ресурсів, будівництва та розвитку громад</t>
  </si>
  <si>
    <t>2810000</t>
  </si>
  <si>
    <t xml:space="preserve">        Затверджено </t>
  </si>
  <si>
    <t>ухвалою міської ради</t>
  </si>
  <si>
    <t>від ______________ № _______</t>
  </si>
  <si>
    <t>Секретар ради</t>
  </si>
  <si>
    <t xml:space="preserve">              </t>
  </si>
  <si>
    <t>Маркіян ЛОПАЧАК</t>
  </si>
  <si>
    <t xml:space="preserve">           </t>
  </si>
  <si>
    <t xml:space="preserve">          </t>
  </si>
  <si>
    <t>0700000</t>
  </si>
  <si>
    <t>Управління охорони здоров'я</t>
  </si>
  <si>
    <t>0710000</t>
  </si>
  <si>
    <t>0712150</t>
  </si>
  <si>
    <t>2150</t>
  </si>
  <si>
    <t>Інші програми, заклади та заходи у сфері охорони здоров'я</t>
  </si>
  <si>
    <t>0712152</t>
  </si>
  <si>
    <t>2152</t>
  </si>
  <si>
    <t>0763</t>
  </si>
  <si>
    <t>Інші програми та заходи у сфері охорони здоров'я</t>
  </si>
  <si>
    <t xml:space="preserve"> - придбання медикаментів та перев’язувальних матеріалів</t>
  </si>
  <si>
    <t>2816090</t>
  </si>
  <si>
    <t>6090</t>
  </si>
  <si>
    <t>0640</t>
  </si>
  <si>
    <t>Інша діяльність у сфері житлово-комунального господарства</t>
  </si>
  <si>
    <t>2817130</t>
  </si>
  <si>
    <t>7130</t>
  </si>
  <si>
    <t>0421</t>
  </si>
  <si>
    <t>Здійснення заходів із землеустрою</t>
  </si>
  <si>
    <t>Департамент житлового господарства та інфраструктури</t>
  </si>
  <si>
    <t>1210000</t>
  </si>
  <si>
    <t>1217310</t>
  </si>
  <si>
    <t>7310</t>
  </si>
  <si>
    <t>0443</t>
  </si>
  <si>
    <t>Будівництво об'єктів житлово-комунального господарства</t>
  </si>
  <si>
    <t xml:space="preserve"> - Видатки бюджету розвитку</t>
  </si>
  <si>
    <t>0800000</t>
  </si>
  <si>
    <t>Управління соціального захисту</t>
  </si>
  <si>
    <t>0810000</t>
  </si>
  <si>
    <t>0813240</t>
  </si>
  <si>
    <t>3240</t>
  </si>
  <si>
    <t>Інші заклади та заходи</t>
  </si>
  <si>
    <t>0813241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</si>
  <si>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</si>
  <si>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</si>
  <si>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</si>
  <si>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2813230</t>
  </si>
  <si>
    <t>3230</t>
  </si>
  <si>
    <t>1070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</si>
  <si>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</si>
  <si>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3200000</t>
  </si>
  <si>
    <t>Департамент розвитку</t>
  </si>
  <si>
    <t>3210000</t>
  </si>
  <si>
    <t>3211090</t>
  </si>
  <si>
    <t>Підготовка кадрів закладами професійної (професійно-технічної) освіти та іншими закладами освіти</t>
  </si>
  <si>
    <t>3211091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</si>
  <si>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</si>
  <si>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</si>
  <si>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</si>
  <si>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 xml:space="preserve">                 Додаток 3</t>
  </si>
  <si>
    <t>1200000</t>
  </si>
  <si>
    <t>1900000</t>
  </si>
  <si>
    <t>Департамент міської мобільності та вуличної інфраструктури</t>
  </si>
  <si>
    <t>1910000</t>
  </si>
  <si>
    <t>1917440</t>
  </si>
  <si>
    <t>7440</t>
  </si>
  <si>
    <t>Утримання та розвиток транспортної інфраструктури</t>
  </si>
  <si>
    <t>1917442</t>
  </si>
  <si>
    <t>7442</t>
  </si>
  <si>
    <t>0456</t>
  </si>
  <si>
    <t>Утримання та розвиток інших об'єктів транспортної інфраструктури</t>
  </si>
  <si>
    <t>1917470</t>
  </si>
  <si>
    <t>7470</t>
  </si>
  <si>
    <t>Інша діяльність у сфері дорожнього господарства</t>
  </si>
  <si>
    <t>0813220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</si>
  <si>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</si>
  <si>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</si>
  <si>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0813221</t>
  </si>
  <si>
    <t>3221</t>
  </si>
  <si>
    <t>1060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</si>
  <si>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</si>
  <si>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у тому числі за рахунок субвенції з місцевого бюджету за рахунок відповідної субвенції з державного бюджету</t>
  </si>
  <si>
    <t>0813222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</si>
  <si>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</si>
  <si>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</si>
  <si>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</si>
  <si>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</si>
  <si>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</si>
  <si>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Член редакційної комісії</t>
  </si>
  <si>
    <t>1216030</t>
  </si>
  <si>
    <t>6030</t>
  </si>
  <si>
    <t>0620</t>
  </si>
  <si>
    <t>Організація благоустрою населених пунктів</t>
  </si>
  <si>
    <t>1217670</t>
  </si>
  <si>
    <t>7670</t>
  </si>
  <si>
    <t>0490</t>
  </si>
  <si>
    <t>Внески до статутного капіталу суб'єктів господарювання</t>
  </si>
  <si>
    <t xml:space="preserve"> - Внески до статутного капіталу ЛКП "Львівсвітло"</t>
  </si>
  <si>
    <t>2700000</t>
  </si>
  <si>
    <t>Департамент економічного розвитку</t>
  </si>
  <si>
    <t>2710000</t>
  </si>
  <si>
    <t>2717670</t>
  </si>
  <si>
    <t>Внески до статутного капіталу суб`єктів господарювання</t>
  </si>
  <si>
    <t>1917670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</si>
</sst>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р_._-;\-* #,##0.00_р_._-;_-* &quot;-&quot;??_р_._-;_-@_-"/>
  </numFmts>
  <fonts count="28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sz val="8"/>
      <name val="Arial"/>
      <family val="2"/>
      <charset val="204"/>
    </font>
    <font>
      <sz val="20"/>
      <name val="Arial"/>
      <family val="2"/>
      <charset val="204"/>
    </font>
    <font>
      <b/>
      <sz val="20"/>
      <name val="Arial"/>
      <family val="2"/>
      <charset val="204"/>
    </font>
    <font>
      <i/>
      <sz val="20"/>
      <name val="Arial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5"/>
      <name val="Arial"/>
      <family val="2"/>
      <charset val="204"/>
    </font>
    <font>
      <sz val="14"/>
      <name val="Arial"/>
      <family val="2"/>
      <charset val="204"/>
    </font>
    <font>
      <i/>
      <sz val="15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12" fillId="0" borderId="0" xfId="0" applyFont="1" applyAlignment="1">
      <alignment horizontal="center"/>
    </xf>
    <xf numFmtId="0" fontId="12" fillId="0" borderId="0" xfId="0" applyFont="1"/>
    <xf numFmtId="0" fontId="15" fillId="0" borderId="5" xfId="0" applyFont="1" applyBorder="1" applyAlignment="1">
      <alignment horizontal="center" vertical="center" wrapText="1"/>
    </xf>
    <xf numFmtId="3" fontId="12" fillId="0" borderId="0" xfId="0" applyNumberFormat="1" applyFont="1"/>
    <xf numFmtId="0" fontId="16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 vertical="top"/>
    </xf>
    <xf numFmtId="0" fontId="16" fillId="0" borderId="0" xfId="0" applyFont="1" applyAlignment="1">
      <alignment horizontal="center"/>
    </xf>
    <xf numFmtId="49" fontId="17" fillId="0" borderId="0" xfId="0" applyNumberFormat="1" applyFont="1" applyAlignment="1">
      <alignment horizontal="center" vertical="justify"/>
    </xf>
    <xf numFmtId="0" fontId="17" fillId="0" borderId="0" xfId="0" applyFont="1" applyAlignment="1">
      <alignment horizontal="left" wrapText="1"/>
    </xf>
    <xf numFmtId="1" fontId="14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20" fillId="0" borderId="0" xfId="0" applyFont="1"/>
    <xf numFmtId="3" fontId="20" fillId="0" borderId="0" xfId="0" applyNumberFormat="1" applyFont="1"/>
    <xf numFmtId="49" fontId="21" fillId="0" borderId="0" xfId="0" applyNumberFormat="1" applyFont="1" applyAlignment="1">
      <alignment horizontal="center" vertical="justify"/>
    </xf>
    <xf numFmtId="0" fontId="21" fillId="0" borderId="0" xfId="0" applyFont="1" applyAlignment="1">
      <alignment horizontal="left" wrapText="1"/>
    </xf>
    <xf numFmtId="3" fontId="21" fillId="0" borderId="0" xfId="0" applyNumberFormat="1" applyFont="1" applyAlignment="1">
      <alignment horizontal="right" vertical="top"/>
    </xf>
    <xf numFmtId="3" fontId="20" fillId="0" borderId="0" xfId="0" applyNumberFormat="1" applyFont="1" applyAlignment="1">
      <alignment horizontal="right" vertical="top"/>
    </xf>
    <xf numFmtId="0" fontId="20" fillId="0" borderId="0" xfId="50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right"/>
    </xf>
    <xf numFmtId="1" fontId="20" fillId="0" borderId="0" xfId="0" applyNumberFormat="1" applyFont="1" applyAlignment="1">
      <alignment vertical="center"/>
    </xf>
    <xf numFmtId="1" fontId="20" fillId="0" borderId="0" xfId="0" applyNumberFormat="1" applyFont="1" applyAlignment="1">
      <alignment horizontal="right" vertical="top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16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1" fontId="20" fillId="0" borderId="0" xfId="0" applyNumberFormat="1" applyFont="1"/>
    <xf numFmtId="0" fontId="20" fillId="0" borderId="0" xfId="50" applyFont="1" applyAlignment="1">
      <alignment horizontal="right" vertical="center"/>
    </xf>
    <xf numFmtId="1" fontId="22" fillId="0" borderId="0" xfId="0" applyNumberFormat="1" applyFont="1"/>
    <xf numFmtId="1" fontId="20" fillId="0" borderId="0" xfId="0" applyNumberFormat="1" applyFont="1" applyAlignment="1">
      <alignment vertical="top"/>
    </xf>
    <xf numFmtId="0" fontId="20" fillId="0" borderId="0" xfId="0" applyFont="1" applyAlignment="1">
      <alignment horizontal="center"/>
    </xf>
    <xf numFmtId="4" fontId="17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left"/>
    </xf>
    <xf numFmtId="164" fontId="22" fillId="0" borderId="0" xfId="0" applyNumberFormat="1" applyFont="1" applyAlignment="1">
      <alignment horizontal="center" vertical="center"/>
    </xf>
    <xf numFmtId="0" fontId="22" fillId="0" borderId="0" xfId="0" applyFont="1"/>
    <xf numFmtId="0" fontId="15" fillId="0" borderId="6" xfId="0" applyFont="1" applyBorder="1" applyAlignment="1">
      <alignment horizontal="center"/>
    </xf>
    <xf numFmtId="0" fontId="15" fillId="0" borderId="8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0" xfId="0" applyFont="1" applyBorder="1" applyAlignment="1">
      <alignment vertical="top"/>
    </xf>
    <xf numFmtId="0" fontId="12" fillId="0" borderId="9" xfId="0" applyFont="1" applyBorder="1" applyAlignment="1">
      <alignment vertical="top"/>
    </xf>
    <xf numFmtId="0" fontId="15" fillId="0" borderId="7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/>
    </xf>
    <xf numFmtId="0" fontId="23" fillId="0" borderId="0" xfId="0" applyFont="1" applyAlignment="1">
      <alignment horizontal="left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center"/>
    </xf>
    <xf numFmtId="2" fontId="23" fillId="0" borderId="0" xfId="0" applyNumberFormat="1" applyFont="1" applyAlignment="1">
      <alignment horizontal="left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49" fontId="17" fillId="0" borderId="10" xfId="0" applyNumberFormat="1" applyFont="1" applyBorder="1" applyAlignment="1">
      <alignment horizontal="center" vertical="top"/>
    </xf>
    <xf numFmtId="49" fontId="15" fillId="0" borderId="10" xfId="0" applyNumberFormat="1" applyFont="1" applyBorder="1" applyAlignment="1">
      <alignment horizontal="center" vertical="top"/>
    </xf>
    <xf numFmtId="0" fontId="17" fillId="0" borderId="11" xfId="0" applyFont="1" applyBorder="1" applyAlignment="1">
      <alignment horizontal="center" vertical="top" wrapText="1"/>
    </xf>
    <xf numFmtId="3" fontId="17" fillId="0" borderId="10" xfId="0" applyNumberFormat="1" applyFont="1" applyBorder="1" applyAlignment="1">
      <alignment horizontal="center" vertical="top"/>
    </xf>
    <xf numFmtId="0" fontId="17" fillId="0" borderId="11" xfId="0" applyFont="1" applyBorder="1" applyAlignment="1">
      <alignment horizontal="left" vertical="top" wrapText="1"/>
    </xf>
    <xf numFmtId="0" fontId="15" fillId="0" borderId="0" xfId="0" applyFont="1" applyAlignment="1">
      <alignment vertical="top" wrapText="1"/>
    </xf>
    <xf numFmtId="3" fontId="15" fillId="0" borderId="10" xfId="0" applyNumberFormat="1" applyFont="1" applyBorder="1" applyAlignment="1">
      <alignment horizontal="center" vertical="top"/>
    </xf>
    <xf numFmtId="49" fontId="24" fillId="0" borderId="10" xfId="0" applyNumberFormat="1" applyFont="1" applyBorder="1" applyAlignment="1">
      <alignment horizontal="center" vertical="top"/>
    </xf>
    <xf numFmtId="0" fontId="24" fillId="0" borderId="0" xfId="0" applyFont="1"/>
    <xf numFmtId="3" fontId="24" fillId="0" borderId="10" xfId="0" applyNumberFormat="1" applyFont="1" applyBorder="1" applyAlignment="1">
      <alignment horizontal="center" vertical="justify"/>
    </xf>
    <xf numFmtId="3" fontId="24" fillId="0" borderId="11" xfId="0" applyNumberFormat="1" applyFont="1" applyBorder="1" applyAlignment="1">
      <alignment horizontal="center" vertical="justify"/>
    </xf>
    <xf numFmtId="3" fontId="24" fillId="0" borderId="10" xfId="0" applyNumberFormat="1" applyFont="1" applyBorder="1" applyAlignment="1">
      <alignment horizontal="center" vertical="top"/>
    </xf>
    <xf numFmtId="4" fontId="17" fillId="0" borderId="11" xfId="0" applyNumberFormat="1" applyFont="1" applyBorder="1" applyAlignment="1">
      <alignment horizontal="center" vertical="top"/>
    </xf>
    <xf numFmtId="3" fontId="17" fillId="0" borderId="11" xfId="0" applyNumberFormat="1" applyFont="1" applyBorder="1" applyAlignment="1">
      <alignment horizontal="center" vertical="top"/>
    </xf>
    <xf numFmtId="4" fontId="15" fillId="0" borderId="11" xfId="0" applyNumberFormat="1" applyFont="1" applyBorder="1" applyAlignment="1">
      <alignment horizontal="center" vertical="top"/>
    </xf>
    <xf numFmtId="3" fontId="15" fillId="0" borderId="11" xfId="0" applyNumberFormat="1" applyFont="1" applyBorder="1" applyAlignment="1">
      <alignment horizontal="center" vertical="top"/>
    </xf>
    <xf numFmtId="0" fontId="24" fillId="0" borderId="0" xfId="0" applyFont="1" applyAlignment="1">
      <alignment vertical="top" wrapText="1"/>
    </xf>
    <xf numFmtId="3" fontId="24" fillId="0" borderId="10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justify"/>
    </xf>
    <xf numFmtId="49" fontId="15" fillId="0" borderId="15" xfId="0" applyNumberFormat="1" applyFont="1" applyBorder="1" applyAlignment="1">
      <alignment horizontal="center" vertical="justify"/>
    </xf>
    <xf numFmtId="0" fontId="15" fillId="0" borderId="10" xfId="0" applyFont="1" applyBorder="1" applyAlignment="1">
      <alignment vertical="top" wrapText="1"/>
    </xf>
    <xf numFmtId="49" fontId="24" fillId="0" borderId="10" xfId="0" applyNumberFormat="1" applyFont="1" applyBorder="1" applyAlignment="1">
      <alignment horizontal="center" vertical="justify"/>
    </xf>
    <xf numFmtId="0" fontId="24" fillId="0" borderId="11" xfId="0" applyFont="1" applyBorder="1" applyAlignment="1">
      <alignment vertical="top" wrapText="1"/>
    </xf>
    <xf numFmtId="4" fontId="24" fillId="0" borderId="10" xfId="0" applyNumberFormat="1" applyFont="1" applyBorder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3" fontId="24" fillId="0" borderId="11" xfId="0" applyNumberFormat="1" applyFont="1" applyBorder="1" applyAlignment="1">
      <alignment horizontal="center" vertical="top"/>
    </xf>
    <xf numFmtId="0" fontId="15" fillId="0" borderId="0" xfId="0" applyFont="1" applyAlignment="1">
      <alignment vertical="top"/>
    </xf>
    <xf numFmtId="4" fontId="17" fillId="0" borderId="10" xfId="0" applyNumberFormat="1" applyFont="1" applyBorder="1" applyAlignment="1">
      <alignment horizontal="center" vertical="top"/>
    </xf>
    <xf numFmtId="49" fontId="15" fillId="23" borderId="10" xfId="0" applyNumberFormat="1" applyFont="1" applyFill="1" applyBorder="1" applyAlignment="1">
      <alignment horizontal="center" vertical="top"/>
    </xf>
    <xf numFmtId="0" fontId="15" fillId="23" borderId="0" xfId="0" applyFont="1" applyFill="1" applyAlignment="1">
      <alignment vertical="top" wrapText="1"/>
    </xf>
    <xf numFmtId="3" fontId="15" fillId="0" borderId="10" xfId="0" applyNumberFormat="1" applyFont="1" applyBorder="1" applyAlignment="1">
      <alignment horizontal="center" vertical="justify"/>
    </xf>
    <xf numFmtId="3" fontId="15" fillId="0" borderId="11" xfId="0" applyNumberFormat="1" applyFont="1" applyBorder="1" applyAlignment="1">
      <alignment horizontal="center" vertical="justify"/>
    </xf>
    <xf numFmtId="0" fontId="15" fillId="0" borderId="11" xfId="0" applyFont="1" applyBorder="1" applyAlignment="1">
      <alignment vertical="top" wrapText="1"/>
    </xf>
    <xf numFmtId="4" fontId="15" fillId="0" borderId="10" xfId="0" applyNumberFormat="1" applyFont="1" applyBorder="1" applyAlignment="1">
      <alignment horizontal="center" vertical="top"/>
    </xf>
    <xf numFmtId="49" fontId="17" fillId="0" borderId="5" xfId="0" applyNumberFormat="1" applyFont="1" applyBorder="1" applyAlignment="1">
      <alignment horizontal="center" vertical="top"/>
    </xf>
    <xf numFmtId="0" fontId="17" fillId="0" borderId="12" xfId="0" applyFont="1" applyBorder="1" applyAlignment="1">
      <alignment horizontal="left" vertical="top" wrapText="1"/>
    </xf>
    <xf numFmtId="3" fontId="17" fillId="0" borderId="5" xfId="0" applyNumberFormat="1" applyFont="1" applyBorder="1" applyAlignment="1">
      <alignment horizontal="center" vertical="top"/>
    </xf>
    <xf numFmtId="0" fontId="25" fillId="0" borderId="0" xfId="0" applyFont="1" applyAlignment="1">
      <alignment horizontal="left" vertical="center"/>
    </xf>
    <xf numFmtId="4" fontId="26" fillId="0" borderId="0" xfId="0" applyNumberFormat="1" applyFont="1"/>
    <xf numFmtId="2" fontId="26" fillId="0" borderId="0" xfId="0" applyNumberFormat="1" applyFont="1"/>
    <xf numFmtId="1" fontId="27" fillId="0" borderId="0" xfId="0" applyNumberFormat="1" applyFont="1"/>
    <xf numFmtId="1" fontId="25" fillId="0" borderId="0" xfId="0" applyNumberFormat="1" applyFont="1"/>
    <xf numFmtId="0" fontId="25" fillId="0" borderId="0" xfId="0" applyFont="1"/>
    <xf numFmtId="1" fontId="25" fillId="0" borderId="0" xfId="0" applyNumberFormat="1" applyFont="1" applyAlignment="1">
      <alignment vertical="top"/>
    </xf>
    <xf numFmtId="0" fontId="15" fillId="0" borderId="0" xfId="0" applyFont="1"/>
    <xf numFmtId="4" fontId="15" fillId="0" borderId="0" xfId="0" applyNumberFormat="1" applyFont="1"/>
    <xf numFmtId="4" fontId="12" fillId="0" borderId="0" xfId="0" applyNumberFormat="1" applyFont="1"/>
    <xf numFmtId="3" fontId="15" fillId="0" borderId="0" xfId="0" applyNumberFormat="1" applyFont="1"/>
  </cellXfs>
  <cellStyles count="66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28" xfId="61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8"/>
    <cellStyle name="Финансовый 2 2" xfId="63"/>
    <cellStyle name="Финансовый 2 2 2" xfId="59"/>
    <cellStyle name="Финансовый 2 2 2 2" xfId="64"/>
    <cellStyle name="Фінансовий 2" xfId="60"/>
    <cellStyle name="Фінансовий 2 2" xfId="65"/>
    <cellStyle name="Фінансовий 3" xfId="57"/>
    <cellStyle name="Фінансовий 3 2" xfId="6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8000"/>
      <color rgb="FF99FF33"/>
      <color rgb="FFFFCC99"/>
      <color rgb="FFCC00FF"/>
      <color rgb="FF53E04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abSelected="1" view="pageBreakPreview" topLeftCell="A19" zoomScale="85" zoomScaleNormal="85" zoomScaleSheetLayoutView="85" workbookViewId="0">
      <selection sqref="A1:XFD1048576"/>
    </sheetView>
  </sheetViews>
  <sheetFormatPr defaultColWidth="9.1640625" defaultRowHeight="12.75" x14ac:dyDescent="0.2"/>
  <cols>
    <col min="1" max="2" width="13.83203125" style="2" customWidth="1"/>
    <col min="3" max="3" width="15.83203125" style="2" customWidth="1"/>
    <col min="4" max="4" width="84.33203125" style="2" customWidth="1"/>
    <col min="5" max="5" width="21.83203125" style="2" customWidth="1"/>
    <col min="6" max="6" width="21.5" style="2" customWidth="1"/>
    <col min="7" max="7" width="20.6640625" style="2" customWidth="1"/>
    <col min="8" max="8" width="19" style="2" customWidth="1"/>
    <col min="9" max="9" width="12.6640625" style="2" customWidth="1"/>
    <col min="10" max="10" width="18.33203125" style="2" customWidth="1"/>
    <col min="11" max="11" width="17.5" style="2" customWidth="1"/>
    <col min="12" max="12" width="16.1640625" style="2" customWidth="1"/>
    <col min="13" max="13" width="14.5" style="2" customWidth="1"/>
    <col min="14" max="14" width="13.83203125" style="2" customWidth="1"/>
    <col min="15" max="15" width="18" style="2" customWidth="1"/>
    <col min="16" max="16" width="21.6640625" style="2" customWidth="1"/>
    <col min="17" max="17" width="23.6640625" style="4" customWidth="1"/>
    <col min="18" max="18" width="21.83203125" style="2" customWidth="1"/>
    <col min="19" max="19" width="19.1640625" style="2" customWidth="1"/>
    <col min="20" max="20" width="16.1640625" style="2" customWidth="1"/>
    <col min="21" max="16384" width="9.1640625" style="2"/>
  </cols>
  <sheetData>
    <row r="1" spans="1:17" s="13" customFormat="1" ht="31.15" customHeight="1" x14ac:dyDescent="0.35">
      <c r="M1" s="52" t="s">
        <v>84</v>
      </c>
      <c r="N1" s="52"/>
      <c r="O1" s="52"/>
      <c r="P1" s="52"/>
      <c r="Q1" s="14"/>
    </row>
    <row r="2" spans="1:17" s="13" customFormat="1" ht="25.5" x14ac:dyDescent="0.35">
      <c r="M2" s="56" t="s">
        <v>27</v>
      </c>
      <c r="N2" s="56"/>
      <c r="O2" s="56"/>
      <c r="P2" s="56"/>
      <c r="Q2" s="14"/>
    </row>
    <row r="3" spans="1:17" s="13" customFormat="1" ht="28.15" customHeight="1" x14ac:dyDescent="0.35">
      <c r="C3" s="21"/>
      <c r="D3" s="21"/>
      <c r="E3" s="21"/>
      <c r="F3" s="21"/>
      <c r="G3" s="21"/>
      <c r="H3" s="21"/>
      <c r="I3" s="21"/>
      <c r="J3" s="21"/>
      <c r="K3" s="21"/>
      <c r="L3" s="21"/>
      <c r="M3" s="53" t="s">
        <v>28</v>
      </c>
      <c r="N3" s="53"/>
      <c r="O3" s="53"/>
      <c r="P3" s="53"/>
      <c r="Q3" s="14"/>
    </row>
    <row r="4" spans="1:17" s="13" customFormat="1" ht="36" customHeight="1" x14ac:dyDescent="0.35">
      <c r="C4" s="21"/>
      <c r="D4" s="21"/>
      <c r="E4" s="21"/>
      <c r="F4" s="21"/>
      <c r="G4" s="21"/>
      <c r="H4" s="21"/>
      <c r="I4" s="21"/>
      <c r="J4" s="21"/>
      <c r="K4" s="21"/>
      <c r="L4" s="21"/>
      <c r="M4" s="54" t="s">
        <v>29</v>
      </c>
      <c r="N4" s="54"/>
      <c r="O4" s="54"/>
      <c r="P4" s="54"/>
      <c r="Q4" s="14"/>
    </row>
    <row r="5" spans="1:17" s="13" customFormat="1" ht="40.9" customHeight="1" x14ac:dyDescent="0.35">
      <c r="C5" s="21"/>
      <c r="D5" s="21"/>
      <c r="E5" s="21"/>
      <c r="F5" s="21"/>
      <c r="G5" s="21"/>
      <c r="H5" s="21"/>
      <c r="I5" s="21"/>
      <c r="J5" s="21"/>
      <c r="K5" s="21"/>
      <c r="L5" s="21"/>
      <c r="M5" s="57"/>
      <c r="N5" s="36"/>
      <c r="O5" s="36"/>
      <c r="P5" s="36"/>
      <c r="Q5" s="14"/>
    </row>
    <row r="6" spans="1:17" s="13" customFormat="1" ht="30.75" customHeight="1" x14ac:dyDescent="0.35">
      <c r="A6" s="58" t="s">
        <v>22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14"/>
    </row>
    <row r="7" spans="1:17" ht="20.45" customHeight="1" x14ac:dyDescent="0.2">
      <c r="A7" s="55">
        <v>1356300000</v>
      </c>
      <c r="B7" s="55"/>
      <c r="C7" s="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7" ht="18" customHeight="1" x14ac:dyDescent="0.2">
      <c r="A8" s="51" t="s">
        <v>11</v>
      </c>
      <c r="B8" s="5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7" ht="16.899999999999999" customHeight="1" x14ac:dyDescent="0.25">
      <c r="A9" s="5"/>
      <c r="B9" s="6"/>
      <c r="C9" s="6"/>
      <c r="D9" s="6"/>
      <c r="E9" s="6"/>
      <c r="F9" s="6"/>
      <c r="G9" s="7"/>
      <c r="H9" s="6"/>
      <c r="I9" s="6"/>
      <c r="J9" s="8"/>
      <c r="K9" s="1"/>
      <c r="L9" s="1"/>
      <c r="M9" s="1"/>
      <c r="N9" s="1"/>
      <c r="O9" s="1"/>
      <c r="P9" s="39" t="s">
        <v>23</v>
      </c>
    </row>
    <row r="10" spans="1:17" ht="18.75" customHeight="1" x14ac:dyDescent="0.2">
      <c r="A10" s="50" t="s">
        <v>12</v>
      </c>
      <c r="B10" s="50" t="s">
        <v>13</v>
      </c>
      <c r="C10" s="50" t="s">
        <v>14</v>
      </c>
      <c r="D10" s="43" t="s">
        <v>15</v>
      </c>
      <c r="E10" s="48" t="s">
        <v>0</v>
      </c>
      <c r="F10" s="49"/>
      <c r="G10" s="49"/>
      <c r="H10" s="49"/>
      <c r="I10" s="45"/>
      <c r="J10" s="48" t="s">
        <v>1</v>
      </c>
      <c r="K10" s="49"/>
      <c r="L10" s="49"/>
      <c r="M10" s="49"/>
      <c r="N10" s="49"/>
      <c r="O10" s="45"/>
      <c r="P10" s="40" t="s">
        <v>2</v>
      </c>
    </row>
    <row r="11" spans="1:17" ht="17.25" customHeight="1" x14ac:dyDescent="0.2">
      <c r="A11" s="41"/>
      <c r="B11" s="41"/>
      <c r="C11" s="41"/>
      <c r="D11" s="41"/>
      <c r="E11" s="43" t="s">
        <v>3</v>
      </c>
      <c r="F11" s="43" t="s">
        <v>4</v>
      </c>
      <c r="G11" s="44" t="s">
        <v>5</v>
      </c>
      <c r="H11" s="45"/>
      <c r="I11" s="43" t="s">
        <v>6</v>
      </c>
      <c r="J11" s="43" t="s">
        <v>3</v>
      </c>
      <c r="K11" s="43" t="s">
        <v>9</v>
      </c>
      <c r="L11" s="43" t="s">
        <v>4</v>
      </c>
      <c r="M11" s="44" t="s">
        <v>5</v>
      </c>
      <c r="N11" s="45"/>
      <c r="O11" s="43" t="s">
        <v>10</v>
      </c>
      <c r="P11" s="41"/>
    </row>
    <row r="12" spans="1:17" ht="20.25" customHeight="1" x14ac:dyDescent="0.2">
      <c r="A12" s="41"/>
      <c r="B12" s="41"/>
      <c r="C12" s="41"/>
      <c r="D12" s="41"/>
      <c r="E12" s="41"/>
      <c r="F12" s="41"/>
      <c r="G12" s="43" t="s">
        <v>7</v>
      </c>
      <c r="H12" s="43" t="s">
        <v>8</v>
      </c>
      <c r="I12" s="41"/>
      <c r="J12" s="41"/>
      <c r="K12" s="46"/>
      <c r="L12" s="41"/>
      <c r="M12" s="43" t="s">
        <v>7</v>
      </c>
      <c r="N12" s="43" t="s">
        <v>8</v>
      </c>
      <c r="O12" s="41"/>
      <c r="P12" s="41"/>
    </row>
    <row r="13" spans="1:17" ht="22.9" customHeight="1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7"/>
      <c r="L13" s="42"/>
      <c r="M13" s="42"/>
      <c r="N13" s="42"/>
      <c r="O13" s="42"/>
      <c r="P13" s="42"/>
    </row>
    <row r="14" spans="1:17" ht="16.5" customHeight="1" x14ac:dyDescent="0.2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3">
        <v>8</v>
      </c>
      <c r="I14" s="3">
        <v>9</v>
      </c>
      <c r="J14" s="3">
        <v>10</v>
      </c>
      <c r="K14" s="3">
        <v>11</v>
      </c>
      <c r="L14" s="3">
        <v>12</v>
      </c>
      <c r="M14" s="3">
        <v>13</v>
      </c>
      <c r="N14" s="3">
        <v>14</v>
      </c>
      <c r="O14" s="3">
        <v>15</v>
      </c>
      <c r="P14" s="3">
        <v>16</v>
      </c>
    </row>
    <row r="15" spans="1:17" ht="15.75" x14ac:dyDescent="0.2">
      <c r="A15" s="59" t="s">
        <v>35</v>
      </c>
      <c r="B15" s="60"/>
      <c r="C15" s="59"/>
      <c r="D15" s="61" t="s">
        <v>36</v>
      </c>
      <c r="E15" s="62">
        <f>E17</f>
        <v>5000000</v>
      </c>
      <c r="F15" s="62">
        <f t="shared" ref="F15:P15" si="0">F17</f>
        <v>5000000</v>
      </c>
      <c r="G15" s="62">
        <f t="shared" si="0"/>
        <v>0</v>
      </c>
      <c r="H15" s="62">
        <f t="shared" si="0"/>
        <v>0</v>
      </c>
      <c r="I15" s="62">
        <f t="shared" si="0"/>
        <v>0</v>
      </c>
      <c r="J15" s="62">
        <f t="shared" si="0"/>
        <v>0</v>
      </c>
      <c r="K15" s="62">
        <f t="shared" si="0"/>
        <v>0</v>
      </c>
      <c r="L15" s="62">
        <f t="shared" si="0"/>
        <v>0</v>
      </c>
      <c r="M15" s="62">
        <f t="shared" si="0"/>
        <v>0</v>
      </c>
      <c r="N15" s="62">
        <f t="shared" si="0"/>
        <v>0</v>
      </c>
      <c r="O15" s="62">
        <f t="shared" si="0"/>
        <v>0</v>
      </c>
      <c r="P15" s="62">
        <f t="shared" si="0"/>
        <v>5000000</v>
      </c>
    </row>
    <row r="16" spans="1:17" ht="15.75" x14ac:dyDescent="0.2">
      <c r="A16" s="59" t="s">
        <v>37</v>
      </c>
      <c r="B16" s="60"/>
      <c r="C16" s="59"/>
      <c r="D16" s="63" t="s">
        <v>36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</row>
    <row r="17" spans="1:16" ht="15" x14ac:dyDescent="0.2">
      <c r="A17" s="60" t="s">
        <v>38</v>
      </c>
      <c r="B17" s="60" t="s">
        <v>39</v>
      </c>
      <c r="C17" s="60"/>
      <c r="D17" s="64" t="s">
        <v>40</v>
      </c>
      <c r="E17" s="65">
        <f>E18</f>
        <v>5000000</v>
      </c>
      <c r="F17" s="65">
        <f t="shared" ref="F17:P17" si="1">F18</f>
        <v>5000000</v>
      </c>
      <c r="G17" s="65">
        <f t="shared" si="1"/>
        <v>0</v>
      </c>
      <c r="H17" s="65">
        <f t="shared" si="1"/>
        <v>0</v>
      </c>
      <c r="I17" s="65">
        <f t="shared" si="1"/>
        <v>0</v>
      </c>
      <c r="J17" s="65">
        <f t="shared" si="1"/>
        <v>0</v>
      </c>
      <c r="K17" s="65">
        <f t="shared" si="1"/>
        <v>0</v>
      </c>
      <c r="L17" s="65">
        <f t="shared" si="1"/>
        <v>0</v>
      </c>
      <c r="M17" s="65">
        <f t="shared" si="1"/>
        <v>0</v>
      </c>
      <c r="N17" s="65">
        <f t="shared" si="1"/>
        <v>0</v>
      </c>
      <c r="O17" s="65">
        <f t="shared" si="1"/>
        <v>0</v>
      </c>
      <c r="P17" s="65">
        <f t="shared" si="1"/>
        <v>5000000</v>
      </c>
    </row>
    <row r="18" spans="1:16" ht="15" x14ac:dyDescent="0.2">
      <c r="A18" s="66" t="s">
        <v>41</v>
      </c>
      <c r="B18" s="66" t="s">
        <v>42</v>
      </c>
      <c r="C18" s="66" t="s">
        <v>43</v>
      </c>
      <c r="D18" s="67" t="s">
        <v>44</v>
      </c>
      <c r="E18" s="68">
        <f>5000000</f>
        <v>5000000</v>
      </c>
      <c r="F18" s="68">
        <f t="shared" ref="F18" si="2">E18-I18</f>
        <v>5000000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70">
        <f t="shared" ref="L18" si="3">J18-O18</f>
        <v>0</v>
      </c>
      <c r="M18" s="69">
        <v>0</v>
      </c>
      <c r="N18" s="69">
        <v>0</v>
      </c>
      <c r="O18" s="69">
        <v>0</v>
      </c>
      <c r="P18" s="68">
        <f t="shared" ref="P18" si="4">J18+E18</f>
        <v>5000000</v>
      </c>
    </row>
    <row r="19" spans="1:16" ht="15" x14ac:dyDescent="0.2">
      <c r="A19" s="66"/>
      <c r="B19" s="66"/>
      <c r="C19" s="66"/>
      <c r="D19" s="67" t="s">
        <v>45</v>
      </c>
      <c r="E19" s="68">
        <v>5000000</v>
      </c>
      <c r="F19" s="68">
        <f t="shared" ref="F19" si="5">E19-I19</f>
        <v>5000000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70">
        <f t="shared" ref="L19" si="6">J19-O19</f>
        <v>0</v>
      </c>
      <c r="M19" s="69">
        <v>0</v>
      </c>
      <c r="N19" s="69">
        <v>0</v>
      </c>
      <c r="O19" s="69">
        <v>0</v>
      </c>
      <c r="P19" s="68">
        <f t="shared" ref="P19" si="7">J19+E19</f>
        <v>5000000</v>
      </c>
    </row>
    <row r="20" spans="1:16" ht="15.75" x14ac:dyDescent="0.2">
      <c r="A20" s="59" t="s">
        <v>61</v>
      </c>
      <c r="B20" s="60"/>
      <c r="C20" s="59"/>
      <c r="D20" s="61" t="s">
        <v>62</v>
      </c>
      <c r="E20" s="71">
        <f>E29+E22</f>
        <v>148236.5</v>
      </c>
      <c r="F20" s="71">
        <f t="shared" ref="F20:P20" si="8">F29+F22</f>
        <v>148236.5</v>
      </c>
      <c r="G20" s="72">
        <f t="shared" si="8"/>
        <v>0</v>
      </c>
      <c r="H20" s="71">
        <f t="shared" si="8"/>
        <v>148236.5</v>
      </c>
      <c r="I20" s="72">
        <f t="shared" si="8"/>
        <v>0</v>
      </c>
      <c r="J20" s="72">
        <f t="shared" si="8"/>
        <v>156512471</v>
      </c>
      <c r="K20" s="72">
        <f t="shared" si="8"/>
        <v>156512471</v>
      </c>
      <c r="L20" s="72">
        <f t="shared" si="8"/>
        <v>0</v>
      </c>
      <c r="M20" s="72">
        <f t="shared" si="8"/>
        <v>0</v>
      </c>
      <c r="N20" s="72">
        <f t="shared" si="8"/>
        <v>0</v>
      </c>
      <c r="O20" s="72">
        <f t="shared" si="8"/>
        <v>156512471</v>
      </c>
      <c r="P20" s="71">
        <f t="shared" si="8"/>
        <v>156660707.5</v>
      </c>
    </row>
    <row r="21" spans="1:16" ht="15.75" x14ac:dyDescent="0.2">
      <c r="A21" s="59" t="s">
        <v>63</v>
      </c>
      <c r="B21" s="60"/>
      <c r="C21" s="59"/>
      <c r="D21" s="63" t="s">
        <v>62</v>
      </c>
      <c r="E21" s="73"/>
      <c r="F21" s="73"/>
      <c r="G21" s="74"/>
      <c r="H21" s="73"/>
      <c r="I21" s="74"/>
      <c r="J21" s="74"/>
      <c r="K21" s="74"/>
      <c r="L21" s="74"/>
      <c r="M21" s="74"/>
      <c r="N21" s="74"/>
      <c r="O21" s="74"/>
      <c r="P21" s="73"/>
    </row>
    <row r="22" spans="1:16" ht="30" x14ac:dyDescent="0.2">
      <c r="A22" s="60" t="s">
        <v>99</v>
      </c>
      <c r="B22" s="60" t="s">
        <v>100</v>
      </c>
      <c r="C22" s="60"/>
      <c r="D22" s="64" t="s">
        <v>101</v>
      </c>
      <c r="E22" s="65">
        <f>E23+E25+E27</f>
        <v>0</v>
      </c>
      <c r="F22" s="65">
        <f t="shared" ref="F22:P22" si="9">F23+F25+F27</f>
        <v>0</v>
      </c>
      <c r="G22" s="65">
        <f t="shared" si="9"/>
        <v>0</v>
      </c>
      <c r="H22" s="65">
        <f t="shared" si="9"/>
        <v>0</v>
      </c>
      <c r="I22" s="65">
        <f t="shared" si="9"/>
        <v>0</v>
      </c>
      <c r="J22" s="65">
        <f t="shared" si="9"/>
        <v>156512471</v>
      </c>
      <c r="K22" s="65">
        <f t="shared" si="9"/>
        <v>156512471</v>
      </c>
      <c r="L22" s="65">
        <f t="shared" si="9"/>
        <v>0</v>
      </c>
      <c r="M22" s="65">
        <f t="shared" si="9"/>
        <v>0</v>
      </c>
      <c r="N22" s="65">
        <f t="shared" si="9"/>
        <v>0</v>
      </c>
      <c r="O22" s="65">
        <f t="shared" si="9"/>
        <v>156512471</v>
      </c>
      <c r="P22" s="65">
        <f t="shared" si="9"/>
        <v>156512471</v>
      </c>
    </row>
    <row r="23" spans="1:16" ht="228" customHeight="1" x14ac:dyDescent="0.2">
      <c r="A23" s="66" t="s">
        <v>102</v>
      </c>
      <c r="B23" s="66" t="s">
        <v>103</v>
      </c>
      <c r="C23" s="66" t="s">
        <v>104</v>
      </c>
      <c r="D23" s="75" t="s">
        <v>105</v>
      </c>
      <c r="E23" s="70">
        <f>E24</f>
        <v>0</v>
      </c>
      <c r="F23" s="70">
        <f t="shared" ref="F23:P27" si="10">F24</f>
        <v>0</v>
      </c>
      <c r="G23" s="70">
        <f t="shared" si="10"/>
        <v>0</v>
      </c>
      <c r="H23" s="70">
        <f t="shared" si="10"/>
        <v>0</v>
      </c>
      <c r="I23" s="70">
        <f t="shared" si="10"/>
        <v>0</v>
      </c>
      <c r="J23" s="70">
        <f t="shared" si="10"/>
        <v>122156509</v>
      </c>
      <c r="K23" s="70">
        <f t="shared" si="10"/>
        <v>122156509</v>
      </c>
      <c r="L23" s="70">
        <f t="shared" si="10"/>
        <v>0</v>
      </c>
      <c r="M23" s="70">
        <f t="shared" si="10"/>
        <v>0</v>
      </c>
      <c r="N23" s="70">
        <f t="shared" si="10"/>
        <v>0</v>
      </c>
      <c r="O23" s="70">
        <f t="shared" si="10"/>
        <v>122156509</v>
      </c>
      <c r="P23" s="70">
        <f t="shared" si="10"/>
        <v>122156509</v>
      </c>
    </row>
    <row r="24" spans="1:16" ht="30" x14ac:dyDescent="0.2">
      <c r="A24" s="66"/>
      <c r="B24" s="66"/>
      <c r="C24" s="66"/>
      <c r="D24" s="75" t="s">
        <v>106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f>O24</f>
        <v>122156509</v>
      </c>
      <c r="K24" s="76">
        <v>122156509</v>
      </c>
      <c r="L24" s="76">
        <v>0</v>
      </c>
      <c r="M24" s="76">
        <v>0</v>
      </c>
      <c r="N24" s="76">
        <v>0</v>
      </c>
      <c r="O24" s="76">
        <f>K24</f>
        <v>122156509</v>
      </c>
      <c r="P24" s="76">
        <f>J24</f>
        <v>122156509</v>
      </c>
    </row>
    <row r="25" spans="1:16" ht="226.5" customHeight="1" x14ac:dyDescent="0.2">
      <c r="A25" s="66" t="s">
        <v>107</v>
      </c>
      <c r="B25" s="66" t="s">
        <v>108</v>
      </c>
      <c r="C25" s="66" t="s">
        <v>104</v>
      </c>
      <c r="D25" s="75" t="s">
        <v>109</v>
      </c>
      <c r="E25" s="70">
        <f>E26</f>
        <v>0</v>
      </c>
      <c r="F25" s="70">
        <f t="shared" si="10"/>
        <v>0</v>
      </c>
      <c r="G25" s="70">
        <f t="shared" si="10"/>
        <v>0</v>
      </c>
      <c r="H25" s="70">
        <f t="shared" si="10"/>
        <v>0</v>
      </c>
      <c r="I25" s="70">
        <f t="shared" si="10"/>
        <v>0</v>
      </c>
      <c r="J25" s="70">
        <f t="shared" si="10"/>
        <v>23180217</v>
      </c>
      <c r="K25" s="70">
        <f t="shared" si="10"/>
        <v>23180217</v>
      </c>
      <c r="L25" s="70">
        <f t="shared" si="10"/>
        <v>0</v>
      </c>
      <c r="M25" s="70">
        <f t="shared" si="10"/>
        <v>0</v>
      </c>
      <c r="N25" s="70">
        <f t="shared" si="10"/>
        <v>0</v>
      </c>
      <c r="O25" s="70">
        <f t="shared" si="10"/>
        <v>23180217</v>
      </c>
      <c r="P25" s="70">
        <f t="shared" si="10"/>
        <v>23180217</v>
      </c>
    </row>
    <row r="26" spans="1:16" ht="30" x14ac:dyDescent="0.2">
      <c r="A26" s="66"/>
      <c r="B26" s="66"/>
      <c r="C26" s="66"/>
      <c r="D26" s="75" t="s">
        <v>106</v>
      </c>
      <c r="E26" s="76">
        <v>0</v>
      </c>
      <c r="F26" s="76">
        <v>0</v>
      </c>
      <c r="G26" s="76">
        <v>0</v>
      </c>
      <c r="H26" s="76">
        <v>0</v>
      </c>
      <c r="I26" s="76">
        <v>0</v>
      </c>
      <c r="J26" s="76">
        <f>O26</f>
        <v>23180217</v>
      </c>
      <c r="K26" s="76">
        <v>23180217</v>
      </c>
      <c r="L26" s="76">
        <v>0</v>
      </c>
      <c r="M26" s="76">
        <v>0</v>
      </c>
      <c r="N26" s="76">
        <v>0</v>
      </c>
      <c r="O26" s="76">
        <f>K26</f>
        <v>23180217</v>
      </c>
      <c r="P26" s="76">
        <f>J26</f>
        <v>23180217</v>
      </c>
    </row>
    <row r="27" spans="1:16" ht="151.5" customHeight="1" x14ac:dyDescent="0.2">
      <c r="A27" s="66" t="s">
        <v>110</v>
      </c>
      <c r="B27" s="66" t="s">
        <v>111</v>
      </c>
      <c r="C27" s="66" t="s">
        <v>104</v>
      </c>
      <c r="D27" s="75" t="s">
        <v>112</v>
      </c>
      <c r="E27" s="70">
        <f>E28</f>
        <v>0</v>
      </c>
      <c r="F27" s="70">
        <f t="shared" si="10"/>
        <v>0</v>
      </c>
      <c r="G27" s="70">
        <f t="shared" si="10"/>
        <v>0</v>
      </c>
      <c r="H27" s="70">
        <f t="shared" si="10"/>
        <v>0</v>
      </c>
      <c r="I27" s="70">
        <f t="shared" si="10"/>
        <v>0</v>
      </c>
      <c r="J27" s="70">
        <f t="shared" si="10"/>
        <v>11175745</v>
      </c>
      <c r="K27" s="70">
        <f t="shared" si="10"/>
        <v>11175745</v>
      </c>
      <c r="L27" s="70">
        <f t="shared" si="10"/>
        <v>0</v>
      </c>
      <c r="M27" s="70">
        <f t="shared" si="10"/>
        <v>0</v>
      </c>
      <c r="N27" s="70">
        <f t="shared" si="10"/>
        <v>0</v>
      </c>
      <c r="O27" s="70">
        <f t="shared" si="10"/>
        <v>11175745</v>
      </c>
      <c r="P27" s="70">
        <f t="shared" si="10"/>
        <v>11175745</v>
      </c>
    </row>
    <row r="28" spans="1:16" ht="30" x14ac:dyDescent="0.2">
      <c r="A28" s="66"/>
      <c r="B28" s="66"/>
      <c r="C28" s="66"/>
      <c r="D28" s="75" t="s">
        <v>106</v>
      </c>
      <c r="E28" s="76">
        <v>0</v>
      </c>
      <c r="F28" s="76">
        <v>0</v>
      </c>
      <c r="G28" s="76">
        <v>0</v>
      </c>
      <c r="H28" s="76">
        <v>0</v>
      </c>
      <c r="I28" s="76">
        <v>0</v>
      </c>
      <c r="J28" s="76">
        <f>O28</f>
        <v>11175745</v>
      </c>
      <c r="K28" s="76">
        <v>11175745</v>
      </c>
      <c r="L28" s="76">
        <v>0</v>
      </c>
      <c r="M28" s="76">
        <v>0</v>
      </c>
      <c r="N28" s="76">
        <v>0</v>
      </c>
      <c r="O28" s="76">
        <f>K28</f>
        <v>11175745</v>
      </c>
      <c r="P28" s="76">
        <f>J28</f>
        <v>11175745</v>
      </c>
    </row>
    <row r="29" spans="1:16" ht="15" x14ac:dyDescent="0.2">
      <c r="A29" s="77" t="s">
        <v>64</v>
      </c>
      <c r="B29" s="77" t="s">
        <v>65</v>
      </c>
      <c r="C29" s="78"/>
      <c r="D29" s="79" t="s">
        <v>66</v>
      </c>
      <c r="E29" s="73">
        <f>E30</f>
        <v>148236.5</v>
      </c>
      <c r="F29" s="73">
        <f t="shared" ref="F29:P29" si="11">F30</f>
        <v>148236.5</v>
      </c>
      <c r="G29" s="74">
        <f t="shared" si="11"/>
        <v>0</v>
      </c>
      <c r="H29" s="73">
        <f t="shared" si="11"/>
        <v>148236.5</v>
      </c>
      <c r="I29" s="74">
        <f t="shared" si="11"/>
        <v>0</v>
      </c>
      <c r="J29" s="74">
        <f t="shared" si="11"/>
        <v>0</v>
      </c>
      <c r="K29" s="74">
        <f t="shared" si="11"/>
        <v>0</v>
      </c>
      <c r="L29" s="74">
        <f t="shared" si="11"/>
        <v>0</v>
      </c>
      <c r="M29" s="74">
        <f t="shared" si="11"/>
        <v>0</v>
      </c>
      <c r="N29" s="74">
        <f t="shared" si="11"/>
        <v>0</v>
      </c>
      <c r="O29" s="74">
        <f t="shared" si="11"/>
        <v>0</v>
      </c>
      <c r="P29" s="73">
        <f t="shared" si="11"/>
        <v>148236.5</v>
      </c>
    </row>
    <row r="30" spans="1:16" ht="30" x14ac:dyDescent="0.2">
      <c r="A30" s="80" t="s">
        <v>67</v>
      </c>
      <c r="B30" s="80" t="s">
        <v>68</v>
      </c>
      <c r="C30" s="80" t="s">
        <v>69</v>
      </c>
      <c r="D30" s="81" t="s">
        <v>70</v>
      </c>
      <c r="E30" s="82">
        <v>148236.5</v>
      </c>
      <c r="F30" s="82">
        <f t="shared" ref="F30" si="12">E30-I30</f>
        <v>148236.5</v>
      </c>
      <c r="G30" s="70">
        <v>0</v>
      </c>
      <c r="H30" s="82">
        <f>E30</f>
        <v>148236.5</v>
      </c>
      <c r="I30" s="70">
        <v>0</v>
      </c>
      <c r="J30" s="70">
        <v>0</v>
      </c>
      <c r="K30" s="70">
        <v>0</v>
      </c>
      <c r="L30" s="70">
        <f t="shared" ref="L30" si="13">J30-O30</f>
        <v>0</v>
      </c>
      <c r="M30" s="70">
        <v>0</v>
      </c>
      <c r="N30" s="70">
        <v>0</v>
      </c>
      <c r="O30" s="70">
        <v>0</v>
      </c>
      <c r="P30" s="82">
        <f>J30+E30</f>
        <v>148236.5</v>
      </c>
    </row>
    <row r="31" spans="1:16" ht="15.75" x14ac:dyDescent="0.2">
      <c r="A31" s="59" t="s">
        <v>85</v>
      </c>
      <c r="B31" s="59"/>
      <c r="C31" s="59"/>
      <c r="D31" s="83" t="s">
        <v>54</v>
      </c>
      <c r="E31" s="62">
        <f>E34+E33+E36</f>
        <v>-15000000</v>
      </c>
      <c r="F31" s="62">
        <f t="shared" ref="F31:P31" si="14">F34+F33+F36</f>
        <v>-15000000</v>
      </c>
      <c r="G31" s="62">
        <f t="shared" si="14"/>
        <v>0</v>
      </c>
      <c r="H31" s="62">
        <f t="shared" si="14"/>
        <v>0</v>
      </c>
      <c r="I31" s="62">
        <f t="shared" si="14"/>
        <v>0</v>
      </c>
      <c r="J31" s="62">
        <f t="shared" si="14"/>
        <v>74060000</v>
      </c>
      <c r="K31" s="62">
        <f t="shared" si="14"/>
        <v>74060000</v>
      </c>
      <c r="L31" s="62">
        <f t="shared" si="14"/>
        <v>0</v>
      </c>
      <c r="M31" s="62">
        <f t="shared" si="14"/>
        <v>0</v>
      </c>
      <c r="N31" s="62">
        <f t="shared" si="14"/>
        <v>0</v>
      </c>
      <c r="O31" s="62">
        <f t="shared" si="14"/>
        <v>74060000</v>
      </c>
      <c r="P31" s="62">
        <f t="shared" si="14"/>
        <v>59060000</v>
      </c>
    </row>
    <row r="32" spans="1:16" ht="15.75" x14ac:dyDescent="0.2">
      <c r="A32" s="59" t="s">
        <v>55</v>
      </c>
      <c r="B32" s="59"/>
      <c r="C32" s="59"/>
      <c r="D32" s="84" t="s">
        <v>54</v>
      </c>
      <c r="E32" s="62"/>
      <c r="F32" s="62"/>
      <c r="G32" s="62"/>
      <c r="H32" s="62"/>
      <c r="I32" s="62"/>
      <c r="J32" s="72"/>
      <c r="K32" s="62"/>
      <c r="L32" s="65"/>
      <c r="M32" s="62"/>
      <c r="N32" s="62"/>
      <c r="O32" s="62"/>
      <c r="P32" s="62"/>
    </row>
    <row r="33" spans="1:16" ht="15" x14ac:dyDescent="0.2">
      <c r="A33" s="60" t="s">
        <v>114</v>
      </c>
      <c r="B33" s="60" t="s">
        <v>115</v>
      </c>
      <c r="C33" s="60" t="s">
        <v>116</v>
      </c>
      <c r="D33" s="64" t="s">
        <v>117</v>
      </c>
      <c r="E33" s="65">
        <v>-15000000</v>
      </c>
      <c r="F33" s="65">
        <f t="shared" ref="F33" si="15">E33-I33</f>
        <v>-15000000</v>
      </c>
      <c r="G33" s="65">
        <v>0</v>
      </c>
      <c r="H33" s="65">
        <v>0</v>
      </c>
      <c r="I33" s="65">
        <v>0</v>
      </c>
      <c r="J33" s="74">
        <v>0</v>
      </c>
      <c r="K33" s="65">
        <v>0</v>
      </c>
      <c r="L33" s="65">
        <f t="shared" ref="L33" si="16">J33-O33</f>
        <v>0</v>
      </c>
      <c r="M33" s="65">
        <v>0</v>
      </c>
      <c r="N33" s="65">
        <v>0</v>
      </c>
      <c r="O33" s="65">
        <v>0</v>
      </c>
      <c r="P33" s="65">
        <f t="shared" ref="P33" si="17">J33+E33</f>
        <v>-15000000</v>
      </c>
    </row>
    <row r="34" spans="1:16" ht="15" x14ac:dyDescent="0.2">
      <c r="A34" s="60" t="s">
        <v>56</v>
      </c>
      <c r="B34" s="60" t="s">
        <v>57</v>
      </c>
      <c r="C34" s="60" t="s">
        <v>58</v>
      </c>
      <c r="D34" s="64" t="s">
        <v>59</v>
      </c>
      <c r="E34" s="65">
        <f>E35</f>
        <v>0</v>
      </c>
      <c r="F34" s="65">
        <f t="shared" ref="F34:F35" si="18">E34-I34</f>
        <v>0</v>
      </c>
      <c r="G34" s="65">
        <f t="shared" ref="G34:O34" si="19">G35</f>
        <v>0</v>
      </c>
      <c r="H34" s="65">
        <f t="shared" si="19"/>
        <v>0</v>
      </c>
      <c r="I34" s="65">
        <f t="shared" si="19"/>
        <v>0</v>
      </c>
      <c r="J34" s="74">
        <f t="shared" si="19"/>
        <v>59060000</v>
      </c>
      <c r="K34" s="65">
        <f t="shared" si="19"/>
        <v>59060000</v>
      </c>
      <c r="L34" s="65">
        <f t="shared" ref="L34:L35" si="20">J34-O34</f>
        <v>0</v>
      </c>
      <c r="M34" s="65">
        <f t="shared" si="19"/>
        <v>0</v>
      </c>
      <c r="N34" s="65">
        <f t="shared" si="19"/>
        <v>0</v>
      </c>
      <c r="O34" s="65">
        <f t="shared" si="19"/>
        <v>59060000</v>
      </c>
      <c r="P34" s="65">
        <f t="shared" ref="P34:P35" si="21">J34+E34</f>
        <v>59060000</v>
      </c>
    </row>
    <row r="35" spans="1:16" ht="15" x14ac:dyDescent="0.2">
      <c r="A35" s="66"/>
      <c r="B35" s="66"/>
      <c r="C35" s="66"/>
      <c r="D35" s="75" t="s">
        <v>60</v>
      </c>
      <c r="E35" s="70">
        <v>0</v>
      </c>
      <c r="F35" s="70">
        <f t="shared" si="18"/>
        <v>0</v>
      </c>
      <c r="G35" s="70">
        <v>0</v>
      </c>
      <c r="H35" s="70">
        <v>0</v>
      </c>
      <c r="I35" s="70">
        <v>0</v>
      </c>
      <c r="J35" s="85">
        <f>44700000+19984760-6324760+700000</f>
        <v>59060000</v>
      </c>
      <c r="K35" s="70">
        <f>J35</f>
        <v>59060000</v>
      </c>
      <c r="L35" s="70">
        <f t="shared" si="20"/>
        <v>0</v>
      </c>
      <c r="M35" s="70">
        <v>0</v>
      </c>
      <c r="N35" s="70">
        <v>0</v>
      </c>
      <c r="O35" s="70">
        <f>K35</f>
        <v>59060000</v>
      </c>
      <c r="P35" s="70">
        <f t="shared" si="21"/>
        <v>59060000</v>
      </c>
    </row>
    <row r="36" spans="1:16" ht="15" x14ac:dyDescent="0.2">
      <c r="A36" s="60" t="s">
        <v>118</v>
      </c>
      <c r="B36" s="60" t="s">
        <v>119</v>
      </c>
      <c r="C36" s="60" t="s">
        <v>120</v>
      </c>
      <c r="D36" s="86" t="s">
        <v>121</v>
      </c>
      <c r="E36" s="65">
        <f>E37</f>
        <v>0</v>
      </c>
      <c r="F36" s="65">
        <f t="shared" ref="F36:P36" si="22">F37</f>
        <v>0</v>
      </c>
      <c r="G36" s="65">
        <f t="shared" si="22"/>
        <v>0</v>
      </c>
      <c r="H36" s="65">
        <f t="shared" si="22"/>
        <v>0</v>
      </c>
      <c r="I36" s="65">
        <f t="shared" si="22"/>
        <v>0</v>
      </c>
      <c r="J36" s="65">
        <f t="shared" si="22"/>
        <v>15000000</v>
      </c>
      <c r="K36" s="65">
        <f t="shared" si="22"/>
        <v>15000000</v>
      </c>
      <c r="L36" s="65">
        <f t="shared" si="22"/>
        <v>0</v>
      </c>
      <c r="M36" s="65">
        <f t="shared" si="22"/>
        <v>0</v>
      </c>
      <c r="N36" s="65">
        <f t="shared" si="22"/>
        <v>0</v>
      </c>
      <c r="O36" s="65">
        <f t="shared" si="22"/>
        <v>15000000</v>
      </c>
      <c r="P36" s="65">
        <f t="shared" si="22"/>
        <v>15000000</v>
      </c>
    </row>
    <row r="37" spans="1:16" ht="15" x14ac:dyDescent="0.2">
      <c r="A37" s="66"/>
      <c r="B37" s="66"/>
      <c r="C37" s="66"/>
      <c r="D37" s="75" t="s">
        <v>122</v>
      </c>
      <c r="E37" s="70">
        <v>0</v>
      </c>
      <c r="F37" s="70">
        <f t="shared" ref="F37" si="23">E37-I37</f>
        <v>0</v>
      </c>
      <c r="G37" s="70">
        <v>0</v>
      </c>
      <c r="H37" s="70">
        <v>0</v>
      </c>
      <c r="I37" s="70">
        <v>0</v>
      </c>
      <c r="J37" s="85">
        <v>15000000</v>
      </c>
      <c r="K37" s="70">
        <f>J37</f>
        <v>15000000</v>
      </c>
      <c r="L37" s="70">
        <f t="shared" ref="L37" si="24">J37-O37</f>
        <v>0</v>
      </c>
      <c r="M37" s="70">
        <v>0</v>
      </c>
      <c r="N37" s="70">
        <v>0</v>
      </c>
      <c r="O37" s="70">
        <f>K37</f>
        <v>15000000</v>
      </c>
      <c r="P37" s="70">
        <f t="shared" ref="P37" si="25">J37+E37</f>
        <v>15000000</v>
      </c>
    </row>
    <row r="38" spans="1:16" ht="15.75" customHeight="1" x14ac:dyDescent="0.2">
      <c r="A38" s="59" t="s">
        <v>86</v>
      </c>
      <c r="B38" s="59"/>
      <c r="C38" s="59"/>
      <c r="D38" s="83" t="s">
        <v>87</v>
      </c>
      <c r="E38" s="62">
        <f>E40+E42+E43</f>
        <v>0</v>
      </c>
      <c r="F38" s="62">
        <f t="shared" ref="F38:P38" si="26">F40+F42+F43</f>
        <v>0</v>
      </c>
      <c r="G38" s="62">
        <f t="shared" si="26"/>
        <v>0</v>
      </c>
      <c r="H38" s="62">
        <f t="shared" si="26"/>
        <v>0</v>
      </c>
      <c r="I38" s="62">
        <f t="shared" si="26"/>
        <v>0</v>
      </c>
      <c r="J38" s="62">
        <f t="shared" si="26"/>
        <v>80000000</v>
      </c>
      <c r="K38" s="62">
        <f t="shared" si="26"/>
        <v>80000000</v>
      </c>
      <c r="L38" s="62">
        <f t="shared" si="26"/>
        <v>0</v>
      </c>
      <c r="M38" s="62">
        <f t="shared" si="26"/>
        <v>0</v>
      </c>
      <c r="N38" s="62">
        <f t="shared" si="26"/>
        <v>0</v>
      </c>
      <c r="O38" s="62">
        <f t="shared" si="26"/>
        <v>80000000</v>
      </c>
      <c r="P38" s="62">
        <f t="shared" si="26"/>
        <v>80000000</v>
      </c>
    </row>
    <row r="39" spans="1:16" ht="15.75" customHeight="1" x14ac:dyDescent="0.2">
      <c r="A39" s="59" t="s">
        <v>88</v>
      </c>
      <c r="B39" s="59"/>
      <c r="C39" s="59"/>
      <c r="D39" s="84" t="s">
        <v>87</v>
      </c>
      <c r="E39" s="62"/>
      <c r="F39" s="62"/>
      <c r="G39" s="62"/>
      <c r="H39" s="62"/>
      <c r="I39" s="62"/>
      <c r="J39" s="72"/>
      <c r="K39" s="62"/>
      <c r="L39" s="65"/>
      <c r="M39" s="62"/>
      <c r="N39" s="62"/>
      <c r="O39" s="62"/>
      <c r="P39" s="62"/>
    </row>
    <row r="40" spans="1:16" ht="15" x14ac:dyDescent="0.2">
      <c r="A40" s="60" t="s">
        <v>89</v>
      </c>
      <c r="B40" s="60" t="s">
        <v>90</v>
      </c>
      <c r="C40" s="60"/>
      <c r="D40" s="86" t="s">
        <v>91</v>
      </c>
      <c r="E40" s="65">
        <f>E41</f>
        <v>4000000</v>
      </c>
      <c r="F40" s="65">
        <f t="shared" ref="F40:F43" si="27">E40-I40</f>
        <v>4000000</v>
      </c>
      <c r="G40" s="65">
        <f t="shared" ref="G40:O40" si="28">G41</f>
        <v>0</v>
      </c>
      <c r="H40" s="65">
        <f t="shared" si="28"/>
        <v>0</v>
      </c>
      <c r="I40" s="65">
        <f t="shared" si="28"/>
        <v>0</v>
      </c>
      <c r="J40" s="74">
        <f t="shared" si="28"/>
        <v>0</v>
      </c>
      <c r="K40" s="65">
        <f t="shared" si="28"/>
        <v>0</v>
      </c>
      <c r="L40" s="65">
        <f t="shared" ref="L40:L43" si="29">J40-O40</f>
        <v>0</v>
      </c>
      <c r="M40" s="65">
        <f t="shared" si="28"/>
        <v>0</v>
      </c>
      <c r="N40" s="65">
        <f t="shared" si="28"/>
        <v>0</v>
      </c>
      <c r="O40" s="65">
        <f t="shared" si="28"/>
        <v>0</v>
      </c>
      <c r="P40" s="65">
        <f t="shared" ref="P40:P43" si="30">J40+E40</f>
        <v>4000000</v>
      </c>
    </row>
    <row r="41" spans="1:16" ht="30" x14ac:dyDescent="0.2">
      <c r="A41" s="66" t="s">
        <v>92</v>
      </c>
      <c r="B41" s="66" t="s">
        <v>93</v>
      </c>
      <c r="C41" s="66" t="s">
        <v>94</v>
      </c>
      <c r="D41" s="75" t="s">
        <v>95</v>
      </c>
      <c r="E41" s="70">
        <v>4000000</v>
      </c>
      <c r="F41" s="70">
        <f t="shared" si="27"/>
        <v>4000000</v>
      </c>
      <c r="G41" s="70">
        <v>0</v>
      </c>
      <c r="H41" s="70">
        <v>0</v>
      </c>
      <c r="I41" s="70">
        <v>0</v>
      </c>
      <c r="J41" s="85">
        <v>0</v>
      </c>
      <c r="K41" s="70">
        <v>0</v>
      </c>
      <c r="L41" s="70">
        <f t="shared" si="29"/>
        <v>0</v>
      </c>
      <c r="M41" s="70">
        <v>0</v>
      </c>
      <c r="N41" s="70">
        <v>0</v>
      </c>
      <c r="O41" s="70">
        <v>0</v>
      </c>
      <c r="P41" s="70">
        <f t="shared" si="30"/>
        <v>4000000</v>
      </c>
    </row>
    <row r="42" spans="1:16" ht="15" x14ac:dyDescent="0.2">
      <c r="A42" s="60" t="s">
        <v>96</v>
      </c>
      <c r="B42" s="60" t="s">
        <v>97</v>
      </c>
      <c r="C42" s="60" t="s">
        <v>94</v>
      </c>
      <c r="D42" s="64" t="s">
        <v>98</v>
      </c>
      <c r="E42" s="65">
        <v>-4000000</v>
      </c>
      <c r="F42" s="65">
        <f t="shared" si="27"/>
        <v>-4000000</v>
      </c>
      <c r="G42" s="65">
        <v>0</v>
      </c>
      <c r="H42" s="65">
        <v>0</v>
      </c>
      <c r="I42" s="65">
        <v>0</v>
      </c>
      <c r="J42" s="74">
        <v>0</v>
      </c>
      <c r="K42" s="65">
        <v>0</v>
      </c>
      <c r="L42" s="65">
        <f t="shared" si="29"/>
        <v>0</v>
      </c>
      <c r="M42" s="65">
        <v>0</v>
      </c>
      <c r="N42" s="65">
        <v>0</v>
      </c>
      <c r="O42" s="65">
        <v>0</v>
      </c>
      <c r="P42" s="65">
        <f t="shared" si="30"/>
        <v>-4000000</v>
      </c>
    </row>
    <row r="43" spans="1:16" ht="15" x14ac:dyDescent="0.2">
      <c r="A43" s="60" t="s">
        <v>128</v>
      </c>
      <c r="B43" s="60" t="s">
        <v>119</v>
      </c>
      <c r="C43" s="60" t="s">
        <v>120</v>
      </c>
      <c r="D43" s="64" t="s">
        <v>127</v>
      </c>
      <c r="E43" s="65">
        <v>0</v>
      </c>
      <c r="F43" s="65">
        <f t="shared" si="27"/>
        <v>0</v>
      </c>
      <c r="G43" s="65">
        <v>0</v>
      </c>
      <c r="H43" s="65">
        <v>0</v>
      </c>
      <c r="I43" s="65">
        <v>0</v>
      </c>
      <c r="J43" s="74">
        <v>80000000</v>
      </c>
      <c r="K43" s="65">
        <f>J43</f>
        <v>80000000</v>
      </c>
      <c r="L43" s="65">
        <f t="shared" si="29"/>
        <v>0</v>
      </c>
      <c r="M43" s="65">
        <v>0</v>
      </c>
      <c r="N43" s="65">
        <v>0</v>
      </c>
      <c r="O43" s="65">
        <f>J43</f>
        <v>80000000</v>
      </c>
      <c r="P43" s="65">
        <f t="shared" si="30"/>
        <v>80000000</v>
      </c>
    </row>
    <row r="44" spans="1:16" ht="15.75" x14ac:dyDescent="0.2">
      <c r="A44" s="59" t="s">
        <v>123</v>
      </c>
      <c r="B44" s="59"/>
      <c r="C44" s="59"/>
      <c r="D44" s="83" t="s">
        <v>124</v>
      </c>
      <c r="E44" s="62">
        <f>E46</f>
        <v>0</v>
      </c>
      <c r="F44" s="62">
        <f t="shared" ref="F44:P44" si="31">F46</f>
        <v>0</v>
      </c>
      <c r="G44" s="62">
        <f t="shared" si="31"/>
        <v>0</v>
      </c>
      <c r="H44" s="62">
        <f t="shared" si="31"/>
        <v>0</v>
      </c>
      <c r="I44" s="62">
        <f t="shared" si="31"/>
        <v>0</v>
      </c>
      <c r="J44" s="62">
        <f t="shared" si="31"/>
        <v>78512000</v>
      </c>
      <c r="K44" s="62">
        <f t="shared" si="31"/>
        <v>78512000</v>
      </c>
      <c r="L44" s="62">
        <f t="shared" si="31"/>
        <v>0</v>
      </c>
      <c r="M44" s="62">
        <f t="shared" si="31"/>
        <v>0</v>
      </c>
      <c r="N44" s="62">
        <f t="shared" si="31"/>
        <v>0</v>
      </c>
      <c r="O44" s="62">
        <f t="shared" si="31"/>
        <v>78512000</v>
      </c>
      <c r="P44" s="62">
        <f t="shared" si="31"/>
        <v>78512000</v>
      </c>
    </row>
    <row r="45" spans="1:16" ht="15.75" x14ac:dyDescent="0.2">
      <c r="A45" s="59" t="s">
        <v>125</v>
      </c>
      <c r="B45" s="59"/>
      <c r="C45" s="59"/>
      <c r="D45" s="84" t="s">
        <v>124</v>
      </c>
      <c r="E45" s="62"/>
      <c r="F45" s="62"/>
      <c r="G45" s="62"/>
      <c r="H45" s="62"/>
      <c r="I45" s="62"/>
      <c r="J45" s="72"/>
      <c r="K45" s="62"/>
      <c r="L45" s="65"/>
      <c r="M45" s="62"/>
      <c r="N45" s="62"/>
      <c r="O45" s="62"/>
      <c r="P45" s="62"/>
    </row>
    <row r="46" spans="1:16" ht="15" x14ac:dyDescent="0.2">
      <c r="A46" s="60" t="s">
        <v>126</v>
      </c>
      <c r="B46" s="60" t="s">
        <v>119</v>
      </c>
      <c r="C46" s="60" t="s">
        <v>120</v>
      </c>
      <c r="D46" s="64" t="s">
        <v>127</v>
      </c>
      <c r="E46" s="65">
        <v>0</v>
      </c>
      <c r="F46" s="65">
        <f t="shared" ref="F46" si="32">E46-I46</f>
        <v>0</v>
      </c>
      <c r="G46" s="65">
        <v>0</v>
      </c>
      <c r="H46" s="65">
        <v>0</v>
      </c>
      <c r="I46" s="65">
        <v>0</v>
      </c>
      <c r="J46" s="74">
        <v>78512000</v>
      </c>
      <c r="K46" s="65">
        <f>J46</f>
        <v>78512000</v>
      </c>
      <c r="L46" s="65">
        <f t="shared" ref="L46" si="33">J46-O46</f>
        <v>0</v>
      </c>
      <c r="M46" s="65">
        <v>0</v>
      </c>
      <c r="N46" s="65">
        <v>0</v>
      </c>
      <c r="O46" s="65">
        <f>J46</f>
        <v>78512000</v>
      </c>
      <c r="P46" s="65">
        <f t="shared" ref="P46" si="34">J46+E46</f>
        <v>78512000</v>
      </c>
    </row>
    <row r="47" spans="1:16" ht="16.5" customHeight="1" x14ac:dyDescent="0.2">
      <c r="A47" s="59" t="s">
        <v>24</v>
      </c>
      <c r="B47" s="59"/>
      <c r="C47" s="59"/>
      <c r="D47" s="83" t="s">
        <v>25</v>
      </c>
      <c r="E47" s="62">
        <f>E50+E51+E49</f>
        <v>1290793</v>
      </c>
      <c r="F47" s="62">
        <f t="shared" ref="F47:P47" si="35">F50+F51+F49</f>
        <v>1290793</v>
      </c>
      <c r="G47" s="62">
        <f t="shared" si="35"/>
        <v>0</v>
      </c>
      <c r="H47" s="62">
        <f t="shared" si="35"/>
        <v>0</v>
      </c>
      <c r="I47" s="62">
        <f t="shared" si="35"/>
        <v>0</v>
      </c>
      <c r="J47" s="62">
        <f t="shared" si="35"/>
        <v>0</v>
      </c>
      <c r="K47" s="62">
        <f t="shared" si="35"/>
        <v>0</v>
      </c>
      <c r="L47" s="62">
        <f t="shared" si="35"/>
        <v>0</v>
      </c>
      <c r="M47" s="62">
        <f t="shared" si="35"/>
        <v>0</v>
      </c>
      <c r="N47" s="62">
        <f t="shared" si="35"/>
        <v>0</v>
      </c>
      <c r="O47" s="62">
        <f t="shared" si="35"/>
        <v>0</v>
      </c>
      <c r="P47" s="62">
        <f t="shared" si="35"/>
        <v>1290793</v>
      </c>
    </row>
    <row r="48" spans="1:16" ht="16.5" customHeight="1" x14ac:dyDescent="0.2">
      <c r="A48" s="59" t="s">
        <v>26</v>
      </c>
      <c r="B48" s="59"/>
      <c r="C48" s="59"/>
      <c r="D48" s="84" t="s">
        <v>25</v>
      </c>
      <c r="E48" s="87"/>
      <c r="F48" s="87"/>
      <c r="G48" s="62"/>
      <c r="H48" s="62"/>
      <c r="I48" s="62"/>
      <c r="J48" s="62"/>
      <c r="K48" s="62"/>
      <c r="L48" s="62"/>
      <c r="M48" s="62"/>
      <c r="N48" s="62"/>
      <c r="O48" s="62"/>
      <c r="P48" s="87"/>
    </row>
    <row r="49" spans="1:16" ht="45" x14ac:dyDescent="0.2">
      <c r="A49" s="60" t="s">
        <v>71</v>
      </c>
      <c r="B49" s="60" t="s">
        <v>72</v>
      </c>
      <c r="C49" s="60" t="s">
        <v>73</v>
      </c>
      <c r="D49" s="64" t="s">
        <v>74</v>
      </c>
      <c r="E49" s="65">
        <v>1290793</v>
      </c>
      <c r="F49" s="65">
        <f t="shared" ref="F49" si="36">E49-I49</f>
        <v>1290793</v>
      </c>
      <c r="G49" s="65">
        <v>0</v>
      </c>
      <c r="H49" s="65">
        <v>0</v>
      </c>
      <c r="I49" s="65">
        <v>0</v>
      </c>
      <c r="J49" s="74">
        <v>0</v>
      </c>
      <c r="K49" s="65">
        <v>0</v>
      </c>
      <c r="L49" s="65">
        <f t="shared" ref="L49" si="37">J49-O49</f>
        <v>0</v>
      </c>
      <c r="M49" s="65">
        <v>0</v>
      </c>
      <c r="N49" s="65">
        <v>0</v>
      </c>
      <c r="O49" s="65">
        <v>0</v>
      </c>
      <c r="P49" s="65">
        <f t="shared" ref="P49" si="38">J49+E49</f>
        <v>1290793</v>
      </c>
    </row>
    <row r="50" spans="1:16" ht="15" x14ac:dyDescent="0.2">
      <c r="A50" s="88" t="s">
        <v>46</v>
      </c>
      <c r="B50" s="88" t="s">
        <v>47</v>
      </c>
      <c r="C50" s="88" t="s">
        <v>48</v>
      </c>
      <c r="D50" s="89" t="s">
        <v>49</v>
      </c>
      <c r="E50" s="90">
        <v>-1500000</v>
      </c>
      <c r="F50" s="90">
        <f t="shared" ref="F50" si="39">E50-I50</f>
        <v>-1500000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65">
        <f t="shared" ref="L50" si="40">J50-O50</f>
        <v>0</v>
      </c>
      <c r="M50" s="91">
        <v>0</v>
      </c>
      <c r="N50" s="91">
        <v>0</v>
      </c>
      <c r="O50" s="91">
        <v>0</v>
      </c>
      <c r="P50" s="90">
        <f t="shared" ref="P50" si="41">J50+E50</f>
        <v>-1500000</v>
      </c>
    </row>
    <row r="51" spans="1:16" ht="15" x14ac:dyDescent="0.2">
      <c r="A51" s="60" t="s">
        <v>50</v>
      </c>
      <c r="B51" s="60" t="s">
        <v>51</v>
      </c>
      <c r="C51" s="60" t="s">
        <v>52</v>
      </c>
      <c r="D51" s="64" t="s">
        <v>53</v>
      </c>
      <c r="E51" s="90">
        <v>1500000</v>
      </c>
      <c r="F51" s="90">
        <f t="shared" ref="F51" si="42">E51-I51</f>
        <v>1500000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  <c r="L51" s="65">
        <f t="shared" ref="L51" si="43">J51-O51</f>
        <v>0</v>
      </c>
      <c r="M51" s="91">
        <v>0</v>
      </c>
      <c r="N51" s="91">
        <v>0</v>
      </c>
      <c r="O51" s="91">
        <v>0</v>
      </c>
      <c r="P51" s="90">
        <f t="shared" ref="P51" si="44">J51+E51</f>
        <v>1500000</v>
      </c>
    </row>
    <row r="52" spans="1:16" ht="15.75" x14ac:dyDescent="0.2">
      <c r="A52" s="59" t="s">
        <v>75</v>
      </c>
      <c r="B52" s="60"/>
      <c r="C52" s="59"/>
      <c r="D52" s="61" t="s">
        <v>76</v>
      </c>
      <c r="E52" s="71">
        <f>E54</f>
        <v>128072.5</v>
      </c>
      <c r="F52" s="71">
        <f t="shared" ref="F52:P52" si="45">F54</f>
        <v>128072.5</v>
      </c>
      <c r="G52" s="72">
        <f t="shared" si="45"/>
        <v>0</v>
      </c>
      <c r="H52" s="71">
        <f t="shared" si="45"/>
        <v>128072.5</v>
      </c>
      <c r="I52" s="72">
        <f t="shared" si="45"/>
        <v>0</v>
      </c>
      <c r="J52" s="72">
        <f t="shared" si="45"/>
        <v>0</v>
      </c>
      <c r="K52" s="72">
        <f t="shared" si="45"/>
        <v>0</v>
      </c>
      <c r="L52" s="72">
        <f t="shared" si="45"/>
        <v>0</v>
      </c>
      <c r="M52" s="72">
        <f t="shared" si="45"/>
        <v>0</v>
      </c>
      <c r="N52" s="72">
        <f t="shared" si="45"/>
        <v>0</v>
      </c>
      <c r="O52" s="72">
        <f t="shared" si="45"/>
        <v>0</v>
      </c>
      <c r="P52" s="71">
        <f t="shared" si="45"/>
        <v>128072.5</v>
      </c>
    </row>
    <row r="53" spans="1:16" ht="15.75" x14ac:dyDescent="0.2">
      <c r="A53" s="59" t="s">
        <v>77</v>
      </c>
      <c r="B53" s="60"/>
      <c r="C53" s="59"/>
      <c r="D53" s="63" t="s">
        <v>76</v>
      </c>
      <c r="E53" s="71"/>
      <c r="F53" s="71"/>
      <c r="G53" s="72"/>
      <c r="H53" s="71"/>
      <c r="I53" s="72"/>
      <c r="J53" s="72"/>
      <c r="K53" s="72"/>
      <c r="L53" s="72"/>
      <c r="M53" s="72"/>
      <c r="N53" s="72"/>
      <c r="O53" s="72"/>
      <c r="P53" s="71"/>
    </row>
    <row r="54" spans="1:16" ht="30" x14ac:dyDescent="0.2">
      <c r="A54" s="60" t="s">
        <v>78</v>
      </c>
      <c r="B54" s="60" t="s">
        <v>69</v>
      </c>
      <c r="C54" s="60"/>
      <c r="D54" s="92" t="s">
        <v>79</v>
      </c>
      <c r="E54" s="93">
        <f>E55</f>
        <v>128072.5</v>
      </c>
      <c r="F54" s="93">
        <f t="shared" ref="F54:P54" si="46">F55</f>
        <v>128072.5</v>
      </c>
      <c r="G54" s="65">
        <f t="shared" si="46"/>
        <v>0</v>
      </c>
      <c r="H54" s="93">
        <f t="shared" si="46"/>
        <v>128072.5</v>
      </c>
      <c r="I54" s="65">
        <f t="shared" si="46"/>
        <v>0</v>
      </c>
      <c r="J54" s="65">
        <f t="shared" si="46"/>
        <v>0</v>
      </c>
      <c r="K54" s="65">
        <f t="shared" si="46"/>
        <v>0</v>
      </c>
      <c r="L54" s="65">
        <f t="shared" si="46"/>
        <v>0</v>
      </c>
      <c r="M54" s="65">
        <f t="shared" si="46"/>
        <v>0</v>
      </c>
      <c r="N54" s="65">
        <f t="shared" si="46"/>
        <v>0</v>
      </c>
      <c r="O54" s="65">
        <f t="shared" si="46"/>
        <v>0</v>
      </c>
      <c r="P54" s="93">
        <f t="shared" si="46"/>
        <v>128072.5</v>
      </c>
    </row>
    <row r="55" spans="1:16" ht="45" x14ac:dyDescent="0.2">
      <c r="A55" s="66" t="s">
        <v>80</v>
      </c>
      <c r="B55" s="66" t="s">
        <v>81</v>
      </c>
      <c r="C55" s="66" t="s">
        <v>82</v>
      </c>
      <c r="D55" s="81" t="s">
        <v>83</v>
      </c>
      <c r="E55" s="82">
        <v>128072.5</v>
      </c>
      <c r="F55" s="82">
        <f t="shared" ref="F55" si="47">E55-I55</f>
        <v>128072.5</v>
      </c>
      <c r="G55" s="70">
        <v>0</v>
      </c>
      <c r="H55" s="82">
        <f>E55</f>
        <v>128072.5</v>
      </c>
      <c r="I55" s="70">
        <v>0</v>
      </c>
      <c r="J55" s="70">
        <v>0</v>
      </c>
      <c r="K55" s="70">
        <v>0</v>
      </c>
      <c r="L55" s="70">
        <f t="shared" ref="L55" si="48">J55-O55</f>
        <v>0</v>
      </c>
      <c r="M55" s="70">
        <v>0</v>
      </c>
      <c r="N55" s="70">
        <v>0</v>
      </c>
      <c r="O55" s="70">
        <v>0</v>
      </c>
      <c r="P55" s="82">
        <f t="shared" ref="P55" si="49">J55+E55</f>
        <v>128072.5</v>
      </c>
    </row>
    <row r="56" spans="1:16" ht="15.75" x14ac:dyDescent="0.2">
      <c r="A56" s="94"/>
      <c r="B56" s="94"/>
      <c r="C56" s="94"/>
      <c r="D56" s="95" t="s">
        <v>3</v>
      </c>
      <c r="E56" s="96">
        <f>E15+E20+E31+E47+E52+E38+E44</f>
        <v>-8432898</v>
      </c>
      <c r="F56" s="96">
        <f t="shared" ref="F56:P56" si="50">F15+F20+F31+F47+F52+F38+F44</f>
        <v>-8432898</v>
      </c>
      <c r="G56" s="96">
        <f t="shared" si="50"/>
        <v>0</v>
      </c>
      <c r="H56" s="96">
        <f t="shared" si="50"/>
        <v>276309</v>
      </c>
      <c r="I56" s="96">
        <f t="shared" si="50"/>
        <v>0</v>
      </c>
      <c r="J56" s="96">
        <f t="shared" si="50"/>
        <v>389084471</v>
      </c>
      <c r="K56" s="96">
        <f t="shared" si="50"/>
        <v>389084471</v>
      </c>
      <c r="L56" s="96">
        <f t="shared" si="50"/>
        <v>0</v>
      </c>
      <c r="M56" s="96">
        <f t="shared" si="50"/>
        <v>0</v>
      </c>
      <c r="N56" s="96">
        <f t="shared" si="50"/>
        <v>0</v>
      </c>
      <c r="O56" s="96">
        <f t="shared" si="50"/>
        <v>389084471</v>
      </c>
      <c r="P56" s="96">
        <f t="shared" si="50"/>
        <v>380651573</v>
      </c>
    </row>
    <row r="57" spans="1:16" ht="15.75" x14ac:dyDescent="0.25">
      <c r="A57" s="9"/>
      <c r="B57" s="9"/>
      <c r="C57" s="9"/>
      <c r="D57" s="10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</row>
    <row r="58" spans="1:16" ht="24.75" customHeight="1" x14ac:dyDescent="0.4">
      <c r="A58" s="15"/>
      <c r="B58" s="15"/>
      <c r="C58" s="15"/>
      <c r="D58" s="16"/>
      <c r="E58" s="17"/>
      <c r="F58" s="17"/>
      <c r="G58" s="17"/>
      <c r="H58" s="17"/>
      <c r="I58" s="17"/>
      <c r="J58" s="17"/>
      <c r="K58" s="17"/>
      <c r="L58" s="17"/>
      <c r="M58" s="18"/>
      <c r="N58" s="17"/>
      <c r="O58" s="17"/>
      <c r="P58" s="35"/>
    </row>
    <row r="59" spans="1:16" ht="25.5" x14ac:dyDescent="0.35">
      <c r="A59" s="19" t="s">
        <v>30</v>
      </c>
      <c r="B59" s="19"/>
      <c r="C59" s="20"/>
      <c r="D59" s="20"/>
      <c r="E59" s="21"/>
      <c r="F59" s="37" t="s">
        <v>31</v>
      </c>
      <c r="G59" s="38"/>
      <c r="H59" s="22"/>
      <c r="I59" s="13"/>
      <c r="J59" s="23"/>
      <c r="K59" s="13"/>
      <c r="L59" s="24" t="s">
        <v>32</v>
      </c>
      <c r="M59" s="24"/>
      <c r="N59" s="13"/>
      <c r="O59" s="13"/>
      <c r="P59" s="25"/>
    </row>
    <row r="60" spans="1:16" ht="26.25" customHeight="1" x14ac:dyDescent="0.35">
      <c r="A60" s="26"/>
      <c r="B60" s="26"/>
      <c r="C60" s="26"/>
      <c r="D60" s="27"/>
      <c r="E60" s="28"/>
      <c r="F60" s="28"/>
      <c r="G60" s="22"/>
      <c r="H60" s="22"/>
      <c r="I60" s="29"/>
      <c r="J60" s="23"/>
      <c r="K60" s="23"/>
      <c r="L60" s="30"/>
      <c r="M60" s="31"/>
      <c r="N60" s="13"/>
      <c r="O60" s="13"/>
      <c r="P60" s="25"/>
    </row>
    <row r="61" spans="1:16" ht="25.5" x14ac:dyDescent="0.35">
      <c r="A61" s="34" t="s">
        <v>19</v>
      </c>
      <c r="B61" s="13"/>
      <c r="C61" s="13"/>
      <c r="D61" s="13"/>
      <c r="E61" s="30"/>
      <c r="F61" s="30"/>
      <c r="G61" s="32"/>
      <c r="H61" s="32"/>
      <c r="I61" s="30"/>
      <c r="J61" s="30"/>
      <c r="K61" s="30"/>
      <c r="L61" s="30"/>
      <c r="M61" s="24"/>
      <c r="N61" s="13"/>
      <c r="O61" s="13"/>
      <c r="P61" s="33"/>
    </row>
    <row r="62" spans="1:16" ht="25.5" x14ac:dyDescent="0.35">
      <c r="A62" s="13" t="s">
        <v>20</v>
      </c>
      <c r="B62" s="13"/>
      <c r="C62" s="13"/>
      <c r="D62" s="13"/>
      <c r="E62" s="30"/>
      <c r="F62" s="32" t="s">
        <v>33</v>
      </c>
      <c r="G62" s="32"/>
      <c r="H62" s="32"/>
      <c r="I62" s="30"/>
      <c r="J62" s="30"/>
      <c r="K62" s="30"/>
      <c r="L62" s="24" t="s">
        <v>18</v>
      </c>
      <c r="M62" s="24"/>
      <c r="N62" s="13"/>
      <c r="O62" s="33"/>
      <c r="P62" s="33"/>
    </row>
    <row r="63" spans="1:16" ht="27.75" customHeight="1" x14ac:dyDescent="0.35">
      <c r="A63" s="13"/>
      <c r="B63" s="13"/>
      <c r="C63" s="13"/>
      <c r="D63" s="13"/>
      <c r="E63" s="30"/>
      <c r="F63" s="30"/>
      <c r="G63" s="32"/>
      <c r="H63" s="32"/>
      <c r="I63" s="30"/>
      <c r="J63" s="30"/>
      <c r="K63" s="30"/>
      <c r="L63" s="30"/>
      <c r="M63" s="24"/>
      <c r="N63" s="13"/>
      <c r="O63" s="13"/>
      <c r="P63" s="33"/>
    </row>
    <row r="64" spans="1:16" ht="25.5" x14ac:dyDescent="0.35">
      <c r="A64" s="36" t="s">
        <v>16</v>
      </c>
      <c r="B64" s="36"/>
      <c r="C64" s="36"/>
      <c r="D64" s="36"/>
      <c r="E64" s="30"/>
      <c r="F64" s="30"/>
      <c r="G64" s="32"/>
      <c r="H64" s="32"/>
      <c r="I64" s="30"/>
      <c r="J64" s="30"/>
      <c r="K64" s="13"/>
      <c r="L64" s="30"/>
      <c r="M64" s="26"/>
      <c r="N64" s="13"/>
      <c r="O64" s="13"/>
      <c r="P64" s="33"/>
    </row>
    <row r="65" spans="1:16" ht="25.5" x14ac:dyDescent="0.35">
      <c r="A65" s="29" t="s">
        <v>21</v>
      </c>
      <c r="B65" s="29"/>
      <c r="C65" s="29"/>
      <c r="D65" s="29"/>
      <c r="E65" s="30"/>
      <c r="F65" s="32" t="s">
        <v>34</v>
      </c>
      <c r="G65" s="32"/>
      <c r="H65" s="32"/>
      <c r="I65" s="30"/>
      <c r="J65" s="30"/>
      <c r="K65" s="13"/>
      <c r="L65" s="24" t="s">
        <v>17</v>
      </c>
      <c r="M65" s="24"/>
      <c r="N65" s="13"/>
      <c r="O65" s="13"/>
      <c r="P65" s="33"/>
    </row>
    <row r="66" spans="1:16" ht="20.25" x14ac:dyDescent="0.3">
      <c r="A66" s="97"/>
      <c r="B66" s="97"/>
      <c r="C66" s="97"/>
      <c r="D66" s="97"/>
      <c r="E66" s="98"/>
      <c r="F66" s="99"/>
      <c r="G66" s="100"/>
      <c r="H66" s="100"/>
      <c r="I66" s="101"/>
      <c r="J66" s="101"/>
      <c r="K66" s="102"/>
      <c r="L66" s="102"/>
      <c r="M66" s="11"/>
      <c r="N66" s="102"/>
      <c r="O66" s="102"/>
      <c r="P66" s="103"/>
    </row>
    <row r="67" spans="1:16" ht="25.5" x14ac:dyDescent="0.35">
      <c r="A67" s="13" t="s">
        <v>113</v>
      </c>
      <c r="B67" s="104"/>
      <c r="C67" s="104"/>
      <c r="D67" s="104"/>
      <c r="E67" s="105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</row>
    <row r="68" spans="1:16" ht="15" x14ac:dyDescent="0.2">
      <c r="D68" s="104"/>
      <c r="E68" s="105"/>
      <c r="F68" s="106"/>
    </row>
    <row r="69" spans="1:16" ht="15" x14ac:dyDescent="0.2">
      <c r="D69" s="104"/>
      <c r="E69" s="107"/>
    </row>
    <row r="70" spans="1:16" x14ac:dyDescent="0.2">
      <c r="E70" s="4"/>
    </row>
    <row r="71" spans="1:16" x14ac:dyDescent="0.2">
      <c r="E71" s="4"/>
    </row>
    <row r="72" spans="1:16" x14ac:dyDescent="0.2">
      <c r="E72" s="4"/>
    </row>
  </sheetData>
  <mergeCells count="27">
    <mergeCell ref="A8:B8"/>
    <mergeCell ref="M1:P1"/>
    <mergeCell ref="M3:P3"/>
    <mergeCell ref="M4:P4"/>
    <mergeCell ref="A6:P6"/>
    <mergeCell ref="A7:B7"/>
    <mergeCell ref="M2:P2"/>
    <mergeCell ref="A10:A13"/>
    <mergeCell ref="B10:B13"/>
    <mergeCell ref="C10:C13"/>
    <mergeCell ref="D10:D13"/>
    <mergeCell ref="E10:I10"/>
    <mergeCell ref="G12:G13"/>
    <mergeCell ref="H12:H13"/>
    <mergeCell ref="P10:P13"/>
    <mergeCell ref="E11:E13"/>
    <mergeCell ref="F11:F13"/>
    <mergeCell ref="G11:H11"/>
    <mergeCell ref="I11:I13"/>
    <mergeCell ref="J11:J13"/>
    <mergeCell ref="K11:K13"/>
    <mergeCell ref="L11:L13"/>
    <mergeCell ref="M11:N11"/>
    <mergeCell ref="O11:O13"/>
    <mergeCell ref="J10:O10"/>
    <mergeCell ref="M12:M13"/>
    <mergeCell ref="N12:N13"/>
  </mergeCells>
  <printOptions horizontalCentered="1"/>
  <pageMargins left="0.39370078740157483" right="0.39370078740157483" top="1.3779527559055118" bottom="0.43307086614173229" header="0.31496062992125984" footer="0.31496062992125984"/>
  <pageSetup paperSize="9" scale="45" firstPageNumber="5" orientation="landscape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a4917ab7-37e8-4443-aef6-e3f4ea2db8b6">
      <Terms xmlns="http://schemas.microsoft.com/office/infopath/2007/PartnerControls"/>
    </lcf76f155ced4ddcb4097134ff3c332f>
    <TaxCatchAll xmlns="56b8d2b0-cf23-4afa-88f3-419d7659e6b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55BFFA3BE492449F26975E0B8E063C" ma:contentTypeVersion="11" ma:contentTypeDescription="Створення нового документа." ma:contentTypeScope="" ma:versionID="77d0f271566409cc26217036b5407d4b">
  <xsd:schema xmlns:xsd="http://www.w3.org/2001/XMLSchema" xmlns:xs="http://www.w3.org/2001/XMLSchema" xmlns:p="http://schemas.microsoft.com/office/2006/metadata/properties" xmlns:ns2="a4917ab7-37e8-4443-aef6-e3f4ea2db8b6" xmlns:ns3="56b8d2b0-cf23-4afa-88f3-419d7659e6b1" targetNamespace="http://schemas.microsoft.com/office/2006/metadata/properties" ma:root="true" ma:fieldsID="a42d3120d9c45283f881c63d4fcf8acb" ns2:_="" ns3:_="">
    <xsd:import namespace="a4917ab7-37e8-4443-aef6-e3f4ea2db8b6"/>
    <xsd:import namespace="56b8d2b0-cf23-4afa-88f3-419d7659e6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17ab7-37e8-4443-aef6-e3f4ea2db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22b355bb-cffc-47a1-83db-275e32157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8d2b0-cf23-4afa-88f3-419d7659e6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68e5b0-f8ff-4546-a188-96a506c73f52}" ma:internalName="TaxCatchAll" ma:showField="CatchAllData" ma:web="56b8d2b0-cf23-4afa-88f3-419d7659e6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EC7708-DB02-406E-9528-289F73A0D2C0}">
  <ds:schemaRefs>
    <ds:schemaRef ds:uri="http://schemas.microsoft.com/office/2006/documentManagement/types"/>
    <ds:schemaRef ds:uri="56b8d2b0-cf23-4afa-88f3-419d7659e6b1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a4917ab7-37e8-4443-aef6-e3f4ea2db8b6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51AD610-39B0-4D51-A3CA-E97C3CDCB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917ab7-37e8-4443-aef6-e3f4ea2db8b6"/>
    <ds:schemaRef ds:uri="56b8d2b0-cf23-4afa-88f3-419d7659e6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3</vt:lpstr>
      <vt:lpstr>'Додаток 3'!Заголовки_для_друку</vt:lpstr>
      <vt:lpstr>'Додаток 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2024-07-25T07:31:21Z</cp:lastPrinted>
  <dcterms:created xsi:type="dcterms:W3CDTF">2014-01-17T10:52:16Z</dcterms:created>
  <dcterms:modified xsi:type="dcterms:W3CDTF">2024-07-25T07:31:24Z</dcterms:modified>
</cp:coreProperties>
</file>