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50.20\ухвали\Ухвали - 2026 8-го скл\8502-2026\"/>
    </mc:Choice>
  </mc:AlternateContent>
  <bookViews>
    <workbookView xWindow="0" yWindow="0" windowWidth="28800" windowHeight="12180" tabRatio="744"/>
  </bookViews>
  <sheets>
    <sheet name="Додаток 5" sheetId="22" r:id="rId1"/>
  </sheets>
  <definedNames>
    <definedName name="_xlnm.Print_Area" localSheetId="0">'Додаток 5'!$A$1:$J$147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7" i="22" l="1"/>
  <c r="J137" i="22"/>
  <c r="H137" i="22"/>
  <c r="G26" i="22" l="1"/>
  <c r="I24" i="22"/>
  <c r="J24" i="22"/>
  <c r="H24" i="22"/>
  <c r="G24" i="22" s="1"/>
  <c r="H54" i="22" l="1"/>
  <c r="H30" i="22"/>
  <c r="I119" i="22"/>
  <c r="J119" i="22"/>
  <c r="G126" i="22"/>
  <c r="I106" i="22"/>
  <c r="J106" i="22"/>
  <c r="G110" i="22"/>
  <c r="I75" i="22"/>
  <c r="J75" i="22"/>
  <c r="G82" i="22"/>
  <c r="I86" i="22"/>
  <c r="J89" i="22"/>
  <c r="J86" i="22" s="1"/>
  <c r="G89" i="22"/>
  <c r="J48" i="22" l="1"/>
  <c r="G48" i="22"/>
  <c r="H17" i="22"/>
  <c r="H14" i="22" s="1"/>
  <c r="I14" i="22"/>
  <c r="J14" i="22"/>
  <c r="G18" i="22"/>
  <c r="I49" i="22" l="1"/>
  <c r="I37" i="22" s="1"/>
  <c r="I61" i="22"/>
  <c r="J61" i="22"/>
  <c r="G67" i="22"/>
  <c r="H88" i="22"/>
  <c r="H86" i="22" s="1"/>
  <c r="H125" i="22"/>
  <c r="H119" i="22" s="1"/>
  <c r="I27" i="22"/>
  <c r="J27" i="22"/>
  <c r="H27" i="22"/>
  <c r="H80" i="22"/>
  <c r="H75" i="22" s="1"/>
  <c r="G80" i="22" l="1"/>
  <c r="I30" i="22"/>
  <c r="J30" i="22"/>
  <c r="G35" i="22"/>
  <c r="G29" i="22"/>
  <c r="G122" i="22"/>
  <c r="G121" i="22"/>
  <c r="G112" i="22"/>
  <c r="G92" i="22"/>
  <c r="J90" i="22"/>
  <c r="I90" i="22"/>
  <c r="H90" i="22"/>
  <c r="G90" i="22"/>
  <c r="G74" i="22"/>
  <c r="J72" i="22"/>
  <c r="I72" i="22"/>
  <c r="H72" i="22"/>
  <c r="G71" i="22"/>
  <c r="G70" i="22"/>
  <c r="J68" i="22"/>
  <c r="I68" i="22"/>
  <c r="H68" i="22"/>
  <c r="G50" i="22"/>
  <c r="G47" i="22"/>
  <c r="G36" i="22"/>
  <c r="G34" i="22"/>
  <c r="G33" i="22"/>
  <c r="G32" i="22"/>
  <c r="H21" i="22"/>
  <c r="H19" i="22" s="1"/>
  <c r="G68" i="22" l="1"/>
  <c r="G30" i="22"/>
  <c r="G72" i="22"/>
  <c r="G27" i="22"/>
  <c r="H65" i="22" l="1"/>
  <c r="H61" i="22" s="1"/>
  <c r="H40" i="22"/>
  <c r="H37" i="22" s="1"/>
  <c r="G136" i="22"/>
  <c r="J134" i="22"/>
  <c r="I134" i="22"/>
  <c r="H134" i="22"/>
  <c r="G133" i="22"/>
  <c r="H132" i="22"/>
  <c r="G131" i="22"/>
  <c r="G130" i="22"/>
  <c r="G129" i="22"/>
  <c r="J127" i="22"/>
  <c r="I127" i="22"/>
  <c r="G125" i="22"/>
  <c r="G124" i="22"/>
  <c r="G123" i="22"/>
  <c r="H118" i="22"/>
  <c r="G117" i="22"/>
  <c r="G116" i="22"/>
  <c r="G115" i="22"/>
  <c r="J113" i="22"/>
  <c r="I113" i="22"/>
  <c r="H111" i="22"/>
  <c r="H106" i="22" s="1"/>
  <c r="G111" i="22"/>
  <c r="G109" i="22"/>
  <c r="G108" i="22"/>
  <c r="G105" i="22"/>
  <c r="H104" i="22"/>
  <c r="H100" i="22" s="1"/>
  <c r="G103" i="22"/>
  <c r="G102" i="22"/>
  <c r="J100" i="22"/>
  <c r="I100" i="22"/>
  <c r="G99" i="22"/>
  <c r="G98" i="22"/>
  <c r="H97" i="22"/>
  <c r="H93" i="22" s="1"/>
  <c r="G96" i="22"/>
  <c r="G95" i="22"/>
  <c r="J93" i="22"/>
  <c r="I93" i="22"/>
  <c r="G88" i="22"/>
  <c r="G85" i="22"/>
  <c r="J83" i="22"/>
  <c r="I83" i="22"/>
  <c r="H83" i="22"/>
  <c r="G81" i="22"/>
  <c r="G79" i="22"/>
  <c r="G78" i="22"/>
  <c r="G77" i="22"/>
  <c r="G66" i="22"/>
  <c r="G64" i="22"/>
  <c r="G63" i="22"/>
  <c r="J60" i="22"/>
  <c r="G60" i="22"/>
  <c r="J59" i="22"/>
  <c r="G59" i="22"/>
  <c r="J58" i="22"/>
  <c r="G58" i="22"/>
  <c r="J57" i="22"/>
  <c r="G57" i="22"/>
  <c r="G56" i="22"/>
  <c r="I54" i="22"/>
  <c r="G53" i="22"/>
  <c r="J51" i="22"/>
  <c r="I51" i="22"/>
  <c r="H51" i="22"/>
  <c r="J46" i="22"/>
  <c r="G46" i="22"/>
  <c r="J45" i="22"/>
  <c r="G45" i="22"/>
  <c r="G44" i="22"/>
  <c r="G43" i="22"/>
  <c r="G42" i="22"/>
  <c r="G41" i="22"/>
  <c r="G39" i="22"/>
  <c r="J23" i="22"/>
  <c r="J19" i="22" s="1"/>
  <c r="G23" i="22"/>
  <c r="G22" i="22"/>
  <c r="G21" i="22"/>
  <c r="I19" i="22"/>
  <c r="G19" i="22"/>
  <c r="G17" i="22"/>
  <c r="G16" i="22"/>
  <c r="G118" i="22" l="1"/>
  <c r="H113" i="22"/>
  <c r="G132" i="22"/>
  <c r="H127" i="22"/>
  <c r="G104" i="22"/>
  <c r="G51" i="22"/>
  <c r="G49" i="22"/>
  <c r="G83" i="22"/>
  <c r="G127" i="22"/>
  <c r="G54" i="22"/>
  <c r="G86" i="22"/>
  <c r="G61" i="22"/>
  <c r="G134" i="22"/>
  <c r="G100" i="22"/>
  <c r="G75" i="22"/>
  <c r="G97" i="22"/>
  <c r="G65" i="22"/>
  <c r="G40" i="22"/>
  <c r="G37" i="22"/>
  <c r="J54" i="22"/>
  <c r="G106" i="22"/>
  <c r="G93" i="22"/>
  <c r="G113" i="22"/>
  <c r="G14" i="22"/>
  <c r="J49" i="22"/>
  <c r="J37" i="22" s="1"/>
  <c r="G119" i="22"/>
  <c r="G137" i="22" l="1"/>
</calcChain>
</file>

<file path=xl/sharedStrings.xml><?xml version="1.0" encoding="utf-8"?>
<sst xmlns="http://schemas.openxmlformats.org/spreadsheetml/2006/main" count="526" uniqueCount="297">
  <si>
    <t>Загальний фонд</t>
  </si>
  <si>
    <t>Спеціальний фонд</t>
  </si>
  <si>
    <t>Всього</t>
  </si>
  <si>
    <t xml:space="preserve"> </t>
  </si>
  <si>
    <t>у тому числі бюджет розвитку</t>
  </si>
  <si>
    <t>всього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</si>
  <si>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</si>
  <si>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</si>
  <si>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</si>
  <si>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</si>
  <si>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(код бюджету)</t>
  </si>
  <si>
    <t>Найменування місцевої / регіональної програми</t>
  </si>
  <si>
    <t>Дата і номер документа, яким затверджено місцеву регіональну програму</t>
  </si>
  <si>
    <t>(грн)</t>
  </si>
  <si>
    <t xml:space="preserve">        Візи:</t>
  </si>
  <si>
    <t>Ліліана РИМАР</t>
  </si>
  <si>
    <t>Вікторія ДОВЖИК</t>
  </si>
  <si>
    <t>Зміни до розподілу витрат бюджету Львівської міської територіальної громади на реалізацію місцевих/регіональних програм у 2026 році</t>
  </si>
  <si>
    <t>Х</t>
  </si>
  <si>
    <t xml:space="preserve">Всього </t>
  </si>
  <si>
    <t>від ______________ № _______</t>
  </si>
  <si>
    <t xml:space="preserve">          Затверджено</t>
  </si>
  <si>
    <t>ухвалою міської ради</t>
  </si>
  <si>
    <t>Секретар ради</t>
  </si>
  <si>
    <t>Маркіян ЛОПАЧАК</t>
  </si>
  <si>
    <t>Директор департаменту фінансової політики</t>
  </si>
  <si>
    <t xml:space="preserve">Заступник директора департаменту фінансової </t>
  </si>
  <si>
    <t>політики - начальник управління бюджету</t>
  </si>
  <si>
    <t>1900000</t>
  </si>
  <si>
    <t>Департамент міської мобільності та вуличної інфраструктури Львівської міської ради</t>
  </si>
  <si>
    <t>1910000</t>
  </si>
  <si>
    <t xml:space="preserve">ухвала ЛМР </t>
  </si>
  <si>
    <t>4100000</t>
  </si>
  <si>
    <t xml:space="preserve"> Галицька районна адміністрація Львівської міської ради</t>
  </si>
  <si>
    <t>4110000</t>
  </si>
  <si>
    <t>4400000</t>
  </si>
  <si>
    <t>Франківська районна адміністрація Львівської міської ради</t>
  </si>
  <si>
    <t>4410000</t>
  </si>
  <si>
    <t>4600000</t>
  </si>
  <si>
    <t xml:space="preserve"> Сихівська районна адміністрація Львівської міської ради</t>
  </si>
  <si>
    <t>4610000</t>
  </si>
  <si>
    <t>1917421</t>
  </si>
  <si>
    <t>7421</t>
  </si>
  <si>
    <t>0453</t>
  </si>
  <si>
    <t>Утримання та розвиток наземного електротранспорту</t>
  </si>
  <si>
    <t>Програма забезпечення діяльності у сфері міського електричного транспорту на території Львівської міської територіальної громади</t>
  </si>
  <si>
    <t>ухвала ЛМР від 28.03.2024 № 4560</t>
  </si>
  <si>
    <t>4200000</t>
  </si>
  <si>
    <t>Залізнична районна адміністрація Львівської міської ради</t>
  </si>
  <si>
    <t>4210000</t>
  </si>
  <si>
    <t>4300000</t>
  </si>
  <si>
    <t xml:space="preserve"> Личаківська районна адміністрація Львівської міської ради</t>
  </si>
  <si>
    <t>4310000</t>
  </si>
  <si>
    <t>4500000</t>
  </si>
  <si>
    <t xml:space="preserve"> Шевченківська районна адміністрація Львівської міської ради</t>
  </si>
  <si>
    <t>4510000</t>
  </si>
  <si>
    <t>0610</t>
  </si>
  <si>
    <t xml:space="preserve">                 Додаток 5</t>
  </si>
  <si>
    <t>6011</t>
  </si>
  <si>
    <t>Експлуатація та технічне обслуговування житлового фонду</t>
  </si>
  <si>
    <t>Програма ремонту підвальних приміщень житлових багатоквартирних будинків і нежитлових приміщень об'єктів комунальної власності для використання як найпростіших укриттів на території Львівської міської територіальної громади на період дії правового режиму воєнного стану</t>
  </si>
  <si>
    <t xml:space="preserve">Програма ремонту підвальних приміщень житлових багатоквартирних будинків і нежитлових приміщень об’єктів комунальної власності для використання як найпростіших укриттів на території Львівської міської територіальної громади на період дії правового режиму воєнного стану	
</t>
  </si>
  <si>
    <t>ухвала ЛМР від 25.08.2026 № 8372</t>
  </si>
  <si>
    <t>Розроблення схем планування та забудови територій (містобудівної документації)</t>
  </si>
  <si>
    <t>Програма соціально-економічного та культурного розвитку Львівської міської територіальної громади на 2024-2025 роки</t>
  </si>
  <si>
    <t>ухвала ЛМР від 04.07.2024 № 4971</t>
  </si>
  <si>
    <t>0443</t>
  </si>
  <si>
    <t>Забезпечення збору та вивезення сміття і відходів</t>
  </si>
  <si>
    <t>1600000</t>
  </si>
  <si>
    <t>Департамент архітектури та просторового розвитку Львівської міської ради</t>
  </si>
  <si>
    <t>1610000</t>
  </si>
  <si>
    <t>2700000</t>
  </si>
  <si>
    <t xml:space="preserve"> Департамент економічного розвитку Львівської міської ради</t>
  </si>
  <si>
    <t>2710000</t>
  </si>
  <si>
    <t>ухвала ЛМР від 25.08.2026 № 8374</t>
  </si>
  <si>
    <t>0620</t>
  </si>
  <si>
    <t>0200000</t>
  </si>
  <si>
    <t>Виконавчий комітет Львівської міської ради</t>
  </si>
  <si>
    <t>0210000</t>
  </si>
  <si>
    <t>0218240</t>
  </si>
  <si>
    <t>8240</t>
  </si>
  <si>
    <t>0380</t>
  </si>
  <si>
    <t>Заходи та роботи з територіальної оборони</t>
  </si>
  <si>
    <t>Програма заходів щодо підготовки Львівської міської територіальної громади до національного спротиву на 2022-2026 роки</t>
  </si>
  <si>
    <t>ухвала ЛМР від 17.02.2022 № 1981</t>
  </si>
  <si>
    <t>2717693  </t>
  </si>
  <si>
    <t>Інші заходи, пов'язані з економічною діяльністю</t>
  </si>
  <si>
    <t>Програма діяльності ЛКП "Львівське бюро євроінтеграції" на 2024-2027 роки</t>
  </si>
  <si>
    <t>ухвала ЛМР від 17.10.2024 № 5579</t>
  </si>
  <si>
    <t>0490</t>
  </si>
  <si>
    <t>0700000</t>
  </si>
  <si>
    <t>Управління охорони здоров'я департаменту гуманітарної політики Львівської міської ради</t>
  </si>
  <si>
    <t>0710000</t>
  </si>
  <si>
    <t>0712152</t>
  </si>
  <si>
    <t>2152</t>
  </si>
  <si>
    <t>0763</t>
  </si>
  <si>
    <t>Інші програми та заходи у сфері охорони здоров'я</t>
  </si>
  <si>
    <t>Міська програма забезпечення осіб з інвалідністю, дітей з інвалідністю та інших окремих категорій жителів Львівської міської територіальної громади медичними виробами й іншими засобами для використання в амбулаторних умовах</t>
  </si>
  <si>
    <t>ухвала ЛМР від 26.02.2026 № 7530</t>
  </si>
  <si>
    <t>Заходи із запобігання та ліквідації надзвичайних ситуацій та наслідків стихійного лиха</t>
  </si>
  <si>
    <t>Програма створення та використання матеріального резерву для запобігання виникненню надзвичайних ситуацій і ліквідації їхніх наслідків у Львівській міській територіальній громаді на 2024 – 2027 роки</t>
  </si>
  <si>
    <t>ухвала ЛМР від 16.05.2024 № 4767</t>
  </si>
  <si>
    <t>0320</t>
  </si>
  <si>
    <t>Програма відшкодування додаткових витрат на вивезення твердих побутових відходів</t>
  </si>
  <si>
    <t>ухвала ЛМР від 20.06.2019 № 5163</t>
  </si>
  <si>
    <t>Департамент житлового господарства та інфраструктури Львівської міської ради</t>
  </si>
  <si>
    <t>1200000</t>
  </si>
  <si>
    <t>1210000</t>
  </si>
  <si>
    <t>Компенсаційні виплати на пільговий проїзд автомобільним транспортом окремим категоріям громадян</t>
  </si>
  <si>
    <t>Програма здійснення компенсаційних виплат за пільговий проїзд окремих категорій громадян, учнів та студентів у пасажирському  транспорті  загального користування на території Львівської міської територіальної громади</t>
  </si>
  <si>
    <t>ухвала ЛМР від 02.11.2023 № 3984</t>
  </si>
  <si>
    <t>Компенсаційні виплати на пільговий проїзд електротранспортом окремим категоріям громадян</t>
  </si>
  <si>
    <t>Внески до статутного капіталу суб’єктів господарювання</t>
  </si>
  <si>
    <t>Програма здійснення Львівською міською радою внесків до статутних капіталів комунальних підприємств, установ та організацій у 2017 – 2028 роках</t>
  </si>
  <si>
    <t>ухвала ЛМР від 26.12.2016 № 1356</t>
  </si>
  <si>
    <t>Інша діяльність у сфері житлово-комунального господарства</t>
  </si>
  <si>
    <t>Програма розвитку інфраструктурних та містобудівних проєктів Львівської міської територіальної громади</t>
  </si>
  <si>
    <t>ухвала ЛМР від 04.07.2024 № 4986</t>
  </si>
  <si>
    <t>0640</t>
  </si>
  <si>
    <t>Програма комплексних заходів з поточного утримання та капітального ремонту об’єктів благоустрою Львівської міської територіальної громади</t>
  </si>
  <si>
    <t>ухвала ЛМР від 10.03.2011 № 240</t>
  </si>
  <si>
    <t>Організація благоустрою населених пунктів</t>
  </si>
  <si>
    <t>2800000</t>
  </si>
  <si>
    <t>Департамент природних ресурсів та будівництва Львівської міської ради</t>
  </si>
  <si>
    <t>2810000</t>
  </si>
  <si>
    <t>8340</t>
  </si>
  <si>
    <t>0540</t>
  </si>
  <si>
    <t>Природоохоронні заходи за рахунок цільових фондів</t>
  </si>
  <si>
    <t>ухвала ЛМР від 28.03.2024 № 4526</t>
  </si>
  <si>
    <t>2818340</t>
  </si>
  <si>
    <t>4118340</t>
  </si>
  <si>
    <t>4700000</t>
  </si>
  <si>
    <t>Офіс агломерації та розвитку громад Львівської міської ради</t>
  </si>
  <si>
    <t>4710000</t>
  </si>
  <si>
    <t>4718340</t>
  </si>
  <si>
    <t>1400000</t>
  </si>
  <si>
    <t>Управління екології та природних ресурсів департаменту природних ресурсів та будівництва Львівської міської ради</t>
  </si>
  <si>
    <t>1410000</t>
  </si>
  <si>
    <t>1418340</t>
  </si>
  <si>
    <t>4083</t>
  </si>
  <si>
    <t>0829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</si>
  <si>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</si>
  <si>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Стратегія розвитку Львівської міської територіальної громади на 2026-2028 роки</t>
  </si>
  <si>
    <t>ухвала ЛМР від 08.02.2024 № 4301</t>
  </si>
  <si>
    <t>4414083</t>
  </si>
  <si>
    <t>0210180  </t>
  </si>
  <si>
    <t>0180</t>
  </si>
  <si>
    <t>0133</t>
  </si>
  <si>
    <t>Інша діяльність у сфері державного управління</t>
  </si>
  <si>
    <t>Програма організації господарського сервісу та транспортного забезпечення роботи Львівської міської ради</t>
  </si>
  <si>
    <t>ухвала ЛМР від 08.02.2024 № 4348</t>
  </si>
  <si>
    <t>0712010</t>
  </si>
  <si>
    <t>2010</t>
  </si>
  <si>
    <t>0731</t>
  </si>
  <si>
    <t>Багатопрофільна стаціонарна медична допомога населенню</t>
  </si>
  <si>
    <t>Програма покращення матеріально-технічних умов надання медичної допомоги в закладах охорони здоров’я Львівської міської територіальної громади</t>
  </si>
  <si>
    <t>ухвала ЛМР від 19.12.2024 № 5751</t>
  </si>
  <si>
    <t>0712170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</si>
  <si>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</si>
  <si>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</si>
  <si>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1216012</t>
  </si>
  <si>
    <t>6012</t>
  </si>
  <si>
    <t>Забезпечення діяльності з виробництва, транспортування, постачання теплової енергії</t>
  </si>
  <si>
    <t>Програма підтримки діяльності ЛМКП "Львівтеплоенерго" у сфері виробництва, транспортування та постачання теплової енергії, надання послуг з постачання теплової енергії та постачання гарячої води</t>
  </si>
  <si>
    <t>ухвала ЛМР від 18.12.2025 № 7305</t>
  </si>
  <si>
    <t>Програма утримання місць поховань (цвинтарів) на 2020-2030 роки</t>
  </si>
  <si>
    <t>ухвала ЛМР від 21.11.2019 № 5896</t>
  </si>
  <si>
    <t>Програма поточного ремонту вулично-дорожньої мережі (об’єктів благоустрою) на території Львівської міської територіальної громади у 2025-2030 роках</t>
  </si>
  <si>
    <t>ухвала ЛМР від 24.07.2025 № 6624</t>
  </si>
  <si>
    <t>6073</t>
  </si>
  <si>
    <t>Погашення заборгованості з різниці в тарифах на виробництво, транспортування та постачання теплової енергії, на теплову енергію, послуги з централізованого опалення та централізованого постачання гарячої води, послуги з постачання теплової енергії та постачання гарячої води</t>
  </si>
  <si>
    <t>1216091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</si>
  <si>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</si>
  <si>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</si>
  <si>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1216096</t>
  </si>
  <si>
    <t>6096</t>
  </si>
  <si>
    <t>Реалізація Комплексних планів стійкості регіонів та окремих міст</t>
  </si>
  <si>
    <t>Комплексна екологічна програма на 2024-2027 роки для Львівської міської територіальної громади</t>
  </si>
  <si>
    <t>Програма соціально-економічного та культурного розвитку Львівської міської територіальної громади на 2026 – 2027 роки</t>
  </si>
  <si>
    <t>1617351</t>
  </si>
  <si>
    <t>7351</t>
  </si>
  <si>
    <t>Розроблення комплексних планів просторового розвитку територій територіальних громад</t>
  </si>
  <si>
    <t>7610</t>
  </si>
  <si>
    <t>0411</t>
  </si>
  <si>
    <t>Сприяння розвитку малого та середнього підприємництва</t>
  </si>
  <si>
    <t>Програма про надання фінансової підтримки виробникам продуктів / послуг Львівської міської територіальної громади для забезпечення сектору безпеки і оборони</t>
  </si>
  <si>
    <t>ухвала ЛМР від 23.08.2023 № 3672</t>
  </si>
  <si>
    <t>Програма сприяння розвитку підприємництва у Львівській міській територіальній громаді на 2023-2028 роки</t>
  </si>
  <si>
    <t>ухвала ЛМР від 06.12.2022 № 2591</t>
  </si>
  <si>
    <t>3000000</t>
  </si>
  <si>
    <t>Департамент надання адміністративних послуг Львівської міської ради</t>
  </si>
  <si>
    <t>3010000</t>
  </si>
  <si>
    <t>3010180  </t>
  </si>
  <si>
    <t>4116081</t>
  </si>
  <si>
    <t>6081</t>
  </si>
  <si>
    <t>Підготовка та реалізація публічних інвестиційних проектів/програм публічних інвестицій в галузі (секторі) «Житло» за рахунок коштів місцевого бюджету</t>
  </si>
  <si>
    <t>Програма забезпечення доступності житлових приміщень осіб з інвалідністю у кріслах колісних та осіб з інвалідністю з порушенням зору 1 групи</t>
  </si>
  <si>
    <t>ухвала ЛМР від 08.11.2018 № 4155</t>
  </si>
  <si>
    <t>4610180  </t>
  </si>
  <si>
    <t>Програма модернізації, управління та використання адміністративних будівель районних адміністрацій Львівської міської ради із забезпеченням їхньої доступності</t>
  </si>
  <si>
    <t>ухвала ЛМР від 23.10.2025 № 6925</t>
  </si>
  <si>
    <t>4616090  </t>
  </si>
  <si>
    <t>1216013  </t>
  </si>
  <si>
    <t>Забезпечення діяльності водопровідно-каналізаційного господарства</t>
  </si>
  <si>
    <t>Програма підтримки діяльності ЛМКП "Львівводоканал" у сфері надання послуг із централізованого водопостачання та централізованого водовідведення</t>
  </si>
  <si>
    <t>ухвала ЛМР від 18.12.2025 № 7306</t>
  </si>
  <si>
    <t>1000000</t>
  </si>
  <si>
    <t xml:space="preserve">Управління культури департаменту освіти та культури Львівської міської ради </t>
  </si>
  <si>
    <t>1010000</t>
  </si>
  <si>
    <t>Управління культури департаменту освіти та культури Львівської міської ради</t>
  </si>
  <si>
    <t>Програма розвитку театрального мистецтва та фінансової підтримки театрів у Львівській міській територіальній громаді до 2035 року</t>
  </si>
  <si>
    <t>ухвала ЛМР від 16.09.2025 № 6829</t>
  </si>
  <si>
    <t>Офіс спорту Львівської міської ради</t>
  </si>
  <si>
    <t>1110000</t>
  </si>
  <si>
    <t>1115041  </t>
  </si>
  <si>
    <t>0810</t>
  </si>
  <si>
    <t>Розвиток та підтримка доступної спортивної інфраструктури</t>
  </si>
  <si>
    <t>Програма фінансової підтримки діяльності ЛКП “Спортресурс“</t>
  </si>
  <si>
    <t>ухвала ЛМР від 05.03.2020 № 6378</t>
  </si>
  <si>
    <t>1115062  </t>
  </si>
  <si>
    <t>Підтримка спорту вищих досягнень та організацій, які здійснюють фізкультурно-спортивну діяльність в регіоні</t>
  </si>
  <si>
    <t>Програма спортивних іміджевих проєктів Львівської міської територіальної громади на 2023-2026 роки</t>
  </si>
  <si>
    <t>ухвала ЛМР від 06.07.2023 № 3436</t>
  </si>
  <si>
    <t>Програма підтримки учасників бойових дій та членів сімей загиблих (померлих) Захисників та Захисниць України Львівської міської територіальної громади на оплату послуг фітнес-клубів та реабілітаційних центрів на 2024-2027 роки</t>
  </si>
  <si>
    <t>ухвала ЛМР від 14.12.2023 № 4131</t>
  </si>
  <si>
    <t>1115070</t>
  </si>
  <si>
    <t>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</si>
  <si>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</si>
  <si>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1217640  </t>
  </si>
  <si>
    <t>0470</t>
  </si>
  <si>
    <t>Заходи з енергозбереження</t>
  </si>
  <si>
    <t>Програма відшкодування частини кредитів, отриманих ОСББ, ЖБК на впровадження заходів з енергозбереження, реконструкції і модернізації багатоквартирних будинків у м. Львові на 2015-2030 роки ("Теплий дім")</t>
  </si>
  <si>
    <t>ухвала ЛМР від 19.03.2015 № 4413</t>
  </si>
  <si>
    <t>1219780</t>
  </si>
  <si>
    <t>9780</t>
  </si>
  <si>
    <t xml:space="preserve">Субвенція з місцевого бюджету на погашення заборгованості з різниці в тарифах на виробництво, транспортування та постачання теплової енергії, на теплову енергію, послуги з централізованого опалення та централізованого постачання гарячої води, послуги з постачання теплової енергії та постачання гарячої води
</t>
  </si>
  <si>
    <t>Департамент "Адміністрація міського голови" Львівської міської ради</t>
  </si>
  <si>
    <t>2310180  </t>
  </si>
  <si>
    <t>Програма з організації зовнішніх зв'язків Львівської міської ради</t>
  </si>
  <si>
    <t>ухвала ЛМР від 25.03.2021 № 345</t>
  </si>
  <si>
    <t>Програма забезпечення проведення загальноміських подій</t>
  </si>
  <si>
    <t>ухвала ЛМР від 20.12.2018 № 4400</t>
  </si>
  <si>
    <t>Офіс молодіжної столиці Європи Львівської міської ради</t>
  </si>
  <si>
    <t>2510000</t>
  </si>
  <si>
    <t>2519800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</si>
  <si>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</si>
  <si>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</si>
  <si>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ухвала ЛМР від 04.07.2024 № 4977</t>
  </si>
  <si>
    <t>3200000</t>
  </si>
  <si>
    <t>Департамент освіти та культури Львівської міської ради</t>
  </si>
  <si>
    <t>3210000</t>
  </si>
  <si>
    <t>3218410</t>
  </si>
  <si>
    <t>8410</t>
  </si>
  <si>
    <t>0830</t>
  </si>
  <si>
    <t>Фінансова підтримка медіа (засобів масової інформації)</t>
  </si>
  <si>
    <t>Програма організації підтримки та реалізації стратегічних ініціатив і проектів ЛКП "Львівське радіо"</t>
  </si>
  <si>
    <t>ухвала ЛМР від 06.12.2022 № 2635</t>
  </si>
  <si>
    <t>4317480</t>
  </si>
  <si>
    <t>7480</t>
  </si>
  <si>
    <t>0456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</si>
  <si>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</si>
  <si>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4516011  </t>
  </si>
  <si>
    <t>Міська цільова програма приведення до санітарного стану житла, яке належить на праві власності або користування дітям-сиротам, дітям, позбавленим батьківського піклування, та особам з їх числа, на період 2014-2030 років</t>
  </si>
  <si>
    <t>ухвала ЛМР від 20.03.2014 № 3070</t>
  </si>
  <si>
    <t>Програма підтримки співвласників багатоквартирних будинків, об'єднань співвласників багатоквартирних будинків, а також співвласників багатоквартирних будинків ЖБК, у проведенні невідкладного ремонту, капітального ремонту, реконструкції, ремонтно-реставраційних робіт спільного майна у багатоквартирних будинках на території Львівської міської територіальної громади на 2019-2030 роки</t>
  </si>
  <si>
    <t>ухвала ЛМР від 04.04.2019 № 4821</t>
  </si>
  <si>
    <t>1014010</t>
  </si>
  <si>
    <t>4010</t>
  </si>
  <si>
    <t>0821</t>
  </si>
  <si>
    <t>Фінансова підтримка театрів</t>
  </si>
  <si>
    <t>Програма підтримки впровадження безбар’єрності в інституціях культури та вищих навчальних закладах, розташованих на території Львівської міської територіальної громади</t>
  </si>
  <si>
    <t>Програма надання премій Львівської міської ради чемпіонам і призерам міжнародних та національних змагань, кращому спортсмену місяця і їхнім тренерам</t>
  </si>
  <si>
    <t>ухвала ЛМР від 05.03.2020 № 6375</t>
  </si>
  <si>
    <t>2716020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</si>
  <si>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</si>
  <si>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</si>
  <si>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Програма організації підтримки та реалізації стратегічних ініціатив і проєктів Львівського комунального підприємства "Зелене місто"</t>
  </si>
  <si>
    <t>ухвала ЛМР від 28.11.2024 № 5592</t>
  </si>
  <si>
    <t>1918230  </t>
  </si>
  <si>
    <t>Інші заходи громадського порядку та безпеки</t>
  </si>
  <si>
    <t>Програма забезпечення громадського порядку та безпеки на території Львівської міської територіальної громади</t>
  </si>
  <si>
    <t>ухвала ЛМР від 06.12.2022 № 2644</t>
  </si>
  <si>
    <t>0219800</t>
  </si>
  <si>
    <t>Комплексна програма співпраці виконавчих органів Львівської міської ради з органами державної влади</t>
  </si>
  <si>
    <t>ухвала ЛМР від 28.11.2024 № 5590</t>
  </si>
  <si>
    <t>3017670</t>
  </si>
  <si>
    <t>2719800</t>
  </si>
  <si>
    <t>4516081</t>
  </si>
  <si>
    <t>0800000</t>
  </si>
  <si>
    <t>Управління соціального захисту департаменту гуманітарної політики Львівської міської ради</t>
  </si>
  <si>
    <t>0810000</t>
  </si>
  <si>
    <t>Комплексна програма підтримки ветеранів війни, членів сімей загиблих (померлих) Захисників і Захисниць України та деяких інших категорій осіб</t>
  </si>
  <si>
    <t>ухвала ЛМР від 14.12.2023 № 4093</t>
  </si>
  <si>
    <t>0816082</t>
  </si>
  <si>
    <t>6082</t>
  </si>
  <si>
    <t>Придбання житла для окремих категорій населення відповідно до законодавства</t>
  </si>
  <si>
    <t>Член редакційної комісії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</si>
</sst>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_р_._-;\-* #,##0.00_р_._-;_-* &quot;-&quot;??_р_._-;_-@_-"/>
    <numFmt numFmtId="165" formatCode="#,##0.0"/>
    <numFmt numFmtId="166" formatCode="_-* #,##0.00_₴_-;\-* #,##0.00_₴_-;_-* &quot;-&quot;??_₴_-;_-@_-"/>
  </numFmts>
  <fonts count="25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ourier New"/>
      <family val="3"/>
      <charset val="204"/>
    </font>
    <font>
      <sz val="10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sz val="15"/>
      <name val="Arial"/>
      <family val="2"/>
      <charset val="204"/>
    </font>
    <font>
      <sz val="10"/>
      <name val="Times New Roman"/>
      <family val="1"/>
      <charset val="204"/>
    </font>
    <font>
      <b/>
      <sz val="18"/>
      <name val="Arial"/>
      <family val="2"/>
      <charset val="204"/>
    </font>
    <font>
      <sz val="20"/>
      <name val="Arial"/>
      <family val="2"/>
      <charset val="204"/>
    </font>
    <font>
      <sz val="2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0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12" fillId="0" borderId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4" fillId="22" borderId="2" applyNumberFormat="0" applyAlignment="0" applyProtection="0"/>
    <xf numFmtId="0" fontId="9" fillId="22" borderId="1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>
      <alignment vertical="top"/>
    </xf>
    <xf numFmtId="0" fontId="6" fillId="0" borderId="3" applyNumberFormat="0" applyFill="0" applyAlignment="0" applyProtection="0"/>
    <xf numFmtId="0" fontId="10" fillId="13" borderId="0" applyNumberFormat="0" applyBorder="0" applyAlignment="0" applyProtection="0"/>
    <xf numFmtId="0" fontId="8" fillId="0" borderId="0"/>
    <xf numFmtId="0" fontId="12" fillId="0" borderId="0"/>
    <xf numFmtId="0" fontId="3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8" fillId="10" borderId="4" applyNumberFormat="0" applyFont="0" applyAlignment="0" applyProtection="0"/>
    <xf numFmtId="0" fontId="1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00">
    <xf numFmtId="0" fontId="0" fillId="0" borderId="0" xfId="0"/>
    <xf numFmtId="0" fontId="13" fillId="0" borderId="0" xfId="0" applyFont="1"/>
    <xf numFmtId="0" fontId="16" fillId="0" borderId="0" xfId="0" applyFont="1"/>
    <xf numFmtId="0" fontId="18" fillId="0" borderId="0" xfId="0" applyFont="1"/>
    <xf numFmtId="1" fontId="18" fillId="0" borderId="0" xfId="0" applyNumberFormat="1" applyFont="1"/>
    <xf numFmtId="3" fontId="13" fillId="0" borderId="0" xfId="0" applyNumberFormat="1" applyFont="1"/>
    <xf numFmtId="3" fontId="16" fillId="0" borderId="0" xfId="0" applyNumberFormat="1" applyFont="1"/>
    <xf numFmtId="0" fontId="13" fillId="0" borderId="0" xfId="0" applyFont="1" applyAlignment="1">
      <alignment horizontal="center"/>
    </xf>
    <xf numFmtId="1" fontId="18" fillId="0" borderId="0" xfId="0" applyNumberFormat="1" applyFont="1" applyAlignment="1">
      <alignment horizontal="right" vertical="top"/>
    </xf>
    <xf numFmtId="165" fontId="17" fillId="0" borderId="0" xfId="0" applyNumberFormat="1" applyFont="1"/>
    <xf numFmtId="4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horizontal="right"/>
    </xf>
    <xf numFmtId="0" fontId="17" fillId="0" borderId="0" xfId="0" applyFont="1"/>
    <xf numFmtId="165" fontId="16" fillId="0" borderId="0" xfId="0" applyNumberFormat="1" applyFont="1"/>
    <xf numFmtId="165" fontId="13" fillId="0" borderId="0" xfId="0" applyNumberFormat="1" applyFont="1"/>
    <xf numFmtId="0" fontId="18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3" fontId="18" fillId="0" borderId="0" xfId="0" applyNumberFormat="1" applyFont="1"/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7" fillId="23" borderId="0" xfId="0" applyFont="1" applyFill="1" applyAlignment="1">
      <alignment horizontal="center" vertical="top" wrapText="1"/>
    </xf>
    <xf numFmtId="0" fontId="19" fillId="23" borderId="0" xfId="0" applyFont="1" applyFill="1" applyAlignment="1">
      <alignment horizontal="center" vertical="top" wrapText="1"/>
    </xf>
    <xf numFmtId="0" fontId="17" fillId="23" borderId="6" xfId="0" applyFont="1" applyFill="1" applyBorder="1" applyAlignment="1">
      <alignment horizontal="center"/>
    </xf>
    <xf numFmtId="0" fontId="13" fillId="23" borderId="6" xfId="0" applyFont="1" applyFill="1" applyBorder="1" applyAlignment="1">
      <alignment horizontal="center"/>
    </xf>
    <xf numFmtId="0" fontId="16" fillId="23" borderId="0" xfId="0" applyFont="1" applyFill="1" applyAlignment="1">
      <alignment horizontal="center"/>
    </xf>
    <xf numFmtId="0" fontId="13" fillId="23" borderId="0" xfId="0" applyFont="1" applyFill="1" applyAlignment="1">
      <alignment horizontal="center"/>
    </xf>
    <xf numFmtId="3" fontId="16" fillId="23" borderId="0" xfId="0" applyNumberFormat="1" applyFont="1" applyFill="1" applyAlignment="1">
      <alignment horizontal="center" vertical="top"/>
    </xf>
    <xf numFmtId="3" fontId="16" fillId="23" borderId="5" xfId="0" applyNumberFormat="1" applyFont="1" applyFill="1" applyBorder="1" applyAlignment="1">
      <alignment horizontal="center" vertical="top" wrapText="1"/>
    </xf>
    <xf numFmtId="0" fontId="16" fillId="23" borderId="5" xfId="0" applyFont="1" applyFill="1" applyBorder="1" applyAlignment="1">
      <alignment horizontal="center" vertical="center" wrapText="1"/>
    </xf>
    <xf numFmtId="3" fontId="16" fillId="23" borderId="5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1" fontId="20" fillId="0" borderId="0" xfId="0" applyNumberFormat="1" applyFont="1" applyAlignment="1">
      <alignment horizontal="left"/>
    </xf>
    <xf numFmtId="3" fontId="20" fillId="0" borderId="0" xfId="0" applyNumberFormat="1" applyFont="1"/>
    <xf numFmtId="1" fontId="20" fillId="0" borderId="0" xfId="0" applyNumberFormat="1" applyFont="1"/>
    <xf numFmtId="0" fontId="23" fillId="0" borderId="0" xfId="51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horizontal="left" vertical="center"/>
    </xf>
    <xf numFmtId="164" fontId="23" fillId="0" borderId="0" xfId="0" applyNumberFormat="1" applyFont="1" applyAlignment="1">
      <alignment horizontal="center" vertical="center"/>
    </xf>
    <xf numFmtId="1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4" fontId="23" fillId="0" borderId="0" xfId="0" applyNumberFormat="1" applyFont="1"/>
    <xf numFmtId="0" fontId="23" fillId="0" borderId="0" xfId="51" applyFont="1" applyAlignment="1">
      <alignment horizontal="right" vertical="center"/>
    </xf>
    <xf numFmtId="49" fontId="19" fillId="23" borderId="5" xfId="0" applyNumberFormat="1" applyFont="1" applyFill="1" applyBorder="1" applyAlignment="1">
      <alignment horizontal="center" vertical="top"/>
    </xf>
    <xf numFmtId="0" fontId="19" fillId="23" borderId="5" xfId="0" applyFont="1" applyFill="1" applyBorder="1" applyAlignment="1">
      <alignment horizontal="center" vertical="top" wrapText="1"/>
    </xf>
    <xf numFmtId="3" fontId="19" fillId="23" borderId="5" xfId="0" applyNumberFormat="1" applyFont="1" applyFill="1" applyBorder="1" applyAlignment="1">
      <alignment horizontal="center" vertical="top"/>
    </xf>
    <xf numFmtId="0" fontId="19" fillId="23" borderId="5" xfId="0" applyFont="1" applyFill="1" applyBorder="1" applyAlignment="1">
      <alignment vertical="top" wrapText="1"/>
    </xf>
    <xf numFmtId="4" fontId="18" fillId="0" borderId="0" xfId="0" applyNumberFormat="1" applyFont="1"/>
    <xf numFmtId="0" fontId="16" fillId="23" borderId="5" xfId="0" applyFont="1" applyFill="1" applyBorder="1" applyAlignment="1">
      <alignment vertical="top" wrapText="1"/>
    </xf>
    <xf numFmtId="3" fontId="19" fillId="23" borderId="5" xfId="47" applyNumberFormat="1" applyFont="1" applyFill="1" applyBorder="1" applyAlignment="1">
      <alignment horizontal="center" vertical="top"/>
    </xf>
    <xf numFmtId="49" fontId="16" fillId="23" borderId="5" xfId="0" applyNumberFormat="1" applyFont="1" applyFill="1" applyBorder="1" applyAlignment="1">
      <alignment horizontal="center" vertical="top"/>
    </xf>
    <xf numFmtId="3" fontId="16" fillId="23" borderId="5" xfId="0" applyNumberFormat="1" applyFont="1" applyFill="1" applyBorder="1" applyAlignment="1">
      <alignment horizontal="center" vertical="top"/>
    </xf>
    <xf numFmtId="0" fontId="19" fillId="23" borderId="5" xfId="0" applyFont="1" applyFill="1" applyBorder="1" applyAlignment="1">
      <alignment horizontal="left" vertical="top" wrapText="1"/>
    </xf>
    <xf numFmtId="3" fontId="18" fillId="0" borderId="0" xfId="0" applyNumberFormat="1" applyFont="1" applyAlignment="1">
      <alignment horizontal="center"/>
    </xf>
    <xf numFmtId="4" fontId="19" fillId="23" borderId="5" xfId="0" applyNumberFormat="1" applyFont="1" applyFill="1" applyBorder="1" applyAlignment="1">
      <alignment horizontal="center" vertical="top"/>
    </xf>
    <xf numFmtId="0" fontId="16" fillId="23" borderId="5" xfId="0" applyFont="1" applyFill="1" applyBorder="1" applyAlignment="1">
      <alignment horizontal="left" vertical="top" wrapText="1"/>
    </xf>
    <xf numFmtId="4" fontId="16" fillId="23" borderId="5" xfId="0" applyNumberFormat="1" applyFont="1" applyFill="1" applyBorder="1" applyAlignment="1">
      <alignment horizontal="center" vertical="top"/>
    </xf>
    <xf numFmtId="3" fontId="16" fillId="23" borderId="5" xfId="47" applyNumberFormat="1" applyFont="1" applyFill="1" applyBorder="1" applyAlignment="1">
      <alignment horizontal="center" vertical="top"/>
    </xf>
    <xf numFmtId="4" fontId="19" fillId="23" borderId="5" xfId="47" applyNumberFormat="1" applyFont="1" applyFill="1" applyBorder="1" applyAlignment="1">
      <alignment horizontal="center" vertical="top"/>
    </xf>
    <xf numFmtId="0" fontId="16" fillId="23" borderId="5" xfId="0" applyFont="1" applyFill="1" applyBorder="1" applyAlignment="1">
      <alignment horizontal="center" vertical="top"/>
    </xf>
    <xf numFmtId="0" fontId="19" fillId="23" borderId="5" xfId="0" applyFont="1" applyFill="1" applyBorder="1" applyAlignment="1">
      <alignment horizontal="left" vertical="top"/>
    </xf>
    <xf numFmtId="0" fontId="16" fillId="23" borderId="5" xfId="0" applyFont="1" applyFill="1" applyBorder="1" applyAlignment="1">
      <alignment horizontal="left" vertical="center" wrapText="1"/>
    </xf>
    <xf numFmtId="3" fontId="19" fillId="23" borderId="5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 wrapText="1"/>
    </xf>
    <xf numFmtId="165" fontId="16" fillId="0" borderId="5" xfId="47" applyNumberFormat="1" applyFont="1" applyBorder="1">
      <alignment vertical="top"/>
    </xf>
    <xf numFmtId="165" fontId="16" fillId="0" borderId="5" xfId="47" applyNumberFormat="1" applyFont="1" applyBorder="1" applyAlignment="1">
      <alignment horizontal="center" vertical="top"/>
    </xf>
    <xf numFmtId="3" fontId="19" fillId="0" borderId="5" xfId="0" applyNumberFormat="1" applyFont="1" applyBorder="1" applyAlignment="1">
      <alignment horizontal="center" vertical="top"/>
    </xf>
    <xf numFmtId="0" fontId="19" fillId="0" borderId="5" xfId="0" applyFont="1" applyBorder="1" applyAlignment="1">
      <alignment horizontal="left" vertical="top" wrapText="1"/>
    </xf>
    <xf numFmtId="4" fontId="19" fillId="0" borderId="5" xfId="0" applyNumberFormat="1" applyFont="1" applyBorder="1" applyAlignment="1">
      <alignment horizontal="center" vertical="top"/>
    </xf>
    <xf numFmtId="2" fontId="16" fillId="23" borderId="5" xfId="0" applyNumberFormat="1" applyFont="1" applyFill="1" applyBorder="1" applyAlignment="1">
      <alignment horizontal="left" vertical="top" wrapText="1"/>
    </xf>
    <xf numFmtId="2" fontId="16" fillId="23" borderId="5" xfId="0" applyNumberFormat="1" applyFont="1" applyFill="1" applyBorder="1" applyAlignment="1">
      <alignment horizontal="center" vertical="top" wrapText="1"/>
    </xf>
    <xf numFmtId="4" fontId="16" fillId="23" borderId="5" xfId="0" applyNumberFormat="1" applyFont="1" applyFill="1" applyBorder="1" applyAlignment="1">
      <alignment horizontal="center" vertical="center" wrapText="1"/>
    </xf>
    <xf numFmtId="3" fontId="16" fillId="23" borderId="8" xfId="0" applyNumberFormat="1" applyFont="1" applyFill="1" applyBorder="1" applyAlignment="1">
      <alignment horizontal="center" vertical="top"/>
    </xf>
    <xf numFmtId="49" fontId="16" fillId="23" borderId="9" xfId="0" applyNumberFormat="1" applyFont="1" applyFill="1" applyBorder="1" applyAlignment="1">
      <alignment horizontal="center" vertical="top"/>
    </xf>
    <xf numFmtId="0" fontId="16" fillId="23" borderId="0" xfId="0" applyFont="1" applyFill="1" applyAlignment="1">
      <alignment vertical="top" wrapText="1"/>
    </xf>
    <xf numFmtId="4" fontId="16" fillId="23" borderId="5" xfId="47" applyNumberFormat="1" applyFont="1" applyFill="1" applyBorder="1" applyAlignment="1">
      <alignment horizontal="center" vertical="top"/>
    </xf>
    <xf numFmtId="49" fontId="16" fillId="0" borderId="5" xfId="0" applyNumberFormat="1" applyFont="1" applyBorder="1" applyAlignment="1">
      <alignment horizontal="center" vertical="top"/>
    </xf>
    <xf numFmtId="0" fontId="16" fillId="0" borderId="5" xfId="0" applyFont="1" applyBorder="1" applyAlignment="1">
      <alignment vertical="top" wrapText="1"/>
    </xf>
    <xf numFmtId="3" fontId="16" fillId="0" borderId="5" xfId="0" applyNumberFormat="1" applyFont="1" applyBorder="1" applyAlignment="1">
      <alignment horizontal="center" vertical="top"/>
    </xf>
    <xf numFmtId="3" fontId="16" fillId="0" borderId="5" xfId="47" applyNumberFormat="1" applyFont="1" applyBorder="1" applyAlignment="1">
      <alignment horizontal="center" vertical="top"/>
    </xf>
    <xf numFmtId="49" fontId="16" fillId="23" borderId="8" xfId="0" applyNumberFormat="1" applyFont="1" applyFill="1" applyBorder="1" applyAlignment="1">
      <alignment horizontal="center" vertical="top"/>
    </xf>
    <xf numFmtId="0" fontId="23" fillId="0" borderId="0" xfId="0" applyFont="1" applyAlignment="1">
      <alignment horizontal="left"/>
    </xf>
    <xf numFmtId="0" fontId="16" fillId="23" borderId="5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/>
    </xf>
    <xf numFmtId="2" fontId="23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0" fontId="16" fillId="23" borderId="5" xfId="0" applyFont="1" applyFill="1" applyBorder="1" applyAlignment="1">
      <alignment horizontal="center" vertical="top" wrapText="1"/>
    </xf>
    <xf numFmtId="0" fontId="13" fillId="23" borderId="5" xfId="0" applyFont="1" applyFill="1" applyBorder="1" applyAlignment="1">
      <alignment horizontal="center" vertical="top" wrapText="1"/>
    </xf>
    <xf numFmtId="0" fontId="16" fillId="23" borderId="7" xfId="0" applyFont="1" applyFill="1" applyBorder="1" applyAlignment="1">
      <alignment horizontal="center"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horizontal="left" wrapText="1"/>
    </xf>
    <xf numFmtId="0" fontId="22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6" fillId="23" borderId="6" xfId="0" applyFont="1" applyFill="1" applyBorder="1" applyAlignment="1">
      <alignment horizontal="center" wrapText="1"/>
    </xf>
    <xf numFmtId="4" fontId="16" fillId="23" borderId="5" xfId="0" applyNumberFormat="1" applyFont="1" applyFill="1" applyBorder="1" applyAlignment="1">
      <alignment horizontal="center" vertical="top" wrapText="1"/>
    </xf>
  </cellXfs>
  <cellStyles count="7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_meresha_07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ывод" xfId="26"/>
    <cellStyle name="Вычисление" xfId="27"/>
    <cellStyle name="Звичайний" xfId="0" builtinId="0"/>
    <cellStyle name="Звичайний 10" xfId="28"/>
    <cellStyle name="Звичайний 11" xfId="29"/>
    <cellStyle name="Звичайний 12" xfId="30"/>
    <cellStyle name="Звичайний 13" xfId="31"/>
    <cellStyle name="Звичайний 14" xfId="32"/>
    <cellStyle name="Звичайний 15" xfId="33"/>
    <cellStyle name="Звичайний 16" xfId="34"/>
    <cellStyle name="Звичайний 17" xfId="35"/>
    <cellStyle name="Звичайний 18" xfId="36"/>
    <cellStyle name="Звичайний 19" xfId="37"/>
    <cellStyle name="Звичайний 2" xfId="38"/>
    <cellStyle name="Звичайний 20" xfId="39"/>
    <cellStyle name="Звичайний 21 2" xfId="57"/>
    <cellStyle name="Звичайний 3" xfId="40"/>
    <cellStyle name="Звичайний 4" xfId="41"/>
    <cellStyle name="Звичайний 5" xfId="42"/>
    <cellStyle name="Звичайний 6" xfId="43"/>
    <cellStyle name="Звичайний 7" xfId="44"/>
    <cellStyle name="Звичайний 8" xfId="45"/>
    <cellStyle name="Звичайний 9" xfId="46"/>
    <cellStyle name="Звичайний_Додаток _ 3 зм_ни 4575" xfId="47"/>
    <cellStyle name="Итог" xfId="48"/>
    <cellStyle name="Нейтральный" xfId="49"/>
    <cellStyle name="Обычный 11 4" xfId="50"/>
    <cellStyle name="Обычный 2" xfId="51"/>
    <cellStyle name="Обычный 2 2" xfId="59"/>
    <cellStyle name="Обычный 3" xfId="56"/>
    <cellStyle name="Плохой" xfId="52"/>
    <cellStyle name="Пояснение" xfId="53"/>
    <cellStyle name="Примечание" xfId="54"/>
    <cellStyle name="Стиль 1" xfId="55"/>
    <cellStyle name="Финансовый 2" xfId="58"/>
    <cellStyle name="Финансовый 2 2" xfId="65"/>
    <cellStyle name="Финансовый 2 2 2" xfId="62"/>
    <cellStyle name="Финансовый 2 2 2 2" xfId="66"/>
    <cellStyle name="Финансовый 2 3" xfId="61"/>
    <cellStyle name="Финансовый 3" xfId="69"/>
    <cellStyle name="Фінансовий 2" xfId="63"/>
    <cellStyle name="Фінансовий 2 2" xfId="67"/>
    <cellStyle name="Фінансовий 3" xfId="60"/>
    <cellStyle name="Фінансовий 3 2" xfId="64"/>
    <cellStyle name="Фінансовий 4" xfId="6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FF33"/>
      <color rgb="FF0000FF"/>
      <color rgb="FFFFCC99"/>
      <color rgb="FF53E040"/>
      <color rgb="FF008000"/>
      <color rgb="FFCC00FF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2" name="Рисунок 1" descr="https://www8.city-adm.lviv.ua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629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3" name="Рисунок 2" descr="https://www8.city-adm.lviv.ua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2640" y="17305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4" name="Рисунок 3" descr="https://www8.city-adm.lviv.ua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19342" y="6333994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5" name="Рисунок 4" descr="https://www8.city-adm.lviv.ua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19342" y="649265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6" name="Рисунок 5" descr="https://www8.city-adm.lviv.ua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9280" y="6553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7" name="Рисунок 6" descr="https://www8.city-adm.lviv.ua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9280" y="66126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8" name="Рисунок 7" descr="https://www8.city-adm.lviv.ua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9280" y="66126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9" name="Рисунок 8" descr="https://www8.city-adm.lviv.ua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9280" y="64305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0" name="Рисунок 9" descr="https://www8.city-adm.lviv.ua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2992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1" name="Рисунок 10" descr="https://www8.city-adm.lviv.ua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4401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20" name="Рисунок 19" descr="https://www8.city-adm.lviv.ua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92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1" name="Рисунок 20" descr="https://www8.city-adm.lviv.ua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92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2" name="Рисунок 21" descr="https://www8.city-adm.lviv.ua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92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3" name="Рисунок 22" descr="https://www8.city-adm.lviv.ua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92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24" name="Рисунок 23" descr="https://www8.city-adm.lviv.ua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92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5" name="Рисунок 24" descr="https://www8.city-adm.lviv.ua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92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6" name="Рисунок 25" descr="https://www8.city-adm.lviv.ua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92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7" name="Рисунок 26" descr="https://www8.city-adm.lviv.ua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92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52" name="Рисунок 51" descr="https://www8.city-adm.lviv.ua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18909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53" name="Рисунок 52" descr="https://www8.city-adm.lviv.ua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249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54" name="Рисунок 53" descr="https://www8.city-adm.lviv.ua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249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55" name="Рисунок 54" descr="https://www8.city-adm.lviv.ua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18909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56" name="Рисунок 55" descr="https://www8.city-adm.lviv.ua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249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57" name="Рисунок 56" descr="https://www8.city-adm.lviv.ua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249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2" name="Рисунок 11" descr="https://www8.city-adm.lviv.ua/icons/ecblank.gif">
          <a:extLst>
            <a:ext uri="{FF2B5EF4-FFF2-40B4-BE49-F238E27FC236}">
              <a16:creationId xmlns:a16="http://schemas.microsoft.com/office/drawing/2014/main" id="{174B3E6E-568A-4EB5-957B-8FE916151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4719" y="115169156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3" name="Рисунок 12" descr="https://www8.city-adm.lviv.ua/icons/ecblank.gif">
          <a:extLst>
            <a:ext uri="{FF2B5EF4-FFF2-40B4-BE49-F238E27FC236}">
              <a16:creationId xmlns:a16="http://schemas.microsoft.com/office/drawing/2014/main" id="{982C326D-AC12-4E50-9A4F-FB70EC83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4719" y="115169156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4" name="Рисунок 13" descr="https://www8.city-adm.lviv.ua/icons/ecblank.gif">
          <a:extLst>
            <a:ext uri="{FF2B5EF4-FFF2-40B4-BE49-F238E27FC236}">
              <a16:creationId xmlns:a16="http://schemas.microsoft.com/office/drawing/2014/main" id="{BE041FDC-DB89-4999-B416-8C9B0BA0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49389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5" name="Рисунок 14" descr="https://www8.city-adm.lviv.ua/icons/ecblank.gif">
          <a:extLst>
            <a:ext uri="{FF2B5EF4-FFF2-40B4-BE49-F238E27FC236}">
              <a16:creationId xmlns:a16="http://schemas.microsoft.com/office/drawing/2014/main" id="{266B0F4E-B02A-43B4-BD9C-9B240C6B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49389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6" name="Рисунок 15" descr="https://www8.city-adm.lviv.ua/icons/ecblank.gif">
          <a:extLst>
            <a:ext uri="{FF2B5EF4-FFF2-40B4-BE49-F238E27FC236}">
              <a16:creationId xmlns:a16="http://schemas.microsoft.com/office/drawing/2014/main" id="{C76E95B7-E707-419F-B06A-BB842190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630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7" name="Рисунок 16" descr="https://www8.city-adm.lviv.ua/icons/ecblank.gif">
          <a:extLst>
            <a:ext uri="{FF2B5EF4-FFF2-40B4-BE49-F238E27FC236}">
              <a16:creationId xmlns:a16="http://schemas.microsoft.com/office/drawing/2014/main" id="{5C6D5265-CB96-4066-A22B-C7F1A67C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630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8" name="Рисунок 17" descr="https://www8.city-adm.lviv.ua/icons/ecblank.gif">
          <a:extLst>
            <a:ext uri="{FF2B5EF4-FFF2-40B4-BE49-F238E27FC236}">
              <a16:creationId xmlns:a16="http://schemas.microsoft.com/office/drawing/2014/main" id="{E5B09F67-241F-46AE-9D23-2BC39930A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630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9" name="Рисунок 18" descr="https://www8.city-adm.lviv.ua/icons/ecblank.gif">
          <a:extLst>
            <a:ext uri="{FF2B5EF4-FFF2-40B4-BE49-F238E27FC236}">
              <a16:creationId xmlns:a16="http://schemas.microsoft.com/office/drawing/2014/main" id="{DCDF8F20-885F-4CE1-8860-D45BB35E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630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8" name="Рисунок 27" descr="https://www8.city-adm.lviv.ua/icons/ecblank.gif">
          <a:extLst>
            <a:ext uri="{FF2B5EF4-FFF2-40B4-BE49-F238E27FC236}">
              <a16:creationId xmlns:a16="http://schemas.microsoft.com/office/drawing/2014/main" id="{42C40A15-BC82-403C-9965-D5771411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630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9" name="Рисунок 28" descr="https://www8.city-adm.lviv.ua/icons/ecblank.gif">
          <a:extLst>
            <a:ext uri="{FF2B5EF4-FFF2-40B4-BE49-F238E27FC236}">
              <a16:creationId xmlns:a16="http://schemas.microsoft.com/office/drawing/2014/main" id="{EF619A64-1707-4B77-A4DD-1A12F1BB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630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30" name="Рисунок 29" descr="https://www8.city-adm.lviv.ua/icons/ecblank.gif">
          <a:extLst>
            <a:ext uri="{FF2B5EF4-FFF2-40B4-BE49-F238E27FC236}">
              <a16:creationId xmlns:a16="http://schemas.microsoft.com/office/drawing/2014/main" id="{7B70656E-85D4-4BA5-BBDC-C2D4FE27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630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31" name="Рисунок 30" descr="https://www8.city-adm.lviv.ua/icons/ecblank.gif">
          <a:extLst>
            <a:ext uri="{FF2B5EF4-FFF2-40B4-BE49-F238E27FC236}">
              <a16:creationId xmlns:a16="http://schemas.microsoft.com/office/drawing/2014/main" id="{42017B66-CAB9-4827-B562-27109457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630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32" name="Рисунок 31" descr="https://www8.city-adm.lviv.ua/icons/ecblank.gif">
          <a:extLst>
            <a:ext uri="{FF2B5EF4-FFF2-40B4-BE49-F238E27FC236}">
              <a16:creationId xmlns:a16="http://schemas.microsoft.com/office/drawing/2014/main" id="{A8D0C2F7-A5D1-4FE6-8368-D521B503E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630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33" name="Рисунок 32" descr="https://www8.city-adm.lviv.ua/icons/ecblank.gif">
          <a:extLst>
            <a:ext uri="{FF2B5EF4-FFF2-40B4-BE49-F238E27FC236}">
              <a16:creationId xmlns:a16="http://schemas.microsoft.com/office/drawing/2014/main" id="{AEB41FE3-AE75-400E-B529-3690F6B8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630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34" name="Рисунок 33" descr="https://www8.city-adm.lviv.ua/icons/ecblank.gif">
          <a:extLst>
            <a:ext uri="{FF2B5EF4-FFF2-40B4-BE49-F238E27FC236}">
              <a16:creationId xmlns:a16="http://schemas.microsoft.com/office/drawing/2014/main" id="{4C7E31A9-3175-434A-9F0C-685D60471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630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35" name="Рисунок 34" descr="https://www8.city-adm.lviv.ua/icons/ecblank.gif">
          <a:extLst>
            <a:ext uri="{FF2B5EF4-FFF2-40B4-BE49-F238E27FC236}">
              <a16:creationId xmlns:a16="http://schemas.microsoft.com/office/drawing/2014/main" id="{578B8E81-3CC0-47CD-94A3-FD2ECBA11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630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36" name="Рисунок 35" descr="https://www8.city-adm.lviv.ua/icons/ecblank.gif">
          <a:extLst>
            <a:ext uri="{FF2B5EF4-FFF2-40B4-BE49-F238E27FC236}">
              <a16:creationId xmlns:a16="http://schemas.microsoft.com/office/drawing/2014/main" id="{E492F311-FBDC-4747-96FC-658826E8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630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37" name="Рисунок 36" descr="https://www8.city-adm.lviv.ua/icons/ecblank.gif">
          <a:extLst>
            <a:ext uri="{FF2B5EF4-FFF2-40B4-BE49-F238E27FC236}">
              <a16:creationId xmlns:a16="http://schemas.microsoft.com/office/drawing/2014/main" id="{0A70AA01-7E28-46B2-97BD-7D8CD7C8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63010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38" name="Рисунок 37" descr="https://www8.city-adm.lviv.ua/icons/ecblank.gif">
          <a:extLst>
            <a:ext uri="{FF2B5EF4-FFF2-40B4-BE49-F238E27FC236}">
              <a16:creationId xmlns:a16="http://schemas.microsoft.com/office/drawing/2014/main" id="{1F451F0A-8594-4DA9-AABB-50CBF679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83629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39" name="Рисунок 38" descr="https://www8.city-adm.lviv.ua/icons/ecblank.gif">
          <a:extLst>
            <a:ext uri="{FF2B5EF4-FFF2-40B4-BE49-F238E27FC236}">
              <a16:creationId xmlns:a16="http://schemas.microsoft.com/office/drawing/2014/main" id="{12E77E54-209F-48CE-8111-7DD2809D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108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40" name="Рисунок 39" descr="https://www8.city-adm.lviv.ua/icons/ecblank.gif">
          <a:extLst>
            <a:ext uri="{FF2B5EF4-FFF2-40B4-BE49-F238E27FC236}">
              <a16:creationId xmlns:a16="http://schemas.microsoft.com/office/drawing/2014/main" id="{9B7C602E-F9B8-49F1-A08C-D755A3C3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41" name="Рисунок 40" descr="https://www8.city-adm.lviv.ua/icons/ecblank.gif">
          <a:extLst>
            <a:ext uri="{FF2B5EF4-FFF2-40B4-BE49-F238E27FC236}">
              <a16:creationId xmlns:a16="http://schemas.microsoft.com/office/drawing/2014/main" id="{B7473279-6E63-42BF-8BD9-739E635D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42" name="Рисунок 41" descr="https://www8.city-adm.lviv.ua/icons/ecblank.gif">
          <a:extLst>
            <a:ext uri="{FF2B5EF4-FFF2-40B4-BE49-F238E27FC236}">
              <a16:creationId xmlns:a16="http://schemas.microsoft.com/office/drawing/2014/main" id="{41A0FBA1-682E-452A-85F3-754648D0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43" name="Рисунок 42" descr="https://www8.city-adm.lviv.ua/icons/ecblank.gif">
          <a:extLst>
            <a:ext uri="{FF2B5EF4-FFF2-40B4-BE49-F238E27FC236}">
              <a16:creationId xmlns:a16="http://schemas.microsoft.com/office/drawing/2014/main" id="{A9365391-0166-4114-85D0-16AE47FC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44" name="Рисунок 43" descr="https://www8.city-adm.lviv.ua/icons/ecblank.gif">
          <a:extLst>
            <a:ext uri="{FF2B5EF4-FFF2-40B4-BE49-F238E27FC236}">
              <a16:creationId xmlns:a16="http://schemas.microsoft.com/office/drawing/2014/main" id="{34063021-DC48-4561-9412-461A56CF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45" name="Рисунок 44" descr="https://www8.city-adm.lviv.ua/icons/ecblank.gif">
          <a:extLst>
            <a:ext uri="{FF2B5EF4-FFF2-40B4-BE49-F238E27FC236}">
              <a16:creationId xmlns:a16="http://schemas.microsoft.com/office/drawing/2014/main" id="{C479018A-D053-41FD-9C20-15B5A21C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46" name="Рисунок 45" descr="https://www8.city-adm.lviv.ua/icons/ecblank.gif">
          <a:extLst>
            <a:ext uri="{FF2B5EF4-FFF2-40B4-BE49-F238E27FC236}">
              <a16:creationId xmlns:a16="http://schemas.microsoft.com/office/drawing/2014/main" id="{6DF77380-1C85-4518-929D-72320514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47" name="Рисунок 46" descr="https://www8.city-adm.lviv.ua/icons/ecblank.gif">
          <a:extLst>
            <a:ext uri="{FF2B5EF4-FFF2-40B4-BE49-F238E27FC236}">
              <a16:creationId xmlns:a16="http://schemas.microsoft.com/office/drawing/2014/main" id="{4298B359-DE4D-4CC0-BB7C-9E824B8B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48" name="Рисунок 47" descr="https://www8.city-adm.lviv.ua/icons/ecblank.gif">
          <a:extLst>
            <a:ext uri="{FF2B5EF4-FFF2-40B4-BE49-F238E27FC236}">
              <a16:creationId xmlns:a16="http://schemas.microsoft.com/office/drawing/2014/main" id="{84EEFDBB-57AC-43A1-9FDD-07E3A877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49" name="Рисунок 48" descr="https://www8.city-adm.lviv.ua/icons/ecblank.gif">
          <a:extLst>
            <a:ext uri="{FF2B5EF4-FFF2-40B4-BE49-F238E27FC236}">
              <a16:creationId xmlns:a16="http://schemas.microsoft.com/office/drawing/2014/main" id="{2E816685-BDF7-4023-ABED-AD919942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50" name="Рисунок 49" descr="https://www8.city-adm.lviv.ua/icons/ecblank.gif">
          <a:extLst>
            <a:ext uri="{FF2B5EF4-FFF2-40B4-BE49-F238E27FC236}">
              <a16:creationId xmlns:a16="http://schemas.microsoft.com/office/drawing/2014/main" id="{24CAFCB2-CE7F-427E-920B-6B52F648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51" name="Рисунок 50" descr="https://www8.city-adm.lviv.ua/icons/ecblank.gif">
          <a:extLst>
            <a:ext uri="{FF2B5EF4-FFF2-40B4-BE49-F238E27FC236}">
              <a16:creationId xmlns:a16="http://schemas.microsoft.com/office/drawing/2014/main" id="{8D613EFE-A402-4FD6-98F8-1B1EE50F4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58" name="Рисунок 57" descr="https://www8.city-adm.lviv.ua/icons/ecblank.gif">
          <a:extLst>
            <a:ext uri="{FF2B5EF4-FFF2-40B4-BE49-F238E27FC236}">
              <a16:creationId xmlns:a16="http://schemas.microsoft.com/office/drawing/2014/main" id="{17A27025-98C9-469A-B396-27D14EFA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59" name="Рисунок 58" descr="https://www8.city-adm.lviv.ua/icons/ecblank.gif">
          <a:extLst>
            <a:ext uri="{FF2B5EF4-FFF2-40B4-BE49-F238E27FC236}">
              <a16:creationId xmlns:a16="http://schemas.microsoft.com/office/drawing/2014/main" id="{D0716050-1495-4F6D-95FF-35A85D2F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60" name="Рисунок 59" descr="https://www8.city-adm.lviv.ua/icons/ecblank.gif">
          <a:extLst>
            <a:ext uri="{FF2B5EF4-FFF2-40B4-BE49-F238E27FC236}">
              <a16:creationId xmlns:a16="http://schemas.microsoft.com/office/drawing/2014/main" id="{52878CD1-2ECE-4504-8DD8-2071FA710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8934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61" name="Рисунок 60" descr="https://www8.city-adm.lviv.ua/icons/ecblank.gif">
          <a:extLst>
            <a:ext uri="{FF2B5EF4-FFF2-40B4-BE49-F238E27FC236}">
              <a16:creationId xmlns:a16="http://schemas.microsoft.com/office/drawing/2014/main" id="{E2C73554-FC17-4FD5-8C61-912D5AD22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62" name="Рисунок 61" descr="https://www8.city-adm.lviv.ua/icons/ecblank.gif">
          <a:extLst>
            <a:ext uri="{FF2B5EF4-FFF2-40B4-BE49-F238E27FC236}">
              <a16:creationId xmlns:a16="http://schemas.microsoft.com/office/drawing/2014/main" id="{E646FFC1-B3F2-472D-84FF-8C138AA8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63" name="Рисунок 62" descr="https://www8.city-adm.lviv.ua/icons/ecblank.gif">
          <a:extLst>
            <a:ext uri="{FF2B5EF4-FFF2-40B4-BE49-F238E27FC236}">
              <a16:creationId xmlns:a16="http://schemas.microsoft.com/office/drawing/2014/main" id="{7A1431E6-2C11-48E9-B861-9413B50F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64" name="Рисунок 63" descr="https://www8.city-adm.lviv.ua/icons/ecblank.gif">
          <a:extLst>
            <a:ext uri="{FF2B5EF4-FFF2-40B4-BE49-F238E27FC236}">
              <a16:creationId xmlns:a16="http://schemas.microsoft.com/office/drawing/2014/main" id="{AEDDA81F-AEE1-438F-8294-6EB34C64E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65" name="Рисунок 64" descr="https://www8.city-adm.lviv.ua/icons/ecblank.gif">
          <a:extLst>
            <a:ext uri="{FF2B5EF4-FFF2-40B4-BE49-F238E27FC236}">
              <a16:creationId xmlns:a16="http://schemas.microsoft.com/office/drawing/2014/main" id="{3B28D801-8FE5-442A-BC67-887F03D5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66" name="Рисунок 65" descr="https://www8.city-adm.lviv.ua/icons/ecblank.gif">
          <a:extLst>
            <a:ext uri="{FF2B5EF4-FFF2-40B4-BE49-F238E27FC236}">
              <a16:creationId xmlns:a16="http://schemas.microsoft.com/office/drawing/2014/main" id="{FC18BB1A-85AF-4FEF-9DF5-C00272923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67" name="Рисунок 66" descr="https://www8.city-adm.lviv.ua/icons/ecblank.gif">
          <a:extLst>
            <a:ext uri="{FF2B5EF4-FFF2-40B4-BE49-F238E27FC236}">
              <a16:creationId xmlns:a16="http://schemas.microsoft.com/office/drawing/2014/main" id="{67E3292A-A687-4C13-91F3-445CA769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68" name="Рисунок 67" descr="https://www8.city-adm.lviv.ua/icons/ecblank.gif">
          <a:extLst>
            <a:ext uri="{FF2B5EF4-FFF2-40B4-BE49-F238E27FC236}">
              <a16:creationId xmlns:a16="http://schemas.microsoft.com/office/drawing/2014/main" id="{36B6921E-4A7A-43FE-9A55-9A6D38679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69" name="Рисунок 68" descr="https://www8.city-adm.lviv.ua/icons/ecblank.gif">
          <a:extLst>
            <a:ext uri="{FF2B5EF4-FFF2-40B4-BE49-F238E27FC236}">
              <a16:creationId xmlns:a16="http://schemas.microsoft.com/office/drawing/2014/main" id="{D6B67726-1C9A-4CAD-AD69-851445D8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70" name="Рисунок 69" descr="https://www8.city-adm.lviv.ua/icons/ecblank.gif">
          <a:extLst>
            <a:ext uri="{FF2B5EF4-FFF2-40B4-BE49-F238E27FC236}">
              <a16:creationId xmlns:a16="http://schemas.microsoft.com/office/drawing/2014/main" id="{51D2EBD4-8A4C-4DD0-B4E6-D9825B56F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71" name="Рисунок 70" descr="https://www8.city-adm.lviv.ua/icons/ecblank.gif">
          <a:extLst>
            <a:ext uri="{FF2B5EF4-FFF2-40B4-BE49-F238E27FC236}">
              <a16:creationId xmlns:a16="http://schemas.microsoft.com/office/drawing/2014/main" id="{313219F6-A9A5-4CB7-8CC6-6A70EF27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72" name="Рисунок 71" descr="https://www8.city-adm.lviv.ua/icons/ecblank.gif">
          <a:extLst>
            <a:ext uri="{FF2B5EF4-FFF2-40B4-BE49-F238E27FC236}">
              <a16:creationId xmlns:a16="http://schemas.microsoft.com/office/drawing/2014/main" id="{FAE578AE-EADB-46A3-BD59-320B1B325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73" name="Рисунок 72" descr="https://www8.city-adm.lviv.ua/icons/ecblank.gif">
          <a:extLst>
            <a:ext uri="{FF2B5EF4-FFF2-40B4-BE49-F238E27FC236}">
              <a16:creationId xmlns:a16="http://schemas.microsoft.com/office/drawing/2014/main" id="{7DDDD529-EE7E-461B-8CF1-094B4F6B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74" name="Рисунок 73" descr="https://www8.city-adm.lviv.ua/icons/ecblank.gif">
          <a:extLst>
            <a:ext uri="{FF2B5EF4-FFF2-40B4-BE49-F238E27FC236}">
              <a16:creationId xmlns:a16="http://schemas.microsoft.com/office/drawing/2014/main" id="{9D364A22-96BE-4D35-BC82-4D17FB8B5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75" name="Рисунок 74" descr="https://www8.city-adm.lviv.ua/icons/ecblank.gif">
          <a:extLst>
            <a:ext uri="{FF2B5EF4-FFF2-40B4-BE49-F238E27FC236}">
              <a16:creationId xmlns:a16="http://schemas.microsoft.com/office/drawing/2014/main" id="{0F5B24B8-DA8A-4B76-9908-DAA09784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76" name="Рисунок 75" descr="https://www8.city-adm.lviv.ua/icons/ecblank.gif">
          <a:extLst>
            <a:ext uri="{FF2B5EF4-FFF2-40B4-BE49-F238E27FC236}">
              <a16:creationId xmlns:a16="http://schemas.microsoft.com/office/drawing/2014/main" id="{4286BD2B-CB19-4C82-B651-C6051DF17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77" name="Рисунок 76" descr="https://www8.city-adm.lviv.ua/icons/ecblank.gif">
          <a:extLst>
            <a:ext uri="{FF2B5EF4-FFF2-40B4-BE49-F238E27FC236}">
              <a16:creationId xmlns:a16="http://schemas.microsoft.com/office/drawing/2014/main" id="{4FDE3022-C6F7-4308-B39F-7B86E349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78" name="Рисунок 77" descr="https://www8.city-adm.lviv.ua/icons/ecblank.gif">
          <a:extLst>
            <a:ext uri="{FF2B5EF4-FFF2-40B4-BE49-F238E27FC236}">
              <a16:creationId xmlns:a16="http://schemas.microsoft.com/office/drawing/2014/main" id="{54568F94-63D5-40DF-87C6-26DC6528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79" name="Рисунок 78" descr="https://www8.city-adm.lviv.ua/icons/ecblank.gif">
          <a:extLst>
            <a:ext uri="{FF2B5EF4-FFF2-40B4-BE49-F238E27FC236}">
              <a16:creationId xmlns:a16="http://schemas.microsoft.com/office/drawing/2014/main" id="{DB4FA65B-DFC9-4ADC-8170-307154CA6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80" name="Рисунок 79" descr="https://www8.city-adm.lviv.ua/icons/ecblank.gif">
          <a:extLst>
            <a:ext uri="{FF2B5EF4-FFF2-40B4-BE49-F238E27FC236}">
              <a16:creationId xmlns:a16="http://schemas.microsoft.com/office/drawing/2014/main" id="{F72EE07C-2F79-4529-B152-3C2CC790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81" name="Рисунок 80" descr="https://www8.city-adm.lviv.ua/icons/ecblank.gif">
          <a:extLst>
            <a:ext uri="{FF2B5EF4-FFF2-40B4-BE49-F238E27FC236}">
              <a16:creationId xmlns:a16="http://schemas.microsoft.com/office/drawing/2014/main" id="{CB4183D2-98C1-4030-AA33-CDCCE593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82" name="Рисунок 81" descr="https://www8.city-adm.lviv.ua/icons/ecblank.gif">
          <a:extLst>
            <a:ext uri="{FF2B5EF4-FFF2-40B4-BE49-F238E27FC236}">
              <a16:creationId xmlns:a16="http://schemas.microsoft.com/office/drawing/2014/main" id="{82150490-30D7-4C8B-87A3-DD814585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83" name="Рисунок 82" descr="https://www8.city-adm.lviv.ua/icons/ecblank.gif">
          <a:extLst>
            <a:ext uri="{FF2B5EF4-FFF2-40B4-BE49-F238E27FC236}">
              <a16:creationId xmlns:a16="http://schemas.microsoft.com/office/drawing/2014/main" id="{EEBCD589-621B-4315-AA01-7B8F9C1F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84" name="Рисунок 83" descr="https://www8.city-adm.lviv.ua/icons/ecblank.gif">
          <a:extLst>
            <a:ext uri="{FF2B5EF4-FFF2-40B4-BE49-F238E27FC236}">
              <a16:creationId xmlns:a16="http://schemas.microsoft.com/office/drawing/2014/main" id="{B3BE98A3-0AEA-4605-8598-BD5221358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85" name="Рисунок 84" descr="https://www8.city-adm.lviv.ua/icons/ecblank.gif">
          <a:extLst>
            <a:ext uri="{FF2B5EF4-FFF2-40B4-BE49-F238E27FC236}">
              <a16:creationId xmlns:a16="http://schemas.microsoft.com/office/drawing/2014/main" id="{22884095-FD02-45F2-A9F6-AD2198BB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86" name="Рисунок 85" descr="https://www8.city-adm.lviv.ua/icons/ecblank.gif">
          <a:extLst>
            <a:ext uri="{FF2B5EF4-FFF2-40B4-BE49-F238E27FC236}">
              <a16:creationId xmlns:a16="http://schemas.microsoft.com/office/drawing/2014/main" id="{88AFC1B0-5CB3-4EA9-8813-A2886D63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87" name="Рисунок 86" descr="https://www8.city-adm.lviv.ua/icons/ecblank.gif">
          <a:extLst>
            <a:ext uri="{FF2B5EF4-FFF2-40B4-BE49-F238E27FC236}">
              <a16:creationId xmlns:a16="http://schemas.microsoft.com/office/drawing/2014/main" id="{F36A49A1-5E84-49F4-820E-BE5050DD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88" name="Рисунок 87" descr="https://www8.city-adm.lviv.ua/icons/ecblank.gif">
          <a:extLst>
            <a:ext uri="{FF2B5EF4-FFF2-40B4-BE49-F238E27FC236}">
              <a16:creationId xmlns:a16="http://schemas.microsoft.com/office/drawing/2014/main" id="{A7EF4B03-BAB8-4F27-B163-19D457730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89" name="Рисунок 88" descr="https://www8.city-adm.lviv.ua/icons/ecblank.gif">
          <a:extLst>
            <a:ext uri="{FF2B5EF4-FFF2-40B4-BE49-F238E27FC236}">
              <a16:creationId xmlns:a16="http://schemas.microsoft.com/office/drawing/2014/main" id="{7F939D39-9CE2-42C3-A646-0F237CBC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90" name="Рисунок 89" descr="https://www8.city-adm.lviv.ua/icons/ecblank.gif">
          <a:extLst>
            <a:ext uri="{FF2B5EF4-FFF2-40B4-BE49-F238E27FC236}">
              <a16:creationId xmlns:a16="http://schemas.microsoft.com/office/drawing/2014/main" id="{E69CBD08-6B9E-4688-ACAC-E1871DEF3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91" name="Рисунок 90" descr="https://www8.city-adm.lviv.ua/icons/ecblank.gif">
          <a:extLst>
            <a:ext uri="{FF2B5EF4-FFF2-40B4-BE49-F238E27FC236}">
              <a16:creationId xmlns:a16="http://schemas.microsoft.com/office/drawing/2014/main" id="{68609D29-5385-42FD-B9A5-83BA0DAE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135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92" name="Рисунок 91" descr="https://www8.city-adm.lviv.ua/icons/ecblank.gif">
          <a:extLst>
            <a:ext uri="{FF2B5EF4-FFF2-40B4-BE49-F238E27FC236}">
              <a16:creationId xmlns:a16="http://schemas.microsoft.com/office/drawing/2014/main" id="{888DAA2E-0844-4987-A68A-28CAE8CC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93" name="Рисунок 92" descr="https://www8.city-adm.lviv.ua/icons/ecblank.gif">
          <a:extLst>
            <a:ext uri="{FF2B5EF4-FFF2-40B4-BE49-F238E27FC236}">
              <a16:creationId xmlns:a16="http://schemas.microsoft.com/office/drawing/2014/main" id="{F745EF5B-FA00-458D-A738-F03A00A11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94" name="Рисунок 93" descr="https://www8.city-adm.lviv.ua/icons/ecblank.gif">
          <a:extLst>
            <a:ext uri="{FF2B5EF4-FFF2-40B4-BE49-F238E27FC236}">
              <a16:creationId xmlns:a16="http://schemas.microsoft.com/office/drawing/2014/main" id="{76812403-5EC2-4C06-B69C-12181BB0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95" name="Рисунок 94" descr="https://www8.city-adm.lviv.ua/icons/ecblank.gif">
          <a:extLst>
            <a:ext uri="{FF2B5EF4-FFF2-40B4-BE49-F238E27FC236}">
              <a16:creationId xmlns:a16="http://schemas.microsoft.com/office/drawing/2014/main" id="{A10D7E25-819B-4631-B1C9-D86CA5E3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96" name="Рисунок 95" descr="https://www8.city-adm.lviv.ua/icons/ecblank.gif">
          <a:extLst>
            <a:ext uri="{FF2B5EF4-FFF2-40B4-BE49-F238E27FC236}">
              <a16:creationId xmlns:a16="http://schemas.microsoft.com/office/drawing/2014/main" id="{4EF8BCC9-41B3-47A2-AD6E-6FE24E27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97" name="Рисунок 96" descr="https://www8.city-adm.lviv.ua/icons/ecblank.gif">
          <a:extLst>
            <a:ext uri="{FF2B5EF4-FFF2-40B4-BE49-F238E27FC236}">
              <a16:creationId xmlns:a16="http://schemas.microsoft.com/office/drawing/2014/main" id="{46490131-5B7B-4420-8804-4713265B4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98" name="Рисунок 97" descr="https://www8.city-adm.lviv.ua/icons/ecblank.gif">
          <a:extLst>
            <a:ext uri="{FF2B5EF4-FFF2-40B4-BE49-F238E27FC236}">
              <a16:creationId xmlns:a16="http://schemas.microsoft.com/office/drawing/2014/main" id="{A60D4F3D-9D2D-444B-BF25-0E19C662D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99" name="Рисунок 98" descr="https://www8.city-adm.lviv.ua/icons/ecblank.gif">
          <a:extLst>
            <a:ext uri="{FF2B5EF4-FFF2-40B4-BE49-F238E27FC236}">
              <a16:creationId xmlns:a16="http://schemas.microsoft.com/office/drawing/2014/main" id="{052DCB21-E7A4-48F2-9D4A-9276CCD5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00" name="Рисунок 99" descr="https://www8.city-adm.lviv.ua/icons/ecblank.gif">
          <a:extLst>
            <a:ext uri="{FF2B5EF4-FFF2-40B4-BE49-F238E27FC236}">
              <a16:creationId xmlns:a16="http://schemas.microsoft.com/office/drawing/2014/main" id="{B962B90E-E2B9-4F74-AAA8-BA81D7E4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01" name="Рисунок 100" descr="https://www8.city-adm.lviv.ua/icons/ecblank.gif">
          <a:extLst>
            <a:ext uri="{FF2B5EF4-FFF2-40B4-BE49-F238E27FC236}">
              <a16:creationId xmlns:a16="http://schemas.microsoft.com/office/drawing/2014/main" id="{EB2A52E1-0A70-4E62-B04A-0A287AC22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02" name="Рисунок 101" descr="https://www8.city-adm.lviv.ua/icons/ecblank.gif">
          <a:extLst>
            <a:ext uri="{FF2B5EF4-FFF2-40B4-BE49-F238E27FC236}">
              <a16:creationId xmlns:a16="http://schemas.microsoft.com/office/drawing/2014/main" id="{6214070A-B5A4-4A72-B440-D9547A4A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03" name="Рисунок 102" descr="https://www8.city-adm.lviv.ua/icons/ecblank.gif">
          <a:extLst>
            <a:ext uri="{FF2B5EF4-FFF2-40B4-BE49-F238E27FC236}">
              <a16:creationId xmlns:a16="http://schemas.microsoft.com/office/drawing/2014/main" id="{863C3632-3D4C-4FAD-9315-6B5B47300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04" name="Рисунок 103" descr="https://www8.city-adm.lviv.ua/icons/ecblank.gif">
          <a:extLst>
            <a:ext uri="{FF2B5EF4-FFF2-40B4-BE49-F238E27FC236}">
              <a16:creationId xmlns:a16="http://schemas.microsoft.com/office/drawing/2014/main" id="{00A636D1-E17D-4B1A-9A8C-723C250E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05" name="Рисунок 104" descr="https://www8.city-adm.lviv.ua/icons/ecblank.gif">
          <a:extLst>
            <a:ext uri="{FF2B5EF4-FFF2-40B4-BE49-F238E27FC236}">
              <a16:creationId xmlns:a16="http://schemas.microsoft.com/office/drawing/2014/main" id="{0CF5E103-F01E-4DD2-BB54-8760FE43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8460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06" name="Рисунок 105" descr="https://www8.city-adm.lviv.ua/icons/ecblank.gif">
          <a:extLst>
            <a:ext uri="{FF2B5EF4-FFF2-40B4-BE49-F238E27FC236}">
              <a16:creationId xmlns:a16="http://schemas.microsoft.com/office/drawing/2014/main" id="{1A2485AC-29C9-47E2-B8E1-F68A263A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9678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07" name="Рисунок 106" descr="https://www8.city-adm.lviv.ua/icons/ecblank.gif">
          <a:extLst>
            <a:ext uri="{FF2B5EF4-FFF2-40B4-BE49-F238E27FC236}">
              <a16:creationId xmlns:a16="http://schemas.microsoft.com/office/drawing/2014/main" id="{B12E9C9D-64AA-48ED-A600-DB5A8E805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1353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08" name="Рисунок 107" descr="https://www8.city-adm.lviv.ua/icons/ecblank.gif">
          <a:extLst>
            <a:ext uri="{FF2B5EF4-FFF2-40B4-BE49-F238E27FC236}">
              <a16:creationId xmlns:a16="http://schemas.microsoft.com/office/drawing/2014/main" id="{7EA8BB5B-7CE7-4631-A138-101DE843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09" name="Рисунок 108" descr="https://www8.city-adm.lviv.ua/icons/ecblank.gif">
          <a:extLst>
            <a:ext uri="{FF2B5EF4-FFF2-40B4-BE49-F238E27FC236}">
              <a16:creationId xmlns:a16="http://schemas.microsoft.com/office/drawing/2014/main" id="{C7AB5924-CCB5-4CC2-B371-5527D07E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10" name="Рисунок 109" descr="https://www8.city-adm.lviv.ua/icons/ecblank.gif">
          <a:extLst>
            <a:ext uri="{FF2B5EF4-FFF2-40B4-BE49-F238E27FC236}">
              <a16:creationId xmlns:a16="http://schemas.microsoft.com/office/drawing/2014/main" id="{3080AA32-49DF-4A66-A284-200F57950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11" name="Рисунок 110" descr="https://www8.city-adm.lviv.ua/icons/ecblank.gif">
          <a:extLst>
            <a:ext uri="{FF2B5EF4-FFF2-40B4-BE49-F238E27FC236}">
              <a16:creationId xmlns:a16="http://schemas.microsoft.com/office/drawing/2014/main" id="{B4B34D4A-F963-4A33-A31D-DE868876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12" name="Рисунок 111" descr="https://www8.city-adm.lviv.ua/icons/ecblank.gif">
          <a:extLst>
            <a:ext uri="{FF2B5EF4-FFF2-40B4-BE49-F238E27FC236}">
              <a16:creationId xmlns:a16="http://schemas.microsoft.com/office/drawing/2014/main" id="{4AD634FC-4782-4479-8588-EA26406F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13" name="Рисунок 112" descr="https://www8.city-adm.lviv.ua/icons/ecblank.gif">
          <a:extLst>
            <a:ext uri="{FF2B5EF4-FFF2-40B4-BE49-F238E27FC236}">
              <a16:creationId xmlns:a16="http://schemas.microsoft.com/office/drawing/2014/main" id="{8B9C98C5-441E-41C0-93F1-27AB45F5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14" name="Рисунок 113" descr="https://www8.city-adm.lviv.ua/icons/ecblank.gif">
          <a:extLst>
            <a:ext uri="{FF2B5EF4-FFF2-40B4-BE49-F238E27FC236}">
              <a16:creationId xmlns:a16="http://schemas.microsoft.com/office/drawing/2014/main" id="{853AF936-D4D4-490B-AB82-16CC81A1D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15" name="Рисунок 114" descr="https://www8.city-adm.lviv.ua/icons/ecblank.gif">
          <a:extLst>
            <a:ext uri="{FF2B5EF4-FFF2-40B4-BE49-F238E27FC236}">
              <a16:creationId xmlns:a16="http://schemas.microsoft.com/office/drawing/2014/main" id="{E12EB63C-73A2-46CF-82AC-846536EFB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16" name="Рисунок 115" descr="https://www8.city-adm.lviv.ua/icons/ecblank.gif">
          <a:extLst>
            <a:ext uri="{FF2B5EF4-FFF2-40B4-BE49-F238E27FC236}">
              <a16:creationId xmlns:a16="http://schemas.microsoft.com/office/drawing/2014/main" id="{1F59398E-551A-4F24-8943-AF01C3C4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17" name="Рисунок 116" descr="https://www8.city-adm.lviv.ua/icons/ecblank.gif">
          <a:extLst>
            <a:ext uri="{FF2B5EF4-FFF2-40B4-BE49-F238E27FC236}">
              <a16:creationId xmlns:a16="http://schemas.microsoft.com/office/drawing/2014/main" id="{AE9532C8-E6EF-45E1-BF9A-E2B1BFA6D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18" name="Рисунок 117" descr="https://www8.city-adm.lviv.ua/icons/ecblank.gif">
          <a:extLst>
            <a:ext uri="{FF2B5EF4-FFF2-40B4-BE49-F238E27FC236}">
              <a16:creationId xmlns:a16="http://schemas.microsoft.com/office/drawing/2014/main" id="{09F2542F-C5C3-48B6-BB91-9CD35E0C7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19" name="Рисунок 118" descr="https://www8.city-adm.lviv.ua/icons/ecblank.gif">
          <a:extLst>
            <a:ext uri="{FF2B5EF4-FFF2-40B4-BE49-F238E27FC236}">
              <a16:creationId xmlns:a16="http://schemas.microsoft.com/office/drawing/2014/main" id="{0E6402F4-AC35-4B98-AA10-086B281D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20" name="Рисунок 119" descr="https://www8.city-adm.lviv.ua/icons/ecblank.gif">
          <a:extLst>
            <a:ext uri="{FF2B5EF4-FFF2-40B4-BE49-F238E27FC236}">
              <a16:creationId xmlns:a16="http://schemas.microsoft.com/office/drawing/2014/main" id="{F506B350-9CA7-4CAF-9B60-EBC3DA1BE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21" name="Рисунок 120" descr="https://www8.city-adm.lviv.ua/icons/ecblank.gif">
          <a:extLst>
            <a:ext uri="{FF2B5EF4-FFF2-40B4-BE49-F238E27FC236}">
              <a16:creationId xmlns:a16="http://schemas.microsoft.com/office/drawing/2014/main" id="{83AE4CD9-FB7E-4DDD-B214-C046A78A6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22" name="Рисунок 121" descr="https://www8.city-adm.lviv.ua/icons/ecblank.gif">
          <a:extLst>
            <a:ext uri="{FF2B5EF4-FFF2-40B4-BE49-F238E27FC236}">
              <a16:creationId xmlns:a16="http://schemas.microsoft.com/office/drawing/2014/main" id="{D8256189-61CF-4FD6-B7AE-7F3E8F6A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23" name="Рисунок 122" descr="https://www8.city-adm.lviv.ua/icons/ecblank.gif">
          <a:extLst>
            <a:ext uri="{FF2B5EF4-FFF2-40B4-BE49-F238E27FC236}">
              <a16:creationId xmlns:a16="http://schemas.microsoft.com/office/drawing/2014/main" id="{84DB7E0C-72B6-4187-803F-FC00F528A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24" name="Рисунок 123" descr="https://www8.city-adm.lviv.ua/icons/ecblank.gif">
          <a:extLst>
            <a:ext uri="{FF2B5EF4-FFF2-40B4-BE49-F238E27FC236}">
              <a16:creationId xmlns:a16="http://schemas.microsoft.com/office/drawing/2014/main" id="{A9EEAA96-CA4B-45BA-91D3-A9FB7B29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70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25" name="Рисунок 124" descr="https://www8.city-adm.lviv.ua/icons/ecblank.gif">
          <a:extLst>
            <a:ext uri="{FF2B5EF4-FFF2-40B4-BE49-F238E27FC236}">
              <a16:creationId xmlns:a16="http://schemas.microsoft.com/office/drawing/2014/main" id="{0A6A2D3F-8534-40E0-AA48-288FC591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25596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26" name="Рисунок 125" descr="https://www8.city-adm.lviv.ua/icons/ecblank.gif">
          <a:extLst>
            <a:ext uri="{FF2B5EF4-FFF2-40B4-BE49-F238E27FC236}">
              <a16:creationId xmlns:a16="http://schemas.microsoft.com/office/drawing/2014/main" id="{C08C2134-E4B5-45EB-9F49-1F3B74DB3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25596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27" name="Рисунок 126" descr="https://www8.city-adm.lviv.ua/icons/ecblank.gif">
          <a:extLst>
            <a:ext uri="{FF2B5EF4-FFF2-40B4-BE49-F238E27FC236}">
              <a16:creationId xmlns:a16="http://schemas.microsoft.com/office/drawing/2014/main" id="{10D0FB1D-D41F-46C6-8F73-5F2950FE9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25596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28" name="Рисунок 127" descr="https://www8.city-adm.lviv.ua/icons/ecblank.gif">
          <a:extLst>
            <a:ext uri="{FF2B5EF4-FFF2-40B4-BE49-F238E27FC236}">
              <a16:creationId xmlns:a16="http://schemas.microsoft.com/office/drawing/2014/main" id="{75A7AC1C-E646-4719-ABDA-AD88F0591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25596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29" name="Рисунок 128" descr="https://www8.city-adm.lviv.ua/icons/ecblank.gif">
          <a:extLst>
            <a:ext uri="{FF2B5EF4-FFF2-40B4-BE49-F238E27FC236}">
              <a16:creationId xmlns:a16="http://schemas.microsoft.com/office/drawing/2014/main" id="{E116FB0E-24D5-4F81-BA6C-4CDCA55C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25596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30" name="Рисунок 129" descr="https://www8.city-adm.lviv.ua/icons/ecblank.gif">
          <a:extLst>
            <a:ext uri="{FF2B5EF4-FFF2-40B4-BE49-F238E27FC236}">
              <a16:creationId xmlns:a16="http://schemas.microsoft.com/office/drawing/2014/main" id="{48C0D2B5-5C95-4A32-B1A4-29D4E575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25596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31" name="Рисунок 130" descr="https://www8.city-adm.lviv.ua/icons/ecblank.gif">
          <a:extLst>
            <a:ext uri="{FF2B5EF4-FFF2-40B4-BE49-F238E27FC236}">
              <a16:creationId xmlns:a16="http://schemas.microsoft.com/office/drawing/2014/main" id="{17076575-6477-4CAA-BFFC-941BA283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25596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32" name="Рисунок 131" descr="https://www8.city-adm.lviv.ua/icons/ecblank.gif">
          <a:extLst>
            <a:ext uri="{FF2B5EF4-FFF2-40B4-BE49-F238E27FC236}">
              <a16:creationId xmlns:a16="http://schemas.microsoft.com/office/drawing/2014/main" id="{D8AB4A77-3A92-4EE8-936C-60036F45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25596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33" name="Рисунок 132" descr="https://www8.city-adm.lviv.ua/icons/ecblank.gif">
          <a:extLst>
            <a:ext uri="{FF2B5EF4-FFF2-40B4-BE49-F238E27FC236}">
              <a16:creationId xmlns:a16="http://schemas.microsoft.com/office/drawing/2014/main" id="{A950DB5B-97D6-4E53-B69A-958A8DD9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0477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34" name="Рисунок 133" descr="https://www8.city-adm.lviv.ua/icons/ecblank.gif">
          <a:extLst>
            <a:ext uri="{FF2B5EF4-FFF2-40B4-BE49-F238E27FC236}">
              <a16:creationId xmlns:a16="http://schemas.microsoft.com/office/drawing/2014/main" id="{1AA85EEC-C569-4690-A8FA-E463E330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0477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35" name="Рисунок 134" descr="https://www8.city-adm.lviv.ua/icons/ecblank.gif">
          <a:extLst>
            <a:ext uri="{FF2B5EF4-FFF2-40B4-BE49-F238E27FC236}">
              <a16:creationId xmlns:a16="http://schemas.microsoft.com/office/drawing/2014/main" id="{418963F5-04E0-4D09-A6C9-A22922CF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34016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36" name="Рисунок 135" descr="https://www8.city-adm.lviv.ua/icons/ecblank.gif">
          <a:extLst>
            <a:ext uri="{FF2B5EF4-FFF2-40B4-BE49-F238E27FC236}">
              <a16:creationId xmlns:a16="http://schemas.microsoft.com/office/drawing/2014/main" id="{8245A119-1727-4B31-9C37-F75BBB8B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34016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37" name="Рисунок 136" descr="https://www8.city-adm.lviv.ua/icons/ecblank.gif">
          <a:extLst>
            <a:ext uri="{FF2B5EF4-FFF2-40B4-BE49-F238E27FC236}">
              <a16:creationId xmlns:a16="http://schemas.microsoft.com/office/drawing/2014/main" id="{354C73DF-F985-4676-8A18-9AF4E80E1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25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38" name="Рисунок 137" descr="https://www8.city-adm.lviv.ua/icons/ecblank.gif">
          <a:extLst>
            <a:ext uri="{FF2B5EF4-FFF2-40B4-BE49-F238E27FC236}">
              <a16:creationId xmlns:a16="http://schemas.microsoft.com/office/drawing/2014/main" id="{DA628B08-6D30-41FB-8771-691AB4B2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25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39" name="Рисунок 138" descr="https://www8.city-adm.lviv.ua/icons/ecblank.gif">
          <a:extLst>
            <a:ext uri="{FF2B5EF4-FFF2-40B4-BE49-F238E27FC236}">
              <a16:creationId xmlns:a16="http://schemas.microsoft.com/office/drawing/2014/main" id="{BC68EC78-CBB8-4EF4-9240-78080271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25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40" name="Рисунок 139" descr="https://www8.city-adm.lviv.ua/icons/ecblank.gif">
          <a:extLst>
            <a:ext uri="{FF2B5EF4-FFF2-40B4-BE49-F238E27FC236}">
              <a16:creationId xmlns:a16="http://schemas.microsoft.com/office/drawing/2014/main" id="{4985A8A6-9942-416C-B56E-41253154E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25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41" name="Рисунок 140" descr="https://www8.city-adm.lviv.ua/icons/ecblank.gif">
          <a:extLst>
            <a:ext uri="{FF2B5EF4-FFF2-40B4-BE49-F238E27FC236}">
              <a16:creationId xmlns:a16="http://schemas.microsoft.com/office/drawing/2014/main" id="{BFF5FF2F-12D0-4BE9-B204-39E0EBF86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25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42" name="Рисунок 141" descr="https://www8.city-adm.lviv.ua/icons/ecblank.gif">
          <a:extLst>
            <a:ext uri="{FF2B5EF4-FFF2-40B4-BE49-F238E27FC236}">
              <a16:creationId xmlns:a16="http://schemas.microsoft.com/office/drawing/2014/main" id="{6B790C5E-DC0C-4C84-A000-074F6BBE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25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43" name="Рисунок 142" descr="https://www8.city-adm.lviv.ua/icons/ecblank.gif">
          <a:extLst>
            <a:ext uri="{FF2B5EF4-FFF2-40B4-BE49-F238E27FC236}">
              <a16:creationId xmlns:a16="http://schemas.microsoft.com/office/drawing/2014/main" id="{8D68E6D9-3298-407B-800F-F8E34289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25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44" name="Рисунок 143" descr="https://www8.city-adm.lviv.ua/icons/ecblank.gif">
          <a:extLst>
            <a:ext uri="{FF2B5EF4-FFF2-40B4-BE49-F238E27FC236}">
              <a16:creationId xmlns:a16="http://schemas.microsoft.com/office/drawing/2014/main" id="{DADE84B4-1FD6-487D-82D0-20E91E385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5725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45" name="Рисунок 144" descr="https://www8.city-adm.lviv.ua/icons/ecblank.gif">
          <a:extLst>
            <a:ext uri="{FF2B5EF4-FFF2-40B4-BE49-F238E27FC236}">
              <a16:creationId xmlns:a16="http://schemas.microsoft.com/office/drawing/2014/main" id="{E01514F4-82AF-43FB-BA02-09413D9CE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97072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46" name="Рисунок 145" descr="https://www8.city-adm.lviv.ua/icons/ecblank.gif">
          <a:extLst>
            <a:ext uri="{FF2B5EF4-FFF2-40B4-BE49-F238E27FC236}">
              <a16:creationId xmlns:a16="http://schemas.microsoft.com/office/drawing/2014/main" id="{EA983451-A573-4600-8C75-B09518CB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97072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47" name="Рисунок 146" descr="https://www8.city-adm.lviv.ua/icons/ecblank.gif">
          <a:extLst>
            <a:ext uri="{FF2B5EF4-FFF2-40B4-BE49-F238E27FC236}">
              <a16:creationId xmlns:a16="http://schemas.microsoft.com/office/drawing/2014/main" id="{5B7A360F-458B-4E6A-AC62-86923145C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65436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48" name="Рисунок 147" descr="https://www8.city-adm.lviv.ua/icons/ecblank.gif">
          <a:extLst>
            <a:ext uri="{FF2B5EF4-FFF2-40B4-BE49-F238E27FC236}">
              <a16:creationId xmlns:a16="http://schemas.microsoft.com/office/drawing/2014/main" id="{0E09681E-6B9F-497F-8911-14A15293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65436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49" name="Рисунок 148" descr="https://www8.city-adm.lviv.ua/icons/ecblank.gif">
          <a:extLst>
            <a:ext uri="{FF2B5EF4-FFF2-40B4-BE49-F238E27FC236}">
              <a16:creationId xmlns:a16="http://schemas.microsoft.com/office/drawing/2014/main" id="{B0D518D1-7108-4B42-8CC3-B0FAD1D0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65436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50" name="Рисунок 149" descr="https://www8.city-adm.lviv.ua/icons/ecblank.gif">
          <a:extLst>
            <a:ext uri="{FF2B5EF4-FFF2-40B4-BE49-F238E27FC236}">
              <a16:creationId xmlns:a16="http://schemas.microsoft.com/office/drawing/2014/main" id="{8A7B1AF8-EE57-4406-9D52-6BED5191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65436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51" name="Рисунок 150" descr="https://www8.city-adm.lviv.ua/icons/ecblank.gif">
          <a:extLst>
            <a:ext uri="{FF2B5EF4-FFF2-40B4-BE49-F238E27FC236}">
              <a16:creationId xmlns:a16="http://schemas.microsoft.com/office/drawing/2014/main" id="{D7725E2E-38A6-4290-A580-B135C0F99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2024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52" name="Рисунок 151" descr="https://www8.city-adm.lviv.ua/icons/ecblank.gif">
          <a:extLst>
            <a:ext uri="{FF2B5EF4-FFF2-40B4-BE49-F238E27FC236}">
              <a16:creationId xmlns:a16="http://schemas.microsoft.com/office/drawing/2014/main" id="{1339DBD7-81F5-4A98-8852-B503302F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53" name="Рисунок 152" descr="https://www8.city-adm.lviv.ua/icons/ecblank.gif">
          <a:extLst>
            <a:ext uri="{FF2B5EF4-FFF2-40B4-BE49-F238E27FC236}">
              <a16:creationId xmlns:a16="http://schemas.microsoft.com/office/drawing/2014/main" id="{F8F8740B-D0D1-4026-BA5A-C473E5F2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54" name="Рисунок 153" descr="https://www8.city-adm.lviv.ua/icons/ecblank.gif">
          <a:extLst>
            <a:ext uri="{FF2B5EF4-FFF2-40B4-BE49-F238E27FC236}">
              <a16:creationId xmlns:a16="http://schemas.microsoft.com/office/drawing/2014/main" id="{541E34FC-42C0-44E0-B7D7-7073B377E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55" name="Рисунок 154" descr="https://www8.city-adm.lviv.ua/icons/ecblank.gif">
          <a:extLst>
            <a:ext uri="{FF2B5EF4-FFF2-40B4-BE49-F238E27FC236}">
              <a16:creationId xmlns:a16="http://schemas.microsoft.com/office/drawing/2014/main" id="{F0912AF5-9815-4AE9-BF53-A4F34117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56" name="Рисунок 155" descr="https://www8.city-adm.lviv.ua/icons/ecblank.gif">
          <a:extLst>
            <a:ext uri="{FF2B5EF4-FFF2-40B4-BE49-F238E27FC236}">
              <a16:creationId xmlns:a16="http://schemas.microsoft.com/office/drawing/2014/main" id="{D616EDD1-ED1E-49A5-B9DD-DACCADE09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57" name="Рисунок 156" descr="https://www8.city-adm.lviv.ua/icons/ecblank.gif">
          <a:extLst>
            <a:ext uri="{FF2B5EF4-FFF2-40B4-BE49-F238E27FC236}">
              <a16:creationId xmlns:a16="http://schemas.microsoft.com/office/drawing/2014/main" id="{E1A628DE-B70E-49CE-AC0B-E2BF74824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58" name="Рисунок 157" descr="https://www8.city-adm.lviv.ua/icons/ecblank.gif">
          <a:extLst>
            <a:ext uri="{FF2B5EF4-FFF2-40B4-BE49-F238E27FC236}">
              <a16:creationId xmlns:a16="http://schemas.microsoft.com/office/drawing/2014/main" id="{78D29197-7671-4231-9007-0E952C49E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59" name="Рисунок 158" descr="https://www8.city-adm.lviv.ua/icons/ecblank.gif">
          <a:extLst>
            <a:ext uri="{FF2B5EF4-FFF2-40B4-BE49-F238E27FC236}">
              <a16:creationId xmlns:a16="http://schemas.microsoft.com/office/drawing/2014/main" id="{A7ECC065-F082-48F0-B3D0-96FFF08A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60" name="Рисунок 159" descr="https://www8.city-adm.lviv.ua/icons/ecblank.gif">
          <a:extLst>
            <a:ext uri="{FF2B5EF4-FFF2-40B4-BE49-F238E27FC236}">
              <a16:creationId xmlns:a16="http://schemas.microsoft.com/office/drawing/2014/main" id="{1210C0F4-A16A-4495-AB6A-7B5753E5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61" name="Рисунок 160" descr="https://www8.city-adm.lviv.ua/icons/ecblank.gif">
          <a:extLst>
            <a:ext uri="{FF2B5EF4-FFF2-40B4-BE49-F238E27FC236}">
              <a16:creationId xmlns:a16="http://schemas.microsoft.com/office/drawing/2014/main" id="{C5FF8583-20E2-4D27-ACE8-4A6711AF4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62" name="Рисунок 161" descr="https://www8.city-adm.lviv.ua/icons/ecblank.gif">
          <a:extLst>
            <a:ext uri="{FF2B5EF4-FFF2-40B4-BE49-F238E27FC236}">
              <a16:creationId xmlns:a16="http://schemas.microsoft.com/office/drawing/2014/main" id="{645CDCD2-61D9-499C-8FDF-0492DE0DD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63" name="Рисунок 162" descr="https://www8.city-adm.lviv.ua/icons/ecblank.gif">
          <a:extLst>
            <a:ext uri="{FF2B5EF4-FFF2-40B4-BE49-F238E27FC236}">
              <a16:creationId xmlns:a16="http://schemas.microsoft.com/office/drawing/2014/main" id="{600ABEAD-8954-413B-A9F7-8EE16BF2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64" name="Рисунок 163" descr="https://www8.city-adm.lviv.ua/icons/ecblank.gif">
          <a:extLst>
            <a:ext uri="{FF2B5EF4-FFF2-40B4-BE49-F238E27FC236}">
              <a16:creationId xmlns:a16="http://schemas.microsoft.com/office/drawing/2014/main" id="{C04999C4-DB12-4A21-969E-86806037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65" name="Рисунок 164" descr="https://www8.city-adm.lviv.ua/icons/ecblank.gif">
          <a:extLst>
            <a:ext uri="{FF2B5EF4-FFF2-40B4-BE49-F238E27FC236}">
              <a16:creationId xmlns:a16="http://schemas.microsoft.com/office/drawing/2014/main" id="{69ED7BD3-7037-47D2-8566-95D10400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66" name="Рисунок 165" descr="https://www8.city-adm.lviv.ua/icons/ecblank.gif">
          <a:extLst>
            <a:ext uri="{FF2B5EF4-FFF2-40B4-BE49-F238E27FC236}">
              <a16:creationId xmlns:a16="http://schemas.microsoft.com/office/drawing/2014/main" id="{BA392BD8-1B9B-4940-85D0-4154E2C9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67" name="Рисунок 166" descr="https://www8.city-adm.lviv.ua/icons/ecblank.gif">
          <a:extLst>
            <a:ext uri="{FF2B5EF4-FFF2-40B4-BE49-F238E27FC236}">
              <a16:creationId xmlns:a16="http://schemas.microsoft.com/office/drawing/2014/main" id="{30400041-D0FF-485C-B971-F6E165EE9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68" name="Рисунок 167" descr="https://www8.city-adm.lviv.ua/icons/ecblank.gif">
          <a:extLst>
            <a:ext uri="{FF2B5EF4-FFF2-40B4-BE49-F238E27FC236}">
              <a16:creationId xmlns:a16="http://schemas.microsoft.com/office/drawing/2014/main" id="{6F1A055C-DBAA-40AC-B088-FC8A09FD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5568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69" name="Рисунок 168" descr="https://www8.city-adm.lviv.ua/icons/ecblank.gif">
          <a:extLst>
            <a:ext uri="{FF2B5EF4-FFF2-40B4-BE49-F238E27FC236}">
              <a16:creationId xmlns:a16="http://schemas.microsoft.com/office/drawing/2014/main" id="{2BA9B632-0D46-46F1-BA14-7A8A3B3C0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70" name="Рисунок 169" descr="https://www8.city-adm.lviv.ua/icons/ecblank.gif">
          <a:extLst>
            <a:ext uri="{FF2B5EF4-FFF2-40B4-BE49-F238E27FC236}">
              <a16:creationId xmlns:a16="http://schemas.microsoft.com/office/drawing/2014/main" id="{C63B9B6F-0BF3-4171-A8D8-982C7C7B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71" name="Рисунок 170" descr="https://www8.city-adm.lviv.ua/icons/ecblank.gif">
          <a:extLst>
            <a:ext uri="{FF2B5EF4-FFF2-40B4-BE49-F238E27FC236}">
              <a16:creationId xmlns:a16="http://schemas.microsoft.com/office/drawing/2014/main" id="{A14ADC81-1FA9-4473-B947-7732A6C17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72" name="Рисунок 171" descr="https://www8.city-adm.lviv.ua/icons/ecblank.gif">
          <a:extLst>
            <a:ext uri="{FF2B5EF4-FFF2-40B4-BE49-F238E27FC236}">
              <a16:creationId xmlns:a16="http://schemas.microsoft.com/office/drawing/2014/main" id="{EC25B7A4-BB60-4E53-BBFE-06CC81B5C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73" name="Рисунок 172" descr="https://www8.city-adm.lviv.ua/icons/ecblank.gif">
          <a:extLst>
            <a:ext uri="{FF2B5EF4-FFF2-40B4-BE49-F238E27FC236}">
              <a16:creationId xmlns:a16="http://schemas.microsoft.com/office/drawing/2014/main" id="{19C8E8F6-B973-48CC-824A-9AB59626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74" name="Рисунок 173" descr="https://www8.city-adm.lviv.ua/icons/ecblank.gif">
          <a:extLst>
            <a:ext uri="{FF2B5EF4-FFF2-40B4-BE49-F238E27FC236}">
              <a16:creationId xmlns:a16="http://schemas.microsoft.com/office/drawing/2014/main" id="{0493AA42-67A9-4A55-8B48-8CD1FCDF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75" name="Рисунок 174" descr="https://www8.city-adm.lviv.ua/icons/ecblank.gif">
          <a:extLst>
            <a:ext uri="{FF2B5EF4-FFF2-40B4-BE49-F238E27FC236}">
              <a16:creationId xmlns:a16="http://schemas.microsoft.com/office/drawing/2014/main" id="{BB3A731D-9FE2-46B6-9732-CAE35E0E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76" name="Рисунок 175" descr="https://www8.city-adm.lviv.ua/icons/ecblank.gif">
          <a:extLst>
            <a:ext uri="{FF2B5EF4-FFF2-40B4-BE49-F238E27FC236}">
              <a16:creationId xmlns:a16="http://schemas.microsoft.com/office/drawing/2014/main" id="{1EB114F5-71F5-4A85-AA37-725BC390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77" name="Рисунок 176" descr="https://www8.city-adm.lviv.ua/icons/ecblank.gif">
          <a:extLst>
            <a:ext uri="{FF2B5EF4-FFF2-40B4-BE49-F238E27FC236}">
              <a16:creationId xmlns:a16="http://schemas.microsoft.com/office/drawing/2014/main" id="{A320D821-E471-4F8F-BF26-D3CDE5B0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78" name="Рисунок 177" descr="https://www8.city-adm.lviv.ua/icons/ecblank.gif">
          <a:extLst>
            <a:ext uri="{FF2B5EF4-FFF2-40B4-BE49-F238E27FC236}">
              <a16:creationId xmlns:a16="http://schemas.microsoft.com/office/drawing/2014/main" id="{8BBFBB19-7FDD-4C50-8D11-9F92E7CE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79" name="Рисунок 178" descr="https://www8.city-adm.lviv.ua/icons/ecblank.gif">
          <a:extLst>
            <a:ext uri="{FF2B5EF4-FFF2-40B4-BE49-F238E27FC236}">
              <a16:creationId xmlns:a16="http://schemas.microsoft.com/office/drawing/2014/main" id="{0AC7DD74-6804-46CB-8007-A0EA8750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80" name="Рисунок 179" descr="https://www8.city-adm.lviv.ua/icons/ecblank.gif">
          <a:extLst>
            <a:ext uri="{FF2B5EF4-FFF2-40B4-BE49-F238E27FC236}">
              <a16:creationId xmlns:a16="http://schemas.microsoft.com/office/drawing/2014/main" id="{DCF30EA6-9904-4D3D-8D4E-0FE5B341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81" name="Рисунок 180" descr="https://www8.city-adm.lviv.ua/icons/ecblank.gif">
          <a:extLst>
            <a:ext uri="{FF2B5EF4-FFF2-40B4-BE49-F238E27FC236}">
              <a16:creationId xmlns:a16="http://schemas.microsoft.com/office/drawing/2014/main" id="{E99DE728-19B1-49CB-A698-37685461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82" name="Рисунок 181" descr="https://www8.city-adm.lviv.ua/icons/ecblank.gif">
          <a:extLst>
            <a:ext uri="{FF2B5EF4-FFF2-40B4-BE49-F238E27FC236}">
              <a16:creationId xmlns:a16="http://schemas.microsoft.com/office/drawing/2014/main" id="{D1B1189A-3EC5-49D9-803D-B94E4FB2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83" name="Рисунок 182" descr="https://www8.city-adm.lviv.ua/icons/ecblank.gif">
          <a:extLst>
            <a:ext uri="{FF2B5EF4-FFF2-40B4-BE49-F238E27FC236}">
              <a16:creationId xmlns:a16="http://schemas.microsoft.com/office/drawing/2014/main" id="{4C3E45CF-C8D5-449A-B53F-DC31759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84" name="Рисунок 183" descr="https://www8.city-adm.lviv.ua/icons/ecblank.gif">
          <a:extLst>
            <a:ext uri="{FF2B5EF4-FFF2-40B4-BE49-F238E27FC236}">
              <a16:creationId xmlns:a16="http://schemas.microsoft.com/office/drawing/2014/main" id="{C5FF3FEA-A4BB-42C0-BBA7-C0C0417A1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85" name="Рисунок 184" descr="https://www8.city-adm.lviv.ua/icons/ecblank.gif">
          <a:extLst>
            <a:ext uri="{FF2B5EF4-FFF2-40B4-BE49-F238E27FC236}">
              <a16:creationId xmlns:a16="http://schemas.microsoft.com/office/drawing/2014/main" id="{A4299582-BED9-435A-BFEE-9B76E137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86" name="Рисунок 185" descr="https://www8.city-adm.lviv.ua/icons/ecblank.gif">
          <a:extLst>
            <a:ext uri="{FF2B5EF4-FFF2-40B4-BE49-F238E27FC236}">
              <a16:creationId xmlns:a16="http://schemas.microsoft.com/office/drawing/2014/main" id="{4F1680A2-402C-46E0-938D-99219EF6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87" name="Рисунок 186" descr="https://www8.city-adm.lviv.ua/icons/ecblank.gif">
          <a:extLst>
            <a:ext uri="{FF2B5EF4-FFF2-40B4-BE49-F238E27FC236}">
              <a16:creationId xmlns:a16="http://schemas.microsoft.com/office/drawing/2014/main" id="{3B86E367-566A-481D-B234-59C6C2B05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88" name="Рисунок 187" descr="https://www8.city-adm.lviv.ua/icons/ecblank.gif">
          <a:extLst>
            <a:ext uri="{FF2B5EF4-FFF2-40B4-BE49-F238E27FC236}">
              <a16:creationId xmlns:a16="http://schemas.microsoft.com/office/drawing/2014/main" id="{FE8BE8DE-A916-4561-B672-5539CA1C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89" name="Рисунок 188" descr="https://www8.city-adm.lviv.ua/icons/ecblank.gif">
          <a:extLst>
            <a:ext uri="{FF2B5EF4-FFF2-40B4-BE49-F238E27FC236}">
              <a16:creationId xmlns:a16="http://schemas.microsoft.com/office/drawing/2014/main" id="{1EBEFE85-78D6-4254-B1C6-F37994CFC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90" name="Рисунок 189" descr="https://www8.city-adm.lviv.ua/icons/ecblank.gif">
          <a:extLst>
            <a:ext uri="{FF2B5EF4-FFF2-40B4-BE49-F238E27FC236}">
              <a16:creationId xmlns:a16="http://schemas.microsoft.com/office/drawing/2014/main" id="{38CD6F7C-F1BB-4B3E-BA87-6825C665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191" name="Рисунок 190" descr="https://www8.city-adm.lviv.ua/icons/ecblank.gif">
          <a:extLst>
            <a:ext uri="{FF2B5EF4-FFF2-40B4-BE49-F238E27FC236}">
              <a16:creationId xmlns:a16="http://schemas.microsoft.com/office/drawing/2014/main" id="{E1C63305-119D-464F-ABD4-D0405EA28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92" name="Рисунок 191" descr="https://www8.city-adm.lviv.ua/icons/ecblank.gif">
          <a:extLst>
            <a:ext uri="{FF2B5EF4-FFF2-40B4-BE49-F238E27FC236}">
              <a16:creationId xmlns:a16="http://schemas.microsoft.com/office/drawing/2014/main" id="{E9E8DCC0-CEA8-4AFA-91BB-3743B0E3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93" name="Рисунок 192" descr="https://www8.city-adm.lviv.ua/icons/ecblank.gif">
          <a:extLst>
            <a:ext uri="{FF2B5EF4-FFF2-40B4-BE49-F238E27FC236}">
              <a16:creationId xmlns:a16="http://schemas.microsoft.com/office/drawing/2014/main" id="{AFBF6054-BDCA-47EA-A096-45B50896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94" name="Рисунок 193" descr="https://www8.city-adm.lviv.ua/icons/ecblank.gif">
          <a:extLst>
            <a:ext uri="{FF2B5EF4-FFF2-40B4-BE49-F238E27FC236}">
              <a16:creationId xmlns:a16="http://schemas.microsoft.com/office/drawing/2014/main" id="{E6EC9A0F-1171-410C-A870-A023D5C8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95" name="Рисунок 194" descr="https://www8.city-adm.lviv.ua/icons/ecblank.gif">
          <a:extLst>
            <a:ext uri="{FF2B5EF4-FFF2-40B4-BE49-F238E27FC236}">
              <a16:creationId xmlns:a16="http://schemas.microsoft.com/office/drawing/2014/main" id="{34A3EE3B-F8A7-4E10-8C1A-CFE1A225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96" name="Рисунок 195" descr="https://www8.city-adm.lviv.ua/icons/ecblank.gif">
          <a:extLst>
            <a:ext uri="{FF2B5EF4-FFF2-40B4-BE49-F238E27FC236}">
              <a16:creationId xmlns:a16="http://schemas.microsoft.com/office/drawing/2014/main" id="{68483EA9-CF0B-4412-A94B-25FF26DE0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97" name="Рисунок 196" descr="https://www8.city-adm.lviv.ua/icons/ecblank.gif">
          <a:extLst>
            <a:ext uri="{FF2B5EF4-FFF2-40B4-BE49-F238E27FC236}">
              <a16:creationId xmlns:a16="http://schemas.microsoft.com/office/drawing/2014/main" id="{F6381D4B-7580-4C0E-92C0-836AF091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98" name="Рисунок 197" descr="https://www8.city-adm.lviv.ua/icons/ecblank.gif">
          <a:extLst>
            <a:ext uri="{FF2B5EF4-FFF2-40B4-BE49-F238E27FC236}">
              <a16:creationId xmlns:a16="http://schemas.microsoft.com/office/drawing/2014/main" id="{C7161A99-2E6C-43E4-BCA5-534460EDC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199" name="Рисунок 198" descr="https://www8.city-adm.lviv.ua/icons/ecblank.gif">
          <a:extLst>
            <a:ext uri="{FF2B5EF4-FFF2-40B4-BE49-F238E27FC236}">
              <a16:creationId xmlns:a16="http://schemas.microsoft.com/office/drawing/2014/main" id="{3E8A8062-99E0-4E32-9559-5320F2CD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200" name="Рисунок 199" descr="https://www8.city-adm.lviv.ua/icons/ecblank.gif">
          <a:extLst>
            <a:ext uri="{FF2B5EF4-FFF2-40B4-BE49-F238E27FC236}">
              <a16:creationId xmlns:a16="http://schemas.microsoft.com/office/drawing/2014/main" id="{600FE534-ECA7-41BE-B525-E9E81F05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01" name="Рисунок 200" descr="https://www8.city-adm.lviv.ua/icons/ecblank.gif">
          <a:extLst>
            <a:ext uri="{FF2B5EF4-FFF2-40B4-BE49-F238E27FC236}">
              <a16:creationId xmlns:a16="http://schemas.microsoft.com/office/drawing/2014/main" id="{976AF41E-660D-4563-BBFF-7BAABD57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02" name="Рисунок 201" descr="https://www8.city-adm.lviv.ua/icons/ecblank.gif">
          <a:extLst>
            <a:ext uri="{FF2B5EF4-FFF2-40B4-BE49-F238E27FC236}">
              <a16:creationId xmlns:a16="http://schemas.microsoft.com/office/drawing/2014/main" id="{25459216-36A3-4C5F-A4A0-71F73D92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203" name="Рисунок 202" descr="https://www8.city-adm.lviv.ua/icons/ecblank.gif">
          <a:extLst>
            <a:ext uri="{FF2B5EF4-FFF2-40B4-BE49-F238E27FC236}">
              <a16:creationId xmlns:a16="http://schemas.microsoft.com/office/drawing/2014/main" id="{F67FD9D6-F8AC-4D4F-8616-636B9284D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04" name="Рисунок 203" descr="https://www8.city-adm.lviv.ua/icons/ecblank.gif">
          <a:extLst>
            <a:ext uri="{FF2B5EF4-FFF2-40B4-BE49-F238E27FC236}">
              <a16:creationId xmlns:a16="http://schemas.microsoft.com/office/drawing/2014/main" id="{54545884-B913-4C47-984D-7D179E14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05" name="Рисунок 204" descr="https://www8.city-adm.lviv.ua/icons/ecblank.gif">
          <a:extLst>
            <a:ext uri="{FF2B5EF4-FFF2-40B4-BE49-F238E27FC236}">
              <a16:creationId xmlns:a16="http://schemas.microsoft.com/office/drawing/2014/main" id="{87309AD4-7F47-4A3F-A734-DE71A5EE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206" name="Рисунок 205" descr="https://www8.city-adm.lviv.ua/icons/ecblank.gif">
          <a:extLst>
            <a:ext uri="{FF2B5EF4-FFF2-40B4-BE49-F238E27FC236}">
              <a16:creationId xmlns:a16="http://schemas.microsoft.com/office/drawing/2014/main" id="{95BE2463-2C26-4B67-A99F-D87D16BBC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07" name="Рисунок 206" descr="https://www8.city-adm.lviv.ua/icons/ecblank.gif">
          <a:extLst>
            <a:ext uri="{FF2B5EF4-FFF2-40B4-BE49-F238E27FC236}">
              <a16:creationId xmlns:a16="http://schemas.microsoft.com/office/drawing/2014/main" id="{4AF1160F-B32D-4855-8268-C7AA2C799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08" name="Рисунок 207" descr="https://www8.city-adm.lviv.ua/icons/ecblank.gif">
          <a:extLst>
            <a:ext uri="{FF2B5EF4-FFF2-40B4-BE49-F238E27FC236}">
              <a16:creationId xmlns:a16="http://schemas.microsoft.com/office/drawing/2014/main" id="{686716FE-A7A0-4782-8E87-E8D8D039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09" name="Рисунок 208" descr="https://www8.city-adm.lviv.ua/icons/ecblank.gif">
          <a:extLst>
            <a:ext uri="{FF2B5EF4-FFF2-40B4-BE49-F238E27FC236}">
              <a16:creationId xmlns:a16="http://schemas.microsoft.com/office/drawing/2014/main" id="{63CF8079-A385-4C59-B223-8DB58431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10" name="Рисунок 209" descr="https://www8.city-adm.lviv.ua/icons/ecblank.gif">
          <a:extLst>
            <a:ext uri="{FF2B5EF4-FFF2-40B4-BE49-F238E27FC236}">
              <a16:creationId xmlns:a16="http://schemas.microsoft.com/office/drawing/2014/main" id="{58711AA5-366A-41AF-85BB-1A99A245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11" name="Рисунок 210" descr="https://www8.city-adm.lviv.ua/icons/ecblank.gif">
          <a:extLst>
            <a:ext uri="{FF2B5EF4-FFF2-40B4-BE49-F238E27FC236}">
              <a16:creationId xmlns:a16="http://schemas.microsoft.com/office/drawing/2014/main" id="{1CB1F6D0-7E5E-41DC-A283-B585F7B7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12" name="Рисунок 211" descr="https://www8.city-adm.lviv.ua/icons/ecblank.gif">
          <a:extLst>
            <a:ext uri="{FF2B5EF4-FFF2-40B4-BE49-F238E27FC236}">
              <a16:creationId xmlns:a16="http://schemas.microsoft.com/office/drawing/2014/main" id="{BF18459B-DBA7-4515-9654-89506BBE8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13" name="Рисунок 212" descr="https://www8.city-adm.lviv.ua/icons/ecblank.gif">
          <a:extLst>
            <a:ext uri="{FF2B5EF4-FFF2-40B4-BE49-F238E27FC236}">
              <a16:creationId xmlns:a16="http://schemas.microsoft.com/office/drawing/2014/main" id="{B84D22B0-6522-4D2A-90BB-AFE1AEAF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14" name="Рисунок 213" descr="https://www8.city-adm.lviv.ua/icons/ecblank.gif">
          <a:extLst>
            <a:ext uri="{FF2B5EF4-FFF2-40B4-BE49-F238E27FC236}">
              <a16:creationId xmlns:a16="http://schemas.microsoft.com/office/drawing/2014/main" id="{5697BFB9-FBDB-4153-93C4-92954AE1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15" name="Рисунок 214" descr="https://www8.city-adm.lviv.ua/icons/ecblank.gif">
          <a:extLst>
            <a:ext uri="{FF2B5EF4-FFF2-40B4-BE49-F238E27FC236}">
              <a16:creationId xmlns:a16="http://schemas.microsoft.com/office/drawing/2014/main" id="{AEE2387B-EDA7-489C-BA40-2C54FD1A7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16" name="Рисунок 215" descr="https://www8.city-adm.lviv.ua/icons/ecblank.gif">
          <a:extLst>
            <a:ext uri="{FF2B5EF4-FFF2-40B4-BE49-F238E27FC236}">
              <a16:creationId xmlns:a16="http://schemas.microsoft.com/office/drawing/2014/main" id="{8C9F0212-D338-467B-925E-A1C3D3D5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17" name="Рисунок 216" descr="https://www8.city-adm.lviv.ua/icons/ecblank.gif">
          <a:extLst>
            <a:ext uri="{FF2B5EF4-FFF2-40B4-BE49-F238E27FC236}">
              <a16:creationId xmlns:a16="http://schemas.microsoft.com/office/drawing/2014/main" id="{4BFF7A8F-DBE9-4CF1-AFDA-EF305A3A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218" name="Рисунок 217" descr="https://www8.city-adm.lviv.ua/icons/ecblank.gif">
          <a:extLst>
            <a:ext uri="{FF2B5EF4-FFF2-40B4-BE49-F238E27FC236}">
              <a16:creationId xmlns:a16="http://schemas.microsoft.com/office/drawing/2014/main" id="{6BA9817E-91FD-418B-8CE0-523E43F5C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19" name="Рисунок 218" descr="https://www8.city-adm.lviv.ua/icons/ecblank.gif">
          <a:extLst>
            <a:ext uri="{FF2B5EF4-FFF2-40B4-BE49-F238E27FC236}">
              <a16:creationId xmlns:a16="http://schemas.microsoft.com/office/drawing/2014/main" id="{00C1AEE2-86AC-4B8C-8F6B-94CDF396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20" name="Рисунок 219" descr="https://www8.city-adm.lviv.ua/icons/ecblank.gif">
          <a:extLst>
            <a:ext uri="{FF2B5EF4-FFF2-40B4-BE49-F238E27FC236}">
              <a16:creationId xmlns:a16="http://schemas.microsoft.com/office/drawing/2014/main" id="{A1EAE883-8985-45A5-9E21-78BDFB00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221" name="Рисунок 220" descr="https://www8.city-adm.lviv.ua/icons/ecblank.gif">
          <a:extLst>
            <a:ext uri="{FF2B5EF4-FFF2-40B4-BE49-F238E27FC236}">
              <a16:creationId xmlns:a16="http://schemas.microsoft.com/office/drawing/2014/main" id="{CDE611BC-1B39-4C6E-892F-DF65AD78F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22" name="Рисунок 221" descr="https://www8.city-adm.lviv.ua/icons/ecblank.gif">
          <a:extLst>
            <a:ext uri="{FF2B5EF4-FFF2-40B4-BE49-F238E27FC236}">
              <a16:creationId xmlns:a16="http://schemas.microsoft.com/office/drawing/2014/main" id="{BECBEAAA-B5AE-4E5A-92FC-A4B83290E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23" name="Рисунок 222" descr="https://www8.city-adm.lviv.ua/icons/ecblank.gif">
          <a:extLst>
            <a:ext uri="{FF2B5EF4-FFF2-40B4-BE49-F238E27FC236}">
              <a16:creationId xmlns:a16="http://schemas.microsoft.com/office/drawing/2014/main" id="{D460611F-9FD9-4CD4-88C5-5834A21EF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224" name="Рисунок 223" descr="https://www8.city-adm.lviv.ua/icons/ecblank.gif">
          <a:extLst>
            <a:ext uri="{FF2B5EF4-FFF2-40B4-BE49-F238E27FC236}">
              <a16:creationId xmlns:a16="http://schemas.microsoft.com/office/drawing/2014/main" id="{78B3FF54-AF83-4BE0-8973-213CE1A19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25" name="Рисунок 224" descr="https://www8.city-adm.lviv.ua/icons/ecblank.gif">
          <a:extLst>
            <a:ext uri="{FF2B5EF4-FFF2-40B4-BE49-F238E27FC236}">
              <a16:creationId xmlns:a16="http://schemas.microsoft.com/office/drawing/2014/main" id="{5C6529BF-9571-444D-9C99-22337DF4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26" name="Рисунок 225" descr="https://www8.city-adm.lviv.ua/icons/ecblank.gif">
          <a:extLst>
            <a:ext uri="{FF2B5EF4-FFF2-40B4-BE49-F238E27FC236}">
              <a16:creationId xmlns:a16="http://schemas.microsoft.com/office/drawing/2014/main" id="{E47ED01B-0156-4E63-A99D-8D1E11BC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27" name="Рисунок 226" descr="https://www8.city-adm.lviv.ua/icons/ecblank.gif">
          <a:extLst>
            <a:ext uri="{FF2B5EF4-FFF2-40B4-BE49-F238E27FC236}">
              <a16:creationId xmlns:a16="http://schemas.microsoft.com/office/drawing/2014/main" id="{3A93ED96-EEDC-4E62-9A7D-AEDB4751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28" name="Рисунок 227" descr="https://www8.city-adm.lviv.ua/icons/ecblank.gif">
          <a:extLst>
            <a:ext uri="{FF2B5EF4-FFF2-40B4-BE49-F238E27FC236}">
              <a16:creationId xmlns:a16="http://schemas.microsoft.com/office/drawing/2014/main" id="{F16AC36E-1528-435F-B5E7-07DADDCF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29" name="Рисунок 228" descr="https://www8.city-adm.lviv.ua/icons/ecblank.gif">
          <a:extLst>
            <a:ext uri="{FF2B5EF4-FFF2-40B4-BE49-F238E27FC236}">
              <a16:creationId xmlns:a16="http://schemas.microsoft.com/office/drawing/2014/main" id="{DAE007A6-7F45-4459-A009-E68E9D11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30" name="Рисунок 229" descr="https://www8.city-adm.lviv.ua/icons/ecblank.gif">
          <a:extLst>
            <a:ext uri="{FF2B5EF4-FFF2-40B4-BE49-F238E27FC236}">
              <a16:creationId xmlns:a16="http://schemas.microsoft.com/office/drawing/2014/main" id="{3EA07E87-5A2B-4CC3-A04D-FA60AE1CF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31" name="Рисунок 230" descr="https://www8.city-adm.lviv.ua/icons/ecblank.gif">
          <a:extLst>
            <a:ext uri="{FF2B5EF4-FFF2-40B4-BE49-F238E27FC236}">
              <a16:creationId xmlns:a16="http://schemas.microsoft.com/office/drawing/2014/main" id="{FEEA6091-3CC0-48A1-8A6B-D7913C4A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32" name="Рисунок 231" descr="https://www8.city-adm.lviv.ua/icons/ecblank.gif">
          <a:extLst>
            <a:ext uri="{FF2B5EF4-FFF2-40B4-BE49-F238E27FC236}">
              <a16:creationId xmlns:a16="http://schemas.microsoft.com/office/drawing/2014/main" id="{16FCC635-C21E-422F-AB08-FBD251E46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33" name="Рисунок 232" descr="https://www8.city-adm.lviv.ua/icons/ecblank.gif">
          <a:extLst>
            <a:ext uri="{FF2B5EF4-FFF2-40B4-BE49-F238E27FC236}">
              <a16:creationId xmlns:a16="http://schemas.microsoft.com/office/drawing/2014/main" id="{86E819B6-7BEE-4024-8F7C-00330974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34" name="Рисунок 233" descr="https://www8.city-adm.lviv.ua/icons/ecblank.gif">
          <a:extLst>
            <a:ext uri="{FF2B5EF4-FFF2-40B4-BE49-F238E27FC236}">
              <a16:creationId xmlns:a16="http://schemas.microsoft.com/office/drawing/2014/main" id="{D612F275-DA81-4031-B6A1-EACED2DFF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235" name="Рисунок 234" descr="https://www8.city-adm.lviv.ua/icons/ecblank.gif">
          <a:extLst>
            <a:ext uri="{FF2B5EF4-FFF2-40B4-BE49-F238E27FC236}">
              <a16:creationId xmlns:a16="http://schemas.microsoft.com/office/drawing/2014/main" id="{EF3513DF-7C90-49A3-B052-3F1AB7139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36" name="Рисунок 235" descr="https://www8.city-adm.lviv.ua/icons/ecblank.gif">
          <a:extLst>
            <a:ext uri="{FF2B5EF4-FFF2-40B4-BE49-F238E27FC236}">
              <a16:creationId xmlns:a16="http://schemas.microsoft.com/office/drawing/2014/main" id="{CB89A951-2C4B-4340-8A89-DFF8D4BE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37" name="Рисунок 236" descr="https://www8.city-adm.lviv.ua/icons/ecblank.gif">
          <a:extLst>
            <a:ext uri="{FF2B5EF4-FFF2-40B4-BE49-F238E27FC236}">
              <a16:creationId xmlns:a16="http://schemas.microsoft.com/office/drawing/2014/main" id="{40D0C726-6021-46A2-BC6A-CE788972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38" name="Рисунок 237" descr="https://www8.city-adm.lviv.ua/icons/ecblank.gif">
          <a:extLst>
            <a:ext uri="{FF2B5EF4-FFF2-40B4-BE49-F238E27FC236}">
              <a16:creationId xmlns:a16="http://schemas.microsoft.com/office/drawing/2014/main" id="{596D3AD7-DDF3-47F6-8448-FF22C32EB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137</xdr:row>
      <xdr:rowOff>0</xdr:rowOff>
    </xdr:from>
    <xdr:to>
      <xdr:col>5</xdr:col>
      <xdr:colOff>7620</xdr:colOff>
      <xdr:row>137</xdr:row>
      <xdr:rowOff>7620</xdr:rowOff>
    </xdr:to>
    <xdr:pic>
      <xdr:nvPicPr>
        <xdr:cNvPr id="239" name="Рисунок 238" descr="https://www8.city-adm.lviv.ua/icons/ecblank.gif">
          <a:extLst>
            <a:ext uri="{FF2B5EF4-FFF2-40B4-BE49-F238E27FC236}">
              <a16:creationId xmlns:a16="http://schemas.microsoft.com/office/drawing/2014/main" id="{72B6F261-DA42-4F13-A006-95F8BF5E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40" name="Рисунок 239" descr="https://www8.city-adm.lviv.ua/icons/ecblank.gif">
          <a:extLst>
            <a:ext uri="{FF2B5EF4-FFF2-40B4-BE49-F238E27FC236}">
              <a16:creationId xmlns:a16="http://schemas.microsoft.com/office/drawing/2014/main" id="{ABAF2801-3973-4E84-A7B0-F25296F7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41" name="Рисунок 240" descr="https://www8.city-adm.lviv.ua/icons/ecblank.gif">
          <a:extLst>
            <a:ext uri="{FF2B5EF4-FFF2-40B4-BE49-F238E27FC236}">
              <a16:creationId xmlns:a16="http://schemas.microsoft.com/office/drawing/2014/main" id="{978421E0-69B8-473D-9BDC-625B585C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42" name="Рисунок 241" descr="https://www8.city-adm.lviv.ua/icons/ecblank.gif">
          <a:extLst>
            <a:ext uri="{FF2B5EF4-FFF2-40B4-BE49-F238E27FC236}">
              <a16:creationId xmlns:a16="http://schemas.microsoft.com/office/drawing/2014/main" id="{29669501-E0F9-453D-B8C7-44E67492B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43" name="Рисунок 242" descr="https://www8.city-adm.lviv.ua/icons/ecblank.gif">
          <a:extLst>
            <a:ext uri="{FF2B5EF4-FFF2-40B4-BE49-F238E27FC236}">
              <a16:creationId xmlns:a16="http://schemas.microsoft.com/office/drawing/2014/main" id="{5DEC2021-0372-4A5B-9BB6-31160197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44" name="Рисунок 243" descr="https://www8.city-adm.lviv.ua/icons/ecblank.gif">
          <a:extLst>
            <a:ext uri="{FF2B5EF4-FFF2-40B4-BE49-F238E27FC236}">
              <a16:creationId xmlns:a16="http://schemas.microsoft.com/office/drawing/2014/main" id="{EF3269E2-FE97-4242-9846-31CB57D1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45" name="Рисунок 244" descr="https://www8.city-adm.lviv.ua/icons/ecblank.gif">
          <a:extLst>
            <a:ext uri="{FF2B5EF4-FFF2-40B4-BE49-F238E27FC236}">
              <a16:creationId xmlns:a16="http://schemas.microsoft.com/office/drawing/2014/main" id="{B5DB77B4-7614-4FF1-B794-465FB019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46" name="Рисунок 245" descr="https://www8.city-adm.lviv.ua/icons/ecblank.gif">
          <a:extLst>
            <a:ext uri="{FF2B5EF4-FFF2-40B4-BE49-F238E27FC236}">
              <a16:creationId xmlns:a16="http://schemas.microsoft.com/office/drawing/2014/main" id="{11C788C6-A4F0-43D6-8B09-E424041F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44919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47" name="Рисунок 246" descr="https://www8.city-adm.lviv.ua/icons/ecblank.gif">
          <a:extLst>
            <a:ext uri="{FF2B5EF4-FFF2-40B4-BE49-F238E27FC236}">
              <a16:creationId xmlns:a16="http://schemas.microsoft.com/office/drawing/2014/main" id="{F0A5EFED-D533-4112-A975-4EFFEA1B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2973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48" name="Рисунок 247" descr="https://www8.city-adm.lviv.ua/icons/ecblank.gif">
          <a:extLst>
            <a:ext uri="{FF2B5EF4-FFF2-40B4-BE49-F238E27FC236}">
              <a16:creationId xmlns:a16="http://schemas.microsoft.com/office/drawing/2014/main" id="{EAA3BB86-12DD-4966-BFB3-FBE3E951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2973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49" name="Рисунок 248" descr="https://www8.city-adm.lviv.ua/icons/ecblank.gif">
          <a:extLst>
            <a:ext uri="{FF2B5EF4-FFF2-40B4-BE49-F238E27FC236}">
              <a16:creationId xmlns:a16="http://schemas.microsoft.com/office/drawing/2014/main" id="{5A27BA2C-9E63-4162-83C9-934A2EF9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2973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50" name="Рисунок 249" descr="https://www8.city-adm.lviv.ua/icons/ecblank.gif">
          <a:extLst>
            <a:ext uri="{FF2B5EF4-FFF2-40B4-BE49-F238E27FC236}">
              <a16:creationId xmlns:a16="http://schemas.microsoft.com/office/drawing/2014/main" id="{D11B0ACD-89D8-4097-80DE-AB658426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2973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51" name="Рисунок 250" descr="https://www8.city-adm.lviv.ua/icons/ecblank.gif">
          <a:extLst>
            <a:ext uri="{FF2B5EF4-FFF2-40B4-BE49-F238E27FC236}">
              <a16:creationId xmlns:a16="http://schemas.microsoft.com/office/drawing/2014/main" id="{AF3453C6-1E34-4463-823C-3A291CBE5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31730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52" name="Рисунок 251" descr="https://www8.city-adm.lviv.ua/icons/ecblank.gif">
          <a:extLst>
            <a:ext uri="{FF2B5EF4-FFF2-40B4-BE49-F238E27FC236}">
              <a16:creationId xmlns:a16="http://schemas.microsoft.com/office/drawing/2014/main" id="{88BAEA9C-8291-4936-A70E-1233E050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31730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53" name="Рисунок 252" descr="https://www8.city-adm.lviv.ua/icons/ecblank.gif">
          <a:extLst>
            <a:ext uri="{FF2B5EF4-FFF2-40B4-BE49-F238E27FC236}">
              <a16:creationId xmlns:a16="http://schemas.microsoft.com/office/drawing/2014/main" id="{DDC041F4-777C-4C62-BB03-A0163CE4E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155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54" name="Рисунок 253" descr="https://www8.city-adm.lviv.ua/icons/ecblank.gif">
          <a:extLst>
            <a:ext uri="{FF2B5EF4-FFF2-40B4-BE49-F238E27FC236}">
              <a16:creationId xmlns:a16="http://schemas.microsoft.com/office/drawing/2014/main" id="{6E59C2D7-2A41-4F75-BB14-31F0CB30A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155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55" name="Рисунок 254" descr="https://www8.city-adm.lviv.ua/icons/ecblank.gif">
          <a:extLst>
            <a:ext uri="{FF2B5EF4-FFF2-40B4-BE49-F238E27FC236}">
              <a16:creationId xmlns:a16="http://schemas.microsoft.com/office/drawing/2014/main" id="{6D0AA738-EA7B-49FB-AAE2-CE0A3B05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155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56" name="Рисунок 255" descr="https://www8.city-adm.lviv.ua/icons/ecblank.gif">
          <a:extLst>
            <a:ext uri="{FF2B5EF4-FFF2-40B4-BE49-F238E27FC236}">
              <a16:creationId xmlns:a16="http://schemas.microsoft.com/office/drawing/2014/main" id="{FF0C35D9-A157-4D83-82E0-AC5B040F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6155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57" name="Рисунок 256" descr="https://www8.city-adm.lviv.ua/icons/ecblank.gif">
          <a:extLst>
            <a:ext uri="{FF2B5EF4-FFF2-40B4-BE49-F238E27FC236}">
              <a16:creationId xmlns:a16="http://schemas.microsoft.com/office/drawing/2014/main" id="{57F4A5A3-D4D6-4AD8-9860-BC4058B1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37261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58" name="Рисунок 257" descr="https://www8.city-adm.lviv.ua/icons/ecblank.gif">
          <a:extLst>
            <a:ext uri="{FF2B5EF4-FFF2-40B4-BE49-F238E27FC236}">
              <a16:creationId xmlns:a16="http://schemas.microsoft.com/office/drawing/2014/main" id="{9C0986FD-5ED0-4683-B095-080C8FF19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37261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59" name="Рисунок 258" descr="https://www8.city-adm.lviv.ua/icons/ecblank.gif">
          <a:extLst>
            <a:ext uri="{FF2B5EF4-FFF2-40B4-BE49-F238E27FC236}">
              <a16:creationId xmlns:a16="http://schemas.microsoft.com/office/drawing/2014/main" id="{6D91D8D8-5A87-4ED1-85CE-1E6F7BDB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37261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7620" cy="7620"/>
    <xdr:pic>
      <xdr:nvPicPr>
        <xdr:cNvPr id="260" name="Рисунок 259" descr="https://www8.city-adm.lviv.ua/icons/ecblank.gif">
          <a:extLst>
            <a:ext uri="{FF2B5EF4-FFF2-40B4-BE49-F238E27FC236}">
              <a16:creationId xmlns:a16="http://schemas.microsoft.com/office/drawing/2014/main" id="{1CE88A44-78E1-493A-919E-5D2057CF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37261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7620" cy="7620"/>
    <xdr:pic>
      <xdr:nvPicPr>
        <xdr:cNvPr id="261" name="Рисунок 260" descr="https://www8.city-adm.lviv.ua/icons/ecblank.gif">
          <a:extLst>
            <a:ext uri="{FF2B5EF4-FFF2-40B4-BE49-F238E27FC236}">
              <a16:creationId xmlns:a16="http://schemas.microsoft.com/office/drawing/2014/main" id="{072C20F4-2801-441A-A204-99E8B009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8926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7620" cy="7620"/>
    <xdr:pic>
      <xdr:nvPicPr>
        <xdr:cNvPr id="262" name="Рисунок 261" descr="https://www8.city-adm.lviv.ua/icons/ecblank.gif">
          <a:extLst>
            <a:ext uri="{FF2B5EF4-FFF2-40B4-BE49-F238E27FC236}">
              <a16:creationId xmlns:a16="http://schemas.microsoft.com/office/drawing/2014/main" id="{7B13349B-73D0-4F24-BC73-678FC7CAB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8926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7620" cy="7620"/>
    <xdr:pic>
      <xdr:nvPicPr>
        <xdr:cNvPr id="263" name="Рисунок 262" descr="https://www8.city-adm.lviv.ua/icons/ecblank.gif">
          <a:extLst>
            <a:ext uri="{FF2B5EF4-FFF2-40B4-BE49-F238E27FC236}">
              <a16:creationId xmlns:a16="http://schemas.microsoft.com/office/drawing/2014/main" id="{D54F039A-F853-4EBD-8F24-E1360177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8926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7620" cy="7620"/>
    <xdr:pic>
      <xdr:nvPicPr>
        <xdr:cNvPr id="264" name="Рисунок 263" descr="https://www8.city-adm.lviv.ua/icons/ecblank.gif">
          <a:extLst>
            <a:ext uri="{FF2B5EF4-FFF2-40B4-BE49-F238E27FC236}">
              <a16:creationId xmlns:a16="http://schemas.microsoft.com/office/drawing/2014/main" id="{E270DC46-F207-4B42-A745-8BBF23AF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8926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7620" cy="7620"/>
    <xdr:pic>
      <xdr:nvPicPr>
        <xdr:cNvPr id="265" name="Рисунок 264" descr="https://www8.city-adm.lviv.ua/icons/ecblank.gif">
          <a:extLst>
            <a:ext uri="{FF2B5EF4-FFF2-40B4-BE49-F238E27FC236}">
              <a16:creationId xmlns:a16="http://schemas.microsoft.com/office/drawing/2014/main" id="{E80D65C9-8773-47C7-A499-122BA284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8926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7620" cy="7620"/>
    <xdr:pic>
      <xdr:nvPicPr>
        <xdr:cNvPr id="266" name="Рисунок 265" descr="https://www8.city-adm.lviv.ua/icons/ecblank.gif">
          <a:extLst>
            <a:ext uri="{FF2B5EF4-FFF2-40B4-BE49-F238E27FC236}">
              <a16:creationId xmlns:a16="http://schemas.microsoft.com/office/drawing/2014/main" id="{BE425951-8B10-4457-BBB0-06ECAFD97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8926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136</xdr:row>
      <xdr:rowOff>0</xdr:rowOff>
    </xdr:from>
    <xdr:to>
      <xdr:col>5</xdr:col>
      <xdr:colOff>7620</xdr:colOff>
      <xdr:row>136</xdr:row>
      <xdr:rowOff>7620</xdr:rowOff>
    </xdr:to>
    <xdr:pic>
      <xdr:nvPicPr>
        <xdr:cNvPr id="267" name="Рисунок 266" descr="https://www8.city-adm.lviv.ua/icons/ecblank.gif">
          <a:extLst>
            <a:ext uri="{FF2B5EF4-FFF2-40B4-BE49-F238E27FC236}">
              <a16:creationId xmlns:a16="http://schemas.microsoft.com/office/drawing/2014/main" id="{C0BFC09F-33D6-4BA5-AF65-612818699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68" name="Рисунок 267" descr="https://www8.city-adm.lviv.ua/icons/ecblank.gif">
          <a:extLst>
            <a:ext uri="{FF2B5EF4-FFF2-40B4-BE49-F238E27FC236}">
              <a16:creationId xmlns:a16="http://schemas.microsoft.com/office/drawing/2014/main" id="{42C6105C-F8A7-41F4-95C6-1AB615FD3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69" name="Рисунок 268" descr="https://www8.city-adm.lviv.ua/icons/ecblank.gif">
          <a:extLst>
            <a:ext uri="{FF2B5EF4-FFF2-40B4-BE49-F238E27FC236}">
              <a16:creationId xmlns:a16="http://schemas.microsoft.com/office/drawing/2014/main" id="{00639579-6811-4216-9DCD-9DD5FF7F5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136</xdr:row>
      <xdr:rowOff>0</xdr:rowOff>
    </xdr:from>
    <xdr:to>
      <xdr:col>5</xdr:col>
      <xdr:colOff>7620</xdr:colOff>
      <xdr:row>136</xdr:row>
      <xdr:rowOff>7620</xdr:rowOff>
    </xdr:to>
    <xdr:pic>
      <xdr:nvPicPr>
        <xdr:cNvPr id="270" name="Рисунок 269" descr="https://www8.city-adm.lviv.ua/icons/ecblank.gif">
          <a:extLst>
            <a:ext uri="{FF2B5EF4-FFF2-40B4-BE49-F238E27FC236}">
              <a16:creationId xmlns:a16="http://schemas.microsoft.com/office/drawing/2014/main" id="{8E810356-2AA4-432E-BB34-2B2B9299F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71" name="Рисунок 270" descr="https://www8.city-adm.lviv.ua/icons/ecblank.gif">
          <a:extLst>
            <a:ext uri="{FF2B5EF4-FFF2-40B4-BE49-F238E27FC236}">
              <a16:creationId xmlns:a16="http://schemas.microsoft.com/office/drawing/2014/main" id="{1D6DB69B-A0D1-439A-A7AB-25E7578B3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72" name="Рисунок 271" descr="https://www8.city-adm.lviv.ua/icons/ecblank.gif">
          <a:extLst>
            <a:ext uri="{FF2B5EF4-FFF2-40B4-BE49-F238E27FC236}">
              <a16:creationId xmlns:a16="http://schemas.microsoft.com/office/drawing/2014/main" id="{C9A6DCAE-A857-4E26-B744-5EE080BD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136</xdr:row>
      <xdr:rowOff>0</xdr:rowOff>
    </xdr:from>
    <xdr:to>
      <xdr:col>5</xdr:col>
      <xdr:colOff>7620</xdr:colOff>
      <xdr:row>136</xdr:row>
      <xdr:rowOff>7620</xdr:rowOff>
    </xdr:to>
    <xdr:pic>
      <xdr:nvPicPr>
        <xdr:cNvPr id="273" name="Рисунок 272" descr="https://www8.city-adm.lviv.ua/icons/ecblank.gif">
          <a:extLst>
            <a:ext uri="{FF2B5EF4-FFF2-40B4-BE49-F238E27FC236}">
              <a16:creationId xmlns:a16="http://schemas.microsoft.com/office/drawing/2014/main" id="{7C1520DC-DFD4-4860-974A-BB1531F3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74" name="Рисунок 273" descr="https://www8.city-adm.lviv.ua/icons/ecblank.gif">
          <a:extLst>
            <a:ext uri="{FF2B5EF4-FFF2-40B4-BE49-F238E27FC236}">
              <a16:creationId xmlns:a16="http://schemas.microsoft.com/office/drawing/2014/main" id="{39B0774E-C62C-4A29-8035-42C6F6C2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75" name="Рисунок 274" descr="https://www8.city-adm.lviv.ua/icons/ecblank.gif">
          <a:extLst>
            <a:ext uri="{FF2B5EF4-FFF2-40B4-BE49-F238E27FC236}">
              <a16:creationId xmlns:a16="http://schemas.microsoft.com/office/drawing/2014/main" id="{5DA4639F-FCF5-414C-910A-676B455C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76" name="Рисунок 275" descr="https://www8.city-adm.lviv.ua/icons/ecblank.gif">
          <a:extLst>
            <a:ext uri="{FF2B5EF4-FFF2-40B4-BE49-F238E27FC236}">
              <a16:creationId xmlns:a16="http://schemas.microsoft.com/office/drawing/2014/main" id="{4DB2A715-7E11-4934-83CC-B42D396A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77" name="Рисунок 276" descr="https://www8.city-adm.lviv.ua/icons/ecblank.gif">
          <a:extLst>
            <a:ext uri="{FF2B5EF4-FFF2-40B4-BE49-F238E27FC236}">
              <a16:creationId xmlns:a16="http://schemas.microsoft.com/office/drawing/2014/main" id="{4636869D-25A7-471B-88EF-9226A64D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78" name="Рисунок 277" descr="https://www8.city-adm.lviv.ua/icons/ecblank.gif">
          <a:extLst>
            <a:ext uri="{FF2B5EF4-FFF2-40B4-BE49-F238E27FC236}">
              <a16:creationId xmlns:a16="http://schemas.microsoft.com/office/drawing/2014/main" id="{BF7D0A5C-23D4-4AFB-89B4-09D0A4E3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79" name="Рисунок 278" descr="https://www8.city-adm.lviv.ua/icons/ecblank.gif">
          <a:extLst>
            <a:ext uri="{FF2B5EF4-FFF2-40B4-BE49-F238E27FC236}">
              <a16:creationId xmlns:a16="http://schemas.microsoft.com/office/drawing/2014/main" id="{1318753A-B9FF-44C4-A95B-53817CA4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80" name="Рисунок 279" descr="https://www8.city-adm.lviv.ua/icons/ecblank.gif">
          <a:extLst>
            <a:ext uri="{FF2B5EF4-FFF2-40B4-BE49-F238E27FC236}">
              <a16:creationId xmlns:a16="http://schemas.microsoft.com/office/drawing/2014/main" id="{9A49C87B-F91B-41DD-9E44-3AA39030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81" name="Рисунок 280" descr="https://www8.city-adm.lviv.ua/icons/ecblank.gif">
          <a:extLst>
            <a:ext uri="{FF2B5EF4-FFF2-40B4-BE49-F238E27FC236}">
              <a16:creationId xmlns:a16="http://schemas.microsoft.com/office/drawing/2014/main" id="{A5E87A73-53EF-4E82-8A76-F92A4874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82" name="Рисунок 281" descr="https://www8.city-adm.lviv.ua/icons/ecblank.gif">
          <a:extLst>
            <a:ext uri="{FF2B5EF4-FFF2-40B4-BE49-F238E27FC236}">
              <a16:creationId xmlns:a16="http://schemas.microsoft.com/office/drawing/2014/main" id="{AF1E7AFE-85E5-416B-A9FA-B6B85040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136</xdr:row>
      <xdr:rowOff>0</xdr:rowOff>
    </xdr:from>
    <xdr:to>
      <xdr:col>5</xdr:col>
      <xdr:colOff>7620</xdr:colOff>
      <xdr:row>136</xdr:row>
      <xdr:rowOff>7620</xdr:rowOff>
    </xdr:to>
    <xdr:pic>
      <xdr:nvPicPr>
        <xdr:cNvPr id="283" name="Рисунок 282" descr="https://www8.city-adm.lviv.ua/icons/ecblank.gif">
          <a:extLst>
            <a:ext uri="{FF2B5EF4-FFF2-40B4-BE49-F238E27FC236}">
              <a16:creationId xmlns:a16="http://schemas.microsoft.com/office/drawing/2014/main" id="{B663FEDD-6A61-4434-A2FC-85EE1273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84" name="Рисунок 283" descr="https://www8.city-adm.lviv.ua/icons/ecblank.gif">
          <a:extLst>
            <a:ext uri="{FF2B5EF4-FFF2-40B4-BE49-F238E27FC236}">
              <a16:creationId xmlns:a16="http://schemas.microsoft.com/office/drawing/2014/main" id="{A228BD06-7BEC-4E9B-9326-04352D02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85" name="Рисунок 284" descr="https://www8.city-adm.lviv.ua/icons/ecblank.gif">
          <a:extLst>
            <a:ext uri="{FF2B5EF4-FFF2-40B4-BE49-F238E27FC236}">
              <a16:creationId xmlns:a16="http://schemas.microsoft.com/office/drawing/2014/main" id="{D0BFA02A-43BF-42D3-9359-A3557397D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136</xdr:row>
      <xdr:rowOff>0</xdr:rowOff>
    </xdr:from>
    <xdr:to>
      <xdr:col>5</xdr:col>
      <xdr:colOff>7620</xdr:colOff>
      <xdr:row>136</xdr:row>
      <xdr:rowOff>7620</xdr:rowOff>
    </xdr:to>
    <xdr:pic>
      <xdr:nvPicPr>
        <xdr:cNvPr id="286" name="Рисунок 285" descr="https://www8.city-adm.lviv.ua/icons/ecblank.gif">
          <a:extLst>
            <a:ext uri="{FF2B5EF4-FFF2-40B4-BE49-F238E27FC236}">
              <a16:creationId xmlns:a16="http://schemas.microsoft.com/office/drawing/2014/main" id="{4D7CEE43-0269-49AA-B1C0-CF0011A8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87" name="Рисунок 286" descr="https://www8.city-adm.lviv.ua/icons/ecblank.gif">
          <a:extLst>
            <a:ext uri="{FF2B5EF4-FFF2-40B4-BE49-F238E27FC236}">
              <a16:creationId xmlns:a16="http://schemas.microsoft.com/office/drawing/2014/main" id="{014715B3-A38D-432F-8311-94A3E18FD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88" name="Рисунок 287" descr="https://www8.city-adm.lviv.ua/icons/ecblank.gif">
          <a:extLst>
            <a:ext uri="{FF2B5EF4-FFF2-40B4-BE49-F238E27FC236}">
              <a16:creationId xmlns:a16="http://schemas.microsoft.com/office/drawing/2014/main" id="{7222A717-BB63-4502-9A39-20AB0821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136</xdr:row>
      <xdr:rowOff>0</xdr:rowOff>
    </xdr:from>
    <xdr:to>
      <xdr:col>5</xdr:col>
      <xdr:colOff>7620</xdr:colOff>
      <xdr:row>136</xdr:row>
      <xdr:rowOff>7620</xdr:rowOff>
    </xdr:to>
    <xdr:pic>
      <xdr:nvPicPr>
        <xdr:cNvPr id="289" name="Рисунок 288" descr="https://www8.city-adm.lviv.ua/icons/ecblank.gif">
          <a:extLst>
            <a:ext uri="{FF2B5EF4-FFF2-40B4-BE49-F238E27FC236}">
              <a16:creationId xmlns:a16="http://schemas.microsoft.com/office/drawing/2014/main" id="{6F12D31B-816E-4CA1-B4B3-2E701F66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90" name="Рисунок 289" descr="https://www8.city-adm.lviv.ua/icons/ecblank.gif">
          <a:extLst>
            <a:ext uri="{FF2B5EF4-FFF2-40B4-BE49-F238E27FC236}">
              <a16:creationId xmlns:a16="http://schemas.microsoft.com/office/drawing/2014/main" id="{98738F6F-8B3A-431E-9018-8813D63B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91" name="Рисунок 290" descr="https://www8.city-adm.lviv.ua/icons/ecblank.gif">
          <a:extLst>
            <a:ext uri="{FF2B5EF4-FFF2-40B4-BE49-F238E27FC236}">
              <a16:creationId xmlns:a16="http://schemas.microsoft.com/office/drawing/2014/main" id="{772AE467-22B5-4B3C-9D3F-3437B6C5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92" name="Рисунок 291" descr="https://www8.city-adm.lviv.ua/icons/ecblank.gif">
          <a:extLst>
            <a:ext uri="{FF2B5EF4-FFF2-40B4-BE49-F238E27FC236}">
              <a16:creationId xmlns:a16="http://schemas.microsoft.com/office/drawing/2014/main" id="{AA5C6DAB-8717-4DFD-87C6-70542A27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93" name="Рисунок 292" descr="https://www8.city-adm.lviv.ua/icons/ecblank.gif">
          <a:extLst>
            <a:ext uri="{FF2B5EF4-FFF2-40B4-BE49-F238E27FC236}">
              <a16:creationId xmlns:a16="http://schemas.microsoft.com/office/drawing/2014/main" id="{38F002EB-66E1-41F5-8894-0C1AD3E05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94" name="Рисунок 293" descr="https://www8.city-adm.lviv.ua/icons/ecblank.gif">
          <a:extLst>
            <a:ext uri="{FF2B5EF4-FFF2-40B4-BE49-F238E27FC236}">
              <a16:creationId xmlns:a16="http://schemas.microsoft.com/office/drawing/2014/main" id="{4A228032-315D-475A-99F0-0BC8958F5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95" name="Рисунок 294" descr="https://www8.city-adm.lviv.ua/icons/ecblank.gif">
          <a:extLst>
            <a:ext uri="{FF2B5EF4-FFF2-40B4-BE49-F238E27FC236}">
              <a16:creationId xmlns:a16="http://schemas.microsoft.com/office/drawing/2014/main" id="{6C826F7A-512C-4458-AF24-8E142149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96" name="Рисунок 295" descr="https://www8.city-adm.lviv.ua/icons/ecblank.gif">
          <a:extLst>
            <a:ext uri="{FF2B5EF4-FFF2-40B4-BE49-F238E27FC236}">
              <a16:creationId xmlns:a16="http://schemas.microsoft.com/office/drawing/2014/main" id="{DCE55DD5-6865-40C8-9B62-4E94434A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97" name="Рисунок 296" descr="https://www8.city-adm.lviv.ua/icons/ecblank.gif">
          <a:extLst>
            <a:ext uri="{FF2B5EF4-FFF2-40B4-BE49-F238E27FC236}">
              <a16:creationId xmlns:a16="http://schemas.microsoft.com/office/drawing/2014/main" id="{6E48C177-5FE6-408D-9036-DC7E3213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136</xdr:row>
      <xdr:rowOff>0</xdr:rowOff>
    </xdr:from>
    <xdr:to>
      <xdr:col>5</xdr:col>
      <xdr:colOff>7620</xdr:colOff>
      <xdr:row>136</xdr:row>
      <xdr:rowOff>7620</xdr:rowOff>
    </xdr:to>
    <xdr:pic>
      <xdr:nvPicPr>
        <xdr:cNvPr id="298" name="Рисунок 297" descr="https://www8.city-adm.lviv.ua/icons/ecblank.gif">
          <a:extLst>
            <a:ext uri="{FF2B5EF4-FFF2-40B4-BE49-F238E27FC236}">
              <a16:creationId xmlns:a16="http://schemas.microsoft.com/office/drawing/2014/main" id="{E5275C19-E95F-4207-947D-AC0088B2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136</xdr:row>
      <xdr:rowOff>0</xdr:rowOff>
    </xdr:from>
    <xdr:ext cx="7620" cy="7620"/>
    <xdr:pic>
      <xdr:nvPicPr>
        <xdr:cNvPr id="299" name="Рисунок 298" descr="https://www8.city-adm.lviv.ua/icons/ecblank.gif">
          <a:extLst>
            <a:ext uri="{FF2B5EF4-FFF2-40B4-BE49-F238E27FC236}">
              <a16:creationId xmlns:a16="http://schemas.microsoft.com/office/drawing/2014/main" id="{7AE9F0BC-F387-4C97-B27A-C04D9069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00" name="Рисунок 299" descr="https://www8.city-adm.lviv.ua/icons/ecblank.gif">
          <a:extLst>
            <a:ext uri="{FF2B5EF4-FFF2-40B4-BE49-F238E27FC236}">
              <a16:creationId xmlns:a16="http://schemas.microsoft.com/office/drawing/2014/main" id="{DFD29DF6-C8D8-4224-8997-46C2CE4D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136</xdr:row>
      <xdr:rowOff>0</xdr:rowOff>
    </xdr:from>
    <xdr:to>
      <xdr:col>5</xdr:col>
      <xdr:colOff>7620</xdr:colOff>
      <xdr:row>136</xdr:row>
      <xdr:rowOff>7620</xdr:rowOff>
    </xdr:to>
    <xdr:pic>
      <xdr:nvPicPr>
        <xdr:cNvPr id="301" name="Рисунок 300" descr="https://www8.city-adm.lviv.ua/icons/ecblank.gif">
          <a:extLst>
            <a:ext uri="{FF2B5EF4-FFF2-40B4-BE49-F238E27FC236}">
              <a16:creationId xmlns:a16="http://schemas.microsoft.com/office/drawing/2014/main" id="{E5443059-860D-4FBB-B7F3-277529EEF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02" name="Рисунок 301" descr="https://www8.city-adm.lviv.ua/icons/ecblank.gif">
          <a:extLst>
            <a:ext uri="{FF2B5EF4-FFF2-40B4-BE49-F238E27FC236}">
              <a16:creationId xmlns:a16="http://schemas.microsoft.com/office/drawing/2014/main" id="{DBF15BF0-930B-42A0-A5F6-65E8CC59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03" name="Рисунок 302" descr="https://www8.city-adm.lviv.ua/icons/ecblank.gif">
          <a:extLst>
            <a:ext uri="{FF2B5EF4-FFF2-40B4-BE49-F238E27FC236}">
              <a16:creationId xmlns:a16="http://schemas.microsoft.com/office/drawing/2014/main" id="{B479AE4B-6C93-4F74-9D36-12A214CB4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136</xdr:row>
      <xdr:rowOff>0</xdr:rowOff>
    </xdr:from>
    <xdr:to>
      <xdr:col>5</xdr:col>
      <xdr:colOff>7620</xdr:colOff>
      <xdr:row>136</xdr:row>
      <xdr:rowOff>7620</xdr:rowOff>
    </xdr:to>
    <xdr:pic>
      <xdr:nvPicPr>
        <xdr:cNvPr id="304" name="Рисунок 303" descr="https://www8.city-adm.lviv.ua/icons/ecblank.gif">
          <a:extLst>
            <a:ext uri="{FF2B5EF4-FFF2-40B4-BE49-F238E27FC236}">
              <a16:creationId xmlns:a16="http://schemas.microsoft.com/office/drawing/2014/main" id="{D3BA0EE3-558C-4AF9-866E-F1E36C73E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05" name="Рисунок 304" descr="https://www8.city-adm.lviv.ua/icons/ecblank.gif">
          <a:extLst>
            <a:ext uri="{FF2B5EF4-FFF2-40B4-BE49-F238E27FC236}">
              <a16:creationId xmlns:a16="http://schemas.microsoft.com/office/drawing/2014/main" id="{4C169A0B-6A54-4610-84F6-0EAC7DE4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06" name="Рисунок 305" descr="https://www8.city-adm.lviv.ua/icons/ecblank.gif">
          <a:extLst>
            <a:ext uri="{FF2B5EF4-FFF2-40B4-BE49-F238E27FC236}">
              <a16:creationId xmlns:a16="http://schemas.microsoft.com/office/drawing/2014/main" id="{45C0F1F5-BD96-42E7-894D-F21B01CA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07" name="Рисунок 306" descr="https://www8.city-adm.lviv.ua/icons/ecblank.gif">
          <a:extLst>
            <a:ext uri="{FF2B5EF4-FFF2-40B4-BE49-F238E27FC236}">
              <a16:creationId xmlns:a16="http://schemas.microsoft.com/office/drawing/2014/main" id="{FF49D0C7-C6EC-4D75-9F65-6F9C21A4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08" name="Рисунок 307" descr="https://www8.city-adm.lviv.ua/icons/ecblank.gif">
          <a:extLst>
            <a:ext uri="{FF2B5EF4-FFF2-40B4-BE49-F238E27FC236}">
              <a16:creationId xmlns:a16="http://schemas.microsoft.com/office/drawing/2014/main" id="{A6DC7C36-F064-4ACD-A74B-48EA23C36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09" name="Рисунок 308" descr="https://www8.city-adm.lviv.ua/icons/ecblank.gif">
          <a:extLst>
            <a:ext uri="{FF2B5EF4-FFF2-40B4-BE49-F238E27FC236}">
              <a16:creationId xmlns:a16="http://schemas.microsoft.com/office/drawing/2014/main" id="{B8118D4E-CBA9-44A4-9DC8-5F842181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10" name="Рисунок 309" descr="https://www8.city-adm.lviv.ua/icons/ecblank.gif">
          <a:extLst>
            <a:ext uri="{FF2B5EF4-FFF2-40B4-BE49-F238E27FC236}">
              <a16:creationId xmlns:a16="http://schemas.microsoft.com/office/drawing/2014/main" id="{3BBD3974-F298-4B57-8F26-527D41FC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11" name="Рисунок 310" descr="https://www8.city-adm.lviv.ua/icons/ecblank.gif">
          <a:extLst>
            <a:ext uri="{FF2B5EF4-FFF2-40B4-BE49-F238E27FC236}">
              <a16:creationId xmlns:a16="http://schemas.microsoft.com/office/drawing/2014/main" id="{C3CB2A33-25B9-4708-9CAE-B58D96CE7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12" name="Рисунок 311" descr="https://www8.city-adm.lviv.ua/icons/ecblank.gif">
          <a:extLst>
            <a:ext uri="{FF2B5EF4-FFF2-40B4-BE49-F238E27FC236}">
              <a16:creationId xmlns:a16="http://schemas.microsoft.com/office/drawing/2014/main" id="{73B0B488-F572-484D-B3CA-E0CAD462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13" name="Рисунок 312" descr="https://www8.city-adm.lviv.ua/icons/ecblank.gif">
          <a:extLst>
            <a:ext uri="{FF2B5EF4-FFF2-40B4-BE49-F238E27FC236}">
              <a16:creationId xmlns:a16="http://schemas.microsoft.com/office/drawing/2014/main" id="{2E9DD75A-03CD-43D7-97B4-ED042F83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14" name="Рисунок 313" descr="https://www8.city-adm.lviv.ua/icons/ecblank.gif">
          <a:extLst>
            <a:ext uri="{FF2B5EF4-FFF2-40B4-BE49-F238E27FC236}">
              <a16:creationId xmlns:a16="http://schemas.microsoft.com/office/drawing/2014/main" id="{006170BD-1D67-404A-A564-BBAD74221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15" name="Рисунок 314" descr="https://www8.city-adm.lviv.ua/icons/ecblank.gif">
          <a:extLst>
            <a:ext uri="{FF2B5EF4-FFF2-40B4-BE49-F238E27FC236}">
              <a16:creationId xmlns:a16="http://schemas.microsoft.com/office/drawing/2014/main" id="{0CD27FFF-CA99-4537-9069-D9330245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136</xdr:row>
      <xdr:rowOff>0</xdr:rowOff>
    </xdr:from>
    <xdr:to>
      <xdr:col>5</xdr:col>
      <xdr:colOff>7620</xdr:colOff>
      <xdr:row>136</xdr:row>
      <xdr:rowOff>7620</xdr:rowOff>
    </xdr:to>
    <xdr:pic>
      <xdr:nvPicPr>
        <xdr:cNvPr id="316" name="Рисунок 315" descr="https://www8.city-adm.lviv.ua/icons/ecblank.gif">
          <a:extLst>
            <a:ext uri="{FF2B5EF4-FFF2-40B4-BE49-F238E27FC236}">
              <a16:creationId xmlns:a16="http://schemas.microsoft.com/office/drawing/2014/main" id="{AC4FBE6E-66C4-4C8A-BE43-60DEA16CB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17" name="Рисунок 316" descr="https://www8.city-adm.lviv.ua/icons/ecblank.gif">
          <a:extLst>
            <a:ext uri="{FF2B5EF4-FFF2-40B4-BE49-F238E27FC236}">
              <a16:creationId xmlns:a16="http://schemas.microsoft.com/office/drawing/2014/main" id="{3937AA10-3738-4BA4-9DD9-09AC7A8D0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18" name="Рисунок 317" descr="https://www8.city-adm.lviv.ua/icons/ecblank.gif">
          <a:extLst>
            <a:ext uri="{FF2B5EF4-FFF2-40B4-BE49-F238E27FC236}">
              <a16:creationId xmlns:a16="http://schemas.microsoft.com/office/drawing/2014/main" id="{FEB39B25-1345-496D-AA9F-1B676616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136</xdr:row>
      <xdr:rowOff>0</xdr:rowOff>
    </xdr:from>
    <xdr:to>
      <xdr:col>5</xdr:col>
      <xdr:colOff>7620</xdr:colOff>
      <xdr:row>136</xdr:row>
      <xdr:rowOff>7620</xdr:rowOff>
    </xdr:to>
    <xdr:pic>
      <xdr:nvPicPr>
        <xdr:cNvPr id="319" name="Рисунок 318" descr="https://www8.city-adm.lviv.ua/icons/ecblank.gif">
          <a:extLst>
            <a:ext uri="{FF2B5EF4-FFF2-40B4-BE49-F238E27FC236}">
              <a16:creationId xmlns:a16="http://schemas.microsoft.com/office/drawing/2014/main" id="{F4048A5B-1151-4E0D-B8A4-186A3A734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20" name="Рисунок 319" descr="https://www8.city-adm.lviv.ua/icons/ecblank.gif">
          <a:extLst>
            <a:ext uri="{FF2B5EF4-FFF2-40B4-BE49-F238E27FC236}">
              <a16:creationId xmlns:a16="http://schemas.microsoft.com/office/drawing/2014/main" id="{8E4B61CE-87E0-48D5-A161-B22981F1D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21" name="Рисунок 320" descr="https://www8.city-adm.lviv.ua/icons/ecblank.gif">
          <a:extLst>
            <a:ext uri="{FF2B5EF4-FFF2-40B4-BE49-F238E27FC236}">
              <a16:creationId xmlns:a16="http://schemas.microsoft.com/office/drawing/2014/main" id="{BC6D8FBC-C855-47D4-87AB-3F249355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136</xdr:row>
      <xdr:rowOff>0</xdr:rowOff>
    </xdr:from>
    <xdr:to>
      <xdr:col>5</xdr:col>
      <xdr:colOff>7620</xdr:colOff>
      <xdr:row>136</xdr:row>
      <xdr:rowOff>7620</xdr:rowOff>
    </xdr:to>
    <xdr:pic>
      <xdr:nvPicPr>
        <xdr:cNvPr id="322" name="Рисунок 321" descr="https://www8.city-adm.lviv.ua/icons/ecblank.gif">
          <a:extLst>
            <a:ext uri="{FF2B5EF4-FFF2-40B4-BE49-F238E27FC236}">
              <a16:creationId xmlns:a16="http://schemas.microsoft.com/office/drawing/2014/main" id="{25A4498D-A3F7-475C-B4BD-E5B6925A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23" name="Рисунок 322" descr="https://www8.city-adm.lviv.ua/icons/ecblank.gif">
          <a:extLst>
            <a:ext uri="{FF2B5EF4-FFF2-40B4-BE49-F238E27FC236}">
              <a16:creationId xmlns:a16="http://schemas.microsoft.com/office/drawing/2014/main" id="{9B8CC0E6-73D5-4443-BE01-CC043DC2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24" name="Рисунок 323" descr="https://www8.city-adm.lviv.ua/icons/ecblank.gif">
          <a:extLst>
            <a:ext uri="{FF2B5EF4-FFF2-40B4-BE49-F238E27FC236}">
              <a16:creationId xmlns:a16="http://schemas.microsoft.com/office/drawing/2014/main" id="{E1A73789-C8CB-4055-86AB-3669B319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25" name="Рисунок 324" descr="https://www8.city-adm.lviv.ua/icons/ecblank.gif">
          <a:extLst>
            <a:ext uri="{FF2B5EF4-FFF2-40B4-BE49-F238E27FC236}">
              <a16:creationId xmlns:a16="http://schemas.microsoft.com/office/drawing/2014/main" id="{318F7245-7372-4F45-9EBE-F99B089AD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26" name="Рисунок 325" descr="https://www8.city-adm.lviv.ua/icons/ecblank.gif">
          <a:extLst>
            <a:ext uri="{FF2B5EF4-FFF2-40B4-BE49-F238E27FC236}">
              <a16:creationId xmlns:a16="http://schemas.microsoft.com/office/drawing/2014/main" id="{DE8B3A50-7A26-4CAE-BD2A-A0CE140AC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27" name="Рисунок 326" descr="https://www8.city-adm.lviv.ua/icons/ecblank.gif">
          <a:extLst>
            <a:ext uri="{FF2B5EF4-FFF2-40B4-BE49-F238E27FC236}">
              <a16:creationId xmlns:a16="http://schemas.microsoft.com/office/drawing/2014/main" id="{3165C624-ADCA-45E2-8C2F-C7E4BA7B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28" name="Рисунок 327" descr="https://www8.city-adm.lviv.ua/icons/ecblank.gif">
          <a:extLst>
            <a:ext uri="{FF2B5EF4-FFF2-40B4-BE49-F238E27FC236}">
              <a16:creationId xmlns:a16="http://schemas.microsoft.com/office/drawing/2014/main" id="{C15D8D48-FC78-4EFA-A4BC-94705367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29" name="Рисунок 328" descr="https://www8.city-adm.lviv.ua/icons/ecblank.gif">
          <a:extLst>
            <a:ext uri="{FF2B5EF4-FFF2-40B4-BE49-F238E27FC236}">
              <a16:creationId xmlns:a16="http://schemas.microsoft.com/office/drawing/2014/main" id="{450E29F2-48EF-4D48-88AC-EF0FCFB3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30" name="Рисунок 329" descr="https://www8.city-adm.lviv.ua/icons/ecblank.gif">
          <a:extLst>
            <a:ext uri="{FF2B5EF4-FFF2-40B4-BE49-F238E27FC236}">
              <a16:creationId xmlns:a16="http://schemas.microsoft.com/office/drawing/2014/main" id="{81A47EC1-6B07-44BE-B19B-4CCA3E6A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31" name="Рисунок 330" descr="https://www8.city-adm.lviv.ua/icons/ecblank.gif">
          <a:extLst>
            <a:ext uri="{FF2B5EF4-FFF2-40B4-BE49-F238E27FC236}">
              <a16:creationId xmlns:a16="http://schemas.microsoft.com/office/drawing/2014/main" id="{D7C0AB8C-4B3F-439D-AB38-299B9BCC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32" name="Рисунок 331" descr="https://www8.city-adm.lviv.ua/icons/ecblank.gif">
          <a:extLst>
            <a:ext uri="{FF2B5EF4-FFF2-40B4-BE49-F238E27FC236}">
              <a16:creationId xmlns:a16="http://schemas.microsoft.com/office/drawing/2014/main" id="{F90D8097-AC8D-4987-A41F-A9956E3B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136</xdr:row>
      <xdr:rowOff>0</xdr:rowOff>
    </xdr:from>
    <xdr:to>
      <xdr:col>5</xdr:col>
      <xdr:colOff>7620</xdr:colOff>
      <xdr:row>136</xdr:row>
      <xdr:rowOff>7620</xdr:rowOff>
    </xdr:to>
    <xdr:pic>
      <xdr:nvPicPr>
        <xdr:cNvPr id="333" name="Рисунок 332" descr="https://www8.city-adm.lviv.ua/icons/ecblank.gif">
          <a:extLst>
            <a:ext uri="{FF2B5EF4-FFF2-40B4-BE49-F238E27FC236}">
              <a16:creationId xmlns:a16="http://schemas.microsoft.com/office/drawing/2014/main" id="{24A95C7E-71F1-4D43-AB77-3C868FA1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34" name="Рисунок 333" descr="https://www8.city-adm.lviv.ua/icons/ecblank.gif">
          <a:extLst>
            <a:ext uri="{FF2B5EF4-FFF2-40B4-BE49-F238E27FC236}">
              <a16:creationId xmlns:a16="http://schemas.microsoft.com/office/drawing/2014/main" id="{91D0B4BD-1352-48D8-9D69-7127F016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35" name="Рисунок 334" descr="https://www8.city-adm.lviv.ua/icons/ecblank.gif">
          <a:extLst>
            <a:ext uri="{FF2B5EF4-FFF2-40B4-BE49-F238E27FC236}">
              <a16:creationId xmlns:a16="http://schemas.microsoft.com/office/drawing/2014/main" id="{F5ECAC05-58E7-415E-87F9-DE0B738DD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36" name="Рисунок 335" descr="https://www8.city-adm.lviv.ua/icons/ecblank.gif">
          <a:extLst>
            <a:ext uri="{FF2B5EF4-FFF2-40B4-BE49-F238E27FC236}">
              <a16:creationId xmlns:a16="http://schemas.microsoft.com/office/drawing/2014/main" id="{32AAE73E-0A0C-407E-A7B8-1861AB81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136</xdr:row>
      <xdr:rowOff>0</xdr:rowOff>
    </xdr:from>
    <xdr:to>
      <xdr:col>5</xdr:col>
      <xdr:colOff>7620</xdr:colOff>
      <xdr:row>136</xdr:row>
      <xdr:rowOff>7620</xdr:rowOff>
    </xdr:to>
    <xdr:pic>
      <xdr:nvPicPr>
        <xdr:cNvPr id="337" name="Рисунок 336" descr="https://www8.city-adm.lviv.ua/icons/ecblank.gif">
          <a:extLst>
            <a:ext uri="{FF2B5EF4-FFF2-40B4-BE49-F238E27FC236}">
              <a16:creationId xmlns:a16="http://schemas.microsoft.com/office/drawing/2014/main" id="{8055D9A3-3C34-4B84-9992-3EC4FA15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38" name="Рисунок 337" descr="https://www8.city-adm.lviv.ua/icons/ecblank.gif">
          <a:extLst>
            <a:ext uri="{FF2B5EF4-FFF2-40B4-BE49-F238E27FC236}">
              <a16:creationId xmlns:a16="http://schemas.microsoft.com/office/drawing/2014/main" id="{7E893448-7C08-475D-9811-EB8104332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39" name="Рисунок 338" descr="https://www8.city-adm.lviv.ua/icons/ecblank.gif">
          <a:extLst>
            <a:ext uri="{FF2B5EF4-FFF2-40B4-BE49-F238E27FC236}">
              <a16:creationId xmlns:a16="http://schemas.microsoft.com/office/drawing/2014/main" id="{21EBC065-BB05-4A3E-9605-4B61D44E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40" name="Рисунок 339" descr="https://www8.city-adm.lviv.ua/icons/ecblank.gif">
          <a:extLst>
            <a:ext uri="{FF2B5EF4-FFF2-40B4-BE49-F238E27FC236}">
              <a16:creationId xmlns:a16="http://schemas.microsoft.com/office/drawing/2014/main" id="{BBB17FC0-EA90-40AA-989A-96272DDA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41" name="Рисунок 340" descr="https://www8.city-adm.lviv.ua/icons/ecblank.gif">
          <a:extLst>
            <a:ext uri="{FF2B5EF4-FFF2-40B4-BE49-F238E27FC236}">
              <a16:creationId xmlns:a16="http://schemas.microsoft.com/office/drawing/2014/main" id="{3E943BB6-A8AB-4AB2-8F89-6D2147254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42" name="Рисунок 341" descr="https://www8.city-adm.lviv.ua/icons/ecblank.gif">
          <a:extLst>
            <a:ext uri="{FF2B5EF4-FFF2-40B4-BE49-F238E27FC236}">
              <a16:creationId xmlns:a16="http://schemas.microsoft.com/office/drawing/2014/main" id="{C0DF870C-EBC5-433A-B2FC-D8CD382B5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43" name="Рисунок 342" descr="https://www8.city-adm.lviv.ua/icons/ecblank.gif">
          <a:extLst>
            <a:ext uri="{FF2B5EF4-FFF2-40B4-BE49-F238E27FC236}">
              <a16:creationId xmlns:a16="http://schemas.microsoft.com/office/drawing/2014/main" id="{9F9A6829-69A9-476F-8218-4D07EC0C8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7620" cy="7620"/>
    <xdr:pic>
      <xdr:nvPicPr>
        <xdr:cNvPr id="344" name="Рисунок 343" descr="https://www8.city-adm.lviv.ua/icons/ecblank.gif">
          <a:extLst>
            <a:ext uri="{FF2B5EF4-FFF2-40B4-BE49-F238E27FC236}">
              <a16:creationId xmlns:a16="http://schemas.microsoft.com/office/drawing/2014/main" id="{3C2471F5-4645-40A6-97C0-FFC4818F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4206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7620" cy="7620"/>
    <xdr:pic>
      <xdr:nvPicPr>
        <xdr:cNvPr id="345" name="Рисунок 344" descr="https://www8.city-adm.lviv.ua/icons/ecblank.gif">
          <a:extLst>
            <a:ext uri="{FF2B5EF4-FFF2-40B4-BE49-F238E27FC236}">
              <a16:creationId xmlns:a16="http://schemas.microsoft.com/office/drawing/2014/main" id="{1231990E-2416-4BB6-A97E-B9E740B5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8926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7620" cy="7620"/>
    <xdr:pic>
      <xdr:nvPicPr>
        <xdr:cNvPr id="346" name="Рисунок 345" descr="https://www8.city-adm.lviv.ua/icons/ecblank.gif">
          <a:extLst>
            <a:ext uri="{FF2B5EF4-FFF2-40B4-BE49-F238E27FC236}">
              <a16:creationId xmlns:a16="http://schemas.microsoft.com/office/drawing/2014/main" id="{99F4EFAD-37AE-4FAE-BA36-10E2EC3B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8926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7620" cy="7620"/>
    <xdr:pic>
      <xdr:nvPicPr>
        <xdr:cNvPr id="347" name="Рисунок 346" descr="https://www8.city-adm.lviv.ua/icons/ecblank.gif">
          <a:extLst>
            <a:ext uri="{FF2B5EF4-FFF2-40B4-BE49-F238E27FC236}">
              <a16:creationId xmlns:a16="http://schemas.microsoft.com/office/drawing/2014/main" id="{BD33C8A1-FFE3-49B0-8BD9-924034B3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8926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7620" cy="7620"/>
    <xdr:pic>
      <xdr:nvPicPr>
        <xdr:cNvPr id="348" name="Рисунок 347" descr="https://www8.city-adm.lviv.ua/icons/ecblank.gif">
          <a:extLst>
            <a:ext uri="{FF2B5EF4-FFF2-40B4-BE49-F238E27FC236}">
              <a16:creationId xmlns:a16="http://schemas.microsoft.com/office/drawing/2014/main" id="{4C3B7B96-E349-446B-987E-60A8DD6F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8926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7620" cy="7620"/>
    <xdr:pic>
      <xdr:nvPicPr>
        <xdr:cNvPr id="349" name="Рисунок 348" descr="https://www8.city-adm.lviv.ua/icons/ecblank.gif">
          <a:extLst>
            <a:ext uri="{FF2B5EF4-FFF2-40B4-BE49-F238E27FC236}">
              <a16:creationId xmlns:a16="http://schemas.microsoft.com/office/drawing/2014/main" id="{E35DBE9A-DCC4-442F-9E47-82D152E0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8926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7620" cy="7620"/>
    <xdr:pic>
      <xdr:nvPicPr>
        <xdr:cNvPr id="350" name="Рисунок 349" descr="https://www8.city-adm.lviv.ua/icons/ecblank.gif">
          <a:extLst>
            <a:ext uri="{FF2B5EF4-FFF2-40B4-BE49-F238E27FC236}">
              <a16:creationId xmlns:a16="http://schemas.microsoft.com/office/drawing/2014/main" id="{F4BEFC61-6791-4345-BAF8-954C4784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18926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92</xdr:row>
      <xdr:rowOff>0</xdr:rowOff>
    </xdr:from>
    <xdr:ext cx="7620" cy="7620"/>
    <xdr:pic>
      <xdr:nvPicPr>
        <xdr:cNvPr id="351" name="Рисунок 350" descr="https://www8.city-adm.lviv.ua/icons/ecblank.gif">
          <a:extLst>
            <a:ext uri="{FF2B5EF4-FFF2-40B4-BE49-F238E27FC236}">
              <a16:creationId xmlns:a16="http://schemas.microsoft.com/office/drawing/2014/main" id="{D5DBFE66-0BDF-4D22-9B0F-93FBF0E4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76510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92</xdr:row>
      <xdr:rowOff>0</xdr:rowOff>
    </xdr:from>
    <xdr:ext cx="7620" cy="7620"/>
    <xdr:pic>
      <xdr:nvPicPr>
        <xdr:cNvPr id="352" name="Рисунок 351" descr="https://www8.city-adm.lviv.ua/icons/ecblank.gif">
          <a:extLst>
            <a:ext uri="{FF2B5EF4-FFF2-40B4-BE49-F238E27FC236}">
              <a16:creationId xmlns:a16="http://schemas.microsoft.com/office/drawing/2014/main" id="{441A40B2-66F2-4D43-8644-DDC2E845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76510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92</xdr:row>
      <xdr:rowOff>0</xdr:rowOff>
    </xdr:from>
    <xdr:ext cx="7620" cy="7620"/>
    <xdr:pic>
      <xdr:nvPicPr>
        <xdr:cNvPr id="353" name="Рисунок 352" descr="https://www8.city-adm.lviv.ua/icons/ecblank.gif">
          <a:extLst>
            <a:ext uri="{FF2B5EF4-FFF2-40B4-BE49-F238E27FC236}">
              <a16:creationId xmlns:a16="http://schemas.microsoft.com/office/drawing/2014/main" id="{690802AE-8782-414E-B3CA-2A14DF97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76510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92</xdr:row>
      <xdr:rowOff>0</xdr:rowOff>
    </xdr:from>
    <xdr:ext cx="7620" cy="7620"/>
    <xdr:pic>
      <xdr:nvPicPr>
        <xdr:cNvPr id="354" name="Рисунок 353" descr="https://www8.city-adm.lviv.ua/icons/ecblank.gif">
          <a:extLst>
            <a:ext uri="{FF2B5EF4-FFF2-40B4-BE49-F238E27FC236}">
              <a16:creationId xmlns:a16="http://schemas.microsoft.com/office/drawing/2014/main" id="{9408FABA-77B4-4EC5-8709-051D315F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76510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82</xdr:row>
      <xdr:rowOff>0</xdr:rowOff>
    </xdr:from>
    <xdr:ext cx="7620" cy="7620"/>
    <xdr:pic>
      <xdr:nvPicPr>
        <xdr:cNvPr id="355" name="Рисунок 354" descr="https://www8.city-adm.lviv.ua/icons/ecblank.gif">
          <a:extLst>
            <a:ext uri="{FF2B5EF4-FFF2-40B4-BE49-F238E27FC236}">
              <a16:creationId xmlns:a16="http://schemas.microsoft.com/office/drawing/2014/main" id="{00578549-4A63-4285-855F-35FF21B8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5288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82</xdr:row>
      <xdr:rowOff>0</xdr:rowOff>
    </xdr:from>
    <xdr:ext cx="7620" cy="7620"/>
    <xdr:pic>
      <xdr:nvPicPr>
        <xdr:cNvPr id="356" name="Рисунок 355" descr="https://www8.city-adm.lviv.ua/icons/ecblank.gif">
          <a:extLst>
            <a:ext uri="{FF2B5EF4-FFF2-40B4-BE49-F238E27FC236}">
              <a16:creationId xmlns:a16="http://schemas.microsoft.com/office/drawing/2014/main" id="{79DBE5F8-3CBD-46AC-B281-9FA1EF5A2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5288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82</xdr:row>
      <xdr:rowOff>0</xdr:rowOff>
    </xdr:from>
    <xdr:ext cx="7620" cy="7620"/>
    <xdr:pic>
      <xdr:nvPicPr>
        <xdr:cNvPr id="357" name="Рисунок 356" descr="https://www8.city-adm.lviv.ua/icons/ecblank.gif">
          <a:extLst>
            <a:ext uri="{FF2B5EF4-FFF2-40B4-BE49-F238E27FC236}">
              <a16:creationId xmlns:a16="http://schemas.microsoft.com/office/drawing/2014/main" id="{AF44B1D9-85C4-44BE-B2D7-E1DC205A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5288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82</xdr:row>
      <xdr:rowOff>0</xdr:rowOff>
    </xdr:from>
    <xdr:ext cx="7620" cy="7620"/>
    <xdr:pic>
      <xdr:nvPicPr>
        <xdr:cNvPr id="358" name="Рисунок 357" descr="https://www8.city-adm.lviv.ua/icons/ecblank.gif">
          <a:extLst>
            <a:ext uri="{FF2B5EF4-FFF2-40B4-BE49-F238E27FC236}">
              <a16:creationId xmlns:a16="http://schemas.microsoft.com/office/drawing/2014/main" id="{46E5FCC1-66B7-4716-BFE4-1E952543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5288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7620" cy="7620"/>
    <xdr:pic>
      <xdr:nvPicPr>
        <xdr:cNvPr id="359" name="Рисунок 358" descr="https://www8.city-adm.lviv.ua/icons/ecblank.gif">
          <a:extLst>
            <a:ext uri="{FF2B5EF4-FFF2-40B4-BE49-F238E27FC236}">
              <a16:creationId xmlns:a16="http://schemas.microsoft.com/office/drawing/2014/main" id="{F9D82C99-40FF-4196-B4D3-65D7C74D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0897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7620" cy="7620"/>
    <xdr:pic>
      <xdr:nvPicPr>
        <xdr:cNvPr id="360" name="Рисунок 359" descr="https://www8.city-adm.lviv.ua/icons/ecblank.gif">
          <a:extLst>
            <a:ext uri="{FF2B5EF4-FFF2-40B4-BE49-F238E27FC236}">
              <a16:creationId xmlns:a16="http://schemas.microsoft.com/office/drawing/2014/main" id="{6F7796EC-4BC1-4C96-A0C6-841E2AB9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20897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6"/>
  <sheetViews>
    <sheetView tabSelected="1" topLeftCell="A74" zoomScale="70" zoomScaleNormal="70" zoomScaleSheetLayoutView="70" zoomScalePageLayoutView="70" workbookViewId="0">
      <selection activeCell="M85" sqref="A1:XFD1048576"/>
    </sheetView>
  </sheetViews>
  <sheetFormatPr defaultColWidth="9.1640625" defaultRowHeight="15" x14ac:dyDescent="0.2"/>
  <cols>
    <col min="1" max="1" width="16.5" style="1" customWidth="1"/>
    <col min="2" max="2" width="14.33203125" style="1" customWidth="1"/>
    <col min="3" max="3" width="15.6640625" style="1" customWidth="1"/>
    <col min="4" max="4" width="65.33203125" style="1" customWidth="1"/>
    <col min="5" max="5" width="82" style="2" customWidth="1"/>
    <col min="6" max="6" width="30.1640625" style="1" customWidth="1"/>
    <col min="7" max="7" width="22.83203125" style="1" customWidth="1"/>
    <col min="8" max="8" width="22.33203125" style="2" customWidth="1"/>
    <col min="9" max="9" width="23.6640625" style="2" customWidth="1"/>
    <col min="10" max="10" width="22.5" style="6" customWidth="1"/>
    <col min="11" max="11" width="4.33203125" style="1" customWidth="1"/>
    <col min="12" max="12" width="19.5" style="1" customWidth="1"/>
    <col min="13" max="13" width="28" style="7" customWidth="1"/>
    <col min="14" max="14" width="25.6640625" style="1" customWidth="1"/>
    <col min="15" max="16384" width="9.1640625" style="1"/>
  </cols>
  <sheetData>
    <row r="1" spans="1:10" ht="25.15" customHeight="1" x14ac:dyDescent="0.35">
      <c r="G1" s="88" t="s">
        <v>57</v>
      </c>
      <c r="H1" s="88"/>
      <c r="I1" s="88"/>
      <c r="J1" s="88"/>
    </row>
    <row r="2" spans="1:10" ht="25.15" customHeight="1" x14ac:dyDescent="0.4">
      <c r="G2" s="89" t="s">
        <v>21</v>
      </c>
      <c r="H2" s="90"/>
      <c r="I2" s="90"/>
      <c r="J2" s="90"/>
    </row>
    <row r="3" spans="1:10" ht="25.15" customHeight="1" x14ac:dyDescent="0.2">
      <c r="G3" s="94" t="s">
        <v>22</v>
      </c>
      <c r="H3" s="94"/>
      <c r="I3" s="94"/>
      <c r="J3" s="94"/>
    </row>
    <row r="4" spans="1:10" ht="33.6" customHeight="1" x14ac:dyDescent="0.35">
      <c r="G4" s="95" t="s">
        <v>20</v>
      </c>
      <c r="H4" s="88"/>
      <c r="I4" s="88"/>
      <c r="J4" s="88"/>
    </row>
    <row r="5" spans="1:10" ht="17.25" customHeight="1" x14ac:dyDescent="0.2">
      <c r="G5" s="20"/>
      <c r="H5" s="21"/>
      <c r="I5" s="21"/>
      <c r="J5" s="20"/>
    </row>
    <row r="6" spans="1:10" ht="23.25" customHeight="1" x14ac:dyDescent="0.2">
      <c r="A6" s="96" t="s">
        <v>17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ht="10.5" customHeight="1" x14ac:dyDescent="0.2">
      <c r="A7" s="86"/>
      <c r="B7" s="87"/>
      <c r="C7" s="87"/>
      <c r="D7" s="87"/>
      <c r="E7" s="22"/>
      <c r="F7" s="87"/>
      <c r="G7" s="87"/>
      <c r="H7" s="87"/>
      <c r="I7" s="87"/>
      <c r="J7" s="87"/>
    </row>
    <row r="8" spans="1:10" ht="14.25" customHeight="1" x14ac:dyDescent="0.2">
      <c r="A8" s="98">
        <v>1356300000</v>
      </c>
      <c r="B8" s="98"/>
      <c r="C8" s="98"/>
      <c r="D8" s="23"/>
      <c r="E8" s="24"/>
      <c r="F8" s="23"/>
      <c r="G8" s="23"/>
      <c r="H8" s="23"/>
      <c r="I8" s="23"/>
      <c r="J8" s="23"/>
    </row>
    <row r="9" spans="1:10" ht="14.25" customHeight="1" x14ac:dyDescent="0.2">
      <c r="A9" s="93" t="s">
        <v>10</v>
      </c>
      <c r="B9" s="93"/>
      <c r="C9" s="93"/>
      <c r="D9" s="23"/>
      <c r="E9" s="24"/>
      <c r="F9" s="23"/>
      <c r="G9" s="23"/>
      <c r="H9" s="23"/>
      <c r="I9" s="23"/>
      <c r="J9" s="23"/>
    </row>
    <row r="10" spans="1:10" ht="16.5" customHeight="1" x14ac:dyDescent="0.25">
      <c r="A10" s="25"/>
      <c r="B10" s="26"/>
      <c r="C10" s="26"/>
      <c r="D10" s="26"/>
      <c r="E10" s="27"/>
      <c r="F10" s="28"/>
      <c r="G10" s="28"/>
      <c r="H10" s="27"/>
      <c r="I10" s="27"/>
      <c r="J10" s="29" t="s">
        <v>13</v>
      </c>
    </row>
    <row r="11" spans="1:10" ht="19.5" customHeight="1" x14ac:dyDescent="0.2">
      <c r="A11" s="92" t="s">
        <v>8</v>
      </c>
      <c r="B11" s="92" t="s">
        <v>9</v>
      </c>
      <c r="C11" s="92" t="s">
        <v>6</v>
      </c>
      <c r="D11" s="92" t="s">
        <v>7</v>
      </c>
      <c r="E11" s="91" t="s">
        <v>11</v>
      </c>
      <c r="F11" s="91" t="s">
        <v>12</v>
      </c>
      <c r="G11" s="91" t="s">
        <v>2</v>
      </c>
      <c r="H11" s="91" t="s">
        <v>0</v>
      </c>
      <c r="I11" s="91" t="s">
        <v>1</v>
      </c>
      <c r="J11" s="92"/>
    </row>
    <row r="12" spans="1:10" ht="45" x14ac:dyDescent="0.2">
      <c r="A12" s="92"/>
      <c r="B12" s="92"/>
      <c r="C12" s="92"/>
      <c r="D12" s="92"/>
      <c r="E12" s="91"/>
      <c r="F12" s="91"/>
      <c r="G12" s="92"/>
      <c r="H12" s="91"/>
      <c r="I12" s="85" t="s">
        <v>5</v>
      </c>
      <c r="J12" s="30" t="s">
        <v>4</v>
      </c>
    </row>
    <row r="13" spans="1:10" x14ac:dyDescent="0.2">
      <c r="A13" s="31">
        <v>1</v>
      </c>
      <c r="B13" s="31">
        <v>2</v>
      </c>
      <c r="C13" s="31">
        <v>3</v>
      </c>
      <c r="D13" s="31">
        <v>4</v>
      </c>
      <c r="E13" s="31">
        <v>5</v>
      </c>
      <c r="F13" s="31">
        <v>6</v>
      </c>
      <c r="G13" s="31">
        <v>7</v>
      </c>
      <c r="H13" s="31">
        <v>8</v>
      </c>
      <c r="I13" s="31">
        <v>9</v>
      </c>
      <c r="J13" s="32">
        <v>10</v>
      </c>
    </row>
    <row r="14" spans="1:10" ht="15.75" x14ac:dyDescent="0.2">
      <c r="A14" s="45" t="s">
        <v>76</v>
      </c>
      <c r="B14" s="45"/>
      <c r="C14" s="45"/>
      <c r="D14" s="46" t="s">
        <v>77</v>
      </c>
      <c r="E14" s="50"/>
      <c r="F14" s="85"/>
      <c r="G14" s="47">
        <f t="shared" ref="G14" si="0">H14+I14</f>
        <v>-56284173</v>
      </c>
      <c r="H14" s="51">
        <f>H17+H16+H18</f>
        <v>-56284173</v>
      </c>
      <c r="I14" s="51">
        <f t="shared" ref="I14:J14" si="1">I17+I16+I18</f>
        <v>0</v>
      </c>
      <c r="J14" s="51">
        <f t="shared" si="1"/>
        <v>0</v>
      </c>
    </row>
    <row r="15" spans="1:10" ht="15.75" x14ac:dyDescent="0.2">
      <c r="A15" s="45" t="s">
        <v>78</v>
      </c>
      <c r="B15" s="45"/>
      <c r="C15" s="45"/>
      <c r="D15" s="62" t="s">
        <v>77</v>
      </c>
      <c r="E15" s="63"/>
      <c r="F15" s="31"/>
      <c r="G15" s="64"/>
      <c r="H15" s="64"/>
      <c r="I15" s="64"/>
      <c r="J15" s="64"/>
    </row>
    <row r="16" spans="1:10" ht="30" x14ac:dyDescent="0.2">
      <c r="A16" s="52" t="s">
        <v>145</v>
      </c>
      <c r="B16" s="52" t="s">
        <v>146</v>
      </c>
      <c r="C16" s="52" t="s">
        <v>147</v>
      </c>
      <c r="D16" s="50" t="s">
        <v>148</v>
      </c>
      <c r="E16" s="57" t="s">
        <v>149</v>
      </c>
      <c r="F16" s="85" t="s">
        <v>150</v>
      </c>
      <c r="G16" s="59">
        <f>H16+I16</f>
        <v>-58356300</v>
      </c>
      <c r="H16" s="59">
        <v>-58356300</v>
      </c>
      <c r="I16" s="59">
        <v>0</v>
      </c>
      <c r="J16" s="59">
        <v>0</v>
      </c>
    </row>
    <row r="17" spans="1:10" ht="45" x14ac:dyDescent="0.2">
      <c r="A17" s="52" t="s">
        <v>79</v>
      </c>
      <c r="B17" s="52" t="s">
        <v>80</v>
      </c>
      <c r="C17" s="52" t="s">
        <v>81</v>
      </c>
      <c r="D17" s="50" t="s">
        <v>82</v>
      </c>
      <c r="E17" s="57" t="s">
        <v>83</v>
      </c>
      <c r="F17" s="85" t="s">
        <v>84</v>
      </c>
      <c r="G17" s="59">
        <f>H17+I17</f>
        <v>72127</v>
      </c>
      <c r="H17" s="59">
        <f>40000000+35000000+30000000+1300000+4000000-110227873</f>
        <v>72127</v>
      </c>
      <c r="I17" s="59">
        <v>0</v>
      </c>
      <c r="J17" s="59">
        <v>0</v>
      </c>
    </row>
    <row r="18" spans="1:10" ht="45" x14ac:dyDescent="0.2">
      <c r="A18" s="52" t="s">
        <v>282</v>
      </c>
      <c r="B18" s="52" t="s">
        <v>245</v>
      </c>
      <c r="C18" s="52" t="s">
        <v>146</v>
      </c>
      <c r="D18" s="50" t="s">
        <v>246</v>
      </c>
      <c r="E18" s="57" t="s">
        <v>283</v>
      </c>
      <c r="F18" s="85" t="s">
        <v>284</v>
      </c>
      <c r="G18" s="59">
        <f t="shared" ref="G18" si="2">H18+I18</f>
        <v>2000000</v>
      </c>
      <c r="H18" s="59">
        <v>2000000</v>
      </c>
      <c r="I18" s="53">
        <v>0</v>
      </c>
      <c r="J18" s="53">
        <v>0</v>
      </c>
    </row>
    <row r="19" spans="1:10" ht="47.25" x14ac:dyDescent="0.2">
      <c r="A19" s="65" t="s">
        <v>90</v>
      </c>
      <c r="B19" s="65"/>
      <c r="C19" s="65"/>
      <c r="D19" s="66" t="s">
        <v>91</v>
      </c>
      <c r="E19" s="67"/>
      <c r="F19" s="68"/>
      <c r="G19" s="69">
        <f>H19+I19</f>
        <v>66656600</v>
      </c>
      <c r="H19" s="69">
        <f>H22+H23+H21</f>
        <v>65656600</v>
      </c>
      <c r="I19" s="69">
        <f t="shared" ref="I19:J19" si="3">I22+I23+I21</f>
        <v>1000000</v>
      </c>
      <c r="J19" s="69">
        <f t="shared" si="3"/>
        <v>1000000</v>
      </c>
    </row>
    <row r="20" spans="1:10" ht="47.25" x14ac:dyDescent="0.2">
      <c r="A20" s="65" t="s">
        <v>92</v>
      </c>
      <c r="B20" s="65"/>
      <c r="C20" s="65"/>
      <c r="D20" s="70" t="s">
        <v>91</v>
      </c>
      <c r="E20" s="67"/>
      <c r="F20" s="68"/>
      <c r="G20" s="69"/>
      <c r="H20" s="69"/>
      <c r="I20" s="69"/>
      <c r="J20" s="69"/>
    </row>
    <row r="21" spans="1:10" ht="45" x14ac:dyDescent="0.2">
      <c r="A21" s="79" t="s">
        <v>151</v>
      </c>
      <c r="B21" s="79" t="s">
        <v>152</v>
      </c>
      <c r="C21" s="79" t="s">
        <v>153</v>
      </c>
      <c r="D21" s="80" t="s">
        <v>154</v>
      </c>
      <c r="E21" s="50" t="s">
        <v>155</v>
      </c>
      <c r="F21" s="85" t="s">
        <v>156</v>
      </c>
      <c r="G21" s="81">
        <f>H21+I21</f>
        <v>63656600</v>
      </c>
      <c r="H21" s="81">
        <f>10000000+15000000+5000000+33656600</f>
        <v>63656600</v>
      </c>
      <c r="I21" s="82">
        <v>0</v>
      </c>
      <c r="J21" s="82">
        <v>0</v>
      </c>
    </row>
    <row r="22" spans="1:10" ht="60" x14ac:dyDescent="0.2">
      <c r="A22" s="52" t="s">
        <v>93</v>
      </c>
      <c r="B22" s="52" t="s">
        <v>94</v>
      </c>
      <c r="C22" s="52" t="s">
        <v>95</v>
      </c>
      <c r="D22" s="57" t="s">
        <v>96</v>
      </c>
      <c r="E22" s="50" t="s">
        <v>97</v>
      </c>
      <c r="F22" s="85" t="s">
        <v>98</v>
      </c>
      <c r="G22" s="53">
        <f t="shared" ref="G22" si="4">H22+I22</f>
        <v>2000000</v>
      </c>
      <c r="H22" s="53">
        <v>2000000</v>
      </c>
      <c r="I22" s="53">
        <v>0</v>
      </c>
      <c r="J22" s="53">
        <v>0</v>
      </c>
    </row>
    <row r="23" spans="1:10" ht="60" x14ac:dyDescent="0.2">
      <c r="A23" s="52" t="s">
        <v>157</v>
      </c>
      <c r="B23" s="52" t="s">
        <v>158</v>
      </c>
      <c r="C23" s="52" t="s">
        <v>95</v>
      </c>
      <c r="D23" s="57" t="s">
        <v>159</v>
      </c>
      <c r="E23" s="57" t="s">
        <v>142</v>
      </c>
      <c r="F23" s="85" t="s">
        <v>143</v>
      </c>
      <c r="G23" s="53">
        <f>H23+I23</f>
        <v>1000000</v>
      </c>
      <c r="H23" s="53">
        <v>0</v>
      </c>
      <c r="I23" s="75">
        <v>1000000</v>
      </c>
      <c r="J23" s="75">
        <f>I23</f>
        <v>1000000</v>
      </c>
    </row>
    <row r="24" spans="1:10" ht="32.25" customHeight="1" x14ac:dyDescent="0.2">
      <c r="A24" s="45" t="s">
        <v>288</v>
      </c>
      <c r="B24" s="52"/>
      <c r="C24" s="52"/>
      <c r="D24" s="46" t="s">
        <v>289</v>
      </c>
      <c r="E24" s="50"/>
      <c r="F24" s="50"/>
      <c r="G24" s="56">
        <f t="shared" ref="G24" si="5">H24+I24</f>
        <v>3712733.92</v>
      </c>
      <c r="H24" s="60">
        <f>H26</f>
        <v>3712733.92</v>
      </c>
      <c r="I24" s="51">
        <f t="shared" ref="I24:J24" si="6">I26</f>
        <v>0</v>
      </c>
      <c r="J24" s="51">
        <f t="shared" si="6"/>
        <v>0</v>
      </c>
    </row>
    <row r="25" spans="1:10" ht="32.25" customHeight="1" x14ac:dyDescent="0.2">
      <c r="A25" s="45" t="s">
        <v>290</v>
      </c>
      <c r="B25" s="52"/>
      <c r="C25" s="52"/>
      <c r="D25" s="54" t="s">
        <v>289</v>
      </c>
      <c r="E25" s="50"/>
      <c r="F25" s="50"/>
      <c r="G25" s="58"/>
      <c r="H25" s="58"/>
      <c r="I25" s="53"/>
      <c r="J25" s="53"/>
    </row>
    <row r="26" spans="1:10" ht="45" x14ac:dyDescent="0.2">
      <c r="A26" s="52" t="s">
        <v>293</v>
      </c>
      <c r="B26" s="52" t="s">
        <v>294</v>
      </c>
      <c r="C26" s="52" t="s">
        <v>56</v>
      </c>
      <c r="D26" s="57" t="s">
        <v>295</v>
      </c>
      <c r="E26" s="50" t="s">
        <v>291</v>
      </c>
      <c r="F26" s="85" t="s">
        <v>292</v>
      </c>
      <c r="G26" s="58">
        <f t="shared" ref="G26" si="7">H26+I26</f>
        <v>3712733.92</v>
      </c>
      <c r="H26" s="99">
        <v>3712733.92</v>
      </c>
      <c r="I26" s="53">
        <v>0</v>
      </c>
      <c r="J26" s="53">
        <v>0</v>
      </c>
    </row>
    <row r="27" spans="1:10" ht="31.5" x14ac:dyDescent="0.2">
      <c r="A27" s="45" t="s">
        <v>206</v>
      </c>
      <c r="B27" s="45"/>
      <c r="C27" s="45"/>
      <c r="D27" s="46" t="s">
        <v>207</v>
      </c>
      <c r="E27" s="50"/>
      <c r="F27" s="50"/>
      <c r="G27" s="47">
        <f>H27+I27</f>
        <v>400000</v>
      </c>
      <c r="H27" s="51">
        <f>H29</f>
        <v>400000</v>
      </c>
      <c r="I27" s="51">
        <f t="shared" ref="I27:J27" si="8">I29</f>
        <v>0</v>
      </c>
      <c r="J27" s="51">
        <f t="shared" si="8"/>
        <v>0</v>
      </c>
    </row>
    <row r="28" spans="1:10" ht="31.5" x14ac:dyDescent="0.2">
      <c r="A28" s="45" t="s">
        <v>208</v>
      </c>
      <c r="B28" s="45"/>
      <c r="C28" s="45"/>
      <c r="D28" s="54" t="s">
        <v>209</v>
      </c>
      <c r="E28" s="50"/>
      <c r="F28" s="50"/>
      <c r="G28" s="47"/>
      <c r="H28" s="47"/>
      <c r="I28" s="47"/>
      <c r="J28" s="47"/>
    </row>
    <row r="29" spans="1:10" ht="45" x14ac:dyDescent="0.2">
      <c r="A29" s="52" t="s">
        <v>266</v>
      </c>
      <c r="B29" s="52" t="s">
        <v>267</v>
      </c>
      <c r="C29" s="76" t="s">
        <v>268</v>
      </c>
      <c r="D29" s="77" t="s">
        <v>269</v>
      </c>
      <c r="E29" s="50" t="s">
        <v>210</v>
      </c>
      <c r="F29" s="85" t="s">
        <v>211</v>
      </c>
      <c r="G29" s="53">
        <f>H29+I29</f>
        <v>400000</v>
      </c>
      <c r="H29" s="53">
        <v>400000</v>
      </c>
      <c r="I29" s="53">
        <v>0</v>
      </c>
      <c r="J29" s="53">
        <v>0</v>
      </c>
    </row>
    <row r="30" spans="1:10" ht="15.75" x14ac:dyDescent="0.2">
      <c r="A30" s="65">
        <v>1100000</v>
      </c>
      <c r="B30" s="65"/>
      <c r="C30" s="65"/>
      <c r="D30" s="66" t="s">
        <v>212</v>
      </c>
      <c r="E30" s="67"/>
      <c r="F30" s="68"/>
      <c r="G30" s="69">
        <f>H30+I30</f>
        <v>15980900</v>
      </c>
      <c r="H30" s="69">
        <f>H32+H33+H34+H36+H35</f>
        <v>13680900</v>
      </c>
      <c r="I30" s="69">
        <f t="shared" ref="I30:J30" si="9">I32+I33+I34+I36+I35</f>
        <v>2300000</v>
      </c>
      <c r="J30" s="69">
        <f t="shared" si="9"/>
        <v>2300000</v>
      </c>
    </row>
    <row r="31" spans="1:10" ht="15.75" x14ac:dyDescent="0.2">
      <c r="A31" s="65" t="s">
        <v>213</v>
      </c>
      <c r="B31" s="65"/>
      <c r="C31" s="65"/>
      <c r="D31" s="70" t="s">
        <v>212</v>
      </c>
      <c r="E31" s="67"/>
      <c r="F31" s="68"/>
      <c r="G31" s="69"/>
      <c r="H31" s="69"/>
      <c r="I31" s="69"/>
      <c r="J31" s="69"/>
    </row>
    <row r="32" spans="1:10" ht="30" x14ac:dyDescent="0.2">
      <c r="A32" s="52" t="s">
        <v>214</v>
      </c>
      <c r="B32" s="52">
        <v>5041</v>
      </c>
      <c r="C32" s="52" t="s">
        <v>215</v>
      </c>
      <c r="D32" s="50" t="s">
        <v>216</v>
      </c>
      <c r="E32" s="57" t="s">
        <v>217</v>
      </c>
      <c r="F32" s="85" t="s">
        <v>218</v>
      </c>
      <c r="G32" s="81">
        <f>H32+I32</f>
        <v>4796500</v>
      </c>
      <c r="H32" s="81">
        <v>4796500</v>
      </c>
      <c r="I32" s="82">
        <v>0</v>
      </c>
      <c r="J32" s="82">
        <v>0</v>
      </c>
    </row>
    <row r="33" spans="1:10" ht="45" x14ac:dyDescent="0.2">
      <c r="A33" s="52" t="s">
        <v>219</v>
      </c>
      <c r="B33" s="52">
        <v>5062</v>
      </c>
      <c r="C33" s="52" t="s">
        <v>215</v>
      </c>
      <c r="D33" s="50" t="s">
        <v>220</v>
      </c>
      <c r="E33" s="57" t="s">
        <v>221</v>
      </c>
      <c r="F33" s="85" t="s">
        <v>222</v>
      </c>
      <c r="G33" s="81">
        <f t="shared" ref="G33:G36" si="10">H33+I33</f>
        <v>2234400</v>
      </c>
      <c r="H33" s="81">
        <v>2234400</v>
      </c>
      <c r="I33" s="82">
        <v>0</v>
      </c>
      <c r="J33" s="82">
        <v>0</v>
      </c>
    </row>
    <row r="34" spans="1:10" ht="60" x14ac:dyDescent="0.2">
      <c r="A34" s="52" t="s">
        <v>219</v>
      </c>
      <c r="B34" s="52">
        <v>5062</v>
      </c>
      <c r="C34" s="52" t="s">
        <v>215</v>
      </c>
      <c r="D34" s="50" t="s">
        <v>220</v>
      </c>
      <c r="E34" s="57" t="s">
        <v>223</v>
      </c>
      <c r="F34" s="85" t="s">
        <v>224</v>
      </c>
      <c r="G34" s="81">
        <f t="shared" si="10"/>
        <v>650000</v>
      </c>
      <c r="H34" s="81">
        <v>650000</v>
      </c>
      <c r="I34" s="82">
        <v>0</v>
      </c>
      <c r="J34" s="82">
        <v>0</v>
      </c>
    </row>
    <row r="35" spans="1:10" ht="45" x14ac:dyDescent="0.2">
      <c r="A35" s="52" t="s">
        <v>219</v>
      </c>
      <c r="B35" s="52">
        <v>5062</v>
      </c>
      <c r="C35" s="52" t="s">
        <v>215</v>
      </c>
      <c r="D35" s="50" t="s">
        <v>220</v>
      </c>
      <c r="E35" s="57" t="s">
        <v>271</v>
      </c>
      <c r="F35" s="85" t="s">
        <v>272</v>
      </c>
      <c r="G35" s="81">
        <f t="shared" ref="G35" si="11">H35+I35</f>
        <v>6000000</v>
      </c>
      <c r="H35" s="81">
        <v>6000000</v>
      </c>
      <c r="I35" s="82">
        <v>0</v>
      </c>
      <c r="J35" s="82">
        <v>0</v>
      </c>
    </row>
    <row r="36" spans="1:10" ht="60" x14ac:dyDescent="0.2">
      <c r="A36" s="76" t="s">
        <v>225</v>
      </c>
      <c r="B36" s="83" t="s">
        <v>226</v>
      </c>
      <c r="C36" s="83" t="s">
        <v>215</v>
      </c>
      <c r="D36" s="77" t="s">
        <v>227</v>
      </c>
      <c r="E36" s="57" t="s">
        <v>142</v>
      </c>
      <c r="F36" s="85" t="s">
        <v>143</v>
      </c>
      <c r="G36" s="81">
        <f t="shared" si="10"/>
        <v>2300000</v>
      </c>
      <c r="H36" s="81">
        <v>0</v>
      </c>
      <c r="I36" s="82">
        <v>2300000</v>
      </c>
      <c r="J36" s="82">
        <v>2300000</v>
      </c>
    </row>
    <row r="37" spans="1:10" ht="31.5" x14ac:dyDescent="0.2">
      <c r="A37" s="65" t="s">
        <v>106</v>
      </c>
      <c r="B37" s="65"/>
      <c r="C37" s="65"/>
      <c r="D37" s="66" t="s">
        <v>105</v>
      </c>
      <c r="E37" s="67"/>
      <c r="F37" s="68"/>
      <c r="G37" s="71">
        <f>H37+I37</f>
        <v>334291514.52999997</v>
      </c>
      <c r="H37" s="71">
        <f>H41+H49+H43+H42+H39+H44+H45+H46+H40+H47+H50+H48</f>
        <v>174164464.63</v>
      </c>
      <c r="I37" s="71">
        <f t="shared" ref="I37:J37" si="12">I41+I49+I43+I42+I39+I44+I45+I46+I40+I47+I50+I48</f>
        <v>160127049.89999998</v>
      </c>
      <c r="J37" s="71">
        <f t="shared" si="12"/>
        <v>160127049.89999998</v>
      </c>
    </row>
    <row r="38" spans="1:10" ht="31.5" x14ac:dyDescent="0.2">
      <c r="A38" s="65" t="s">
        <v>107</v>
      </c>
      <c r="B38" s="65"/>
      <c r="C38" s="65"/>
      <c r="D38" s="70" t="s">
        <v>105</v>
      </c>
      <c r="E38" s="67"/>
      <c r="F38" s="68"/>
      <c r="G38" s="69"/>
      <c r="H38" s="69"/>
      <c r="I38" s="69"/>
      <c r="J38" s="69"/>
    </row>
    <row r="39" spans="1:10" ht="60" x14ac:dyDescent="0.2">
      <c r="A39" s="52" t="s">
        <v>160</v>
      </c>
      <c r="B39" s="52" t="s">
        <v>161</v>
      </c>
      <c r="C39" s="52" t="s">
        <v>75</v>
      </c>
      <c r="D39" s="50" t="s">
        <v>162</v>
      </c>
      <c r="E39" s="57" t="s">
        <v>163</v>
      </c>
      <c r="F39" s="85" t="s">
        <v>164</v>
      </c>
      <c r="G39" s="53">
        <f t="shared" ref="G39:G51" si="13">H39+I39</f>
        <v>40000000</v>
      </c>
      <c r="H39" s="53">
        <v>40000000</v>
      </c>
      <c r="I39" s="59">
        <v>0</v>
      </c>
      <c r="J39" s="59">
        <v>0</v>
      </c>
    </row>
    <row r="40" spans="1:10" ht="45" x14ac:dyDescent="0.2">
      <c r="A40" s="52" t="s">
        <v>202</v>
      </c>
      <c r="B40" s="52">
        <v>6013</v>
      </c>
      <c r="C40" s="52" t="s">
        <v>75</v>
      </c>
      <c r="D40" s="50" t="s">
        <v>203</v>
      </c>
      <c r="E40" s="57" t="s">
        <v>204</v>
      </c>
      <c r="F40" s="85" t="s">
        <v>205</v>
      </c>
      <c r="G40" s="58">
        <f t="shared" ref="G40" si="14">H40+I40</f>
        <v>31529469.079999998</v>
      </c>
      <c r="H40" s="58">
        <f>29380000+2149469.08</f>
        <v>31529469.079999998</v>
      </c>
      <c r="I40" s="59">
        <v>0</v>
      </c>
      <c r="J40" s="59">
        <v>0</v>
      </c>
    </row>
    <row r="41" spans="1:10" ht="30" x14ac:dyDescent="0.2">
      <c r="A41" s="52">
        <v>1216014</v>
      </c>
      <c r="B41" s="52">
        <v>6014</v>
      </c>
      <c r="C41" s="52" t="s">
        <v>75</v>
      </c>
      <c r="D41" s="50" t="s">
        <v>67</v>
      </c>
      <c r="E41" s="57" t="s">
        <v>103</v>
      </c>
      <c r="F41" s="85" t="s">
        <v>104</v>
      </c>
      <c r="G41" s="53">
        <f t="shared" si="13"/>
        <v>14000000</v>
      </c>
      <c r="H41" s="53">
        <v>14000000</v>
      </c>
      <c r="I41" s="59">
        <v>0</v>
      </c>
      <c r="J41" s="59">
        <v>0</v>
      </c>
    </row>
    <row r="42" spans="1:10" ht="30" x14ac:dyDescent="0.2">
      <c r="A42" s="61">
        <v>1216030</v>
      </c>
      <c r="B42" s="52">
        <v>6030</v>
      </c>
      <c r="C42" s="52" t="s">
        <v>75</v>
      </c>
      <c r="D42" s="50" t="s">
        <v>121</v>
      </c>
      <c r="E42" s="57" t="s">
        <v>165</v>
      </c>
      <c r="F42" s="85" t="s">
        <v>166</v>
      </c>
      <c r="G42" s="53">
        <f t="shared" si="13"/>
        <v>3000000</v>
      </c>
      <c r="H42" s="53">
        <v>3000000</v>
      </c>
      <c r="I42" s="53">
        <v>0</v>
      </c>
      <c r="J42" s="53">
        <v>0</v>
      </c>
    </row>
    <row r="43" spans="1:10" ht="45" x14ac:dyDescent="0.2">
      <c r="A43" s="61">
        <v>1216030</v>
      </c>
      <c r="B43" s="52">
        <v>6030</v>
      </c>
      <c r="C43" s="52" t="s">
        <v>75</v>
      </c>
      <c r="D43" s="50" t="s">
        <v>121</v>
      </c>
      <c r="E43" s="57" t="s">
        <v>167</v>
      </c>
      <c r="F43" s="85" t="s">
        <v>168</v>
      </c>
      <c r="G43" s="53">
        <f t="shared" si="13"/>
        <v>10000000</v>
      </c>
      <c r="H43" s="53">
        <v>10000000</v>
      </c>
      <c r="I43" s="53">
        <v>0</v>
      </c>
      <c r="J43" s="53">
        <v>0</v>
      </c>
    </row>
    <row r="44" spans="1:10" ht="90" x14ac:dyDescent="0.2">
      <c r="A44" s="61">
        <v>1216073</v>
      </c>
      <c r="B44" s="52" t="s">
        <v>169</v>
      </c>
      <c r="C44" s="76" t="s">
        <v>118</v>
      </c>
      <c r="D44" s="77" t="s">
        <v>170</v>
      </c>
      <c r="E44" s="57" t="s">
        <v>163</v>
      </c>
      <c r="F44" s="85" t="s">
        <v>164</v>
      </c>
      <c r="G44" s="53">
        <f t="shared" si="13"/>
        <v>50000000</v>
      </c>
      <c r="H44" s="53">
        <v>50000000</v>
      </c>
      <c r="I44" s="53">
        <v>0</v>
      </c>
      <c r="J44" s="53">
        <v>0</v>
      </c>
    </row>
    <row r="45" spans="1:10" ht="60" x14ac:dyDescent="0.2">
      <c r="A45" s="52" t="s">
        <v>171</v>
      </c>
      <c r="B45" s="52" t="s">
        <v>172</v>
      </c>
      <c r="C45" s="52" t="s">
        <v>118</v>
      </c>
      <c r="D45" s="50" t="s">
        <v>173</v>
      </c>
      <c r="E45" s="57" t="s">
        <v>142</v>
      </c>
      <c r="F45" s="85" t="s">
        <v>143</v>
      </c>
      <c r="G45" s="53">
        <f t="shared" si="13"/>
        <v>-823000000</v>
      </c>
      <c r="H45" s="53">
        <v>0</v>
      </c>
      <c r="I45" s="53">
        <v>-823000000</v>
      </c>
      <c r="J45" s="53">
        <f>I45</f>
        <v>-823000000</v>
      </c>
    </row>
    <row r="46" spans="1:10" ht="30" x14ac:dyDescent="0.2">
      <c r="A46" s="76" t="s">
        <v>174</v>
      </c>
      <c r="B46" s="76" t="s">
        <v>175</v>
      </c>
      <c r="C46" s="76" t="s">
        <v>118</v>
      </c>
      <c r="D46" s="77" t="s">
        <v>176</v>
      </c>
      <c r="E46" s="57" t="s">
        <v>142</v>
      </c>
      <c r="F46" s="85" t="s">
        <v>143</v>
      </c>
      <c r="G46" s="53">
        <f t="shared" si="13"/>
        <v>823000000</v>
      </c>
      <c r="H46" s="53">
        <v>0</v>
      </c>
      <c r="I46" s="53">
        <v>823000000</v>
      </c>
      <c r="J46" s="53">
        <f>I46</f>
        <v>823000000</v>
      </c>
    </row>
    <row r="47" spans="1:10" ht="60" x14ac:dyDescent="0.2">
      <c r="A47" s="52" t="s">
        <v>228</v>
      </c>
      <c r="B47" s="52">
        <v>7640</v>
      </c>
      <c r="C47" s="52" t="s">
        <v>229</v>
      </c>
      <c r="D47" s="50" t="s">
        <v>230</v>
      </c>
      <c r="E47" s="57" t="s">
        <v>231</v>
      </c>
      <c r="F47" s="85" t="s">
        <v>232</v>
      </c>
      <c r="G47" s="53">
        <f t="shared" si="13"/>
        <v>5000000</v>
      </c>
      <c r="H47" s="53">
        <v>5000000</v>
      </c>
      <c r="I47" s="59">
        <v>0</v>
      </c>
      <c r="J47" s="59">
        <v>0</v>
      </c>
    </row>
    <row r="48" spans="1:10" ht="45" x14ac:dyDescent="0.2">
      <c r="A48" s="52">
        <v>1217670</v>
      </c>
      <c r="B48" s="52">
        <v>7670</v>
      </c>
      <c r="C48" s="52" t="s">
        <v>89</v>
      </c>
      <c r="D48" s="50" t="s">
        <v>112</v>
      </c>
      <c r="E48" s="57" t="s">
        <v>83</v>
      </c>
      <c r="F48" s="85" t="s">
        <v>84</v>
      </c>
      <c r="G48" s="53">
        <f t="shared" ref="G48" si="15">H48+I48</f>
        <v>5000000</v>
      </c>
      <c r="H48" s="53">
        <v>0</v>
      </c>
      <c r="I48" s="59">
        <v>5000000</v>
      </c>
      <c r="J48" s="59">
        <f>I48</f>
        <v>5000000</v>
      </c>
    </row>
    <row r="49" spans="1:10" ht="45" x14ac:dyDescent="0.2">
      <c r="A49" s="52">
        <v>1217670</v>
      </c>
      <c r="B49" s="52">
        <v>7670</v>
      </c>
      <c r="C49" s="52" t="s">
        <v>89</v>
      </c>
      <c r="D49" s="50" t="s">
        <v>112</v>
      </c>
      <c r="E49" s="57" t="s">
        <v>113</v>
      </c>
      <c r="F49" s="85" t="s">
        <v>114</v>
      </c>
      <c r="G49" s="58">
        <f t="shared" si="13"/>
        <v>155127049.90000001</v>
      </c>
      <c r="H49" s="53">
        <v>0</v>
      </c>
      <c r="I49" s="78">
        <f>25527049.9+60000000+60000000+7000000+5200000-2600000</f>
        <v>155127049.90000001</v>
      </c>
      <c r="J49" s="78">
        <f>I49</f>
        <v>155127049.90000001</v>
      </c>
    </row>
    <row r="50" spans="1:10" ht="120" x14ac:dyDescent="0.2">
      <c r="A50" s="76" t="s">
        <v>233</v>
      </c>
      <c r="B50" s="76" t="s">
        <v>234</v>
      </c>
      <c r="C50" s="76" t="s">
        <v>146</v>
      </c>
      <c r="D50" s="77" t="s">
        <v>235</v>
      </c>
      <c r="E50" s="57" t="s">
        <v>178</v>
      </c>
      <c r="F50" s="85" t="s">
        <v>74</v>
      </c>
      <c r="G50" s="58">
        <f>H50+I50</f>
        <v>20634995.550000001</v>
      </c>
      <c r="H50" s="58">
        <v>20634995.550000001</v>
      </c>
      <c r="I50" s="59">
        <v>0</v>
      </c>
      <c r="J50" s="59">
        <v>0</v>
      </c>
    </row>
    <row r="51" spans="1:10" ht="47.25" x14ac:dyDescent="0.2">
      <c r="A51" s="45" t="s">
        <v>135</v>
      </c>
      <c r="B51" s="45"/>
      <c r="C51" s="45"/>
      <c r="D51" s="46" t="s">
        <v>136</v>
      </c>
      <c r="E51" s="72"/>
      <c r="F51" s="73"/>
      <c r="G51" s="47">
        <f t="shared" si="13"/>
        <v>168000</v>
      </c>
      <c r="H51" s="51">
        <f>H53</f>
        <v>0</v>
      </c>
      <c r="I51" s="51">
        <f t="shared" ref="I51:J51" si="16">I53</f>
        <v>168000</v>
      </c>
      <c r="J51" s="51">
        <f t="shared" si="16"/>
        <v>0</v>
      </c>
    </row>
    <row r="52" spans="1:10" ht="47.25" x14ac:dyDescent="0.2">
      <c r="A52" s="45" t="s">
        <v>137</v>
      </c>
      <c r="B52" s="45"/>
      <c r="C52" s="45"/>
      <c r="D52" s="54" t="s">
        <v>136</v>
      </c>
      <c r="E52" s="72"/>
      <c r="F52" s="73"/>
      <c r="G52" s="58"/>
      <c r="H52" s="53"/>
      <c r="I52" s="58"/>
      <c r="J52" s="53"/>
    </row>
    <row r="53" spans="1:10" ht="30" x14ac:dyDescent="0.2">
      <c r="A53" s="52" t="s">
        <v>138</v>
      </c>
      <c r="B53" s="52" t="s">
        <v>125</v>
      </c>
      <c r="C53" s="52" t="s">
        <v>126</v>
      </c>
      <c r="D53" s="50" t="s">
        <v>127</v>
      </c>
      <c r="E53" s="57" t="s">
        <v>177</v>
      </c>
      <c r="F53" s="85" t="s">
        <v>128</v>
      </c>
      <c r="G53" s="53">
        <f>H53+I53</f>
        <v>168000</v>
      </c>
      <c r="H53" s="53">
        <v>0</v>
      </c>
      <c r="I53" s="53">
        <v>168000</v>
      </c>
      <c r="J53" s="59">
        <v>0</v>
      </c>
    </row>
    <row r="54" spans="1:10" ht="31.5" x14ac:dyDescent="0.2">
      <c r="A54" s="45" t="s">
        <v>68</v>
      </c>
      <c r="B54" s="45"/>
      <c r="C54" s="45"/>
      <c r="D54" s="46" t="s">
        <v>69</v>
      </c>
      <c r="E54" s="31"/>
      <c r="F54" s="31"/>
      <c r="G54" s="47">
        <f>H54+I54</f>
        <v>1000000</v>
      </c>
      <c r="H54" s="51">
        <f>H57+H58+H56+H59+H60</f>
        <v>1000000</v>
      </c>
      <c r="I54" s="51">
        <f t="shared" ref="I54:J54" si="17">I57+I58+I56+I59+I60</f>
        <v>0</v>
      </c>
      <c r="J54" s="51">
        <f t="shared" si="17"/>
        <v>0</v>
      </c>
    </row>
    <row r="55" spans="1:10" ht="31.5" x14ac:dyDescent="0.2">
      <c r="A55" s="45" t="s">
        <v>70</v>
      </c>
      <c r="B55" s="45"/>
      <c r="C55" s="45"/>
      <c r="D55" s="54" t="s">
        <v>69</v>
      </c>
      <c r="E55" s="31"/>
      <c r="F55" s="31"/>
      <c r="G55" s="31"/>
      <c r="H55" s="31"/>
      <c r="I55" s="31"/>
      <c r="J55" s="32"/>
    </row>
    <row r="56" spans="1:10" ht="30" x14ac:dyDescent="0.2">
      <c r="A56" s="52">
        <v>1616090</v>
      </c>
      <c r="B56" s="52">
        <v>6090</v>
      </c>
      <c r="C56" s="52" t="s">
        <v>118</v>
      </c>
      <c r="D56" s="50" t="s">
        <v>115</v>
      </c>
      <c r="E56" s="57" t="s">
        <v>116</v>
      </c>
      <c r="F56" s="85" t="s">
        <v>117</v>
      </c>
      <c r="G56" s="53">
        <f t="shared" ref="G56:G61" si="18">H56+I56</f>
        <v>1000000</v>
      </c>
      <c r="H56" s="53">
        <v>1000000</v>
      </c>
      <c r="I56" s="59">
        <v>0</v>
      </c>
      <c r="J56" s="59">
        <v>0</v>
      </c>
    </row>
    <row r="57" spans="1:10" ht="30" x14ac:dyDescent="0.2">
      <c r="A57" s="52">
        <v>1617350</v>
      </c>
      <c r="B57" s="52">
        <v>7350</v>
      </c>
      <c r="C57" s="52" t="s">
        <v>66</v>
      </c>
      <c r="D57" s="50" t="s">
        <v>63</v>
      </c>
      <c r="E57" s="57" t="s">
        <v>64</v>
      </c>
      <c r="F57" s="85" t="s">
        <v>65</v>
      </c>
      <c r="G57" s="53">
        <f t="shared" si="18"/>
        <v>-6155100</v>
      </c>
      <c r="H57" s="53">
        <v>0</v>
      </c>
      <c r="I57" s="59">
        <v>-6155100</v>
      </c>
      <c r="J57" s="59">
        <f>I57</f>
        <v>-6155100</v>
      </c>
    </row>
    <row r="58" spans="1:10" ht="30" x14ac:dyDescent="0.2">
      <c r="A58" s="52">
        <v>1617350</v>
      </c>
      <c r="B58" s="52">
        <v>7350</v>
      </c>
      <c r="C58" s="52" t="s">
        <v>66</v>
      </c>
      <c r="D58" s="50" t="s">
        <v>63</v>
      </c>
      <c r="E58" s="57" t="s">
        <v>178</v>
      </c>
      <c r="F58" s="85" t="s">
        <v>74</v>
      </c>
      <c r="G58" s="53">
        <f t="shared" si="18"/>
        <v>6155100</v>
      </c>
      <c r="H58" s="53">
        <v>0</v>
      </c>
      <c r="I58" s="59">
        <v>6155100</v>
      </c>
      <c r="J58" s="59">
        <f>I58</f>
        <v>6155100</v>
      </c>
    </row>
    <row r="59" spans="1:10" ht="30" x14ac:dyDescent="0.2">
      <c r="A59" s="52" t="s">
        <v>179</v>
      </c>
      <c r="B59" s="52" t="s">
        <v>180</v>
      </c>
      <c r="C59" s="52" t="s">
        <v>66</v>
      </c>
      <c r="D59" s="50" t="s">
        <v>181</v>
      </c>
      <c r="E59" s="57" t="s">
        <v>64</v>
      </c>
      <c r="F59" s="85" t="s">
        <v>65</v>
      </c>
      <c r="G59" s="53">
        <f t="shared" si="18"/>
        <v>-25550000</v>
      </c>
      <c r="H59" s="53">
        <v>0</v>
      </c>
      <c r="I59" s="59">
        <v>-25550000</v>
      </c>
      <c r="J59" s="59">
        <f>I59</f>
        <v>-25550000</v>
      </c>
    </row>
    <row r="60" spans="1:10" ht="30" x14ac:dyDescent="0.2">
      <c r="A60" s="52" t="s">
        <v>179</v>
      </c>
      <c r="B60" s="52" t="s">
        <v>180</v>
      </c>
      <c r="C60" s="52" t="s">
        <v>66</v>
      </c>
      <c r="D60" s="50" t="s">
        <v>181</v>
      </c>
      <c r="E60" s="57" t="s">
        <v>178</v>
      </c>
      <c r="F60" s="85" t="s">
        <v>74</v>
      </c>
      <c r="G60" s="53">
        <f t="shared" si="18"/>
        <v>25550000</v>
      </c>
      <c r="H60" s="53">
        <v>0</v>
      </c>
      <c r="I60" s="59">
        <v>25550000</v>
      </c>
      <c r="J60" s="59">
        <f>I60</f>
        <v>25550000</v>
      </c>
    </row>
    <row r="61" spans="1:10" ht="31.5" x14ac:dyDescent="0.2">
      <c r="A61" s="45" t="s">
        <v>28</v>
      </c>
      <c r="B61" s="45"/>
      <c r="C61" s="45"/>
      <c r="D61" s="46" t="s">
        <v>29</v>
      </c>
      <c r="E61" s="31"/>
      <c r="F61" s="31"/>
      <c r="G61" s="47">
        <f t="shared" si="18"/>
        <v>119024800</v>
      </c>
      <c r="H61" s="51">
        <f>H66+H63+H64+H65+H67</f>
        <v>119024800</v>
      </c>
      <c r="I61" s="51">
        <f t="shared" ref="I61:J61" si="19">I66+I63+I64+I65+I67</f>
        <v>0</v>
      </c>
      <c r="J61" s="51">
        <f t="shared" si="19"/>
        <v>0</v>
      </c>
    </row>
    <row r="62" spans="1:10" ht="31.5" x14ac:dyDescent="0.2">
      <c r="A62" s="45" t="s">
        <v>30</v>
      </c>
      <c r="B62" s="45"/>
      <c r="C62" s="45"/>
      <c r="D62" s="54" t="s">
        <v>29</v>
      </c>
      <c r="E62" s="31"/>
      <c r="F62" s="31"/>
      <c r="G62" s="31"/>
      <c r="H62" s="31"/>
      <c r="I62" s="31"/>
      <c r="J62" s="32"/>
    </row>
    <row r="63" spans="1:10" ht="60" x14ac:dyDescent="0.2">
      <c r="A63" s="52">
        <v>1913033</v>
      </c>
      <c r="B63" s="52">
        <v>3033</v>
      </c>
      <c r="C63" s="52">
        <v>1070</v>
      </c>
      <c r="D63" s="50" t="s">
        <v>108</v>
      </c>
      <c r="E63" s="57" t="s">
        <v>109</v>
      </c>
      <c r="F63" s="85" t="s">
        <v>110</v>
      </c>
      <c r="G63" s="53">
        <f>H63+I63</f>
        <v>30000000</v>
      </c>
      <c r="H63" s="53">
        <v>30000000</v>
      </c>
      <c r="I63" s="59">
        <v>0</v>
      </c>
      <c r="J63" s="59">
        <v>0</v>
      </c>
    </row>
    <row r="64" spans="1:10" ht="60" x14ac:dyDescent="0.2">
      <c r="A64" s="52">
        <v>1913036</v>
      </c>
      <c r="B64" s="52">
        <v>3036</v>
      </c>
      <c r="C64" s="52">
        <v>1070</v>
      </c>
      <c r="D64" s="50" t="s">
        <v>111</v>
      </c>
      <c r="E64" s="57" t="s">
        <v>109</v>
      </c>
      <c r="F64" s="85" t="s">
        <v>110</v>
      </c>
      <c r="G64" s="53">
        <f>H64+I64</f>
        <v>6000000</v>
      </c>
      <c r="H64" s="53">
        <v>6000000</v>
      </c>
      <c r="I64" s="59">
        <v>0</v>
      </c>
      <c r="J64" s="59">
        <v>0</v>
      </c>
    </row>
    <row r="65" spans="1:10" ht="45" x14ac:dyDescent="0.2">
      <c r="A65" s="52" t="s">
        <v>41</v>
      </c>
      <c r="B65" s="52" t="s">
        <v>42</v>
      </c>
      <c r="C65" s="52" t="s">
        <v>43</v>
      </c>
      <c r="D65" s="50" t="s">
        <v>44</v>
      </c>
      <c r="E65" s="57" t="s">
        <v>45</v>
      </c>
      <c r="F65" s="85" t="s">
        <v>46</v>
      </c>
      <c r="G65" s="53">
        <f t="shared" ref="G65:G66" si="20">H65+I65</f>
        <v>60000000</v>
      </c>
      <c r="H65" s="53">
        <f>60000000</f>
        <v>60000000</v>
      </c>
      <c r="I65" s="59">
        <v>0</v>
      </c>
      <c r="J65" s="59">
        <v>0</v>
      </c>
    </row>
    <row r="66" spans="1:10" ht="45" x14ac:dyDescent="0.2">
      <c r="A66" s="52" t="s">
        <v>41</v>
      </c>
      <c r="B66" s="52" t="s">
        <v>42</v>
      </c>
      <c r="C66" s="52" t="s">
        <v>43</v>
      </c>
      <c r="D66" s="50" t="s">
        <v>44</v>
      </c>
      <c r="E66" s="57" t="s">
        <v>45</v>
      </c>
      <c r="F66" s="85" t="s">
        <v>46</v>
      </c>
      <c r="G66" s="53">
        <f t="shared" si="20"/>
        <v>22000000</v>
      </c>
      <c r="H66" s="53">
        <v>22000000</v>
      </c>
      <c r="I66" s="59">
        <v>0</v>
      </c>
      <c r="J66" s="59">
        <v>0</v>
      </c>
    </row>
    <row r="67" spans="1:10" ht="30" x14ac:dyDescent="0.2">
      <c r="A67" s="52" t="s">
        <v>278</v>
      </c>
      <c r="B67" s="52">
        <v>8230</v>
      </c>
      <c r="C67" s="52" t="s">
        <v>81</v>
      </c>
      <c r="D67" s="50" t="s">
        <v>279</v>
      </c>
      <c r="E67" s="57" t="s">
        <v>280</v>
      </c>
      <c r="F67" s="85" t="s">
        <v>281</v>
      </c>
      <c r="G67" s="53">
        <f t="shared" ref="G67" si="21">H67+I67</f>
        <v>1024800</v>
      </c>
      <c r="H67" s="53">
        <v>1024800</v>
      </c>
      <c r="I67" s="59">
        <v>0</v>
      </c>
      <c r="J67" s="59">
        <v>0</v>
      </c>
    </row>
    <row r="68" spans="1:10" ht="31.5" x14ac:dyDescent="0.2">
      <c r="A68" s="45">
        <v>2300000</v>
      </c>
      <c r="B68" s="45"/>
      <c r="C68" s="45"/>
      <c r="D68" s="46" t="s">
        <v>236</v>
      </c>
      <c r="E68" s="31"/>
      <c r="F68" s="31"/>
      <c r="G68" s="47">
        <f>H68+I68</f>
        <v>1380000</v>
      </c>
      <c r="H68" s="51">
        <f>H70+H71</f>
        <v>1380000</v>
      </c>
      <c r="I68" s="51">
        <f t="shared" ref="I68:J68" si="22">I70+I71</f>
        <v>0</v>
      </c>
      <c r="J68" s="51">
        <f t="shared" si="22"/>
        <v>0</v>
      </c>
    </row>
    <row r="69" spans="1:10" ht="31.5" x14ac:dyDescent="0.2">
      <c r="A69" s="45">
        <v>2310000</v>
      </c>
      <c r="B69" s="45"/>
      <c r="C69" s="45"/>
      <c r="D69" s="54" t="s">
        <v>236</v>
      </c>
      <c r="E69" s="31"/>
      <c r="F69" s="31"/>
      <c r="G69" s="31"/>
      <c r="H69" s="31"/>
      <c r="I69" s="31"/>
      <c r="J69" s="32"/>
    </row>
    <row r="70" spans="1:10" ht="30" x14ac:dyDescent="0.2">
      <c r="A70" s="52" t="s">
        <v>237</v>
      </c>
      <c r="B70" s="52" t="s">
        <v>146</v>
      </c>
      <c r="C70" s="52" t="s">
        <v>147</v>
      </c>
      <c r="D70" s="50" t="s">
        <v>148</v>
      </c>
      <c r="E70" s="57" t="s">
        <v>238</v>
      </c>
      <c r="F70" s="85" t="s">
        <v>239</v>
      </c>
      <c r="G70" s="53">
        <f>H70+I70</f>
        <v>420000</v>
      </c>
      <c r="H70" s="53">
        <v>420000</v>
      </c>
      <c r="I70" s="59">
        <v>0</v>
      </c>
      <c r="J70" s="59">
        <v>0</v>
      </c>
    </row>
    <row r="71" spans="1:10" ht="30" x14ac:dyDescent="0.2">
      <c r="A71" s="52" t="s">
        <v>237</v>
      </c>
      <c r="B71" s="52" t="s">
        <v>146</v>
      </c>
      <c r="C71" s="52" t="s">
        <v>147</v>
      </c>
      <c r="D71" s="50" t="s">
        <v>148</v>
      </c>
      <c r="E71" s="57" t="s">
        <v>240</v>
      </c>
      <c r="F71" s="85" t="s">
        <v>241</v>
      </c>
      <c r="G71" s="53">
        <f>H71+I71</f>
        <v>960000</v>
      </c>
      <c r="H71" s="53">
        <v>960000</v>
      </c>
      <c r="I71" s="59">
        <v>0</v>
      </c>
      <c r="J71" s="59">
        <v>0</v>
      </c>
    </row>
    <row r="72" spans="1:10" ht="31.5" x14ac:dyDescent="0.2">
      <c r="A72" s="45">
        <v>2500000</v>
      </c>
      <c r="B72" s="45"/>
      <c r="C72" s="45"/>
      <c r="D72" s="46" t="s">
        <v>242</v>
      </c>
      <c r="E72" s="31"/>
      <c r="F72" s="31"/>
      <c r="G72" s="47">
        <f>H72+I72</f>
        <v>2778528</v>
      </c>
      <c r="H72" s="51">
        <f>H74</f>
        <v>2778528</v>
      </c>
      <c r="I72" s="51">
        <f t="shared" ref="I72:J72" si="23">I74</f>
        <v>0</v>
      </c>
      <c r="J72" s="51">
        <f t="shared" si="23"/>
        <v>0</v>
      </c>
    </row>
    <row r="73" spans="1:10" ht="31.5" x14ac:dyDescent="0.2">
      <c r="A73" s="45" t="s">
        <v>243</v>
      </c>
      <c r="B73" s="45"/>
      <c r="C73" s="45"/>
      <c r="D73" s="54" t="s">
        <v>242</v>
      </c>
      <c r="E73" s="31"/>
      <c r="F73" s="31"/>
      <c r="G73" s="31"/>
      <c r="H73" s="31"/>
      <c r="I73" s="31"/>
      <c r="J73" s="32"/>
    </row>
    <row r="74" spans="1:10" ht="60" x14ac:dyDescent="0.2">
      <c r="A74" s="52" t="s">
        <v>244</v>
      </c>
      <c r="B74" s="52" t="s">
        <v>245</v>
      </c>
      <c r="C74" s="52" t="s">
        <v>146</v>
      </c>
      <c r="D74" s="50" t="s">
        <v>246</v>
      </c>
      <c r="E74" s="57" t="s">
        <v>270</v>
      </c>
      <c r="F74" s="85" t="s">
        <v>247</v>
      </c>
      <c r="G74" s="53">
        <f>H74+I74</f>
        <v>2778528</v>
      </c>
      <c r="H74" s="53">
        <v>2778528</v>
      </c>
      <c r="I74" s="59">
        <v>0</v>
      </c>
      <c r="J74" s="59">
        <v>0</v>
      </c>
    </row>
    <row r="75" spans="1:10" ht="31.5" x14ac:dyDescent="0.2">
      <c r="A75" s="45" t="s">
        <v>71</v>
      </c>
      <c r="B75" s="45"/>
      <c r="C75" s="45"/>
      <c r="D75" s="46" t="s">
        <v>72</v>
      </c>
      <c r="E75" s="57"/>
      <c r="F75" s="85"/>
      <c r="G75" s="51">
        <f>H75+I75</f>
        <v>-24806029</v>
      </c>
      <c r="H75" s="51">
        <f>H77+H81+H78+H79+H80+H82</f>
        <v>-24806029</v>
      </c>
      <c r="I75" s="51">
        <f t="shared" ref="I75:J75" si="24">I77+I81+I78+I79+I80+I82</f>
        <v>0</v>
      </c>
      <c r="J75" s="51">
        <f t="shared" si="24"/>
        <v>0</v>
      </c>
    </row>
    <row r="76" spans="1:10" ht="31.5" x14ac:dyDescent="0.2">
      <c r="A76" s="45" t="s">
        <v>73</v>
      </c>
      <c r="B76" s="45"/>
      <c r="C76" s="45"/>
      <c r="D76" s="54" t="s">
        <v>72</v>
      </c>
      <c r="E76" s="50"/>
      <c r="F76" s="85"/>
      <c r="G76" s="59"/>
      <c r="H76" s="59"/>
      <c r="I76" s="59"/>
      <c r="J76" s="59"/>
    </row>
    <row r="77" spans="1:10" ht="30" x14ac:dyDescent="0.2">
      <c r="A77" s="61">
        <v>2716014</v>
      </c>
      <c r="B77" s="52">
        <v>6014</v>
      </c>
      <c r="C77" s="52" t="s">
        <v>75</v>
      </c>
      <c r="D77" s="50" t="s">
        <v>67</v>
      </c>
      <c r="E77" s="57" t="s">
        <v>64</v>
      </c>
      <c r="F77" s="85" t="s">
        <v>65</v>
      </c>
      <c r="G77" s="53">
        <f>H77+I77</f>
        <v>-89380000</v>
      </c>
      <c r="H77" s="53">
        <v>-89380000</v>
      </c>
      <c r="I77" s="59">
        <v>0</v>
      </c>
      <c r="J77" s="59">
        <v>0</v>
      </c>
    </row>
    <row r="78" spans="1:10" ht="45" x14ac:dyDescent="0.2">
      <c r="A78" s="61">
        <v>2717610</v>
      </c>
      <c r="B78" s="52" t="s">
        <v>182</v>
      </c>
      <c r="C78" s="52" t="s">
        <v>183</v>
      </c>
      <c r="D78" s="50" t="s">
        <v>184</v>
      </c>
      <c r="E78" s="57" t="s">
        <v>185</v>
      </c>
      <c r="F78" s="85" t="s">
        <v>186</v>
      </c>
      <c r="G78" s="53">
        <f t="shared" ref="G78:G80" si="25">H78+I78</f>
        <v>-23000000</v>
      </c>
      <c r="H78" s="53">
        <v>-23000000</v>
      </c>
      <c r="I78" s="59">
        <v>0</v>
      </c>
      <c r="J78" s="59">
        <v>0</v>
      </c>
    </row>
    <row r="79" spans="1:10" ht="30" x14ac:dyDescent="0.2">
      <c r="A79" s="61">
        <v>2717610</v>
      </c>
      <c r="B79" s="52" t="s">
        <v>182</v>
      </c>
      <c r="C79" s="52" t="s">
        <v>183</v>
      </c>
      <c r="D79" s="50" t="s">
        <v>184</v>
      </c>
      <c r="E79" s="57" t="s">
        <v>187</v>
      </c>
      <c r="F79" s="85" t="s">
        <v>188</v>
      </c>
      <c r="G79" s="53">
        <f t="shared" si="25"/>
        <v>23000000</v>
      </c>
      <c r="H79" s="53">
        <v>23000000</v>
      </c>
      <c r="I79" s="59">
        <v>0</v>
      </c>
      <c r="J79" s="59">
        <v>0</v>
      </c>
    </row>
    <row r="80" spans="1:10" ht="48" customHeight="1" x14ac:dyDescent="0.2">
      <c r="A80" s="52" t="s">
        <v>273</v>
      </c>
      <c r="B80" s="52" t="s">
        <v>274</v>
      </c>
      <c r="C80" s="52" t="s">
        <v>75</v>
      </c>
      <c r="D80" s="57" t="s">
        <v>275</v>
      </c>
      <c r="E80" s="50" t="s">
        <v>276</v>
      </c>
      <c r="F80" s="85" t="s">
        <v>277</v>
      </c>
      <c r="G80" s="59">
        <f t="shared" si="25"/>
        <v>-31300000</v>
      </c>
      <c r="H80" s="59">
        <f>-30000000-1300000</f>
        <v>-31300000</v>
      </c>
      <c r="I80" s="59">
        <v>0</v>
      </c>
      <c r="J80" s="59">
        <v>0</v>
      </c>
    </row>
    <row r="81" spans="1:10" ht="30" x14ac:dyDescent="0.2">
      <c r="A81" s="61" t="s">
        <v>85</v>
      </c>
      <c r="B81" s="52">
        <v>7693</v>
      </c>
      <c r="C81" s="52" t="s">
        <v>89</v>
      </c>
      <c r="D81" s="50" t="s">
        <v>86</v>
      </c>
      <c r="E81" s="57" t="s">
        <v>87</v>
      </c>
      <c r="F81" s="85" t="s">
        <v>88</v>
      </c>
      <c r="G81" s="53">
        <f>H81+I81</f>
        <v>646098</v>
      </c>
      <c r="H81" s="53">
        <v>646098</v>
      </c>
      <c r="I81" s="59">
        <v>0</v>
      </c>
      <c r="J81" s="59">
        <v>0</v>
      </c>
    </row>
    <row r="82" spans="1:10" ht="45" x14ac:dyDescent="0.2">
      <c r="A82" s="52" t="s">
        <v>286</v>
      </c>
      <c r="B82" s="52" t="s">
        <v>245</v>
      </c>
      <c r="C82" s="52" t="s">
        <v>146</v>
      </c>
      <c r="D82" s="50" t="s">
        <v>246</v>
      </c>
      <c r="E82" s="57" t="s">
        <v>83</v>
      </c>
      <c r="F82" s="85" t="s">
        <v>84</v>
      </c>
      <c r="G82" s="59">
        <f t="shared" ref="G82" si="26">H82+I82</f>
        <v>95227873</v>
      </c>
      <c r="H82" s="59">
        <v>95227873</v>
      </c>
      <c r="I82" s="53">
        <v>0</v>
      </c>
      <c r="J82" s="53">
        <v>0</v>
      </c>
    </row>
    <row r="83" spans="1:10" ht="31.5" x14ac:dyDescent="0.2">
      <c r="A83" s="45" t="s">
        <v>122</v>
      </c>
      <c r="B83" s="45"/>
      <c r="C83" s="45"/>
      <c r="D83" s="46" t="s">
        <v>123</v>
      </c>
      <c r="E83" s="50"/>
      <c r="F83" s="50"/>
      <c r="G83" s="47">
        <f t="shared" ref="G83" si="27">H83+I83</f>
        <v>-1568000</v>
      </c>
      <c r="H83" s="51">
        <f>H85</f>
        <v>0</v>
      </c>
      <c r="I83" s="51">
        <f t="shared" ref="I83:J83" si="28">I85</f>
        <v>-1568000</v>
      </c>
      <c r="J83" s="51">
        <f t="shared" si="28"/>
        <v>0</v>
      </c>
    </row>
    <row r="84" spans="1:10" ht="31.5" x14ac:dyDescent="0.2">
      <c r="A84" s="45" t="s">
        <v>124</v>
      </c>
      <c r="B84" s="45"/>
      <c r="C84" s="45"/>
      <c r="D84" s="48" t="s">
        <v>123</v>
      </c>
      <c r="E84" s="50"/>
      <c r="F84" s="50"/>
      <c r="G84" s="47"/>
      <c r="H84" s="47"/>
      <c r="I84" s="47"/>
      <c r="J84" s="47"/>
    </row>
    <row r="85" spans="1:10" ht="30" x14ac:dyDescent="0.2">
      <c r="A85" s="52" t="s">
        <v>129</v>
      </c>
      <c r="B85" s="52" t="s">
        <v>125</v>
      </c>
      <c r="C85" s="52" t="s">
        <v>126</v>
      </c>
      <c r="D85" s="50" t="s">
        <v>127</v>
      </c>
      <c r="E85" s="57" t="s">
        <v>177</v>
      </c>
      <c r="F85" s="85" t="s">
        <v>128</v>
      </c>
      <c r="G85" s="53">
        <f>H85+I85</f>
        <v>-1568000</v>
      </c>
      <c r="H85" s="53">
        <v>0</v>
      </c>
      <c r="I85" s="53">
        <v>-1568000</v>
      </c>
      <c r="J85" s="59">
        <v>0</v>
      </c>
    </row>
    <row r="86" spans="1:10" ht="31.5" x14ac:dyDescent="0.2">
      <c r="A86" s="45" t="s">
        <v>189</v>
      </c>
      <c r="B86" s="45"/>
      <c r="C86" s="45"/>
      <c r="D86" s="46" t="s">
        <v>190</v>
      </c>
      <c r="E86" s="50"/>
      <c r="F86" s="50"/>
      <c r="G86" s="47">
        <f>H86+I86</f>
        <v>69914230</v>
      </c>
      <c r="H86" s="51">
        <f>H88+H89</f>
        <v>59914230</v>
      </c>
      <c r="I86" s="51">
        <f t="shared" ref="I86:J86" si="29">I88+I89</f>
        <v>10000000</v>
      </c>
      <c r="J86" s="51">
        <f t="shared" si="29"/>
        <v>10000000</v>
      </c>
    </row>
    <row r="87" spans="1:10" ht="31.5" x14ac:dyDescent="0.2">
      <c r="A87" s="45" t="s">
        <v>191</v>
      </c>
      <c r="B87" s="45"/>
      <c r="C87" s="45"/>
      <c r="D87" s="48" t="s">
        <v>190</v>
      </c>
      <c r="E87" s="50"/>
      <c r="F87" s="50"/>
      <c r="G87" s="47"/>
      <c r="H87" s="47"/>
      <c r="I87" s="47"/>
      <c r="J87" s="47"/>
    </row>
    <row r="88" spans="1:10" ht="30" x14ac:dyDescent="0.2">
      <c r="A88" s="52" t="s">
        <v>192</v>
      </c>
      <c r="B88" s="52" t="s">
        <v>146</v>
      </c>
      <c r="C88" s="52" t="s">
        <v>147</v>
      </c>
      <c r="D88" s="50" t="s">
        <v>148</v>
      </c>
      <c r="E88" s="57" t="s">
        <v>149</v>
      </c>
      <c r="F88" s="85" t="s">
        <v>150</v>
      </c>
      <c r="G88" s="59">
        <f>H88+I88</f>
        <v>59914230</v>
      </c>
      <c r="H88" s="59">
        <f>58356300+1557930</f>
        <v>59914230</v>
      </c>
      <c r="I88" s="59">
        <v>0</v>
      </c>
      <c r="J88" s="59">
        <v>0</v>
      </c>
    </row>
    <row r="89" spans="1:10" ht="45" x14ac:dyDescent="0.2">
      <c r="A89" s="52" t="s">
        <v>285</v>
      </c>
      <c r="B89" s="52">
        <v>7670</v>
      </c>
      <c r="C89" s="52" t="s">
        <v>89</v>
      </c>
      <c r="D89" s="50" t="s">
        <v>112</v>
      </c>
      <c r="E89" s="57" t="s">
        <v>83</v>
      </c>
      <c r="F89" s="85" t="s">
        <v>84</v>
      </c>
      <c r="G89" s="53">
        <f t="shared" ref="G89" si="30">H89+I89</f>
        <v>10000000</v>
      </c>
      <c r="H89" s="53">
        <v>0</v>
      </c>
      <c r="I89" s="59">
        <v>10000000</v>
      </c>
      <c r="J89" s="59">
        <f>I89</f>
        <v>10000000</v>
      </c>
    </row>
    <row r="90" spans="1:10" ht="31.5" x14ac:dyDescent="0.2">
      <c r="A90" s="45" t="s">
        <v>248</v>
      </c>
      <c r="B90" s="52"/>
      <c r="C90" s="45"/>
      <c r="D90" s="46" t="s">
        <v>249</v>
      </c>
      <c r="E90" s="57"/>
      <c r="F90" s="85"/>
      <c r="G90" s="47">
        <f>I90+H90</f>
        <v>2280000</v>
      </c>
      <c r="H90" s="51">
        <f>H92</f>
        <v>2280000</v>
      </c>
      <c r="I90" s="51">
        <f t="shared" ref="I90:J90" si="31">I92</f>
        <v>0</v>
      </c>
      <c r="J90" s="51">
        <f t="shared" si="31"/>
        <v>0</v>
      </c>
    </row>
    <row r="91" spans="1:10" ht="31.5" x14ac:dyDescent="0.2">
      <c r="A91" s="45" t="s">
        <v>250</v>
      </c>
      <c r="B91" s="52"/>
      <c r="C91" s="45"/>
      <c r="D91" s="54" t="s">
        <v>249</v>
      </c>
      <c r="E91" s="57"/>
      <c r="F91" s="85"/>
      <c r="G91" s="47"/>
      <c r="H91" s="47"/>
      <c r="I91" s="47"/>
      <c r="J91" s="47"/>
    </row>
    <row r="92" spans="1:10" ht="30" x14ac:dyDescent="0.2">
      <c r="A92" s="52" t="s">
        <v>251</v>
      </c>
      <c r="B92" s="52" t="s">
        <v>252</v>
      </c>
      <c r="C92" s="52" t="s">
        <v>253</v>
      </c>
      <c r="D92" s="57" t="s">
        <v>254</v>
      </c>
      <c r="E92" s="50" t="s">
        <v>255</v>
      </c>
      <c r="F92" s="85" t="s">
        <v>256</v>
      </c>
      <c r="G92" s="53">
        <f t="shared" ref="G92" si="32">H92+I92</f>
        <v>2280000</v>
      </c>
      <c r="H92" s="53">
        <v>2280000</v>
      </c>
      <c r="I92" s="53">
        <v>0</v>
      </c>
      <c r="J92" s="53">
        <v>0</v>
      </c>
    </row>
    <row r="93" spans="1:10" ht="31.5" x14ac:dyDescent="0.2">
      <c r="A93" s="45" t="s">
        <v>32</v>
      </c>
      <c r="B93" s="45"/>
      <c r="C93" s="45"/>
      <c r="D93" s="46" t="s">
        <v>33</v>
      </c>
      <c r="E93" s="31"/>
      <c r="F93" s="31"/>
      <c r="G93" s="47">
        <f>H93+I93</f>
        <v>4200000</v>
      </c>
      <c r="H93" s="51">
        <f>H95+H96+H99+H97+H98</f>
        <v>4300000</v>
      </c>
      <c r="I93" s="51">
        <f t="shared" ref="I93:J93" si="33">I95+I96+I99+I97+I98</f>
        <v>-100000</v>
      </c>
      <c r="J93" s="51">
        <f t="shared" si="33"/>
        <v>-500000</v>
      </c>
    </row>
    <row r="94" spans="1:10" ht="31.5" x14ac:dyDescent="0.2">
      <c r="A94" s="45" t="s">
        <v>34</v>
      </c>
      <c r="B94" s="45"/>
      <c r="C94" s="45"/>
      <c r="D94" s="54" t="s">
        <v>33</v>
      </c>
      <c r="E94" s="31"/>
      <c r="F94" s="31"/>
      <c r="G94" s="31"/>
      <c r="H94" s="31"/>
      <c r="I94" s="31"/>
      <c r="J94" s="32"/>
    </row>
    <row r="95" spans="1:10" ht="75" x14ac:dyDescent="0.2">
      <c r="A95" s="61">
        <v>4116011</v>
      </c>
      <c r="B95" s="52" t="s">
        <v>58</v>
      </c>
      <c r="C95" s="52" t="s">
        <v>56</v>
      </c>
      <c r="D95" s="50" t="s">
        <v>59</v>
      </c>
      <c r="E95" s="57" t="s">
        <v>60</v>
      </c>
      <c r="F95" s="85" t="s">
        <v>31</v>
      </c>
      <c r="G95" s="53">
        <f t="shared" ref="G95:G96" si="34">H95+I95</f>
        <v>-3000000</v>
      </c>
      <c r="H95" s="53">
        <v>-3000000</v>
      </c>
      <c r="I95" s="59">
        <v>0</v>
      </c>
      <c r="J95" s="59">
        <v>0</v>
      </c>
    </row>
    <row r="96" spans="1:10" ht="90" x14ac:dyDescent="0.2">
      <c r="A96" s="61">
        <v>4116011</v>
      </c>
      <c r="B96" s="52" t="s">
        <v>58</v>
      </c>
      <c r="C96" s="52" t="s">
        <v>56</v>
      </c>
      <c r="D96" s="50" t="s">
        <v>59</v>
      </c>
      <c r="E96" s="57" t="s">
        <v>61</v>
      </c>
      <c r="F96" s="85" t="s">
        <v>62</v>
      </c>
      <c r="G96" s="53">
        <f t="shared" si="34"/>
        <v>3000000</v>
      </c>
      <c r="H96" s="53">
        <v>3000000</v>
      </c>
      <c r="I96" s="59">
        <v>0</v>
      </c>
      <c r="J96" s="59">
        <v>0</v>
      </c>
    </row>
    <row r="97" spans="1:10" ht="45" x14ac:dyDescent="0.2">
      <c r="A97" s="61">
        <v>4116030</v>
      </c>
      <c r="B97" s="52">
        <v>6030</v>
      </c>
      <c r="C97" s="52" t="s">
        <v>75</v>
      </c>
      <c r="D97" s="50" t="s">
        <v>121</v>
      </c>
      <c r="E97" s="57" t="s">
        <v>119</v>
      </c>
      <c r="F97" s="85" t="s">
        <v>120</v>
      </c>
      <c r="G97" s="53">
        <f>H97+I97</f>
        <v>4300000</v>
      </c>
      <c r="H97" s="53">
        <f>1300000+3000000</f>
        <v>4300000</v>
      </c>
      <c r="I97" s="53">
        <v>0</v>
      </c>
      <c r="J97" s="53">
        <v>0</v>
      </c>
    </row>
    <row r="98" spans="1:10" ht="60" x14ac:dyDescent="0.2">
      <c r="A98" s="52" t="s">
        <v>193</v>
      </c>
      <c r="B98" s="52" t="s">
        <v>194</v>
      </c>
      <c r="C98" s="52" t="s">
        <v>56</v>
      </c>
      <c r="D98" s="50" t="s">
        <v>195</v>
      </c>
      <c r="E98" s="57" t="s">
        <v>196</v>
      </c>
      <c r="F98" s="85" t="s">
        <v>197</v>
      </c>
      <c r="G98" s="53">
        <f>H98+I98</f>
        <v>-500000</v>
      </c>
      <c r="H98" s="53">
        <v>0</v>
      </c>
      <c r="I98" s="53">
        <v>-500000</v>
      </c>
      <c r="J98" s="53">
        <v>-500000</v>
      </c>
    </row>
    <row r="99" spans="1:10" ht="30" x14ac:dyDescent="0.2">
      <c r="A99" s="52" t="s">
        <v>130</v>
      </c>
      <c r="B99" s="52" t="s">
        <v>125</v>
      </c>
      <c r="C99" s="52" t="s">
        <v>126</v>
      </c>
      <c r="D99" s="50" t="s">
        <v>127</v>
      </c>
      <c r="E99" s="57" t="s">
        <v>177</v>
      </c>
      <c r="F99" s="85" t="s">
        <v>128</v>
      </c>
      <c r="G99" s="53">
        <f>H99+I99</f>
        <v>400000</v>
      </c>
      <c r="H99" s="53">
        <v>0</v>
      </c>
      <c r="I99" s="53">
        <v>400000</v>
      </c>
      <c r="J99" s="59">
        <v>0</v>
      </c>
    </row>
    <row r="100" spans="1:10" ht="31.5" x14ac:dyDescent="0.2">
      <c r="A100" s="45" t="s">
        <v>47</v>
      </c>
      <c r="B100" s="45"/>
      <c r="C100" s="45"/>
      <c r="D100" s="46" t="s">
        <v>48</v>
      </c>
      <c r="E100" s="31"/>
      <c r="F100" s="31"/>
      <c r="G100" s="56">
        <f>H100+I100</f>
        <v>11513714.970000001</v>
      </c>
      <c r="H100" s="60">
        <f>H102+H103+H105+H104</f>
        <v>11513714.970000001</v>
      </c>
      <c r="I100" s="51">
        <f t="shared" ref="I100:J100" si="35">I102+I103+I105+I104</f>
        <v>0</v>
      </c>
      <c r="J100" s="51">
        <f t="shared" si="35"/>
        <v>0</v>
      </c>
    </row>
    <row r="101" spans="1:10" ht="31.5" x14ac:dyDescent="0.2">
      <c r="A101" s="45" t="s">
        <v>49</v>
      </c>
      <c r="B101" s="45"/>
      <c r="C101" s="45"/>
      <c r="D101" s="54" t="s">
        <v>48</v>
      </c>
      <c r="E101" s="31"/>
      <c r="F101" s="31"/>
      <c r="G101" s="31"/>
      <c r="H101" s="31"/>
      <c r="I101" s="31"/>
      <c r="J101" s="32"/>
    </row>
    <row r="102" spans="1:10" ht="75" x14ac:dyDescent="0.2">
      <c r="A102" s="61">
        <v>4216011</v>
      </c>
      <c r="B102" s="52" t="s">
        <v>58</v>
      </c>
      <c r="C102" s="52" t="s">
        <v>56</v>
      </c>
      <c r="D102" s="50" t="s">
        <v>59</v>
      </c>
      <c r="E102" s="57" t="s">
        <v>60</v>
      </c>
      <c r="F102" s="85" t="s">
        <v>31</v>
      </c>
      <c r="G102" s="53">
        <f t="shared" ref="G102:G103" si="36">H102+I102</f>
        <v>-3000000</v>
      </c>
      <c r="H102" s="53">
        <v>-3000000</v>
      </c>
      <c r="I102" s="59">
        <v>0</v>
      </c>
      <c r="J102" s="59">
        <v>0</v>
      </c>
    </row>
    <row r="103" spans="1:10" ht="90" x14ac:dyDescent="0.2">
      <c r="A103" s="61">
        <v>4216011</v>
      </c>
      <c r="B103" s="52" t="s">
        <v>58</v>
      </c>
      <c r="C103" s="52" t="s">
        <v>56</v>
      </c>
      <c r="D103" s="50" t="s">
        <v>59</v>
      </c>
      <c r="E103" s="57" t="s">
        <v>61</v>
      </c>
      <c r="F103" s="85" t="s">
        <v>62</v>
      </c>
      <c r="G103" s="53">
        <f t="shared" si="36"/>
        <v>3000000</v>
      </c>
      <c r="H103" s="53">
        <v>3000000</v>
      </c>
      <c r="I103" s="53">
        <v>0</v>
      </c>
      <c r="J103" s="53">
        <v>0</v>
      </c>
    </row>
    <row r="104" spans="1:10" ht="45" x14ac:dyDescent="0.2">
      <c r="A104" s="61">
        <v>4216030</v>
      </c>
      <c r="B104" s="52">
        <v>6030</v>
      </c>
      <c r="C104" s="52" t="s">
        <v>75</v>
      </c>
      <c r="D104" s="50" t="s">
        <v>121</v>
      </c>
      <c r="E104" s="57" t="s">
        <v>119</v>
      </c>
      <c r="F104" s="85" t="s">
        <v>120</v>
      </c>
      <c r="G104" s="53">
        <f>H104+I104</f>
        <v>11300000</v>
      </c>
      <c r="H104" s="53">
        <f>1300000+10000000</f>
        <v>11300000</v>
      </c>
      <c r="I104" s="53">
        <v>0</v>
      </c>
      <c r="J104" s="53">
        <v>0</v>
      </c>
    </row>
    <row r="105" spans="1:10" ht="60" x14ac:dyDescent="0.2">
      <c r="A105" s="61">
        <v>4218110</v>
      </c>
      <c r="B105" s="52">
        <v>8110</v>
      </c>
      <c r="C105" s="52" t="s">
        <v>102</v>
      </c>
      <c r="D105" s="50" t="s">
        <v>99</v>
      </c>
      <c r="E105" s="57" t="s">
        <v>100</v>
      </c>
      <c r="F105" s="85" t="s">
        <v>101</v>
      </c>
      <c r="G105" s="58">
        <f>H105+I105</f>
        <v>213714.97</v>
      </c>
      <c r="H105" s="58">
        <v>213714.97</v>
      </c>
      <c r="I105" s="53">
        <v>0</v>
      </c>
      <c r="J105" s="53">
        <v>0</v>
      </c>
    </row>
    <row r="106" spans="1:10" ht="31.5" x14ac:dyDescent="0.2">
      <c r="A106" s="45" t="s">
        <v>50</v>
      </c>
      <c r="B106" s="45"/>
      <c r="C106" s="45"/>
      <c r="D106" s="46" t="s">
        <v>51</v>
      </c>
      <c r="E106" s="31"/>
      <c r="F106" s="31"/>
      <c r="G106" s="47">
        <f>H106+I106</f>
        <v>15675000</v>
      </c>
      <c r="H106" s="51">
        <f>H108+H109+H111+H112+H110</f>
        <v>12300000</v>
      </c>
      <c r="I106" s="51">
        <f t="shared" ref="I106:J106" si="37">I108+I109+I111+I112+I110</f>
        <v>3375000</v>
      </c>
      <c r="J106" s="51">
        <f t="shared" si="37"/>
        <v>3375000</v>
      </c>
    </row>
    <row r="107" spans="1:10" ht="31.5" x14ac:dyDescent="0.2">
      <c r="A107" s="45" t="s">
        <v>52</v>
      </c>
      <c r="B107" s="45"/>
      <c r="C107" s="45"/>
      <c r="D107" s="54" t="s">
        <v>51</v>
      </c>
      <c r="E107" s="31"/>
      <c r="F107" s="31"/>
      <c r="G107" s="31"/>
      <c r="H107" s="31"/>
      <c r="I107" s="31"/>
      <c r="J107" s="32"/>
    </row>
    <row r="108" spans="1:10" ht="75" x14ac:dyDescent="0.2">
      <c r="A108" s="61">
        <v>4316011</v>
      </c>
      <c r="B108" s="52" t="s">
        <v>58</v>
      </c>
      <c r="C108" s="52" t="s">
        <v>56</v>
      </c>
      <c r="D108" s="50" t="s">
        <v>59</v>
      </c>
      <c r="E108" s="57" t="s">
        <v>60</v>
      </c>
      <c r="F108" s="85" t="s">
        <v>31</v>
      </c>
      <c r="G108" s="53">
        <f t="shared" ref="G108:G109" si="38">H108+I108</f>
        <v>-3000000</v>
      </c>
      <c r="H108" s="53">
        <v>-3000000</v>
      </c>
      <c r="I108" s="59">
        <v>0</v>
      </c>
      <c r="J108" s="59">
        <v>0</v>
      </c>
    </row>
    <row r="109" spans="1:10" ht="90" x14ac:dyDescent="0.2">
      <c r="A109" s="61">
        <v>4316011</v>
      </c>
      <c r="B109" s="52" t="s">
        <v>58</v>
      </c>
      <c r="C109" s="52" t="s">
        <v>56</v>
      </c>
      <c r="D109" s="50" t="s">
        <v>59</v>
      </c>
      <c r="E109" s="57" t="s">
        <v>61</v>
      </c>
      <c r="F109" s="85" t="s">
        <v>62</v>
      </c>
      <c r="G109" s="53">
        <f t="shared" si="38"/>
        <v>3000000</v>
      </c>
      <c r="H109" s="53">
        <v>3000000</v>
      </c>
      <c r="I109" s="53">
        <v>0</v>
      </c>
      <c r="J109" s="53">
        <v>0</v>
      </c>
    </row>
    <row r="110" spans="1:10" ht="105" x14ac:dyDescent="0.2">
      <c r="A110" s="61">
        <v>4316011</v>
      </c>
      <c r="B110" s="52" t="s">
        <v>58</v>
      </c>
      <c r="C110" s="52" t="s">
        <v>56</v>
      </c>
      <c r="D110" s="50" t="s">
        <v>59</v>
      </c>
      <c r="E110" s="57" t="s">
        <v>264</v>
      </c>
      <c r="F110" s="85" t="s">
        <v>265</v>
      </c>
      <c r="G110" s="53">
        <f t="shared" ref="G110" si="39">H110+I110</f>
        <v>1000000</v>
      </c>
      <c r="H110" s="53">
        <v>1000000</v>
      </c>
      <c r="I110" s="53">
        <v>0</v>
      </c>
      <c r="J110" s="53">
        <v>0</v>
      </c>
    </row>
    <row r="111" spans="1:10" ht="45" x14ac:dyDescent="0.2">
      <c r="A111" s="61">
        <v>4316030</v>
      </c>
      <c r="B111" s="52">
        <v>6030</v>
      </c>
      <c r="C111" s="52" t="s">
        <v>75</v>
      </c>
      <c r="D111" s="50" t="s">
        <v>121</v>
      </c>
      <c r="E111" s="57" t="s">
        <v>119</v>
      </c>
      <c r="F111" s="85" t="s">
        <v>120</v>
      </c>
      <c r="G111" s="53">
        <f>H111+I111</f>
        <v>11300000</v>
      </c>
      <c r="H111" s="53">
        <f>1300000+10000000</f>
        <v>11300000</v>
      </c>
      <c r="I111" s="53">
        <v>0</v>
      </c>
      <c r="J111" s="53">
        <v>0</v>
      </c>
    </row>
    <row r="112" spans="1:10" ht="60" x14ac:dyDescent="0.2">
      <c r="A112" s="52" t="s">
        <v>257</v>
      </c>
      <c r="B112" s="52" t="s">
        <v>258</v>
      </c>
      <c r="C112" s="52" t="s">
        <v>259</v>
      </c>
      <c r="D112" s="57" t="s">
        <v>260</v>
      </c>
      <c r="E112" s="50" t="s">
        <v>142</v>
      </c>
      <c r="F112" s="85" t="s">
        <v>143</v>
      </c>
      <c r="G112" s="53">
        <f t="shared" ref="G112" si="40">H112+I112</f>
        <v>3375000</v>
      </c>
      <c r="H112" s="53">
        <v>0</v>
      </c>
      <c r="I112" s="53">
        <v>3375000</v>
      </c>
      <c r="J112" s="53">
        <v>3375000</v>
      </c>
    </row>
    <row r="113" spans="1:10" ht="31.5" x14ac:dyDescent="0.2">
      <c r="A113" s="45" t="s">
        <v>35</v>
      </c>
      <c r="B113" s="45"/>
      <c r="C113" s="45"/>
      <c r="D113" s="46" t="s">
        <v>36</v>
      </c>
      <c r="E113" s="31"/>
      <c r="F113" s="31"/>
      <c r="G113" s="47">
        <f>H113+I113</f>
        <v>29650324</v>
      </c>
      <c r="H113" s="51">
        <f>H115+H116+H117+H118</f>
        <v>26300000</v>
      </c>
      <c r="I113" s="51">
        <f t="shared" ref="I113:J113" si="41">I115+I116+I117+I118</f>
        <v>3350324</v>
      </c>
      <c r="J113" s="60">
        <f t="shared" si="41"/>
        <v>-826082.94</v>
      </c>
    </row>
    <row r="114" spans="1:10" ht="31.5" x14ac:dyDescent="0.2">
      <c r="A114" s="45" t="s">
        <v>37</v>
      </c>
      <c r="B114" s="45"/>
      <c r="C114" s="45"/>
      <c r="D114" s="54" t="s">
        <v>36</v>
      </c>
      <c r="E114" s="31"/>
      <c r="F114" s="31"/>
      <c r="G114" s="32"/>
      <c r="H114" s="31"/>
      <c r="I114" s="32"/>
      <c r="J114" s="74"/>
    </row>
    <row r="115" spans="1:10" ht="60" x14ac:dyDescent="0.2">
      <c r="A115" s="52" t="s">
        <v>144</v>
      </c>
      <c r="B115" s="52" t="s">
        <v>139</v>
      </c>
      <c r="C115" s="52" t="s">
        <v>140</v>
      </c>
      <c r="D115" s="50" t="s">
        <v>141</v>
      </c>
      <c r="E115" s="50" t="s">
        <v>142</v>
      </c>
      <c r="F115" s="85" t="s">
        <v>143</v>
      </c>
      <c r="G115" s="53">
        <f t="shared" ref="G115:G117" si="42">H115+I115</f>
        <v>3350324</v>
      </c>
      <c r="H115" s="53">
        <v>0</v>
      </c>
      <c r="I115" s="53">
        <v>3350324</v>
      </c>
      <c r="J115" s="58">
        <v>-826082.94</v>
      </c>
    </row>
    <row r="116" spans="1:10" ht="75" x14ac:dyDescent="0.2">
      <c r="A116" s="61">
        <v>4416011</v>
      </c>
      <c r="B116" s="52" t="s">
        <v>58</v>
      </c>
      <c r="C116" s="52" t="s">
        <v>56</v>
      </c>
      <c r="D116" s="50" t="s">
        <v>59</v>
      </c>
      <c r="E116" s="57" t="s">
        <v>60</v>
      </c>
      <c r="F116" s="85" t="s">
        <v>31</v>
      </c>
      <c r="G116" s="53">
        <f t="shared" si="42"/>
        <v>-3000000</v>
      </c>
      <c r="H116" s="53">
        <v>-3000000</v>
      </c>
      <c r="I116" s="59">
        <v>0</v>
      </c>
      <c r="J116" s="59">
        <v>0</v>
      </c>
    </row>
    <row r="117" spans="1:10" ht="90" x14ac:dyDescent="0.2">
      <c r="A117" s="61">
        <v>4416011</v>
      </c>
      <c r="B117" s="52" t="s">
        <v>58</v>
      </c>
      <c r="C117" s="52" t="s">
        <v>56</v>
      </c>
      <c r="D117" s="50" t="s">
        <v>59</v>
      </c>
      <c r="E117" s="57" t="s">
        <v>61</v>
      </c>
      <c r="F117" s="85" t="s">
        <v>62</v>
      </c>
      <c r="G117" s="53">
        <f t="shared" si="42"/>
        <v>3000000</v>
      </c>
      <c r="H117" s="53">
        <v>3000000</v>
      </c>
      <c r="I117" s="53">
        <v>0</v>
      </c>
      <c r="J117" s="53">
        <v>0</v>
      </c>
    </row>
    <row r="118" spans="1:10" ht="45" x14ac:dyDescent="0.2">
      <c r="A118" s="61">
        <v>4416030</v>
      </c>
      <c r="B118" s="52">
        <v>6030</v>
      </c>
      <c r="C118" s="52" t="s">
        <v>75</v>
      </c>
      <c r="D118" s="50" t="s">
        <v>121</v>
      </c>
      <c r="E118" s="57" t="s">
        <v>119</v>
      </c>
      <c r="F118" s="85" t="s">
        <v>120</v>
      </c>
      <c r="G118" s="53">
        <f>H118+I118</f>
        <v>26300000</v>
      </c>
      <c r="H118" s="53">
        <f>1300000+25000000</f>
        <v>26300000</v>
      </c>
      <c r="I118" s="53">
        <v>0</v>
      </c>
      <c r="J118" s="53">
        <v>0</v>
      </c>
    </row>
    <row r="119" spans="1:10" ht="31.5" x14ac:dyDescent="0.2">
      <c r="A119" s="45" t="s">
        <v>53</v>
      </c>
      <c r="B119" s="45"/>
      <c r="C119" s="45"/>
      <c r="D119" s="46" t="s">
        <v>54</v>
      </c>
      <c r="E119" s="31"/>
      <c r="F119" s="31"/>
      <c r="G119" s="47">
        <f>H119+I119</f>
        <v>15300000</v>
      </c>
      <c r="H119" s="51">
        <f>H123+H124+H125+H126+H121+H122</f>
        <v>14800000</v>
      </c>
      <c r="I119" s="51">
        <f t="shared" ref="I119:J119" si="43">I123+I124+I125+I126+I121+I122</f>
        <v>500000</v>
      </c>
      <c r="J119" s="51">
        <f t="shared" si="43"/>
        <v>500000</v>
      </c>
    </row>
    <row r="120" spans="1:10" ht="31.5" x14ac:dyDescent="0.2">
      <c r="A120" s="45" t="s">
        <v>55</v>
      </c>
      <c r="B120" s="45"/>
      <c r="C120" s="45"/>
      <c r="D120" s="54" t="s">
        <v>54</v>
      </c>
      <c r="E120" s="31"/>
      <c r="F120" s="31"/>
      <c r="G120" s="31"/>
      <c r="H120" s="31"/>
      <c r="I120" s="31"/>
      <c r="J120" s="32"/>
    </row>
    <row r="121" spans="1:10" ht="60" x14ac:dyDescent="0.2">
      <c r="A121" s="61" t="s">
        <v>261</v>
      </c>
      <c r="B121" s="52">
        <v>6011</v>
      </c>
      <c r="C121" s="52" t="s">
        <v>56</v>
      </c>
      <c r="D121" s="50" t="s">
        <v>59</v>
      </c>
      <c r="E121" s="57" t="s">
        <v>262</v>
      </c>
      <c r="F121" s="85" t="s">
        <v>263</v>
      </c>
      <c r="G121" s="53">
        <f>H121+I121</f>
        <v>-217200</v>
      </c>
      <c r="H121" s="53">
        <v>-217200</v>
      </c>
      <c r="I121" s="53">
        <v>0</v>
      </c>
      <c r="J121" s="53">
        <v>0</v>
      </c>
    </row>
    <row r="122" spans="1:10" ht="105" x14ac:dyDescent="0.2">
      <c r="A122" s="61" t="s">
        <v>261</v>
      </c>
      <c r="B122" s="52">
        <v>6011</v>
      </c>
      <c r="C122" s="52" t="s">
        <v>56</v>
      </c>
      <c r="D122" s="50" t="s">
        <v>59</v>
      </c>
      <c r="E122" s="57" t="s">
        <v>264</v>
      </c>
      <c r="F122" s="85" t="s">
        <v>265</v>
      </c>
      <c r="G122" s="53">
        <f>H122+I122</f>
        <v>217200</v>
      </c>
      <c r="H122" s="53">
        <v>217200</v>
      </c>
      <c r="I122" s="31">
        <v>0</v>
      </c>
      <c r="J122" s="32">
        <v>0</v>
      </c>
    </row>
    <row r="123" spans="1:10" ht="75" x14ac:dyDescent="0.2">
      <c r="A123" s="61">
        <v>4516011</v>
      </c>
      <c r="B123" s="52" t="s">
        <v>58</v>
      </c>
      <c r="C123" s="52" t="s">
        <v>56</v>
      </c>
      <c r="D123" s="50" t="s">
        <v>59</v>
      </c>
      <c r="E123" s="57" t="s">
        <v>60</v>
      </c>
      <c r="F123" s="85" t="s">
        <v>31</v>
      </c>
      <c r="G123" s="53">
        <f t="shared" ref="G123:G124" si="44">H123+I123</f>
        <v>-3000000</v>
      </c>
      <c r="H123" s="53">
        <v>-3000000</v>
      </c>
      <c r="I123" s="59">
        <v>0</v>
      </c>
      <c r="J123" s="59">
        <v>0</v>
      </c>
    </row>
    <row r="124" spans="1:10" ht="90" x14ac:dyDescent="0.2">
      <c r="A124" s="61">
        <v>4516011</v>
      </c>
      <c r="B124" s="52" t="s">
        <v>58</v>
      </c>
      <c r="C124" s="52" t="s">
        <v>56</v>
      </c>
      <c r="D124" s="50" t="s">
        <v>59</v>
      </c>
      <c r="E124" s="57" t="s">
        <v>61</v>
      </c>
      <c r="F124" s="85" t="s">
        <v>62</v>
      </c>
      <c r="G124" s="53">
        <f t="shared" si="44"/>
        <v>3000000</v>
      </c>
      <c r="H124" s="53">
        <v>3000000</v>
      </c>
      <c r="I124" s="59">
        <v>0</v>
      </c>
      <c r="J124" s="59">
        <v>0</v>
      </c>
    </row>
    <row r="125" spans="1:10" ht="45" x14ac:dyDescent="0.2">
      <c r="A125" s="61">
        <v>4516030</v>
      </c>
      <c r="B125" s="52">
        <v>6030</v>
      </c>
      <c r="C125" s="52" t="s">
        <v>75</v>
      </c>
      <c r="D125" s="50" t="s">
        <v>121</v>
      </c>
      <c r="E125" s="57" t="s">
        <v>119</v>
      </c>
      <c r="F125" s="85" t="s">
        <v>120</v>
      </c>
      <c r="G125" s="53">
        <f>H125+I125</f>
        <v>14800000</v>
      </c>
      <c r="H125" s="53">
        <f>1300000+5000000+5000000+3500000</f>
        <v>14800000</v>
      </c>
      <c r="I125" s="53">
        <v>0</v>
      </c>
      <c r="J125" s="53">
        <v>0</v>
      </c>
    </row>
    <row r="126" spans="1:10" ht="105" x14ac:dyDescent="0.2">
      <c r="A126" s="52" t="s">
        <v>287</v>
      </c>
      <c r="B126" s="52" t="s">
        <v>194</v>
      </c>
      <c r="C126" s="52" t="s">
        <v>56</v>
      </c>
      <c r="D126" s="50" t="s">
        <v>195</v>
      </c>
      <c r="E126" s="57" t="s">
        <v>264</v>
      </c>
      <c r="F126" s="85" t="s">
        <v>265</v>
      </c>
      <c r="G126" s="53">
        <f>H126+I126</f>
        <v>500000</v>
      </c>
      <c r="H126" s="53">
        <v>0</v>
      </c>
      <c r="I126" s="53">
        <v>500000</v>
      </c>
      <c r="J126" s="59">
        <v>500000</v>
      </c>
    </row>
    <row r="127" spans="1:10" ht="31.5" x14ac:dyDescent="0.2">
      <c r="A127" s="45" t="s">
        <v>38</v>
      </c>
      <c r="B127" s="45"/>
      <c r="C127" s="45"/>
      <c r="D127" s="46" t="s">
        <v>39</v>
      </c>
      <c r="E127" s="31"/>
      <c r="F127" s="31"/>
      <c r="G127" s="47">
        <f>H127+I127</f>
        <v>11300000</v>
      </c>
      <c r="H127" s="51">
        <f>H130+H131+H132+H129+H133</f>
        <v>11300000</v>
      </c>
      <c r="I127" s="51">
        <f t="shared" ref="I127:J127" si="45">I130+I131+I132+I129+I133</f>
        <v>0</v>
      </c>
      <c r="J127" s="51">
        <f t="shared" si="45"/>
        <v>0</v>
      </c>
    </row>
    <row r="128" spans="1:10" ht="31.5" x14ac:dyDescent="0.2">
      <c r="A128" s="45" t="s">
        <v>40</v>
      </c>
      <c r="B128" s="45"/>
      <c r="C128" s="45"/>
      <c r="D128" s="54" t="s">
        <v>39</v>
      </c>
      <c r="E128" s="31"/>
      <c r="F128" s="31"/>
      <c r="G128" s="31"/>
      <c r="H128" s="31"/>
      <c r="I128" s="31"/>
      <c r="J128" s="32"/>
    </row>
    <row r="129" spans="1:28" ht="45" x14ac:dyDescent="0.2">
      <c r="A129" s="61" t="s">
        <v>198</v>
      </c>
      <c r="B129" s="52" t="s">
        <v>146</v>
      </c>
      <c r="C129" s="52" t="s">
        <v>147</v>
      </c>
      <c r="D129" s="50" t="s">
        <v>148</v>
      </c>
      <c r="E129" s="57" t="s">
        <v>199</v>
      </c>
      <c r="F129" s="85" t="s">
        <v>200</v>
      </c>
      <c r="G129" s="53">
        <f t="shared" ref="G129:G131" si="46">H129+I129</f>
        <v>30000</v>
      </c>
      <c r="H129" s="53">
        <v>30000</v>
      </c>
      <c r="I129" s="59">
        <v>0</v>
      </c>
      <c r="J129" s="59">
        <v>0</v>
      </c>
    </row>
    <row r="130" spans="1:28" ht="75" x14ac:dyDescent="0.2">
      <c r="A130" s="61">
        <v>4616011</v>
      </c>
      <c r="B130" s="52" t="s">
        <v>58</v>
      </c>
      <c r="C130" s="52" t="s">
        <v>56</v>
      </c>
      <c r="D130" s="50" t="s">
        <v>59</v>
      </c>
      <c r="E130" s="57" t="s">
        <v>60</v>
      </c>
      <c r="F130" s="85" t="s">
        <v>31</v>
      </c>
      <c r="G130" s="53">
        <f t="shared" si="46"/>
        <v>-3000000</v>
      </c>
      <c r="H130" s="53">
        <v>-3000000</v>
      </c>
      <c r="I130" s="59">
        <v>0</v>
      </c>
      <c r="J130" s="59">
        <v>0</v>
      </c>
    </row>
    <row r="131" spans="1:28" ht="90" x14ac:dyDescent="0.2">
      <c r="A131" s="61">
        <v>4616011</v>
      </c>
      <c r="B131" s="52" t="s">
        <v>58</v>
      </c>
      <c r="C131" s="52" t="s">
        <v>56</v>
      </c>
      <c r="D131" s="50" t="s">
        <v>59</v>
      </c>
      <c r="E131" s="57" t="s">
        <v>61</v>
      </c>
      <c r="F131" s="85" t="s">
        <v>62</v>
      </c>
      <c r="G131" s="53">
        <f t="shared" si="46"/>
        <v>3000000</v>
      </c>
      <c r="H131" s="53">
        <v>3000000</v>
      </c>
      <c r="I131" s="53">
        <v>0</v>
      </c>
      <c r="J131" s="59">
        <v>0</v>
      </c>
    </row>
    <row r="132" spans="1:28" ht="45" x14ac:dyDescent="0.2">
      <c r="A132" s="61">
        <v>4616030</v>
      </c>
      <c r="B132" s="52">
        <v>6030</v>
      </c>
      <c r="C132" s="52" t="s">
        <v>75</v>
      </c>
      <c r="D132" s="50" t="s">
        <v>121</v>
      </c>
      <c r="E132" s="57" t="s">
        <v>119</v>
      </c>
      <c r="F132" s="85" t="s">
        <v>120</v>
      </c>
      <c r="G132" s="53">
        <f>H132+I132</f>
        <v>11300000</v>
      </c>
      <c r="H132" s="53">
        <f>1300000+10000000</f>
        <v>11300000</v>
      </c>
      <c r="I132" s="53">
        <v>0</v>
      </c>
      <c r="J132" s="53">
        <v>0</v>
      </c>
    </row>
    <row r="133" spans="1:28" ht="45" x14ac:dyDescent="0.2">
      <c r="A133" s="61" t="s">
        <v>201</v>
      </c>
      <c r="B133" s="52">
        <v>6090</v>
      </c>
      <c r="C133" s="52" t="s">
        <v>118</v>
      </c>
      <c r="D133" s="50" t="s">
        <v>115</v>
      </c>
      <c r="E133" s="57" t="s">
        <v>119</v>
      </c>
      <c r="F133" s="85" t="s">
        <v>120</v>
      </c>
      <c r="G133" s="53">
        <f t="shared" ref="G133" si="47">H133+I133</f>
        <v>-30000</v>
      </c>
      <c r="H133" s="53">
        <v>-30000</v>
      </c>
      <c r="I133" s="59">
        <v>0</v>
      </c>
      <c r="J133" s="59">
        <v>0</v>
      </c>
    </row>
    <row r="134" spans="1:28" ht="31.5" x14ac:dyDescent="0.2">
      <c r="A134" s="45" t="s">
        <v>131</v>
      </c>
      <c r="B134" s="52"/>
      <c r="C134" s="52"/>
      <c r="D134" s="46" t="s">
        <v>132</v>
      </c>
      <c r="E134" s="50"/>
      <c r="F134" s="85"/>
      <c r="G134" s="51">
        <f>H134+I134</f>
        <v>1000000</v>
      </c>
      <c r="H134" s="51">
        <f>H136</f>
        <v>0</v>
      </c>
      <c r="I134" s="51">
        <f t="shared" ref="I134:J134" si="48">I136</f>
        <v>1000000</v>
      </c>
      <c r="J134" s="51">
        <f t="shared" si="48"/>
        <v>0</v>
      </c>
    </row>
    <row r="135" spans="1:28" ht="31.5" x14ac:dyDescent="0.2">
      <c r="A135" s="45" t="s">
        <v>133</v>
      </c>
      <c r="B135" s="52"/>
      <c r="C135" s="52"/>
      <c r="D135" s="54" t="s">
        <v>132</v>
      </c>
      <c r="E135" s="50"/>
      <c r="F135" s="85"/>
      <c r="G135" s="59"/>
      <c r="H135" s="59"/>
      <c r="I135" s="59"/>
      <c r="J135" s="59"/>
    </row>
    <row r="136" spans="1:28" ht="30" x14ac:dyDescent="0.2">
      <c r="A136" s="52" t="s">
        <v>134</v>
      </c>
      <c r="B136" s="52" t="s">
        <v>125</v>
      </c>
      <c r="C136" s="52" t="s">
        <v>126</v>
      </c>
      <c r="D136" s="50" t="s">
        <v>127</v>
      </c>
      <c r="E136" s="57" t="s">
        <v>177</v>
      </c>
      <c r="F136" s="85" t="s">
        <v>128</v>
      </c>
      <c r="G136" s="53">
        <f>H136+I136</f>
        <v>1000000</v>
      </c>
      <c r="H136" s="53">
        <v>0</v>
      </c>
      <c r="I136" s="53">
        <v>1000000</v>
      </c>
      <c r="J136" s="59">
        <v>0</v>
      </c>
    </row>
    <row r="137" spans="1:28" ht="15.75" x14ac:dyDescent="0.2">
      <c r="A137" s="45" t="s">
        <v>18</v>
      </c>
      <c r="B137" s="45" t="s">
        <v>18</v>
      </c>
      <c r="C137" s="45" t="s">
        <v>18</v>
      </c>
      <c r="D137" s="48" t="s">
        <v>19</v>
      </c>
      <c r="E137" s="46" t="s">
        <v>18</v>
      </c>
      <c r="F137" s="46" t="s">
        <v>18</v>
      </c>
      <c r="G137" s="56">
        <f>H137+I137</f>
        <v>623568143.42000008</v>
      </c>
      <c r="H137" s="56">
        <f>H134+H127+H119+H113+H106+H100+H93+H90+H86+H83+H75+H72+H68+H61+H54+H51+H37+H30+H27+H19+H14+H24</f>
        <v>443415769.52000004</v>
      </c>
      <c r="I137" s="56">
        <f t="shared" ref="I137:J137" si="49">I134+I127+I119+I113+I106+I100+I93+I90+I86+I83+I75+I72+I68+I61+I54+I51+I37+I30+I27+I19+I14+I24</f>
        <v>180152373.89999998</v>
      </c>
      <c r="J137" s="56">
        <f t="shared" si="49"/>
        <v>175975966.95999998</v>
      </c>
    </row>
    <row r="138" spans="1:28" ht="69" customHeight="1" x14ac:dyDescent="0.25">
      <c r="H138" s="6"/>
      <c r="I138" s="13"/>
      <c r="L138" s="3"/>
      <c r="M138" s="55"/>
    </row>
    <row r="139" spans="1:28" s="3" customFormat="1" ht="25.5" x14ac:dyDescent="0.35">
      <c r="A139" s="37" t="s">
        <v>23</v>
      </c>
      <c r="B139" s="37"/>
      <c r="C139" s="38"/>
      <c r="D139" s="38"/>
      <c r="E139" s="39"/>
      <c r="F139" s="40"/>
      <c r="G139" s="41" t="s">
        <v>24</v>
      </c>
      <c r="H139" s="33"/>
      <c r="I139" s="49"/>
      <c r="J139" s="49"/>
      <c r="L139" s="4"/>
      <c r="P139" s="8"/>
      <c r="Q139" s="9"/>
      <c r="R139" s="12"/>
      <c r="S139" s="10"/>
      <c r="T139" s="10"/>
      <c r="U139" s="10"/>
      <c r="V139" s="10"/>
      <c r="W139" s="10"/>
      <c r="X139" s="11"/>
      <c r="Y139" s="11"/>
      <c r="Z139" s="11"/>
      <c r="AA139" s="11"/>
      <c r="AB139" s="11"/>
    </row>
    <row r="140" spans="1:28" s="16" customFormat="1" ht="63.75" customHeight="1" x14ac:dyDescent="0.35">
      <c r="A140" s="42"/>
      <c r="B140" s="38"/>
      <c r="C140" s="38"/>
      <c r="D140" s="38"/>
      <c r="E140" s="38"/>
      <c r="F140" s="43"/>
      <c r="G140" s="44"/>
      <c r="H140" s="34"/>
      <c r="I140" s="34"/>
      <c r="J140" s="35"/>
      <c r="M140" s="17"/>
    </row>
    <row r="141" spans="1:28" s="16" customFormat="1" ht="25.5" x14ac:dyDescent="0.35">
      <c r="A141" s="38" t="s">
        <v>14</v>
      </c>
      <c r="B141" s="38"/>
      <c r="C141" s="38"/>
      <c r="D141" s="38"/>
      <c r="E141" s="38"/>
      <c r="F141" s="38"/>
      <c r="G141" s="41"/>
      <c r="H141" s="36"/>
      <c r="I141" s="36"/>
      <c r="J141" s="35"/>
      <c r="M141" s="17"/>
    </row>
    <row r="142" spans="1:28" s="16" customFormat="1" ht="23.45" customHeight="1" x14ac:dyDescent="0.35">
      <c r="A142" s="38" t="s">
        <v>25</v>
      </c>
      <c r="B142" s="38"/>
      <c r="C142" s="38"/>
      <c r="D142" s="38"/>
      <c r="E142" s="38"/>
      <c r="F142" s="38"/>
      <c r="G142" s="41" t="s">
        <v>16</v>
      </c>
      <c r="H142" s="36"/>
      <c r="I142" s="36"/>
      <c r="J142" s="35"/>
      <c r="M142" s="17"/>
    </row>
    <row r="143" spans="1:28" s="16" customFormat="1" ht="45" customHeight="1" x14ac:dyDescent="0.35">
      <c r="A143" s="38"/>
      <c r="B143" s="38"/>
      <c r="C143" s="38"/>
      <c r="D143" s="38"/>
      <c r="E143" s="38"/>
      <c r="F143" s="38"/>
      <c r="G143" s="41"/>
      <c r="H143" s="36"/>
      <c r="I143" s="36"/>
      <c r="J143" s="35"/>
      <c r="M143" s="17"/>
    </row>
    <row r="144" spans="1:28" s="16" customFormat="1" ht="25.5" x14ac:dyDescent="0.35">
      <c r="A144" s="84" t="s">
        <v>26</v>
      </c>
      <c r="B144" s="84"/>
      <c r="C144" s="84"/>
      <c r="D144" s="84"/>
      <c r="E144" s="38"/>
      <c r="F144" s="38"/>
      <c r="G144" s="42"/>
      <c r="J144" s="19"/>
      <c r="M144" s="17"/>
    </row>
    <row r="145" spans="1:13" s="16" customFormat="1" ht="25.5" x14ac:dyDescent="0.35">
      <c r="A145" s="39" t="s">
        <v>27</v>
      </c>
      <c r="B145" s="39"/>
      <c r="C145" s="39"/>
      <c r="D145" s="38"/>
      <c r="E145" s="38"/>
      <c r="F145" s="38"/>
      <c r="G145" s="41" t="s">
        <v>15</v>
      </c>
      <c r="H145" s="19"/>
      <c r="I145" s="19"/>
      <c r="M145" s="17"/>
    </row>
    <row r="146" spans="1:13" s="3" customFormat="1" ht="43.5" customHeight="1" x14ac:dyDescent="0.25">
      <c r="E146" s="2"/>
      <c r="M146" s="15"/>
    </row>
    <row r="147" spans="1:13" s="3" customFormat="1" ht="25.5" x14ac:dyDescent="0.25">
      <c r="A147" s="37" t="s">
        <v>296</v>
      </c>
      <c r="E147" s="2"/>
      <c r="G147" s="18"/>
      <c r="J147" s="18"/>
      <c r="L147" s="1"/>
      <c r="M147" s="7"/>
    </row>
    <row r="148" spans="1:13" ht="18" x14ac:dyDescent="0.25">
      <c r="A148" s="3"/>
      <c r="G148" s="5"/>
      <c r="H148" s="6"/>
    </row>
    <row r="149" spans="1:13" x14ac:dyDescent="0.2">
      <c r="G149" s="5"/>
    </row>
    <row r="150" spans="1:13" x14ac:dyDescent="0.2">
      <c r="H150" s="13"/>
      <c r="I150" s="13"/>
    </row>
    <row r="152" spans="1:13" x14ac:dyDescent="0.2">
      <c r="H152" s="14"/>
    </row>
    <row r="153" spans="1:13" x14ac:dyDescent="0.2">
      <c r="H153" s="13"/>
    </row>
    <row r="154" spans="1:13" x14ac:dyDescent="0.2">
      <c r="C154" s="1" t="s">
        <v>3</v>
      </c>
      <c r="H154" s="13"/>
    </row>
    <row r="156" spans="1:13" x14ac:dyDescent="0.2">
      <c r="I156" s="13"/>
    </row>
  </sheetData>
  <mergeCells count="16">
    <mergeCell ref="G1:J1"/>
    <mergeCell ref="G2:J2"/>
    <mergeCell ref="F11:F12"/>
    <mergeCell ref="A11:A12"/>
    <mergeCell ref="B11:B12"/>
    <mergeCell ref="C11:C12"/>
    <mergeCell ref="D11:D12"/>
    <mergeCell ref="E11:E12"/>
    <mergeCell ref="G11:G12"/>
    <mergeCell ref="H11:H12"/>
    <mergeCell ref="I11:J11"/>
    <mergeCell ref="A9:C9"/>
    <mergeCell ref="G3:J3"/>
    <mergeCell ref="G4:J4"/>
    <mergeCell ref="A6:J6"/>
    <mergeCell ref="A8:C8"/>
  </mergeCells>
  <phoneticPr fontId="2" type="noConversion"/>
  <printOptions horizontalCentered="1"/>
  <pageMargins left="0.39370078740157483" right="0.39370078740157483" top="0.78740157480314965" bottom="0.78740157480314965" header="0.51181102362204722" footer="0.39370078740157483"/>
  <pageSetup paperSize="9" scale="49" firstPageNumber="10" orientation="landscape" useFirstPageNumber="1" r:id="rId1"/>
  <headerFooter>
    <oddHeader>&amp;C&amp;P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1DC89FFDAC4684DB262DCE45F8F3961" ma:contentTypeVersion="0" ma:contentTypeDescription="Створення нового документа." ma:contentTypeScope="" ma:versionID="83c020f26922ed63a1879982c2428808">
  <xsd:schema xmlns:xsd="http://www.w3.org/2001/XMLSchema" xmlns:xs="http://www.w3.org/2001/XMLSchema" xmlns:p="http://schemas.microsoft.com/office/2006/metadata/properties" xmlns:ns2="acedc1b3-a6a6-4744-bb8f-c9b717f8a9c9" targetNamespace="http://schemas.microsoft.com/office/2006/metadata/properties" ma:root="true" ma:fieldsID="0726173c3e9f53e106ecb31a6e2fb790" ns2:_="">
    <xsd:import namespace="acedc1b3-a6a6-4744-bb8f-c9b717f8a9c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dc1b3-a6a6-4744-bb8f-c9b717f8a9c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ня ідентифікатора документа" ma:description="Значення ідентифікатора документа, призначеного цьому елементу." ma:internalName="_dlc_DocId" ma:readOnly="true">
      <xsd:simpleType>
        <xsd:restriction base="dms:Text"/>
      </xsd:simpleType>
    </xsd:element>
    <xsd:element name="_dlc_DocIdUrl" ma:index="9" nillable="true" ma:displayName="Ідентифікатор документа" ma:description="Постійне посилання на цей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EC7708-DB02-406E-9528-289F73A0D2C0}">
  <ds:schemaRefs>
    <ds:schemaRef ds:uri="http://purl.org/dc/dcmitype/"/>
    <ds:schemaRef ds:uri="http://schemas.microsoft.com/office/infopath/2007/PartnerControls"/>
    <ds:schemaRef ds:uri="acedc1b3-a6a6-4744-bb8f-c9b717f8a9c9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B816113-1C5C-48BB-8073-55F3B3A293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851719-5DF9-400C-9E39-64581E07C0D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69982E8-C3C4-4744-BE2E-EC6C4AB7E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edc1b3-a6a6-4744-bb8f-c9b717f8a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5</vt:lpstr>
      <vt:lpstr>'Додаток 5'!Область_друку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user</cp:lastModifiedBy>
  <cp:lastPrinted>2026-09-18T07:11:57Z</cp:lastPrinted>
  <dcterms:created xsi:type="dcterms:W3CDTF">2014-01-17T10:52:16Z</dcterms:created>
  <dcterms:modified xsi:type="dcterms:W3CDTF">2026-09-21T08:21:25Z</dcterms:modified>
</cp:coreProperties>
</file>